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41" windowWidth="15480" windowHeight="9600" activeTab="0"/>
  </bookViews>
  <sheets>
    <sheet name="Balance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<sst xmlns="http://schemas.openxmlformats.org/spreadsheetml/2006/main" count="25" uniqueCount="24">
  <si>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January</t>
  </si>
  <si>
    <t>February</t>
  </si>
  <si>
    <t>March</t>
  </si>
  <si>
    <t>April</t>
  </si>
  <si>
    <t>May</t>
  </si>
  <si>
    <t>Total</t>
  </si>
  <si>
    <t>8099430 - Disconnect OIR - MTC</t>
  </si>
  <si>
    <t>8100337 - Disconnect OIR - MTC - IT Costs</t>
  </si>
  <si>
    <t xml:space="preserve">8100814 - Disconnect OIR  - Contact Ctrs </t>
  </si>
  <si>
    <t>8102146 - Disconnect OIR - SR 36337</t>
  </si>
  <si>
    <t>Actuals Costs in SAP by month</t>
  </si>
  <si>
    <t>June</t>
  </si>
  <si>
    <t>July</t>
  </si>
  <si>
    <t>Actual Recorded</t>
  </si>
  <si>
    <t>Costs to be excluded</t>
  </si>
  <si>
    <t>Adjustments</t>
  </si>
  <si>
    <t>Interest</t>
  </si>
  <si>
    <t>Amount in Memo Acct</t>
  </si>
  <si>
    <t xml:space="preserve">Disconnect OIR Memorandum Account </t>
  </si>
  <si>
    <t>August</t>
  </si>
  <si>
    <t>September</t>
  </si>
  <si>
    <t>October</t>
  </si>
  <si>
    <t>November</t>
  </si>
  <si>
    <t>YTD Nov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</si>
</sst>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_);[Red]\(&quot;$&quot;#,##0.0\)"/>
    <numFmt numFmtId="171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17" applyNumberFormat="1" applyAlignment="1">
      <alignment/>
    </xf>
    <xf numFmtId="164" fontId="0" fillId="0" borderId="0" xfId="17" applyNumberFormat="1" applyBorder="1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0" xfId="17" applyNumberFormat="1" applyFont="1" applyFill="1" applyBorder="1" applyAlignment="1">
      <alignment/>
    </xf>
    <xf numFmtId="164" fontId="0" fillId="0" borderId="0" xfId="17" applyNumberFormat="1" applyFont="1" applyAlignment="1">
      <alignment/>
    </xf>
    <xf numFmtId="0" fontId="0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164" fontId="1" fillId="2" borderId="2" xfId="17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164" fontId="0" fillId="0" borderId="3" xfId="0" applyNumberFormat="1" applyBorder="1" applyAlignment="1">
      <alignment/>
    </xf>
    <xf numFmtId="164" fontId="0" fillId="0" borderId="3" xfId="17" applyNumberFormat="1" applyBorder="1" applyAlignment="1">
      <alignment/>
    </xf>
    <xf numFmtId="0" fontId="0" fillId="0" borderId="3" xfId="0" applyBorder="1" applyAlignment="1">
      <alignment/>
    </xf>
    <xf numFmtId="7" fontId="0" fillId="2" borderId="2" xfId="17" applyNumberFormat="1" applyFill="1" applyBorder="1" applyAlignment="1">
      <alignment/>
    </xf>
    <xf numFmtId="7" fontId="0" fillId="0" borderId="3" xfId="0" applyNumberFormat="1" applyBorder="1" applyAlignment="1">
      <alignment/>
    </xf>
    <xf numFmtId="39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39" fontId="0" fillId="0" borderId="3" xfId="0" applyNumberFormat="1" applyBorder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Border="1" applyAlignment="1">
      <alignment/>
    </xf>
    <xf numFmtId="164" fontId="1" fillId="3" borderId="0" xfId="17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right"/>
    </xf>
    <xf numFmtId="44" fontId="7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workbookViewId="0" topLeftCell="A2">
      <pane xSplit="1" topLeftCell="B1" activePane="topRight" state="frozen"/>
      <selection pane="topLeft" activeCell="A1" sqref="A1"/>
      <selection pane="topRight" activeCell="B20" sqref="B20"/>
    </sheetView>
  </sheetViews>
  <sheetFormatPr defaultColWidth="9.140625" defaultRowHeight="12.75"/>
  <cols>
    <col min="1" max="1" width="37.7109375" style="4" bestFit="1" customWidth="1"/>
    <col min="2" max="5" width="12.28125" style="1" customWidth="1"/>
    <col min="6" max="6" width="14.00390625" style="0" customWidth="1"/>
    <col min="7" max="7" width="12.28125" style="0" customWidth="1"/>
    <col min="8" max="12" width="13.8515625" style="0" customWidth="1"/>
    <col min="13" max="13" width="12.28125" style="0" customWidth="1"/>
    <col min="14" max="14" width="15.57421875" style="0" customWidth="1"/>
    <col min="15" max="16" width="12.28125" style="0" customWidth="1"/>
    <col min="17" max="17" width="14.00390625" style="0" customWidth="1"/>
    <col min="18" max="18" width="13.28125" style="0" customWidth="1"/>
    <col min="19" max="19" width="19.8515625" style="7" bestFit="1" customWidth="1"/>
    <col min="24" max="24" width="11.28125" style="0" bestFit="1" customWidth="1"/>
  </cols>
  <sheetData>
    <row r="1" ht="12.75">
      <c r="A1" s="8" t="s">
        <v>18</v>
      </c>
    </row>
    <row r="2" ht="12.75">
      <c r="A2" s="8"/>
    </row>
    <row r="3" ht="12.75">
      <c r="A3" s="8"/>
    </row>
    <row r="4" spans="1:14" ht="12.75">
      <c r="A4" s="8" t="s">
        <v>10</v>
      </c>
      <c r="B4" s="33">
        <v>2010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28" t="s">
        <v>5</v>
      </c>
    </row>
    <row r="5" spans="2:14" ht="12.75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11</v>
      </c>
      <c r="H5" s="6" t="s">
        <v>12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15</v>
      </c>
      <c r="N5" s="13" t="s">
        <v>23</v>
      </c>
    </row>
    <row r="6" spans="1:14" ht="12.75">
      <c r="A6" s="12" t="s">
        <v>8</v>
      </c>
      <c r="B6" s="10">
        <v>0</v>
      </c>
      <c r="C6" s="10">
        <v>0</v>
      </c>
      <c r="D6" s="10">
        <v>51561</v>
      </c>
      <c r="E6" s="10">
        <v>0</v>
      </c>
      <c r="F6" s="11">
        <v>1968633.27</v>
      </c>
      <c r="G6" s="9">
        <v>31219.26</v>
      </c>
      <c r="H6" s="9">
        <v>1093663.74</v>
      </c>
      <c r="I6" s="9">
        <v>21733.02</v>
      </c>
      <c r="J6" s="9">
        <v>0</v>
      </c>
      <c r="K6" s="9">
        <v>450830.59</v>
      </c>
      <c r="L6" s="9">
        <v>0</v>
      </c>
      <c r="M6" s="9">
        <v>-28510.17</v>
      </c>
      <c r="N6" s="27">
        <f>SUM(B6:M6)</f>
        <v>3589130.71</v>
      </c>
    </row>
    <row r="7" spans="1:14" ht="12.75">
      <c r="A7" s="12" t="s">
        <v>6</v>
      </c>
      <c r="B7" s="3">
        <v>14863.59</v>
      </c>
      <c r="C7" s="3">
        <f>61594.21-8798.87</f>
        <v>52795.34</v>
      </c>
      <c r="D7" s="3">
        <v>102675.09</v>
      </c>
      <c r="E7" s="3">
        <v>11980.31</v>
      </c>
      <c r="F7" s="2">
        <v>71415.57</v>
      </c>
      <c r="G7" s="9">
        <v>28257.41</v>
      </c>
      <c r="H7" s="9">
        <v>8208</v>
      </c>
      <c r="I7" s="9">
        <v>36560.53</v>
      </c>
      <c r="J7" s="9">
        <v>570</v>
      </c>
      <c r="K7" s="9">
        <v>3490.42</v>
      </c>
      <c r="L7" s="9">
        <v>34.98</v>
      </c>
      <c r="M7" s="9">
        <v>0</v>
      </c>
      <c r="N7" s="27">
        <f>SUM(B7:M7)</f>
        <v>330851.23999999993</v>
      </c>
    </row>
    <row r="8" spans="1:14" ht="12.75">
      <c r="A8" s="12" t="s">
        <v>7</v>
      </c>
      <c r="B8" s="3">
        <v>0</v>
      </c>
      <c r="C8" s="3">
        <f>1912.02-273.19</f>
        <v>1638.83</v>
      </c>
      <c r="D8" s="3">
        <v>3109.32</v>
      </c>
      <c r="E8" s="3">
        <v>347.01</v>
      </c>
      <c r="F8" s="2">
        <v>0</v>
      </c>
      <c r="G8" s="9">
        <v>2363.98</v>
      </c>
      <c r="H8" s="9">
        <v>9513.76</v>
      </c>
      <c r="I8" s="9">
        <v>456</v>
      </c>
      <c r="J8" s="9">
        <v>0</v>
      </c>
      <c r="K8" s="9">
        <v>0</v>
      </c>
      <c r="L8" s="9">
        <v>0</v>
      </c>
      <c r="M8" s="9">
        <v>0</v>
      </c>
      <c r="N8" s="27">
        <f>SUM(B8:M8)</f>
        <v>17428.9</v>
      </c>
    </row>
    <row r="9" spans="1:14" ht="12.75">
      <c r="A9" s="12" t="s">
        <v>9</v>
      </c>
      <c r="B9" s="3">
        <v>0</v>
      </c>
      <c r="C9" s="3">
        <v>0</v>
      </c>
      <c r="D9" s="3">
        <v>0</v>
      </c>
      <c r="E9" s="3">
        <v>0</v>
      </c>
      <c r="F9" s="2">
        <v>1568.69</v>
      </c>
      <c r="G9" s="9">
        <v>9819.93</v>
      </c>
      <c r="H9" s="9">
        <v>4935.28</v>
      </c>
      <c r="I9" s="9">
        <v>11444.7</v>
      </c>
      <c r="J9" s="9">
        <v>3562.44</v>
      </c>
      <c r="K9" s="9">
        <v>939.52</v>
      </c>
      <c r="L9" s="9">
        <v>0</v>
      </c>
      <c r="M9" s="9">
        <v>0</v>
      </c>
      <c r="N9" s="27">
        <f>SUM(B9:M9)</f>
        <v>32270.56</v>
      </c>
    </row>
    <row r="10" spans="1:14" ht="12.75">
      <c r="A10" s="5" t="s">
        <v>5</v>
      </c>
      <c r="B10" s="19">
        <f>SUM(B6:B9)</f>
        <v>14863.59</v>
      </c>
      <c r="C10" s="19">
        <f aca="true" t="shared" si="0" ref="C10:L10">SUM(C6:C9)</f>
        <v>54434.17</v>
      </c>
      <c r="D10" s="19">
        <f t="shared" si="0"/>
        <v>157345.41</v>
      </c>
      <c r="E10" s="19">
        <f>SUM(E6:E9)</f>
        <v>12327.32</v>
      </c>
      <c r="F10" s="19">
        <f t="shared" si="0"/>
        <v>2041617.53</v>
      </c>
      <c r="G10" s="19">
        <f t="shared" si="0"/>
        <v>71660.58</v>
      </c>
      <c r="H10" s="19">
        <f t="shared" si="0"/>
        <v>1116320.78</v>
      </c>
      <c r="I10" s="19">
        <f t="shared" si="0"/>
        <v>70194.25</v>
      </c>
      <c r="J10" s="19">
        <f t="shared" si="0"/>
        <v>4132.4400000000005</v>
      </c>
      <c r="K10" s="19">
        <f t="shared" si="0"/>
        <v>455260.53</v>
      </c>
      <c r="L10" s="19">
        <f t="shared" si="0"/>
        <v>34.98</v>
      </c>
      <c r="M10" s="19">
        <f>SUM(M6:M9)</f>
        <v>-28510.17</v>
      </c>
      <c r="N10" s="14">
        <f>SUM(N6:N9)</f>
        <v>3969681.4099999997</v>
      </c>
    </row>
    <row r="12" spans="1:21" ht="12.75">
      <c r="A12" s="15" t="s">
        <v>14</v>
      </c>
      <c r="B12" s="16">
        <f>B10</f>
        <v>14863.59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20"/>
      <c r="N12" s="18"/>
      <c r="S12"/>
      <c r="U12" s="7"/>
    </row>
    <row r="13" spans="1:21" ht="12.75">
      <c r="A13" s="25" t="s">
        <v>13</v>
      </c>
      <c r="B13" s="26">
        <f>B10-B12</f>
        <v>0</v>
      </c>
      <c r="C13" s="21">
        <f>C10-C12</f>
        <v>54434.17</v>
      </c>
      <c r="D13" s="21">
        <f aca="true" t="shared" si="1" ref="D13:L13">D10</f>
        <v>157345.41</v>
      </c>
      <c r="E13" s="21">
        <f t="shared" si="1"/>
        <v>12327.32</v>
      </c>
      <c r="F13" s="21">
        <f t="shared" si="1"/>
        <v>2041617.53</v>
      </c>
      <c r="G13" s="21">
        <f t="shared" si="1"/>
        <v>71660.58</v>
      </c>
      <c r="H13" s="21">
        <f t="shared" si="1"/>
        <v>1116320.78</v>
      </c>
      <c r="I13" s="21">
        <f t="shared" si="1"/>
        <v>70194.25</v>
      </c>
      <c r="J13" s="21">
        <f t="shared" si="1"/>
        <v>4132.4400000000005</v>
      </c>
      <c r="K13" s="21">
        <f t="shared" si="1"/>
        <v>455260.53</v>
      </c>
      <c r="L13" s="21">
        <f t="shared" si="1"/>
        <v>34.98</v>
      </c>
      <c r="M13" s="21">
        <f>M10+M12</f>
        <v>-28510.17</v>
      </c>
      <c r="N13" s="21">
        <f>SUM(B13:M13)</f>
        <v>3954817.82</v>
      </c>
      <c r="S13"/>
      <c r="U13" s="7"/>
    </row>
    <row r="14" spans="6:21" ht="12.75">
      <c r="F14" s="1"/>
      <c r="S14"/>
      <c r="U14" s="7"/>
    </row>
    <row r="15" spans="13:14" ht="12.75">
      <c r="M15" s="22" t="s">
        <v>16</v>
      </c>
      <c r="N15" s="23">
        <f>1574.79+778.92+729.13+320.8+425.25+758.75</f>
        <v>4587.64</v>
      </c>
    </row>
    <row r="16" ht="12.75">
      <c r="N16" s="24">
        <f>N15+N13</f>
        <v>3959405.46</v>
      </c>
    </row>
    <row r="17" ht="13.5" thickBot="1"/>
    <row r="18" spans="9:14" ht="13.5" thickBot="1">
      <c r="I18" s="29"/>
      <c r="J18" s="32"/>
      <c r="K18" s="32"/>
      <c r="L18" s="32"/>
      <c r="M18" s="30" t="s">
        <v>17</v>
      </c>
      <c r="N18" s="31">
        <f>N16</f>
        <v>3959405.46</v>
      </c>
    </row>
    <row r="19" spans="13:14" ht="12.75">
      <c r="M19" s="22"/>
      <c r="N19" s="24"/>
    </row>
  </sheetData>
  <mergeCells count="1">
    <mergeCell ref="B4:M4"/>
  </mergeCells>
  <printOptions/>
  <pageMargins left="0.5" right="0.5" top="1" bottom="1" header="0.5" footer="0.5"/>
  <pageSetup fitToHeight="1" fitToWidth="1" horizontalDpi="600" verticalDpi="600" orientation="landscape" scale="61" r:id="rId1"/>
  <headerFooter alignWithMargins="0">
    <oddHeader>&amp;C&amp;"Arial,Bold"&amp;11Pacific Gas and Electric Company Disconnect Memorandum Account (data through November 2010)&amp;R&amp;"Calibri,Regular"TABLE B-1</oddHeader>
    <oddFooter>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llha</dc:creator>
  <cp:keywords/>
  <dc:description/>
  <cp:lastModifiedBy>DSRa</cp:lastModifiedBy>
  <cp:lastPrinted>2010-12-22T16:11:13Z</cp:lastPrinted>
  <dcterms:created xsi:type="dcterms:W3CDTF">2010-06-14T17:31:51Z</dcterms:created>
  <dcterms:modified xsi:type="dcterms:W3CDTF">2010-12-22T16:25:58Z</dcterms:modified>
  <cp:category/>
  <cp:version/>
  <cp:contentType/>
  <cp:contentStatus/>
</cp:coreProperties>
</file>