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121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<sst xmlns="http://schemas.openxmlformats.org/spreadsheetml/2006/main" count="52" uniqueCount="38">
  <si>
    <t>ISSUE NUMBER 1.</t>
  </si>
  <si>
    <t>Documentation For Energy Savings From 2006 - 2008 CFLs Installed In 2009</t>
  </si>
  <si>
    <t>Draft 2009 Evaluation Report</t>
  </si>
  <si>
    <t>Reported Savings</t>
  </si>
  <si>
    <t>GWH</t>
  </si>
  <si>
    <t>MW</t>
  </si>
  <si>
    <t>MMTherms</t>
  </si>
  <si>
    <t>Gross</t>
  </si>
  <si>
    <t>Net</t>
  </si>
  <si>
    <t>(Table 8, Page 35)</t>
  </si>
  <si>
    <t>(Table 8, Page 36)</t>
  </si>
  <si>
    <t>Final 2009 Evaluation Report</t>
  </si>
  <si>
    <t>Difference Between</t>
  </si>
  <si>
    <t>Final and Draft Reports</t>
  </si>
  <si>
    <t>The only difference in energy savings between the draft and final reports for PG&amp;E were the 2006 - 2008 CFLs installed in 2009.</t>
  </si>
  <si>
    <t>PG&amp;E did not provide the reported savings for the 2006 - 2008 CFLs installed in 2009 in our March 2010 submittal for the 2009 tracking data because the decision to include the energy savings for the 2006 - 2008 CFLs installed in 2009 did not occur until December 2010.</t>
  </si>
  <si>
    <t>Therefore, the Energy Division calculated the reported energy savings for the 2006 - 2008 CFLs installed in 2009 for Table 8 of the final report.</t>
  </si>
  <si>
    <t>We need documentation on how the energy savings were calculated and where in the ERT this calculation occurs.</t>
  </si>
  <si>
    <t>Number Of Bulbs From KEMA</t>
  </si>
  <si>
    <t>From DEER 2008</t>
  </si>
  <si>
    <t>Gross kW/Unit</t>
  </si>
  <si>
    <t>Gross kWh/Unit</t>
  </si>
  <si>
    <t>Gross Therms/ Unit</t>
  </si>
  <si>
    <t>PG&amp;E's estimated ex-ante energy savings from 2006 - 2008 CFLs installed in 2009</t>
  </si>
  <si>
    <t>Res</t>
  </si>
  <si>
    <t>Non-Res</t>
  </si>
  <si>
    <t>Net kW/Unit</t>
  </si>
  <si>
    <t>Net kWh/Unit</t>
  </si>
  <si>
    <t>Net Therms/ Unit</t>
  </si>
  <si>
    <t>Total Energy Savings</t>
  </si>
  <si>
    <t>Total</t>
  </si>
  <si>
    <t>Gross MW</t>
  </si>
  <si>
    <t>Gross GWH</t>
  </si>
  <si>
    <t>Gross MMTherms</t>
  </si>
  <si>
    <t>Net MW</t>
  </si>
  <si>
    <t>Net GWH</t>
  </si>
  <si>
    <t>Net MMTherms.</t>
  </si>
  <si>
    <t>These results do not match the results shown in the above table.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</si>
</sst>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60</xdr:row>
      <xdr:rowOff>85725</xdr:rowOff>
    </xdr:from>
    <xdr:to>
      <xdr:col>10</xdr:col>
      <xdr:colOff>9525</xdr:colOff>
      <xdr:row>60</xdr:row>
      <xdr:rowOff>85725</xdr:rowOff>
    </xdr:to>
    <xdr:sp>
      <xdr:nvSpPr>
        <xdr:cNvPr id="1" name="Line 1"/>
        <xdr:cNvSpPr>
          <a:spLocks/>
        </xdr:cNvSpPr>
      </xdr:nvSpPr>
      <xdr:spPr>
        <a:xfrm>
          <a:off x="4552950" y="991552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152400</xdr:rowOff>
    </xdr:from>
    <xdr:to>
      <xdr:col>10</xdr:col>
      <xdr:colOff>9525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7715250" y="3600450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21</xdr:row>
      <xdr:rowOff>152400</xdr:rowOff>
    </xdr:from>
    <xdr:to>
      <xdr:col>10</xdr:col>
      <xdr:colOff>9525</xdr:colOff>
      <xdr:row>21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4943475" y="36004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ttage%20Of%20Bulbs%20From%2006%20-%2008%20Installed%20In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NonRes"/>
      <sheetName val="Workpaper Values"/>
    </sheetNames>
    <sheetDataSet>
      <sheetData sheetId="0">
        <row r="119">
          <cell r="BR119">
            <v>0.004777778</v>
          </cell>
        </row>
        <row r="120">
          <cell r="BR120">
            <v>34.05666667</v>
          </cell>
        </row>
        <row r="121">
          <cell r="BR121">
            <v>-0.796666667</v>
          </cell>
        </row>
      </sheetData>
      <sheetData sheetId="1">
        <row r="154">
          <cell r="BR154">
            <v>0.024782609</v>
          </cell>
        </row>
        <row r="155">
          <cell r="BR155">
            <v>138.8565217</v>
          </cell>
        </row>
        <row r="156">
          <cell r="BR156">
            <v>-1.647826087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2">
      <selection activeCell="M59" sqref="M59"/>
    </sheetView>
  </sheetViews>
  <sheetFormatPr defaultColWidth="9.140625" defaultRowHeight="12.75"/>
  <cols>
    <col min="1" max="1" width="4.7109375" style="0" customWidth="1"/>
    <col min="2" max="9" width="12.7109375" style="0" customWidth="1"/>
  </cols>
  <sheetData>
    <row r="1" spans="1:8" ht="12.7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56" t="s">
        <v>1</v>
      </c>
      <c r="B3" s="56"/>
      <c r="C3" s="56"/>
      <c r="D3" s="56"/>
      <c r="E3" s="56"/>
      <c r="F3" s="56"/>
      <c r="G3" s="56"/>
      <c r="H3" s="56"/>
    </row>
    <row r="5" spans="2:5" ht="13.5" thickBot="1">
      <c r="B5" s="1"/>
      <c r="E5" s="1"/>
    </row>
    <row r="6" spans="2:8" ht="12.75">
      <c r="B6" s="51" t="s">
        <v>2</v>
      </c>
      <c r="C6" s="22"/>
      <c r="D6" s="23"/>
      <c r="E6" s="1"/>
      <c r="F6" s="51" t="s">
        <v>11</v>
      </c>
      <c r="G6" s="22"/>
      <c r="H6" s="23"/>
    </row>
    <row r="7" spans="2:8" ht="13.5" thickBot="1">
      <c r="B7" s="52" t="s">
        <v>9</v>
      </c>
      <c r="C7" s="47"/>
      <c r="D7" s="42"/>
      <c r="E7" s="1"/>
      <c r="F7" s="52" t="s">
        <v>10</v>
      </c>
      <c r="G7" s="47"/>
      <c r="H7" s="42"/>
    </row>
    <row r="8" spans="2:8" ht="12.75">
      <c r="B8" s="3"/>
      <c r="C8" s="4"/>
      <c r="D8" s="5"/>
      <c r="E8" s="1"/>
      <c r="F8" s="3"/>
      <c r="G8" s="4"/>
      <c r="H8" s="5"/>
    </row>
    <row r="9" spans="2:8" ht="12.75">
      <c r="B9" s="53" t="s">
        <v>3</v>
      </c>
      <c r="C9" s="54"/>
      <c r="D9" s="55"/>
      <c r="E9" s="1"/>
      <c r="F9" s="53" t="s">
        <v>3</v>
      </c>
      <c r="G9" s="54"/>
      <c r="H9" s="55"/>
    </row>
    <row r="10" spans="2:8" ht="12.75">
      <c r="B10" s="3"/>
      <c r="C10" s="4"/>
      <c r="D10" s="6"/>
      <c r="E10" s="1"/>
      <c r="F10" s="3"/>
      <c r="G10" s="4"/>
      <c r="H10" s="6"/>
    </row>
    <row r="11" spans="2:8" ht="12.75">
      <c r="B11" s="3"/>
      <c r="C11" s="19" t="s">
        <v>7</v>
      </c>
      <c r="D11" s="20" t="s">
        <v>8</v>
      </c>
      <c r="E11" s="1"/>
      <c r="F11" s="3"/>
      <c r="G11" s="19" t="s">
        <v>7</v>
      </c>
      <c r="H11" s="20" t="s">
        <v>8</v>
      </c>
    </row>
    <row r="12" spans="2:8" ht="12.75">
      <c r="B12" s="3"/>
      <c r="C12" s="13"/>
      <c r="D12" s="14"/>
      <c r="E12" s="1"/>
      <c r="F12" s="3"/>
      <c r="G12" s="13"/>
      <c r="H12" s="14"/>
    </row>
    <row r="13" spans="2:8" ht="12.75">
      <c r="B13" s="3" t="s">
        <v>4</v>
      </c>
      <c r="C13" s="15">
        <v>1479</v>
      </c>
      <c r="D13" s="16">
        <v>1012</v>
      </c>
      <c r="F13" s="3" t="s">
        <v>4</v>
      </c>
      <c r="G13" s="15">
        <v>2039</v>
      </c>
      <c r="H13" s="16">
        <v>1286</v>
      </c>
    </row>
    <row r="14" spans="2:8" ht="12.75">
      <c r="B14" s="7" t="s">
        <v>5</v>
      </c>
      <c r="C14" s="15">
        <v>249</v>
      </c>
      <c r="D14" s="16">
        <v>170</v>
      </c>
      <c r="F14" s="7" t="s">
        <v>5</v>
      </c>
      <c r="G14" s="15">
        <v>307</v>
      </c>
      <c r="H14" s="16">
        <v>199</v>
      </c>
    </row>
    <row r="15" spans="2:8" ht="13.5" thickBot="1">
      <c r="B15" s="8" t="s">
        <v>6</v>
      </c>
      <c r="C15" s="17">
        <v>24</v>
      </c>
      <c r="D15" s="18">
        <v>18</v>
      </c>
      <c r="F15" s="8" t="s">
        <v>6</v>
      </c>
      <c r="G15" s="17">
        <v>24</v>
      </c>
      <c r="H15" s="18">
        <v>18</v>
      </c>
    </row>
    <row r="16" ht="12.75">
      <c r="D16" s="1"/>
    </row>
    <row r="17" ht="13.5" thickBot="1">
      <c r="E17" s="1"/>
    </row>
    <row r="18" spans="4:6" ht="12.75">
      <c r="D18" s="51" t="s">
        <v>12</v>
      </c>
      <c r="E18" s="22"/>
      <c r="F18" s="23"/>
    </row>
    <row r="19" spans="4:6" ht="13.5" thickBot="1">
      <c r="D19" s="52" t="s">
        <v>13</v>
      </c>
      <c r="E19" s="47"/>
      <c r="F19" s="42"/>
    </row>
    <row r="20" spans="4:6" ht="12.75">
      <c r="D20" s="3"/>
      <c r="E20" s="4"/>
      <c r="F20" s="5"/>
    </row>
    <row r="21" spans="4:6" ht="12.75">
      <c r="D21" s="53" t="s">
        <v>3</v>
      </c>
      <c r="E21" s="54"/>
      <c r="F21" s="55"/>
    </row>
    <row r="22" spans="4:6" ht="12.75">
      <c r="D22" s="3"/>
      <c r="E22" s="4"/>
      <c r="F22" s="6"/>
    </row>
    <row r="23" spans="4:6" ht="12.75">
      <c r="D23" s="3"/>
      <c r="E23" s="19" t="s">
        <v>7</v>
      </c>
      <c r="F23" s="20" t="s">
        <v>8</v>
      </c>
    </row>
    <row r="24" spans="4:6" ht="12.75">
      <c r="D24" s="3"/>
      <c r="E24" s="13"/>
      <c r="F24" s="14"/>
    </row>
    <row r="25" spans="4:6" ht="12.75">
      <c r="D25" s="3" t="s">
        <v>4</v>
      </c>
      <c r="E25" s="15">
        <f aca="true" t="shared" si="0" ref="E25:F27">G13-C13</f>
        <v>560</v>
      </c>
      <c r="F25" s="16">
        <f t="shared" si="0"/>
        <v>274</v>
      </c>
    </row>
    <row r="26" spans="4:6" ht="12.75">
      <c r="D26" s="7" t="s">
        <v>5</v>
      </c>
      <c r="E26" s="15">
        <f t="shared" si="0"/>
        <v>58</v>
      </c>
      <c r="F26" s="16">
        <f t="shared" si="0"/>
        <v>29</v>
      </c>
    </row>
    <row r="27" spans="4:6" ht="13.5" thickBot="1">
      <c r="D27" s="8" t="s">
        <v>6</v>
      </c>
      <c r="E27" s="17">
        <f t="shared" si="0"/>
        <v>0</v>
      </c>
      <c r="F27" s="18">
        <f t="shared" si="0"/>
        <v>0</v>
      </c>
    </row>
    <row r="30" spans="2:9" ht="12.75">
      <c r="B30" s="48" t="s">
        <v>14</v>
      </c>
      <c r="C30" s="48"/>
      <c r="D30" s="48"/>
      <c r="E30" s="48"/>
      <c r="F30" s="48"/>
      <c r="G30" s="48"/>
      <c r="H30" s="48"/>
      <c r="I30" s="48"/>
    </row>
    <row r="31" spans="2:9" ht="12.75">
      <c r="B31" s="48"/>
      <c r="C31" s="48"/>
      <c r="D31" s="48"/>
      <c r="E31" s="48"/>
      <c r="F31" s="48"/>
      <c r="G31" s="48"/>
      <c r="H31" s="48"/>
      <c r="I31" s="48"/>
    </row>
    <row r="33" spans="2:9" ht="12.75">
      <c r="B33" s="49" t="s">
        <v>15</v>
      </c>
      <c r="C33" s="49"/>
      <c r="D33" s="49"/>
      <c r="E33" s="49"/>
      <c r="F33" s="49"/>
      <c r="G33" s="49"/>
      <c r="H33" s="49"/>
      <c r="I33" s="49"/>
    </row>
    <row r="34" spans="2:9" ht="12.75">
      <c r="B34" s="49"/>
      <c r="C34" s="49"/>
      <c r="D34" s="49"/>
      <c r="E34" s="49"/>
      <c r="F34" s="49"/>
      <c r="G34" s="49"/>
      <c r="H34" s="49"/>
      <c r="I34" s="49"/>
    </row>
    <row r="35" spans="2:9" ht="12.75">
      <c r="B35" s="49"/>
      <c r="C35" s="49"/>
      <c r="D35" s="49"/>
      <c r="E35" s="49"/>
      <c r="F35" s="49"/>
      <c r="G35" s="49"/>
      <c r="H35" s="49"/>
      <c r="I35" s="49"/>
    </row>
    <row r="37" spans="2:9" ht="12.75">
      <c r="B37" s="48" t="s">
        <v>16</v>
      </c>
      <c r="C37" s="48"/>
      <c r="D37" s="48"/>
      <c r="E37" s="48"/>
      <c r="F37" s="48"/>
      <c r="G37" s="48"/>
      <c r="H37" s="48"/>
      <c r="I37" s="48"/>
    </row>
    <row r="38" spans="2:9" ht="12.75">
      <c r="B38" s="48"/>
      <c r="C38" s="48"/>
      <c r="D38" s="48"/>
      <c r="E38" s="48"/>
      <c r="F38" s="48"/>
      <c r="G38" s="48"/>
      <c r="H38" s="48"/>
      <c r="I38" s="48"/>
    </row>
    <row r="40" spans="2:9" ht="12.75">
      <c r="B40" s="50" t="s">
        <v>17</v>
      </c>
      <c r="C40" s="50"/>
      <c r="D40" s="50"/>
      <c r="E40" s="50"/>
      <c r="F40" s="50"/>
      <c r="G40" s="50"/>
      <c r="H40" s="50"/>
      <c r="I40" s="48"/>
    </row>
    <row r="41" spans="2:9" ht="12.75">
      <c r="B41" s="50"/>
      <c r="C41" s="50"/>
      <c r="D41" s="50"/>
      <c r="E41" s="50"/>
      <c r="F41" s="50"/>
      <c r="G41" s="50"/>
      <c r="H41" s="50"/>
      <c r="I41" s="48"/>
    </row>
    <row r="43" ht="12.75">
      <c r="B43" t="s">
        <v>23</v>
      </c>
    </row>
    <row r="44" ht="13.5" thickBot="1"/>
    <row r="45" spans="2:9" ht="12.75">
      <c r="B45" s="2"/>
      <c r="C45" s="45" t="s">
        <v>18</v>
      </c>
      <c r="D45" s="43" t="s">
        <v>19</v>
      </c>
      <c r="E45" s="43"/>
      <c r="F45" s="43"/>
      <c r="G45" s="43"/>
      <c r="H45" s="43"/>
      <c r="I45" s="44"/>
    </row>
    <row r="46" spans="2:9" ht="12.75">
      <c r="B46" s="3"/>
      <c r="C46" s="36"/>
      <c r="D46" s="46" t="s">
        <v>20</v>
      </c>
      <c r="E46" s="36" t="s">
        <v>21</v>
      </c>
      <c r="F46" s="36" t="s">
        <v>22</v>
      </c>
      <c r="G46" s="36" t="s">
        <v>26</v>
      </c>
      <c r="H46" s="36" t="s">
        <v>27</v>
      </c>
      <c r="I46" s="41" t="s">
        <v>28</v>
      </c>
    </row>
    <row r="47" spans="2:9" ht="13.5" thickBot="1">
      <c r="B47" s="8"/>
      <c r="C47" s="40"/>
      <c r="D47" s="47"/>
      <c r="E47" s="40"/>
      <c r="F47" s="40"/>
      <c r="G47" s="40"/>
      <c r="H47" s="40"/>
      <c r="I47" s="42"/>
    </row>
    <row r="48" spans="2:9" ht="12.75">
      <c r="B48" s="3"/>
      <c r="C48" s="13"/>
      <c r="D48" s="10"/>
      <c r="E48" s="13"/>
      <c r="F48" s="13"/>
      <c r="G48" s="13"/>
      <c r="H48" s="13"/>
      <c r="I48" s="11"/>
    </row>
    <row r="49" spans="2:9" ht="12.75">
      <c r="B49" s="3" t="s">
        <v>24</v>
      </c>
      <c r="C49" s="15">
        <v>15200000</v>
      </c>
      <c r="D49" s="24">
        <f>'[1]Res'!$BR$119</f>
        <v>0.004777778</v>
      </c>
      <c r="E49" s="25">
        <f>'[1]Res'!$BR$120</f>
        <v>34.05666667</v>
      </c>
      <c r="F49" s="25">
        <f>'[1]Res'!$BR$121</f>
        <v>-0.796666667</v>
      </c>
      <c r="G49" s="26">
        <f aca="true" t="shared" si="1" ref="G49:I50">0.6*D49</f>
        <v>0.0028666667999999998</v>
      </c>
      <c r="H49" s="25">
        <f t="shared" si="1"/>
        <v>20.434000001999998</v>
      </c>
      <c r="I49" s="27">
        <f t="shared" si="1"/>
        <v>-0.4780000002</v>
      </c>
    </row>
    <row r="50" spans="2:9" ht="13.5" thickBot="1">
      <c r="B50" s="8" t="s">
        <v>25</v>
      </c>
      <c r="C50" s="17">
        <v>762250</v>
      </c>
      <c r="D50" s="28">
        <f>'[1]NonRes'!$BR$154</f>
        <v>0.024782609</v>
      </c>
      <c r="E50" s="29">
        <f>'[1]NonRes'!$BR$155</f>
        <v>138.8565217</v>
      </c>
      <c r="F50" s="29">
        <f>'[1]NonRes'!$BR$156</f>
        <v>-1.647826087</v>
      </c>
      <c r="G50" s="30">
        <f t="shared" si="1"/>
        <v>0.0148695654</v>
      </c>
      <c r="H50" s="29">
        <f t="shared" si="1"/>
        <v>83.31391302</v>
      </c>
      <c r="I50" s="31">
        <f t="shared" si="1"/>
        <v>-0.9886956522</v>
      </c>
    </row>
    <row r="51" ht="13.5" thickBot="1"/>
    <row r="52" spans="2:9" ht="13.5" thickBot="1">
      <c r="B52" s="33" t="s">
        <v>29</v>
      </c>
      <c r="C52" s="34"/>
      <c r="D52" s="34"/>
      <c r="E52" s="34"/>
      <c r="F52" s="34"/>
      <c r="G52" s="34"/>
      <c r="H52" s="34"/>
      <c r="I52" s="35"/>
    </row>
    <row r="53" spans="2:9" ht="12.75">
      <c r="B53" s="9"/>
      <c r="C53" s="10"/>
      <c r="D53" s="10"/>
      <c r="E53" s="10"/>
      <c r="F53" s="10"/>
      <c r="G53" s="10"/>
      <c r="H53" s="10"/>
      <c r="I53" s="11"/>
    </row>
    <row r="54" spans="2:9" ht="12.75">
      <c r="B54" s="9"/>
      <c r="C54" s="10"/>
      <c r="D54" s="13"/>
      <c r="E54" s="13"/>
      <c r="F54" s="36" t="s">
        <v>33</v>
      </c>
      <c r="G54" s="13"/>
      <c r="H54" s="13"/>
      <c r="I54" s="38" t="s">
        <v>36</v>
      </c>
    </row>
    <row r="55" spans="2:9" ht="12.75">
      <c r="B55" s="3"/>
      <c r="C55" s="4"/>
      <c r="D55" s="19" t="s">
        <v>31</v>
      </c>
      <c r="E55" s="19" t="s">
        <v>32</v>
      </c>
      <c r="F55" s="37"/>
      <c r="G55" s="19" t="s">
        <v>34</v>
      </c>
      <c r="H55" s="19" t="s">
        <v>35</v>
      </c>
      <c r="I55" s="39"/>
    </row>
    <row r="56" spans="2:9" ht="12.75">
      <c r="B56" s="3"/>
      <c r="C56" s="4"/>
      <c r="D56" s="13"/>
      <c r="E56" s="13"/>
      <c r="F56" s="13"/>
      <c r="G56" s="13"/>
      <c r="H56" s="13"/>
      <c r="I56" s="11"/>
    </row>
    <row r="57" spans="2:9" ht="12.75">
      <c r="B57" s="3" t="s">
        <v>24</v>
      </c>
      <c r="C57" s="4"/>
      <c r="D57" s="15">
        <f>$C$49*D49/1000</f>
        <v>72.62222560000001</v>
      </c>
      <c r="E57" s="15">
        <f>$C$49*E49/1000000</f>
        <v>517.661333384</v>
      </c>
      <c r="F57" s="15">
        <f>$C$49*F49/1000000</f>
        <v>-12.1093333384</v>
      </c>
      <c r="G57" s="15">
        <f>$C$49*G49/1000</f>
        <v>43.573335359999994</v>
      </c>
      <c r="H57" s="15">
        <f>$C$49*H49/1000000</f>
        <v>310.5968000304</v>
      </c>
      <c r="I57" s="12">
        <f>$C$49*I49/1000000</f>
        <v>-7.265600003039999</v>
      </c>
    </row>
    <row r="58" spans="2:9" ht="12.75">
      <c r="B58" s="3" t="s">
        <v>25</v>
      </c>
      <c r="C58" s="4"/>
      <c r="D58" s="59">
        <f>$C$50*D50/1000</f>
        <v>18.89054371025</v>
      </c>
      <c r="E58" s="59">
        <f>$C$50*E50/1000000</f>
        <v>105.84338366582499</v>
      </c>
      <c r="F58" s="59">
        <f>$C$50*F50/1000000</f>
        <v>-1.25605543481575</v>
      </c>
      <c r="G58" s="59">
        <f>$C$50*G50/1000</f>
        <v>11.33432622615</v>
      </c>
      <c r="H58" s="59">
        <f>$C$50*H50/1000000</f>
        <v>63.506030199495</v>
      </c>
      <c r="I58" s="60">
        <f>$C$50*I50/1000000</f>
        <v>-0.7536332608894499</v>
      </c>
    </row>
    <row r="59" spans="2:9" ht="13.5" thickBot="1">
      <c r="B59" s="8" t="s">
        <v>30</v>
      </c>
      <c r="C59" s="32"/>
      <c r="D59" s="57">
        <f aca="true" t="shared" si="2" ref="D59:I59">SUM(D57:D58)</f>
        <v>91.51276931025001</v>
      </c>
      <c r="E59" s="57">
        <f t="shared" si="2"/>
        <v>623.504717049825</v>
      </c>
      <c r="F59" s="57">
        <f t="shared" si="2"/>
        <v>-13.36538877321575</v>
      </c>
      <c r="G59" s="57">
        <f t="shared" si="2"/>
        <v>54.90766158615</v>
      </c>
      <c r="H59" s="57">
        <f t="shared" si="2"/>
        <v>374.102830229895</v>
      </c>
      <c r="I59" s="58">
        <f t="shared" si="2"/>
        <v>-8.019233263929449</v>
      </c>
    </row>
    <row r="61" ht="12.75">
      <c r="B61" t="s">
        <v>37</v>
      </c>
    </row>
  </sheetData>
  <mergeCells count="26">
    <mergeCell ref="F9:H9"/>
    <mergeCell ref="D18:F18"/>
    <mergeCell ref="D19:F19"/>
    <mergeCell ref="D21:F21"/>
    <mergeCell ref="A1:H1"/>
    <mergeCell ref="A3:H3"/>
    <mergeCell ref="B6:D6"/>
    <mergeCell ref="B9:D9"/>
    <mergeCell ref="B7:D7"/>
    <mergeCell ref="F6:H6"/>
    <mergeCell ref="F7:H7"/>
    <mergeCell ref="B30:I31"/>
    <mergeCell ref="B33:I35"/>
    <mergeCell ref="B37:I38"/>
    <mergeCell ref="B40:I41"/>
    <mergeCell ref="D45:I45"/>
    <mergeCell ref="C45:C47"/>
    <mergeCell ref="D46:D47"/>
    <mergeCell ref="E46:E47"/>
    <mergeCell ref="F46:F47"/>
    <mergeCell ref="B52:I52"/>
    <mergeCell ref="F54:F55"/>
    <mergeCell ref="I54:I55"/>
    <mergeCell ref="G46:G47"/>
    <mergeCell ref="H46:H47"/>
    <mergeCell ref="I46:I4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ekm3</dc:creator>
  <cp:keywords/>
  <dc:description/>
  <cp:lastModifiedBy>ekm3</cp:lastModifiedBy>
  <dcterms:created xsi:type="dcterms:W3CDTF">2011-04-05T16:10:47Z</dcterms:created>
  <dcterms:modified xsi:type="dcterms:W3CDTF">2011-04-05T19:26:54Z</dcterms:modified>
  <cp:category/>
  <cp:version/>
  <cp:contentType/>
  <cp:contentStatus/>
</cp:coreProperties>
</file>