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040" activeTab="2"/>
  </bookViews>
  <sheets>
    <sheet name="For forecast" sheetId="1" r:id="rId1"/>
    <sheet name="Non-Event Based DR Summary" sheetId="2" r:id="rId2"/>
    <sheet name="PGE" sheetId="3" r:id="rId3"/>
    <sheet name="SCE" sheetId="4" r:id="rId4"/>
  </sheets>
  <definedNames/>
  <calcPr fullCalcOnLoad="1"/>
</workbook>
</file>

<file path=xl/sharedStrings.xml><?xml version="1.0" encoding="utf-8"?>
<sst xmlns="http://schemas.openxmlformats.org/spreadsheetml/2006/main" count="166" uniqueCount="35">
  <si>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</si>
  <si>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</si>
  <si>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</si>
  <si>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</si>
  <si>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</si>
  <si>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</si>
  <si>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</si>
  <si>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</si>
  <si>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</si>
  <si>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</si>
  <si>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</si>
  <si>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</si>
  <si>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PGE</t>
  </si>
  <si>
    <t>SCE</t>
  </si>
  <si>
    <t>Non-Event Based Demand Response Portfolio Aggregate Ex Ante Load Impact Estimates for 1-in-2 System Conditions</t>
  </si>
  <si>
    <t>Notes:</t>
  </si>
  <si>
    <t>[1] PGE impacts: https://www.pge.com/regulation/DemandResponseOIR/Other-Docs/PGE/2011/DemandResponseOIR_Other-Doc_PGE_20110401Atch05_208512.pdf</t>
  </si>
  <si>
    <t>SCE impacts: http://www3.sce.com/sscc/law/dis/dbattach3e.nsf/0/981A930207890B02882576F80004BB82/$FILE/SCE+2009+load+impact+final+report+4-01-2010.pdf</t>
  </si>
  <si>
    <t>[2] PGE non-event based DR is composed of Permanent Load Shift, Residential Time-of-use (TOU) and Non-residential TOU. The non-residential</t>
  </si>
  <si>
    <t>[3] SCE non-event based DR is composed of the Real-Time-Pricing (RTP) program</t>
  </si>
  <si>
    <t>[4] SDGE has no non-event based DR</t>
  </si>
  <si>
    <t>TOU Rates - Residential</t>
  </si>
  <si>
    <t>Permanent Load Shift (PLS)</t>
  </si>
  <si>
    <t>TOU Rates -Non-Residential</t>
  </si>
  <si>
    <t>PGE Non-event based DR Total</t>
  </si>
  <si>
    <t>Note: Impacts from Real-time pricing program</t>
  </si>
  <si>
    <t>MW</t>
  </si>
  <si>
    <t>kW</t>
  </si>
  <si>
    <t>TOU impacts comes from data provided by PG&amp;E and represents impacts from medium commercial customers in the 20-200kW demand range.</t>
  </si>
  <si>
    <t>Time-of-Use Rates</t>
  </si>
  <si>
    <t>Permanent Load Shifting</t>
  </si>
  <si>
    <t>Total</t>
  </si>
  <si>
    <t>Year</t>
  </si>
  <si>
    <t>Total DR Peak Impacts</t>
  </si>
  <si>
    <t>Incremental to 2011, Used in CED 2011 Forecast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</si>
</sst>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0" fontId="37" fillId="0" borderId="0" xfId="0" applyFont="1" applyAlignment="1">
      <alignment/>
    </xf>
    <xf numFmtId="43" fontId="37" fillId="0" borderId="0" xfId="42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7" sqref="D17"/>
    </sheetView>
  </sheetViews>
  <sheetFormatPr defaultColWidth="9.140625" defaultRowHeight="15"/>
  <sheetData>
    <row r="1" spans="1:9" ht="15">
      <c r="A1" s="12" t="s">
        <v>33</v>
      </c>
      <c r="B1" s="12"/>
      <c r="C1" s="12"/>
      <c r="D1" s="12"/>
      <c r="F1" s="11" t="s">
        <v>34</v>
      </c>
      <c r="G1" s="11"/>
      <c r="H1" s="11"/>
      <c r="I1" s="11"/>
    </row>
    <row r="2" spans="1:9" ht="15">
      <c r="A2" t="s">
        <v>32</v>
      </c>
      <c r="B2" t="s">
        <v>12</v>
      </c>
      <c r="C2" t="s">
        <v>13</v>
      </c>
      <c r="D2" t="s">
        <v>31</v>
      </c>
      <c r="F2" s="9"/>
      <c r="G2" s="9" t="s">
        <v>12</v>
      </c>
      <c r="H2" s="9" t="s">
        <v>13</v>
      </c>
      <c r="I2" s="9" t="s">
        <v>31</v>
      </c>
    </row>
    <row r="3" spans="1:9" ht="15">
      <c r="A3">
        <v>2011</v>
      </c>
      <c r="B3" s="8">
        <v>43.888345158</v>
      </c>
      <c r="C3" s="8">
        <v>20</v>
      </c>
      <c r="D3" s="8">
        <v>63.888345158</v>
      </c>
      <c r="F3" s="9">
        <v>2012</v>
      </c>
      <c r="G3" s="10">
        <v>28.893895058000005</v>
      </c>
      <c r="H3" s="10">
        <v>0</v>
      </c>
      <c r="I3" s="10">
        <v>28.893895058000005</v>
      </c>
    </row>
    <row r="4" spans="1:9" ht="15">
      <c r="A4">
        <v>2012</v>
      </c>
      <c r="B4" s="8">
        <v>72.782240216</v>
      </c>
      <c r="C4" s="8">
        <v>20</v>
      </c>
      <c r="D4" s="8">
        <v>92.782240216</v>
      </c>
      <c r="F4" s="9">
        <v>2013</v>
      </c>
      <c r="G4" s="10">
        <v>36.02161859700001</v>
      </c>
      <c r="H4" s="10">
        <v>11</v>
      </c>
      <c r="I4" s="10">
        <v>47.02161859700001</v>
      </c>
    </row>
    <row r="5" spans="1:9" ht="15">
      <c r="A5">
        <v>2013</v>
      </c>
      <c r="B5" s="8">
        <v>79.909963755</v>
      </c>
      <c r="C5" s="8">
        <v>31</v>
      </c>
      <c r="D5" s="8">
        <v>110.909963755</v>
      </c>
      <c r="F5" s="9">
        <v>2014</v>
      </c>
      <c r="G5" s="10">
        <v>49.96400383</v>
      </c>
      <c r="H5" s="10">
        <v>20</v>
      </c>
      <c r="I5" s="10">
        <v>69.96400383000002</v>
      </c>
    </row>
    <row r="6" spans="1:9" ht="15">
      <c r="A6">
        <v>2014</v>
      </c>
      <c r="B6" s="8">
        <v>93.852348988</v>
      </c>
      <c r="C6" s="8">
        <v>40</v>
      </c>
      <c r="D6" s="8">
        <v>133.85234898800002</v>
      </c>
      <c r="F6" s="9">
        <v>2015</v>
      </c>
      <c r="G6" s="10">
        <v>49.726263749999994</v>
      </c>
      <c r="H6" s="10">
        <v>20</v>
      </c>
      <c r="I6" s="10">
        <v>69.72626374999999</v>
      </c>
    </row>
    <row r="7" spans="1:9" ht="15">
      <c r="A7">
        <v>2015</v>
      </c>
      <c r="B7" s="8">
        <v>93.614608908</v>
      </c>
      <c r="C7" s="8">
        <v>40</v>
      </c>
      <c r="D7" s="8">
        <v>133.61460890799998</v>
      </c>
      <c r="F7" s="9">
        <v>2016</v>
      </c>
      <c r="G7" s="10">
        <v>49.50401738899999</v>
      </c>
      <c r="H7" s="10">
        <v>20</v>
      </c>
      <c r="I7" s="10">
        <v>69.50401738900001</v>
      </c>
    </row>
    <row r="8" spans="1:9" ht="15">
      <c r="A8">
        <v>2016</v>
      </c>
      <c r="B8" s="8">
        <v>93.39236254699999</v>
      </c>
      <c r="C8" s="8">
        <v>40</v>
      </c>
      <c r="D8" s="8">
        <v>133.392362547</v>
      </c>
      <c r="F8" s="9">
        <v>2017</v>
      </c>
      <c r="G8" s="10">
        <v>49.30411604099999</v>
      </c>
      <c r="H8" s="10">
        <v>20</v>
      </c>
      <c r="I8" s="10">
        <v>69.30411604099999</v>
      </c>
    </row>
    <row r="9" spans="1:9" ht="15">
      <c r="A9">
        <v>2017</v>
      </c>
      <c r="B9" s="8">
        <v>93.192461199</v>
      </c>
      <c r="C9" s="8">
        <v>40</v>
      </c>
      <c r="D9" s="8">
        <v>133.19246119899998</v>
      </c>
      <c r="F9" s="9">
        <v>2018</v>
      </c>
      <c r="G9" s="10">
        <v>49.116520414000014</v>
      </c>
      <c r="H9" s="10">
        <v>20</v>
      </c>
      <c r="I9" s="10">
        <v>69.11652041400004</v>
      </c>
    </row>
    <row r="10" spans="1:9" ht="15">
      <c r="A10">
        <v>2018</v>
      </c>
      <c r="B10" s="8">
        <v>93.00486557200001</v>
      </c>
      <c r="C10" s="8">
        <v>40</v>
      </c>
      <c r="D10" s="8">
        <v>133.00486557200003</v>
      </c>
      <c r="F10" s="9">
        <v>2019</v>
      </c>
      <c r="G10" s="10">
        <v>48.94047432600001</v>
      </c>
      <c r="H10" s="10">
        <v>20</v>
      </c>
      <c r="I10" s="10">
        <v>68.94047432600001</v>
      </c>
    </row>
    <row r="11" spans="1:9" ht="15">
      <c r="A11">
        <v>2019</v>
      </c>
      <c r="B11" s="8">
        <v>92.82881948400001</v>
      </c>
      <c r="C11" s="8">
        <v>40</v>
      </c>
      <c r="D11" s="8">
        <v>132.828819484</v>
      </c>
      <c r="F11" s="9">
        <v>2020</v>
      </c>
      <c r="G11" s="10">
        <v>48.78020116899999</v>
      </c>
      <c r="H11" s="10">
        <v>20</v>
      </c>
      <c r="I11" s="10">
        <v>68.78020116900001</v>
      </c>
    </row>
    <row r="12" spans="1:9" ht="15">
      <c r="A12">
        <v>2020</v>
      </c>
      <c r="B12" s="8">
        <v>92.66854632699999</v>
      </c>
      <c r="C12" s="8">
        <v>40</v>
      </c>
      <c r="D12" s="8">
        <v>132.668546327</v>
      </c>
      <c r="F12" s="9">
        <v>2021</v>
      </c>
      <c r="G12" s="10">
        <v>48.63024012499999</v>
      </c>
      <c r="H12" s="10">
        <v>20</v>
      </c>
      <c r="I12" s="10">
        <v>68.630240125</v>
      </c>
    </row>
    <row r="13" spans="1:9" ht="15">
      <c r="A13">
        <v>2021</v>
      </c>
      <c r="B13" s="8">
        <v>92.518585283</v>
      </c>
      <c r="C13" s="8">
        <v>40</v>
      </c>
      <c r="D13" s="8">
        <v>132.518585283</v>
      </c>
      <c r="F13" s="9">
        <v>2022</v>
      </c>
      <c r="G13" s="10">
        <v>48.63024012499999</v>
      </c>
      <c r="H13" s="10">
        <v>20</v>
      </c>
      <c r="I13" s="10">
        <v>68.630240125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R15" sqref="R15:U25"/>
    </sheetView>
  </sheetViews>
  <sheetFormatPr defaultColWidth="9.140625" defaultRowHeight="15"/>
  <sheetData>
    <row r="1" spans="1:14" ht="15">
      <c r="A1" s="1"/>
      <c r="B1" s="1"/>
      <c r="C1" s="13" t="s">
        <v>14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1" ht="15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R2" t="s">
        <v>32</v>
      </c>
      <c r="S2" t="s">
        <v>12</v>
      </c>
      <c r="T2" t="s">
        <v>13</v>
      </c>
      <c r="U2" t="s">
        <v>31</v>
      </c>
    </row>
    <row r="3" spans="1:21" ht="15">
      <c r="A3" s="1">
        <v>2011</v>
      </c>
      <c r="B3" s="1" t="s">
        <v>12</v>
      </c>
      <c r="C3" s="2">
        <v>9.7951228938</v>
      </c>
      <c r="D3" s="2">
        <v>9.9707979124</v>
      </c>
      <c r="E3" s="2">
        <v>10.0585652547</v>
      </c>
      <c r="F3" s="2">
        <v>10.9048807279</v>
      </c>
      <c r="G3" s="2">
        <v>31.711024383</v>
      </c>
      <c r="H3" s="2">
        <v>37.47728253</v>
      </c>
      <c r="I3" s="2">
        <v>41.292669257</v>
      </c>
      <c r="J3" s="2">
        <v>43.888345158</v>
      </c>
      <c r="K3" s="2">
        <v>40.42205058</v>
      </c>
      <c r="L3" s="2">
        <v>31.991513060000003</v>
      </c>
      <c r="M3" s="2">
        <v>13.5044723344</v>
      </c>
      <c r="N3" s="2">
        <v>13.3476434814</v>
      </c>
      <c r="R3">
        <v>2011</v>
      </c>
      <c r="S3" s="7">
        <v>43.888345158</v>
      </c>
      <c r="T3" s="7">
        <v>20</v>
      </c>
      <c r="U3" s="7">
        <f>S3+T3</f>
        <v>63.888345158</v>
      </c>
    </row>
    <row r="4" spans="1:21" ht="15">
      <c r="A4" s="1">
        <v>2012</v>
      </c>
      <c r="B4" s="1" t="s">
        <v>12</v>
      </c>
      <c r="C4" s="2">
        <v>12.9964555302</v>
      </c>
      <c r="D4" s="2">
        <v>13.474098426100001</v>
      </c>
      <c r="E4" s="2">
        <v>13.484373352999999</v>
      </c>
      <c r="F4" s="2">
        <v>14.9789032713</v>
      </c>
      <c r="G4" s="2">
        <v>58.672771684</v>
      </c>
      <c r="H4" s="2">
        <v>64.677425516</v>
      </c>
      <c r="I4" s="2">
        <v>69.055913883</v>
      </c>
      <c r="J4" s="2">
        <v>72.782240216</v>
      </c>
      <c r="K4" s="2">
        <v>66.42165810600001</v>
      </c>
      <c r="L4" s="2">
        <v>54.242828849999995</v>
      </c>
      <c r="M4" s="2">
        <v>15.487510408400002</v>
      </c>
      <c r="N4" s="2">
        <v>14.8214482536</v>
      </c>
      <c r="P4" s="6">
        <f>J4-J$3</f>
        <v>28.893895058000005</v>
      </c>
      <c r="R4">
        <v>2012</v>
      </c>
      <c r="S4" s="7">
        <v>72.782240216</v>
      </c>
      <c r="T4" s="7">
        <v>20</v>
      </c>
      <c r="U4" s="7">
        <f aca="true" t="shared" si="0" ref="U4:U13">S4+T4</f>
        <v>92.782240216</v>
      </c>
    </row>
    <row r="5" spans="1:21" ht="15">
      <c r="A5" s="1">
        <v>2013</v>
      </c>
      <c r="B5" s="1" t="s">
        <v>12</v>
      </c>
      <c r="C5" s="2">
        <v>19.739698387100002</v>
      </c>
      <c r="D5" s="2">
        <v>21.555221526</v>
      </c>
      <c r="E5" s="2">
        <v>22.6509006519</v>
      </c>
      <c r="F5" s="2">
        <v>26.3768203918</v>
      </c>
      <c r="G5" s="2">
        <v>62.630997339000004</v>
      </c>
      <c r="H5" s="2">
        <v>69.72855262</v>
      </c>
      <c r="I5" s="2">
        <v>74.883202918</v>
      </c>
      <c r="J5" s="2">
        <v>79.909963755</v>
      </c>
      <c r="K5" s="2">
        <v>73.98024033</v>
      </c>
      <c r="L5" s="2">
        <v>62.718532138</v>
      </c>
      <c r="M5" s="2">
        <v>21.1523294858</v>
      </c>
      <c r="N5" s="2">
        <v>19.6738078335</v>
      </c>
      <c r="P5" s="6">
        <f aca="true" t="shared" si="1" ref="P5:P13">J5-J$3</f>
        <v>36.02161859700001</v>
      </c>
      <c r="R5">
        <v>2013</v>
      </c>
      <c r="S5" s="7">
        <v>79.909963755</v>
      </c>
      <c r="T5" s="7">
        <v>31</v>
      </c>
      <c r="U5" s="7">
        <f t="shared" si="0"/>
        <v>110.909963755</v>
      </c>
    </row>
    <row r="6" spans="1:21" ht="15">
      <c r="A6" s="1">
        <v>2014</v>
      </c>
      <c r="B6" s="1" t="s">
        <v>12</v>
      </c>
      <c r="C6" s="2">
        <v>27.272980545099998</v>
      </c>
      <c r="D6" s="2">
        <v>30.652340783</v>
      </c>
      <c r="E6" s="2">
        <v>32.703994793599996</v>
      </c>
      <c r="F6" s="2">
        <v>38.7176204354</v>
      </c>
      <c r="G6" s="2">
        <v>75.74394778099999</v>
      </c>
      <c r="H6" s="2">
        <v>83.415696997</v>
      </c>
      <c r="I6" s="2">
        <v>88.4760224</v>
      </c>
      <c r="J6" s="2">
        <v>93.852348988</v>
      </c>
      <c r="K6" s="2">
        <v>86.572402837</v>
      </c>
      <c r="L6" s="2">
        <v>75.11557924200001</v>
      </c>
      <c r="M6" s="2">
        <v>29.5936903049</v>
      </c>
      <c r="N6" s="2">
        <v>26.770810737300003</v>
      </c>
      <c r="P6" s="6">
        <f t="shared" si="1"/>
        <v>49.96400383</v>
      </c>
      <c r="R6">
        <v>2014</v>
      </c>
      <c r="S6" s="7">
        <v>93.852348988</v>
      </c>
      <c r="T6" s="7">
        <v>40</v>
      </c>
      <c r="U6" s="7">
        <f t="shared" si="0"/>
        <v>133.85234898800002</v>
      </c>
    </row>
    <row r="7" spans="1:21" ht="15">
      <c r="A7" s="1">
        <v>2015</v>
      </c>
      <c r="B7" s="1" t="s">
        <v>12</v>
      </c>
      <c r="C7" s="2">
        <v>27.0936366298</v>
      </c>
      <c r="D7" s="2">
        <v>30.46647249</v>
      </c>
      <c r="E7" s="2">
        <v>32.5165696308</v>
      </c>
      <c r="F7" s="2">
        <v>38.5348054459</v>
      </c>
      <c r="G7" s="2">
        <v>75.645501936</v>
      </c>
      <c r="H7" s="2">
        <v>83.201952584</v>
      </c>
      <c r="I7" s="2">
        <v>88.20073525900001</v>
      </c>
      <c r="J7" s="2">
        <v>93.614608908</v>
      </c>
      <c r="K7" s="2">
        <v>86.36307178</v>
      </c>
      <c r="L7" s="2">
        <v>75.004017314</v>
      </c>
      <c r="M7" s="2">
        <v>29.4055420825</v>
      </c>
      <c r="N7" s="2">
        <v>26.5836415938</v>
      </c>
      <c r="P7" s="6">
        <f t="shared" si="1"/>
        <v>49.726263749999994</v>
      </c>
      <c r="R7">
        <v>2015</v>
      </c>
      <c r="S7" s="7">
        <v>93.614608908</v>
      </c>
      <c r="T7" s="7">
        <v>40</v>
      </c>
      <c r="U7" s="7">
        <f t="shared" si="0"/>
        <v>133.61460890799998</v>
      </c>
    </row>
    <row r="8" spans="1:21" ht="15">
      <c r="A8" s="1">
        <v>2016</v>
      </c>
      <c r="B8" s="1" t="s">
        <v>12</v>
      </c>
      <c r="C8" s="2">
        <v>26.9140971586</v>
      </c>
      <c r="D8" s="2">
        <v>30.2868800221</v>
      </c>
      <c r="E8" s="2">
        <v>32.3362932553</v>
      </c>
      <c r="F8" s="2">
        <v>38.3598482557</v>
      </c>
      <c r="G8" s="2">
        <v>75.557641439</v>
      </c>
      <c r="H8" s="2">
        <v>83.003719025</v>
      </c>
      <c r="I8" s="2">
        <v>87.94257676699999</v>
      </c>
      <c r="J8" s="2">
        <v>93.39236254699999</v>
      </c>
      <c r="K8" s="2">
        <v>86.16791481300001</v>
      </c>
      <c r="L8" s="2">
        <v>74.90292096600001</v>
      </c>
      <c r="M8" s="2">
        <v>29.2249764719</v>
      </c>
      <c r="N8" s="2">
        <v>26.404084534000003</v>
      </c>
      <c r="P8" s="6">
        <f t="shared" si="1"/>
        <v>49.50401738899999</v>
      </c>
      <c r="R8">
        <v>2016</v>
      </c>
      <c r="S8" s="7">
        <v>93.39236254699999</v>
      </c>
      <c r="T8" s="7">
        <v>40</v>
      </c>
      <c r="U8" s="7">
        <f t="shared" si="0"/>
        <v>133.392362547</v>
      </c>
    </row>
    <row r="9" spans="1:21" ht="15">
      <c r="A9" s="1">
        <v>2017</v>
      </c>
      <c r="B9" s="1" t="s">
        <v>12</v>
      </c>
      <c r="C9" s="2">
        <v>26.7431963644</v>
      </c>
      <c r="D9" s="2">
        <v>30.1160226292</v>
      </c>
      <c r="E9" s="2">
        <v>32.1648650167</v>
      </c>
      <c r="F9" s="2">
        <v>38.1937981743</v>
      </c>
      <c r="G9" s="2">
        <v>75.483045891</v>
      </c>
      <c r="H9" s="2">
        <v>82.823226812</v>
      </c>
      <c r="I9" s="2">
        <v>87.706955192</v>
      </c>
      <c r="J9" s="2">
        <v>93.192461199</v>
      </c>
      <c r="K9" s="2">
        <v>85.993117452</v>
      </c>
      <c r="L9" s="2">
        <v>74.81580008300001</v>
      </c>
      <c r="M9" s="2">
        <v>29.0536459191</v>
      </c>
      <c r="N9" s="2">
        <v>26.233713026999997</v>
      </c>
      <c r="P9" s="6">
        <f t="shared" si="1"/>
        <v>49.30411604099999</v>
      </c>
      <c r="R9">
        <v>2017</v>
      </c>
      <c r="S9" s="7">
        <v>93.192461199</v>
      </c>
      <c r="T9" s="7">
        <v>40</v>
      </c>
      <c r="U9" s="7">
        <f t="shared" si="0"/>
        <v>133.19246119899998</v>
      </c>
    </row>
    <row r="10" spans="1:21" ht="15">
      <c r="A10" s="1">
        <v>2018</v>
      </c>
      <c r="B10" s="1" t="s">
        <v>12</v>
      </c>
      <c r="C10" s="2">
        <v>26.5803218766</v>
      </c>
      <c r="D10" s="2">
        <v>29.9530422772</v>
      </c>
      <c r="E10" s="2">
        <v>32.0011792293</v>
      </c>
      <c r="F10" s="2">
        <v>38.035313222999996</v>
      </c>
      <c r="G10" s="2">
        <v>75.416076984</v>
      </c>
      <c r="H10" s="2">
        <v>82.655389939</v>
      </c>
      <c r="I10" s="2">
        <v>87.48525761500001</v>
      </c>
      <c r="J10" s="2">
        <v>93.00486557200001</v>
      </c>
      <c r="K10" s="2">
        <v>85.82858948100001</v>
      </c>
      <c r="L10" s="2">
        <v>74.73526079999999</v>
      </c>
      <c r="M10" s="2">
        <v>28.889598577</v>
      </c>
      <c r="N10" s="2">
        <v>26.0705697108</v>
      </c>
      <c r="P10" s="6">
        <f t="shared" si="1"/>
        <v>49.116520414000014</v>
      </c>
      <c r="R10">
        <v>2018</v>
      </c>
      <c r="S10" s="7">
        <v>93.00486557200001</v>
      </c>
      <c r="T10" s="7">
        <v>40</v>
      </c>
      <c r="U10" s="7">
        <f t="shared" si="0"/>
        <v>133.00486557200003</v>
      </c>
    </row>
    <row r="11" spans="1:21" ht="15">
      <c r="A11" s="1">
        <v>2019</v>
      </c>
      <c r="B11" s="1" t="s">
        <v>12</v>
      </c>
      <c r="C11" s="2">
        <v>26.4226968457</v>
      </c>
      <c r="D11" s="2">
        <v>29.795338786600002</v>
      </c>
      <c r="E11" s="2">
        <v>31.842815933999997</v>
      </c>
      <c r="F11" s="2">
        <v>37.8819875804</v>
      </c>
      <c r="G11" s="2">
        <v>75.35438286899999</v>
      </c>
      <c r="H11" s="2">
        <v>82.49611756300001</v>
      </c>
      <c r="I11" s="2">
        <v>87.274986361</v>
      </c>
      <c r="J11" s="2">
        <v>92.82881948400001</v>
      </c>
      <c r="K11" s="2">
        <v>85.675434138</v>
      </c>
      <c r="L11" s="2">
        <v>74.661883189</v>
      </c>
      <c r="M11" s="2">
        <v>28.730964094399997</v>
      </c>
      <c r="N11" s="2">
        <v>25.9128432172</v>
      </c>
      <c r="P11" s="6">
        <f t="shared" si="1"/>
        <v>48.94047432600001</v>
      </c>
      <c r="R11">
        <v>2019</v>
      </c>
      <c r="S11" s="7">
        <v>92.82881948400001</v>
      </c>
      <c r="T11" s="7">
        <v>40</v>
      </c>
      <c r="U11" s="7">
        <f t="shared" si="0"/>
        <v>132.828819484</v>
      </c>
    </row>
    <row r="12" spans="1:21" ht="15">
      <c r="A12" s="1">
        <v>2020</v>
      </c>
      <c r="B12" s="1" t="s">
        <v>12</v>
      </c>
      <c r="C12" s="2">
        <v>26.2735597774</v>
      </c>
      <c r="D12" s="2">
        <v>29.6461996358</v>
      </c>
      <c r="E12" s="2">
        <v>31.6931127696</v>
      </c>
      <c r="F12" s="2">
        <v>37.7373576125</v>
      </c>
      <c r="G12" s="2">
        <v>75.303418987</v>
      </c>
      <c r="H12" s="2">
        <v>82.351869412</v>
      </c>
      <c r="I12" s="2">
        <v>87.081596583</v>
      </c>
      <c r="J12" s="2">
        <v>92.66854632699999</v>
      </c>
      <c r="K12" s="2">
        <v>85.535870471</v>
      </c>
      <c r="L12" s="2">
        <v>74.598280346</v>
      </c>
      <c r="M12" s="2">
        <v>28.5811880652</v>
      </c>
      <c r="N12" s="2">
        <v>25.763953448</v>
      </c>
      <c r="P12" s="6">
        <f t="shared" si="1"/>
        <v>48.78020116899999</v>
      </c>
      <c r="R12">
        <v>2020</v>
      </c>
      <c r="S12" s="7">
        <v>92.66854632699999</v>
      </c>
      <c r="T12" s="7">
        <v>40</v>
      </c>
      <c r="U12" s="7">
        <f t="shared" si="0"/>
        <v>132.668546327</v>
      </c>
    </row>
    <row r="13" spans="1:21" ht="15">
      <c r="A13" s="1">
        <v>2021</v>
      </c>
      <c r="B13" s="1" t="s">
        <v>12</v>
      </c>
      <c r="C13" s="2">
        <v>26.130165118</v>
      </c>
      <c r="D13" s="2">
        <v>29.5026858949</v>
      </c>
      <c r="E13" s="2">
        <v>31.5489316344</v>
      </c>
      <c r="F13" s="2">
        <v>37.5980662037</v>
      </c>
      <c r="G13" s="2">
        <v>75.256600305</v>
      </c>
      <c r="H13" s="2">
        <v>82.21689518</v>
      </c>
      <c r="I13" s="2">
        <v>86.89891600199999</v>
      </c>
      <c r="J13" s="2">
        <v>92.518585283</v>
      </c>
      <c r="K13" s="2">
        <v>85.40501300800001</v>
      </c>
      <c r="L13" s="2">
        <v>74.538926077</v>
      </c>
      <c r="M13" s="2">
        <v>28.436668718599996</v>
      </c>
      <c r="N13" s="2">
        <v>25.6202774241</v>
      </c>
      <c r="P13" s="6">
        <f t="shared" si="1"/>
        <v>48.63024012499999</v>
      </c>
      <c r="R13">
        <v>2021</v>
      </c>
      <c r="S13" s="7">
        <v>92.518585283</v>
      </c>
      <c r="T13" s="7">
        <v>40</v>
      </c>
      <c r="U13" s="7">
        <f t="shared" si="0"/>
        <v>132.518585283</v>
      </c>
    </row>
    <row r="14" spans="1:14" ht="15">
      <c r="A14" s="1">
        <v>2011</v>
      </c>
      <c r="B14" s="1" t="s">
        <v>13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-3</v>
      </c>
      <c r="I14" s="1">
        <v>5</v>
      </c>
      <c r="J14" s="1">
        <v>13</v>
      </c>
      <c r="K14" s="1">
        <v>20</v>
      </c>
      <c r="L14" s="1">
        <v>10</v>
      </c>
      <c r="M14" s="1">
        <v>5</v>
      </c>
      <c r="N14" s="1">
        <v>-1</v>
      </c>
    </row>
    <row r="15" spans="1:21" ht="15">
      <c r="A15" s="1">
        <v>2012</v>
      </c>
      <c r="B15" s="1" t="s">
        <v>13</v>
      </c>
      <c r="C15" s="1">
        <v>-1</v>
      </c>
      <c r="D15" s="1">
        <v>-1</v>
      </c>
      <c r="E15" s="1">
        <v>-1</v>
      </c>
      <c r="F15" s="1">
        <v>-1</v>
      </c>
      <c r="G15" s="1">
        <v>-1</v>
      </c>
      <c r="H15" s="1">
        <v>-3</v>
      </c>
      <c r="I15" s="1">
        <v>5</v>
      </c>
      <c r="J15" s="1">
        <v>13</v>
      </c>
      <c r="K15" s="1">
        <v>20</v>
      </c>
      <c r="L15" s="1">
        <v>11</v>
      </c>
      <c r="M15" s="1">
        <v>6</v>
      </c>
      <c r="N15" s="1">
        <v>-1</v>
      </c>
      <c r="P15" s="6">
        <f>K15-K$14</f>
        <v>0</v>
      </c>
      <c r="R15">
        <v>2012</v>
      </c>
      <c r="S15" s="7">
        <f>S4-S$3</f>
        <v>28.893895058000005</v>
      </c>
      <c r="T15" s="7">
        <f>T4-T$3</f>
        <v>0</v>
      </c>
      <c r="U15" s="7">
        <f>U4-U$3</f>
        <v>28.893895058000005</v>
      </c>
    </row>
    <row r="16" spans="1:21" ht="15">
      <c r="A16" s="1">
        <v>2013</v>
      </c>
      <c r="B16" s="1" t="s">
        <v>13</v>
      </c>
      <c r="C16" s="1">
        <v>-1</v>
      </c>
      <c r="D16" s="1">
        <v>-1</v>
      </c>
      <c r="E16" s="1">
        <v>-1</v>
      </c>
      <c r="F16" s="1">
        <v>-1</v>
      </c>
      <c r="G16" s="1">
        <v>-1</v>
      </c>
      <c r="H16" s="1">
        <v>-5</v>
      </c>
      <c r="I16" s="1">
        <v>8</v>
      </c>
      <c r="J16" s="1">
        <v>20</v>
      </c>
      <c r="K16" s="1">
        <v>31</v>
      </c>
      <c r="L16" s="1">
        <v>15</v>
      </c>
      <c r="M16" s="1">
        <v>10</v>
      </c>
      <c r="N16" s="1">
        <v>-2</v>
      </c>
      <c r="P16" s="6">
        <f aca="true" t="shared" si="2" ref="P16:P24">K16-K$14</f>
        <v>11</v>
      </c>
      <c r="R16">
        <v>2013</v>
      </c>
      <c r="S16" s="7">
        <f aca="true" t="shared" si="3" ref="S16:U24">S5-S$3</f>
        <v>36.02161859700001</v>
      </c>
      <c r="T16" s="7">
        <f t="shared" si="3"/>
        <v>11</v>
      </c>
      <c r="U16" s="7">
        <f t="shared" si="3"/>
        <v>47.02161859700001</v>
      </c>
    </row>
    <row r="17" spans="1:21" ht="15">
      <c r="A17" s="1">
        <v>2014</v>
      </c>
      <c r="B17" s="1" t="s">
        <v>13</v>
      </c>
      <c r="C17" s="1">
        <v>-2</v>
      </c>
      <c r="D17" s="1">
        <v>-2</v>
      </c>
      <c r="E17" s="1">
        <v>-2</v>
      </c>
      <c r="F17" s="1">
        <v>-2</v>
      </c>
      <c r="G17" s="1">
        <v>-2</v>
      </c>
      <c r="H17" s="1">
        <v>-6</v>
      </c>
      <c r="I17" s="1">
        <v>11</v>
      </c>
      <c r="J17" s="1">
        <v>26</v>
      </c>
      <c r="K17" s="1">
        <v>40</v>
      </c>
      <c r="L17" s="1">
        <v>19</v>
      </c>
      <c r="M17" s="1">
        <v>13</v>
      </c>
      <c r="N17" s="1">
        <v>-2</v>
      </c>
      <c r="P17" s="6">
        <f t="shared" si="2"/>
        <v>20</v>
      </c>
      <c r="R17">
        <v>2014</v>
      </c>
      <c r="S17" s="7">
        <f t="shared" si="3"/>
        <v>49.96400383</v>
      </c>
      <c r="T17" s="7">
        <f t="shared" si="3"/>
        <v>20</v>
      </c>
      <c r="U17" s="7">
        <f t="shared" si="3"/>
        <v>69.96400383000002</v>
      </c>
    </row>
    <row r="18" spans="1:21" ht="15">
      <c r="A18" s="1">
        <v>2015</v>
      </c>
      <c r="B18" s="1" t="s">
        <v>13</v>
      </c>
      <c r="C18" s="1">
        <v>-2</v>
      </c>
      <c r="D18" s="1">
        <v>-2</v>
      </c>
      <c r="E18" s="1">
        <v>-3</v>
      </c>
      <c r="F18" s="1">
        <v>-2</v>
      </c>
      <c r="G18" s="1">
        <v>-2</v>
      </c>
      <c r="H18" s="1">
        <v>-7</v>
      </c>
      <c r="I18" s="1">
        <v>11</v>
      </c>
      <c r="J18" s="1">
        <v>26</v>
      </c>
      <c r="K18" s="1">
        <v>40</v>
      </c>
      <c r="L18" s="1">
        <v>19</v>
      </c>
      <c r="M18" s="1">
        <v>13</v>
      </c>
      <c r="N18" s="1">
        <v>-2</v>
      </c>
      <c r="P18" s="6">
        <f t="shared" si="2"/>
        <v>20</v>
      </c>
      <c r="R18">
        <v>2015</v>
      </c>
      <c r="S18" s="7">
        <f t="shared" si="3"/>
        <v>49.726263749999994</v>
      </c>
      <c r="T18" s="7">
        <f t="shared" si="3"/>
        <v>20</v>
      </c>
      <c r="U18" s="7">
        <f t="shared" si="3"/>
        <v>69.72626374999999</v>
      </c>
    </row>
    <row r="19" spans="1:21" ht="15">
      <c r="A19" s="1">
        <v>2016</v>
      </c>
      <c r="B19" s="1" t="s">
        <v>13</v>
      </c>
      <c r="C19" s="1">
        <v>-2</v>
      </c>
      <c r="D19" s="1">
        <v>-2</v>
      </c>
      <c r="E19" s="1">
        <v>-3</v>
      </c>
      <c r="F19" s="1">
        <v>-2</v>
      </c>
      <c r="G19" s="1">
        <v>-2</v>
      </c>
      <c r="H19" s="1">
        <v>-7</v>
      </c>
      <c r="I19" s="1">
        <v>11</v>
      </c>
      <c r="J19" s="1">
        <v>26</v>
      </c>
      <c r="K19" s="1">
        <v>40</v>
      </c>
      <c r="L19" s="1">
        <v>19</v>
      </c>
      <c r="M19" s="1">
        <v>13</v>
      </c>
      <c r="N19" s="1">
        <v>-2</v>
      </c>
      <c r="P19" s="6">
        <f t="shared" si="2"/>
        <v>20</v>
      </c>
      <c r="R19">
        <v>2016</v>
      </c>
      <c r="S19" s="7">
        <f t="shared" si="3"/>
        <v>49.50401738899999</v>
      </c>
      <c r="T19" s="7">
        <f t="shared" si="3"/>
        <v>20</v>
      </c>
      <c r="U19" s="7">
        <f t="shared" si="3"/>
        <v>69.50401738900001</v>
      </c>
    </row>
    <row r="20" spans="1:21" ht="15">
      <c r="A20" s="1">
        <v>2017</v>
      </c>
      <c r="B20" s="1" t="s">
        <v>13</v>
      </c>
      <c r="C20" s="1">
        <v>-2</v>
      </c>
      <c r="D20" s="1">
        <v>-2</v>
      </c>
      <c r="E20" s="1">
        <v>-3</v>
      </c>
      <c r="F20" s="1">
        <v>-2</v>
      </c>
      <c r="G20" s="1">
        <v>-2</v>
      </c>
      <c r="H20" s="1">
        <v>-7</v>
      </c>
      <c r="I20" s="1">
        <v>11</v>
      </c>
      <c r="J20" s="1">
        <v>26</v>
      </c>
      <c r="K20" s="1">
        <v>40</v>
      </c>
      <c r="L20" s="1">
        <v>19</v>
      </c>
      <c r="M20" s="1">
        <v>13</v>
      </c>
      <c r="N20" s="1">
        <v>-2</v>
      </c>
      <c r="P20" s="6">
        <f t="shared" si="2"/>
        <v>20</v>
      </c>
      <c r="R20">
        <v>2017</v>
      </c>
      <c r="S20" s="7">
        <f t="shared" si="3"/>
        <v>49.30411604099999</v>
      </c>
      <c r="T20" s="7">
        <f t="shared" si="3"/>
        <v>20</v>
      </c>
      <c r="U20" s="7">
        <f t="shared" si="3"/>
        <v>69.30411604099999</v>
      </c>
    </row>
    <row r="21" spans="1:21" ht="15">
      <c r="A21" s="1">
        <v>2018</v>
      </c>
      <c r="B21" s="1" t="s">
        <v>13</v>
      </c>
      <c r="C21" s="1">
        <v>-2</v>
      </c>
      <c r="D21" s="1">
        <v>-2</v>
      </c>
      <c r="E21" s="1">
        <v>-3</v>
      </c>
      <c r="F21" s="1">
        <v>-2</v>
      </c>
      <c r="G21" s="1">
        <v>-2</v>
      </c>
      <c r="H21" s="1">
        <v>-7</v>
      </c>
      <c r="I21" s="1">
        <v>11</v>
      </c>
      <c r="J21" s="1">
        <v>26</v>
      </c>
      <c r="K21" s="1">
        <v>40</v>
      </c>
      <c r="L21" s="1">
        <v>19</v>
      </c>
      <c r="M21" s="1">
        <v>13</v>
      </c>
      <c r="N21" s="1">
        <v>-2</v>
      </c>
      <c r="P21" s="6">
        <f t="shared" si="2"/>
        <v>20</v>
      </c>
      <c r="R21">
        <v>2018</v>
      </c>
      <c r="S21" s="7">
        <f t="shared" si="3"/>
        <v>49.116520414000014</v>
      </c>
      <c r="T21" s="7">
        <f t="shared" si="3"/>
        <v>20</v>
      </c>
      <c r="U21" s="7">
        <f t="shared" si="3"/>
        <v>69.11652041400004</v>
      </c>
    </row>
    <row r="22" spans="1:21" ht="15">
      <c r="A22" s="1">
        <v>2019</v>
      </c>
      <c r="B22" s="1" t="s">
        <v>13</v>
      </c>
      <c r="C22" s="1">
        <v>-2</v>
      </c>
      <c r="D22" s="1">
        <v>-2</v>
      </c>
      <c r="E22" s="1">
        <v>-3</v>
      </c>
      <c r="F22" s="1">
        <v>-2</v>
      </c>
      <c r="G22" s="1">
        <v>-2</v>
      </c>
      <c r="H22" s="1">
        <v>-7</v>
      </c>
      <c r="I22" s="1">
        <v>11</v>
      </c>
      <c r="J22" s="1">
        <v>26</v>
      </c>
      <c r="K22" s="1">
        <v>40</v>
      </c>
      <c r="L22" s="1">
        <v>19</v>
      </c>
      <c r="M22" s="1">
        <v>13</v>
      </c>
      <c r="N22" s="1">
        <v>-2</v>
      </c>
      <c r="P22" s="6">
        <f t="shared" si="2"/>
        <v>20</v>
      </c>
      <c r="R22">
        <v>2019</v>
      </c>
      <c r="S22" s="7">
        <f t="shared" si="3"/>
        <v>48.94047432600001</v>
      </c>
      <c r="T22" s="7">
        <f t="shared" si="3"/>
        <v>20</v>
      </c>
      <c r="U22" s="7">
        <f t="shared" si="3"/>
        <v>68.94047432600001</v>
      </c>
    </row>
    <row r="23" spans="1:21" ht="15">
      <c r="A23" s="1">
        <v>2020</v>
      </c>
      <c r="B23" s="1" t="s">
        <v>13</v>
      </c>
      <c r="C23" s="1">
        <v>-2</v>
      </c>
      <c r="D23" s="1">
        <v>-2</v>
      </c>
      <c r="E23" s="1">
        <v>-3</v>
      </c>
      <c r="F23" s="1">
        <v>-2</v>
      </c>
      <c r="G23" s="1">
        <v>-2</v>
      </c>
      <c r="H23" s="1">
        <v>-7</v>
      </c>
      <c r="I23" s="1">
        <v>11</v>
      </c>
      <c r="J23" s="1">
        <v>26</v>
      </c>
      <c r="K23" s="1">
        <v>40</v>
      </c>
      <c r="L23" s="1">
        <v>19</v>
      </c>
      <c r="M23" s="1">
        <v>13</v>
      </c>
      <c r="N23" s="1">
        <v>-2</v>
      </c>
      <c r="P23" s="6">
        <f t="shared" si="2"/>
        <v>20</v>
      </c>
      <c r="R23">
        <v>2020</v>
      </c>
      <c r="S23" s="7">
        <f t="shared" si="3"/>
        <v>48.78020116899999</v>
      </c>
      <c r="T23" s="7">
        <f t="shared" si="3"/>
        <v>20</v>
      </c>
      <c r="U23" s="7">
        <f t="shared" si="3"/>
        <v>68.78020116900001</v>
      </c>
    </row>
    <row r="24" spans="1:21" ht="15">
      <c r="A24" s="1">
        <v>2021</v>
      </c>
      <c r="B24" s="1" t="s">
        <v>13</v>
      </c>
      <c r="C24" s="1">
        <v>-2</v>
      </c>
      <c r="D24" s="1">
        <v>-2</v>
      </c>
      <c r="E24" s="1">
        <v>-3</v>
      </c>
      <c r="F24" s="1">
        <v>-2</v>
      </c>
      <c r="G24" s="1">
        <v>-2</v>
      </c>
      <c r="H24" s="1">
        <v>-7</v>
      </c>
      <c r="I24" s="1">
        <v>11</v>
      </c>
      <c r="J24" s="1">
        <v>26</v>
      </c>
      <c r="K24" s="1">
        <v>40</v>
      </c>
      <c r="L24" s="1">
        <v>19</v>
      </c>
      <c r="M24" s="1">
        <v>13</v>
      </c>
      <c r="N24" s="1">
        <v>-2</v>
      </c>
      <c r="P24" s="6">
        <f t="shared" si="2"/>
        <v>20</v>
      </c>
      <c r="R24">
        <v>2021</v>
      </c>
      <c r="S24" s="7">
        <f t="shared" si="3"/>
        <v>48.63024012499999</v>
      </c>
      <c r="T24" s="7">
        <f t="shared" si="3"/>
        <v>20</v>
      </c>
      <c r="U24" s="7">
        <f t="shared" si="3"/>
        <v>68.630240125</v>
      </c>
    </row>
    <row r="25" spans="1:21" ht="15">
      <c r="A25" t="s">
        <v>15</v>
      </c>
      <c r="B25" t="s">
        <v>16</v>
      </c>
      <c r="R25">
        <v>2022</v>
      </c>
      <c r="S25" s="7">
        <f>S24</f>
        <v>48.63024012499999</v>
      </c>
      <c r="T25" s="7">
        <f>T24</f>
        <v>20</v>
      </c>
      <c r="U25" s="7">
        <f>U24</f>
        <v>68.630240125</v>
      </c>
    </row>
    <row r="26" ht="15">
      <c r="B26" t="s">
        <v>17</v>
      </c>
    </row>
    <row r="27" ht="15">
      <c r="B27" t="s">
        <v>18</v>
      </c>
    </row>
    <row r="28" ht="15">
      <c r="B28" t="s">
        <v>28</v>
      </c>
    </row>
    <row r="29" ht="15">
      <c r="B29" t="s">
        <v>19</v>
      </c>
    </row>
    <row r="30" ht="15">
      <c r="B30" t="s">
        <v>20</v>
      </c>
    </row>
  </sheetData>
  <sheetProtection/>
  <mergeCells count="1">
    <mergeCell ref="C1:N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5"/>
  <cols>
    <col min="2" max="2" width="27.28125" style="0" customWidth="1"/>
    <col min="18" max="18" width="20.28125" style="0" customWidth="1"/>
    <col min="19" max="19" width="25.421875" style="0" customWidth="1"/>
  </cols>
  <sheetData>
    <row r="1" spans="3:20" ht="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R1" t="s">
        <v>29</v>
      </c>
      <c r="S1" t="s">
        <v>30</v>
      </c>
      <c r="T1" t="s">
        <v>31</v>
      </c>
    </row>
    <row r="2" spans="1:19" ht="15">
      <c r="A2">
        <v>2011</v>
      </c>
      <c r="B2" t="s">
        <v>21</v>
      </c>
      <c r="C2">
        <v>6235</v>
      </c>
      <c r="D2">
        <v>6235</v>
      </c>
      <c r="E2">
        <v>6235</v>
      </c>
      <c r="F2">
        <v>6235</v>
      </c>
      <c r="G2">
        <v>9334</v>
      </c>
      <c r="H2">
        <v>13225</v>
      </c>
      <c r="I2">
        <v>15439</v>
      </c>
      <c r="J2">
        <v>14869</v>
      </c>
      <c r="K2">
        <v>13495</v>
      </c>
      <c r="L2">
        <v>9629</v>
      </c>
      <c r="M2">
        <v>6235</v>
      </c>
      <c r="N2">
        <v>6235</v>
      </c>
      <c r="P2" t="s">
        <v>12</v>
      </c>
      <c r="Q2">
        <v>2011</v>
      </c>
      <c r="R2">
        <f>(J2+J4)/1000</f>
        <v>40.980345158</v>
      </c>
      <c r="S2">
        <f>K3/1000</f>
        <v>2.66</v>
      </c>
    </row>
    <row r="3" spans="1:19" ht="15">
      <c r="A3">
        <v>2011</v>
      </c>
      <c r="B3" t="s">
        <v>22</v>
      </c>
      <c r="C3">
        <v>1093</v>
      </c>
      <c r="D3">
        <v>1316</v>
      </c>
      <c r="E3">
        <v>1457</v>
      </c>
      <c r="F3">
        <v>1784</v>
      </c>
      <c r="G3">
        <v>1744</v>
      </c>
      <c r="H3">
        <v>2792</v>
      </c>
      <c r="I3">
        <v>2811</v>
      </c>
      <c r="J3">
        <v>2908</v>
      </c>
      <c r="K3">
        <v>2660</v>
      </c>
      <c r="L3">
        <v>2644</v>
      </c>
      <c r="M3">
        <v>1873</v>
      </c>
      <c r="N3">
        <v>1583</v>
      </c>
      <c r="Q3">
        <v>2015</v>
      </c>
      <c r="R3">
        <f>(J14+J16)/1000</f>
        <v>63.988608908</v>
      </c>
      <c r="S3">
        <f>J15/1000</f>
        <v>29.626</v>
      </c>
    </row>
    <row r="4" spans="1:19" ht="15">
      <c r="A4">
        <v>2011</v>
      </c>
      <c r="B4" t="s">
        <v>23</v>
      </c>
      <c r="C4">
        <v>2467.1228938</v>
      </c>
      <c r="D4">
        <v>2419.7979124</v>
      </c>
      <c r="E4">
        <v>2366.5652547</v>
      </c>
      <c r="F4">
        <v>2885.8807279</v>
      </c>
      <c r="G4">
        <v>20633.024383</v>
      </c>
      <c r="H4">
        <v>21460.28253</v>
      </c>
      <c r="I4">
        <v>23042.669257</v>
      </c>
      <c r="J4">
        <v>26111.345158</v>
      </c>
      <c r="K4">
        <v>24267.05058</v>
      </c>
      <c r="L4">
        <v>19718.51306</v>
      </c>
      <c r="M4">
        <v>5396.4723344</v>
      </c>
      <c r="N4">
        <v>5529.6434814</v>
      </c>
      <c r="Q4">
        <v>2020</v>
      </c>
      <c r="R4">
        <f>(J29+J31)/1000</f>
        <v>63.042546327</v>
      </c>
      <c r="S4">
        <f>J30/1000</f>
        <v>29.626</v>
      </c>
    </row>
    <row r="5" spans="1:19" ht="15">
      <c r="A5">
        <v>2012</v>
      </c>
      <c r="B5" t="s">
        <v>21</v>
      </c>
      <c r="C5">
        <v>5992</v>
      </c>
      <c r="D5">
        <v>5992</v>
      </c>
      <c r="E5">
        <v>5992</v>
      </c>
      <c r="F5">
        <v>5992</v>
      </c>
      <c r="G5">
        <v>8970</v>
      </c>
      <c r="H5">
        <v>12710</v>
      </c>
      <c r="I5">
        <v>14837</v>
      </c>
      <c r="J5">
        <v>14289</v>
      </c>
      <c r="K5">
        <v>12969</v>
      </c>
      <c r="L5">
        <v>9253</v>
      </c>
      <c r="M5">
        <v>5992</v>
      </c>
      <c r="N5">
        <v>5992</v>
      </c>
      <c r="Q5">
        <v>2022</v>
      </c>
      <c r="R5">
        <f>(J32+J34)/1000</f>
        <v>62.892585283</v>
      </c>
      <c r="S5">
        <f>J33/1000</f>
        <v>29.626</v>
      </c>
    </row>
    <row r="6" spans="1:17" ht="15">
      <c r="A6">
        <v>2012</v>
      </c>
      <c r="B6" t="s">
        <v>22</v>
      </c>
      <c r="C6">
        <v>1645</v>
      </c>
      <c r="D6">
        <v>1981</v>
      </c>
      <c r="E6">
        <v>2192</v>
      </c>
      <c r="F6">
        <v>2685</v>
      </c>
      <c r="G6">
        <v>6569</v>
      </c>
      <c r="H6">
        <v>6991</v>
      </c>
      <c r="I6">
        <v>7038</v>
      </c>
      <c r="J6">
        <v>7280</v>
      </c>
      <c r="K6">
        <v>6660</v>
      </c>
      <c r="L6">
        <v>6619</v>
      </c>
      <c r="M6">
        <v>4690</v>
      </c>
      <c r="N6">
        <v>3964</v>
      </c>
      <c r="P6" t="s">
        <v>13</v>
      </c>
      <c r="Q6">
        <v>2011</v>
      </c>
    </row>
    <row r="7" spans="1:17" ht="15">
      <c r="A7">
        <v>2012</v>
      </c>
      <c r="B7" t="s">
        <v>23</v>
      </c>
      <c r="C7">
        <v>5359.4555302</v>
      </c>
      <c r="D7">
        <v>5501.0984261</v>
      </c>
      <c r="E7">
        <v>5300.373353</v>
      </c>
      <c r="F7">
        <v>6301.9032713</v>
      </c>
      <c r="G7">
        <v>43133.771684</v>
      </c>
      <c r="H7">
        <v>44976.425516</v>
      </c>
      <c r="I7">
        <v>47180.913883</v>
      </c>
      <c r="J7">
        <v>51213.240216</v>
      </c>
      <c r="K7">
        <v>46792.658106</v>
      </c>
      <c r="L7">
        <v>38370.82885</v>
      </c>
      <c r="M7">
        <v>4805.5104084</v>
      </c>
      <c r="N7">
        <v>4865.4482536</v>
      </c>
      <c r="Q7">
        <v>2015</v>
      </c>
    </row>
    <row r="8" spans="1:17" ht="15">
      <c r="A8">
        <v>2013</v>
      </c>
      <c r="B8" t="s">
        <v>21</v>
      </c>
      <c r="C8">
        <v>5758</v>
      </c>
      <c r="D8">
        <v>5758</v>
      </c>
      <c r="E8">
        <v>5758</v>
      </c>
      <c r="F8">
        <v>5758</v>
      </c>
      <c r="G8">
        <v>8620</v>
      </c>
      <c r="H8">
        <v>12214</v>
      </c>
      <c r="I8">
        <v>14258</v>
      </c>
      <c r="J8">
        <v>13732</v>
      </c>
      <c r="K8">
        <v>12463</v>
      </c>
      <c r="L8">
        <v>8892</v>
      </c>
      <c r="M8">
        <v>5758</v>
      </c>
      <c r="N8">
        <v>5758</v>
      </c>
      <c r="Q8">
        <v>2020</v>
      </c>
    </row>
    <row r="9" spans="1:17" ht="15">
      <c r="A9">
        <v>2013</v>
      </c>
      <c r="B9" t="s">
        <v>22</v>
      </c>
      <c r="C9">
        <v>9202</v>
      </c>
      <c r="D9">
        <v>11081</v>
      </c>
      <c r="E9">
        <v>12265</v>
      </c>
      <c r="F9">
        <v>15019</v>
      </c>
      <c r="G9">
        <v>14679</v>
      </c>
      <c r="H9">
        <v>15622</v>
      </c>
      <c r="I9">
        <v>15726</v>
      </c>
      <c r="J9">
        <v>16268</v>
      </c>
      <c r="K9">
        <v>14883</v>
      </c>
      <c r="L9">
        <v>14790</v>
      </c>
      <c r="M9">
        <v>10480</v>
      </c>
      <c r="N9">
        <v>8859</v>
      </c>
      <c r="Q9">
        <v>2022</v>
      </c>
    </row>
    <row r="10" spans="1:14" ht="15">
      <c r="A10">
        <v>2013</v>
      </c>
      <c r="B10" t="s">
        <v>23</v>
      </c>
      <c r="C10">
        <v>4779.6983871</v>
      </c>
      <c r="D10">
        <v>4716.221526</v>
      </c>
      <c r="E10">
        <v>4627.9006519</v>
      </c>
      <c r="F10">
        <v>5599.8203918</v>
      </c>
      <c r="G10">
        <v>39331.997339</v>
      </c>
      <c r="H10">
        <v>41892.55262</v>
      </c>
      <c r="I10">
        <v>44899.202918</v>
      </c>
      <c r="J10">
        <v>49909.963755</v>
      </c>
      <c r="K10">
        <v>46634.24033</v>
      </c>
      <c r="L10">
        <v>39036.532138</v>
      </c>
      <c r="M10">
        <v>4914.3294858</v>
      </c>
      <c r="N10">
        <v>5056.8078335</v>
      </c>
    </row>
    <row r="11" spans="1:14" ht="15">
      <c r="A11">
        <v>2014</v>
      </c>
      <c r="B11" t="s">
        <v>21</v>
      </c>
      <c r="C11">
        <v>5534</v>
      </c>
      <c r="D11">
        <v>5534</v>
      </c>
      <c r="E11">
        <v>5534</v>
      </c>
      <c r="F11">
        <v>5534</v>
      </c>
      <c r="G11">
        <v>8284</v>
      </c>
      <c r="H11">
        <v>11738</v>
      </c>
      <c r="I11">
        <v>13702</v>
      </c>
      <c r="J11">
        <v>13196</v>
      </c>
      <c r="K11">
        <v>11977</v>
      </c>
      <c r="L11">
        <v>8546</v>
      </c>
      <c r="M11">
        <v>5534</v>
      </c>
      <c r="N11">
        <v>5534</v>
      </c>
    </row>
    <row r="12" spans="1:14" ht="15">
      <c r="A12">
        <v>2014</v>
      </c>
      <c r="B12" t="s">
        <v>22</v>
      </c>
      <c r="C12">
        <v>16759</v>
      </c>
      <c r="D12">
        <v>20181</v>
      </c>
      <c r="E12">
        <v>22337</v>
      </c>
      <c r="F12">
        <v>27352</v>
      </c>
      <c r="G12">
        <v>26732</v>
      </c>
      <c r="H12">
        <v>28450</v>
      </c>
      <c r="I12">
        <v>28640</v>
      </c>
      <c r="J12">
        <v>29626</v>
      </c>
      <c r="K12">
        <v>27104</v>
      </c>
      <c r="L12">
        <v>26935</v>
      </c>
      <c r="M12">
        <v>19086</v>
      </c>
      <c r="N12">
        <v>16133</v>
      </c>
    </row>
    <row r="13" spans="1:14" ht="15">
      <c r="A13">
        <v>2014</v>
      </c>
      <c r="B13" t="s">
        <v>23</v>
      </c>
      <c r="C13">
        <v>4979.9805451</v>
      </c>
      <c r="D13">
        <v>4937.340783</v>
      </c>
      <c r="E13">
        <v>4832.9947936</v>
      </c>
      <c r="F13">
        <v>5831.6204354</v>
      </c>
      <c r="G13">
        <v>40727.947781</v>
      </c>
      <c r="H13">
        <v>43227.696997</v>
      </c>
      <c r="I13">
        <v>46134.0224</v>
      </c>
      <c r="J13">
        <v>51030.348988</v>
      </c>
      <c r="K13">
        <v>47491.402837</v>
      </c>
      <c r="L13">
        <v>39634.579242</v>
      </c>
      <c r="M13">
        <v>4973.6903049</v>
      </c>
      <c r="N13">
        <v>5103.8107373</v>
      </c>
    </row>
    <row r="14" spans="1:14" ht="15">
      <c r="A14">
        <v>2015</v>
      </c>
      <c r="B14" t="s">
        <v>21</v>
      </c>
      <c r="C14">
        <v>5318</v>
      </c>
      <c r="D14">
        <v>5318</v>
      </c>
      <c r="E14">
        <v>5318</v>
      </c>
      <c r="F14">
        <v>5318</v>
      </c>
      <c r="G14">
        <v>7961</v>
      </c>
      <c r="H14">
        <v>11280</v>
      </c>
      <c r="I14">
        <v>13168</v>
      </c>
      <c r="J14">
        <v>12682</v>
      </c>
      <c r="K14">
        <v>11510</v>
      </c>
      <c r="L14">
        <v>8212</v>
      </c>
      <c r="M14">
        <v>5318</v>
      </c>
      <c r="N14">
        <v>5318</v>
      </c>
    </row>
    <row r="15" spans="1:14" ht="15">
      <c r="A15">
        <v>2015</v>
      </c>
      <c r="B15" t="s">
        <v>22</v>
      </c>
      <c r="C15">
        <v>16759</v>
      </c>
      <c r="D15">
        <v>20181</v>
      </c>
      <c r="E15">
        <v>22337</v>
      </c>
      <c r="F15">
        <v>27352</v>
      </c>
      <c r="G15">
        <v>26732</v>
      </c>
      <c r="H15">
        <v>28450</v>
      </c>
      <c r="I15">
        <v>28640</v>
      </c>
      <c r="J15">
        <v>29626</v>
      </c>
      <c r="K15">
        <v>27104</v>
      </c>
      <c r="L15">
        <v>26935</v>
      </c>
      <c r="M15">
        <v>19086</v>
      </c>
      <c r="N15">
        <v>16133</v>
      </c>
    </row>
    <row r="16" spans="1:14" ht="15">
      <c r="A16">
        <v>2015</v>
      </c>
      <c r="B16" t="s">
        <v>23</v>
      </c>
      <c r="C16">
        <v>5016.6366298</v>
      </c>
      <c r="D16">
        <v>4967.47249</v>
      </c>
      <c r="E16">
        <v>4861.5696308</v>
      </c>
      <c r="F16">
        <v>5864.8054459</v>
      </c>
      <c r="G16">
        <v>40952.501936</v>
      </c>
      <c r="H16">
        <v>43471.952584</v>
      </c>
      <c r="I16">
        <v>46392.735259</v>
      </c>
      <c r="J16">
        <v>51306.608908</v>
      </c>
      <c r="K16">
        <v>47749.07178</v>
      </c>
      <c r="L16">
        <v>39857.017314</v>
      </c>
      <c r="M16">
        <v>5001.5420825</v>
      </c>
      <c r="N16">
        <v>5132.6415938</v>
      </c>
    </row>
    <row r="17" spans="1:14" ht="15">
      <c r="A17">
        <v>2016</v>
      </c>
      <c r="B17" t="s">
        <v>21</v>
      </c>
      <c r="C17">
        <v>5110</v>
      </c>
      <c r="D17">
        <v>5110</v>
      </c>
      <c r="E17">
        <v>5110</v>
      </c>
      <c r="F17">
        <v>5110</v>
      </c>
      <c r="G17">
        <v>7650</v>
      </c>
      <c r="H17">
        <v>10840</v>
      </c>
      <c r="I17">
        <v>12654</v>
      </c>
      <c r="J17">
        <v>12187</v>
      </c>
      <c r="K17">
        <v>11061</v>
      </c>
      <c r="L17">
        <v>7892</v>
      </c>
      <c r="M17">
        <v>5110</v>
      </c>
      <c r="N17">
        <v>5110</v>
      </c>
    </row>
    <row r="18" spans="1:14" ht="15">
      <c r="A18">
        <v>2016</v>
      </c>
      <c r="B18" t="s">
        <v>22</v>
      </c>
      <c r="C18">
        <v>16759</v>
      </c>
      <c r="D18">
        <v>20181</v>
      </c>
      <c r="E18">
        <v>22337</v>
      </c>
      <c r="F18">
        <v>27352</v>
      </c>
      <c r="G18">
        <v>26732</v>
      </c>
      <c r="H18">
        <v>28450</v>
      </c>
      <c r="I18">
        <v>28640</v>
      </c>
      <c r="J18">
        <v>29626</v>
      </c>
      <c r="K18">
        <v>27104</v>
      </c>
      <c r="L18">
        <v>26935</v>
      </c>
      <c r="M18">
        <v>19086</v>
      </c>
      <c r="N18">
        <v>16133</v>
      </c>
    </row>
    <row r="19" spans="1:14" ht="15">
      <c r="A19">
        <v>2016</v>
      </c>
      <c r="B19" t="s">
        <v>23</v>
      </c>
      <c r="C19">
        <v>5045.0971586</v>
      </c>
      <c r="D19">
        <v>4995.8800221</v>
      </c>
      <c r="E19">
        <v>4889.2932553</v>
      </c>
      <c r="F19">
        <v>5897.8482557</v>
      </c>
      <c r="G19">
        <v>41175.641439</v>
      </c>
      <c r="H19">
        <v>43713.719025</v>
      </c>
      <c r="I19">
        <v>46648.576767</v>
      </c>
      <c r="J19">
        <v>51579.362547</v>
      </c>
      <c r="K19">
        <v>48002.914813</v>
      </c>
      <c r="L19">
        <v>40075.920966</v>
      </c>
      <c r="M19">
        <v>5028.9764719</v>
      </c>
      <c r="N19">
        <v>5161.084534</v>
      </c>
    </row>
    <row r="20" spans="1:14" ht="15">
      <c r="A20">
        <v>2017</v>
      </c>
      <c r="B20" t="s">
        <v>21</v>
      </c>
      <c r="C20">
        <v>4911</v>
      </c>
      <c r="D20">
        <v>4911</v>
      </c>
      <c r="E20">
        <v>4911</v>
      </c>
      <c r="F20">
        <v>4911</v>
      </c>
      <c r="G20">
        <v>7352</v>
      </c>
      <c r="H20">
        <v>10417</v>
      </c>
      <c r="I20">
        <v>12161</v>
      </c>
      <c r="J20">
        <v>11712</v>
      </c>
      <c r="K20">
        <v>10630</v>
      </c>
      <c r="L20">
        <v>7584</v>
      </c>
      <c r="M20">
        <v>4911</v>
      </c>
      <c r="N20">
        <v>4911</v>
      </c>
    </row>
    <row r="21" spans="1:14" ht="15">
      <c r="A21">
        <v>2017</v>
      </c>
      <c r="B21" t="s">
        <v>22</v>
      </c>
      <c r="C21">
        <v>16759</v>
      </c>
      <c r="D21">
        <v>20181</v>
      </c>
      <c r="E21">
        <v>22337</v>
      </c>
      <c r="F21">
        <v>27352</v>
      </c>
      <c r="G21">
        <v>26732</v>
      </c>
      <c r="H21">
        <v>28450</v>
      </c>
      <c r="I21">
        <v>28640</v>
      </c>
      <c r="J21">
        <v>29626</v>
      </c>
      <c r="K21">
        <v>27104</v>
      </c>
      <c r="L21">
        <v>26935</v>
      </c>
      <c r="M21">
        <v>19086</v>
      </c>
      <c r="N21">
        <v>16133</v>
      </c>
    </row>
    <row r="22" spans="1:14" ht="15">
      <c r="A22">
        <v>2017</v>
      </c>
      <c r="B22" t="s">
        <v>23</v>
      </c>
      <c r="C22">
        <v>5073.1963644</v>
      </c>
      <c r="D22">
        <v>5024.0226292</v>
      </c>
      <c r="E22">
        <v>4916.8650167</v>
      </c>
      <c r="F22">
        <v>5930.7981743</v>
      </c>
      <c r="G22">
        <v>41399.045891</v>
      </c>
      <c r="H22">
        <v>43956.226812</v>
      </c>
      <c r="I22">
        <v>46905.955192</v>
      </c>
      <c r="J22">
        <v>51854.461199</v>
      </c>
      <c r="K22">
        <v>48259.117452</v>
      </c>
      <c r="L22">
        <v>40296.800083</v>
      </c>
      <c r="M22">
        <v>5056.6459191</v>
      </c>
      <c r="N22">
        <v>5189.713027</v>
      </c>
    </row>
    <row r="23" spans="1:14" ht="15">
      <c r="A23">
        <v>2018</v>
      </c>
      <c r="B23" t="s">
        <v>21</v>
      </c>
      <c r="C23">
        <v>4720</v>
      </c>
      <c r="D23">
        <v>4720</v>
      </c>
      <c r="E23">
        <v>4720</v>
      </c>
      <c r="F23">
        <v>4720</v>
      </c>
      <c r="G23">
        <v>7065</v>
      </c>
      <c r="H23">
        <v>10011</v>
      </c>
      <c r="I23">
        <v>11687</v>
      </c>
      <c r="J23">
        <v>11255</v>
      </c>
      <c r="K23">
        <v>10215</v>
      </c>
      <c r="L23">
        <v>7288</v>
      </c>
      <c r="M23">
        <v>4720</v>
      </c>
      <c r="N23">
        <v>4720</v>
      </c>
    </row>
    <row r="24" spans="1:14" ht="15">
      <c r="A24">
        <v>2018</v>
      </c>
      <c r="B24" t="s">
        <v>22</v>
      </c>
      <c r="C24">
        <v>16759</v>
      </c>
      <c r="D24">
        <v>20181</v>
      </c>
      <c r="E24">
        <v>22337</v>
      </c>
      <c r="F24">
        <v>27352</v>
      </c>
      <c r="G24">
        <v>26732</v>
      </c>
      <c r="H24">
        <v>28450</v>
      </c>
      <c r="I24">
        <v>28640</v>
      </c>
      <c r="J24">
        <v>29626</v>
      </c>
      <c r="K24">
        <v>27104</v>
      </c>
      <c r="L24">
        <v>26935</v>
      </c>
      <c r="M24">
        <v>19086</v>
      </c>
      <c r="N24">
        <v>16133</v>
      </c>
    </row>
    <row r="25" spans="1:14" ht="15">
      <c r="A25">
        <v>2018</v>
      </c>
      <c r="B25" t="s">
        <v>23</v>
      </c>
      <c r="C25">
        <v>5101.3218766</v>
      </c>
      <c r="D25">
        <v>5052.0422772</v>
      </c>
      <c r="E25">
        <v>4944.1792293</v>
      </c>
      <c r="F25">
        <v>5963.313223</v>
      </c>
      <c r="G25">
        <v>41619.076984</v>
      </c>
      <c r="H25">
        <v>44194.389939</v>
      </c>
      <c r="I25">
        <v>47158.257615</v>
      </c>
      <c r="J25">
        <v>52123.865572</v>
      </c>
      <c r="K25">
        <v>48509.589481</v>
      </c>
      <c r="L25">
        <v>40512.2608</v>
      </c>
      <c r="M25">
        <v>5083.598577</v>
      </c>
      <c r="N25">
        <v>5217.5697108</v>
      </c>
    </row>
    <row r="26" spans="1:14" ht="15">
      <c r="A26">
        <v>2019</v>
      </c>
      <c r="B26" t="s">
        <v>21</v>
      </c>
      <c r="C26">
        <v>4535</v>
      </c>
      <c r="D26">
        <v>4535</v>
      </c>
      <c r="E26">
        <v>4535</v>
      </c>
      <c r="F26">
        <v>4535</v>
      </c>
      <c r="G26">
        <v>6789</v>
      </c>
      <c r="H26">
        <v>9620</v>
      </c>
      <c r="I26">
        <v>11231</v>
      </c>
      <c r="J26">
        <v>10816</v>
      </c>
      <c r="K26">
        <v>9817</v>
      </c>
      <c r="L26">
        <v>7004</v>
      </c>
      <c r="M26">
        <v>4535</v>
      </c>
      <c r="N26">
        <v>4535</v>
      </c>
    </row>
    <row r="27" spans="1:14" ht="15">
      <c r="A27">
        <v>2019</v>
      </c>
      <c r="B27" t="s">
        <v>22</v>
      </c>
      <c r="C27">
        <v>16759</v>
      </c>
      <c r="D27">
        <v>20181</v>
      </c>
      <c r="E27">
        <v>22337</v>
      </c>
      <c r="F27">
        <v>27352</v>
      </c>
      <c r="G27">
        <v>26732</v>
      </c>
      <c r="H27">
        <v>28450</v>
      </c>
      <c r="I27">
        <v>28640</v>
      </c>
      <c r="J27">
        <v>29626</v>
      </c>
      <c r="K27">
        <v>27104</v>
      </c>
      <c r="L27">
        <v>26935</v>
      </c>
      <c r="M27">
        <v>19086</v>
      </c>
      <c r="N27">
        <v>16133</v>
      </c>
    </row>
    <row r="28" spans="1:14" ht="15">
      <c r="A28">
        <v>2019</v>
      </c>
      <c r="B28" t="s">
        <v>23</v>
      </c>
      <c r="C28">
        <v>5128.6968457</v>
      </c>
      <c r="D28">
        <v>5079.3387866</v>
      </c>
      <c r="E28">
        <v>4970.815934</v>
      </c>
      <c r="F28">
        <v>5994.9875804</v>
      </c>
      <c r="G28">
        <v>41833.382869</v>
      </c>
      <c r="H28">
        <v>44426.117563</v>
      </c>
      <c r="I28">
        <v>47403.986361</v>
      </c>
      <c r="J28">
        <v>52386.819484</v>
      </c>
      <c r="K28">
        <v>48754.434138</v>
      </c>
      <c r="L28">
        <v>40722.883189</v>
      </c>
      <c r="M28">
        <v>5109.9640944</v>
      </c>
      <c r="N28">
        <v>5244.8432172</v>
      </c>
    </row>
    <row r="29" spans="1:14" ht="15">
      <c r="A29">
        <v>2020</v>
      </c>
      <c r="B29" t="s">
        <v>21</v>
      </c>
      <c r="C29">
        <v>4359</v>
      </c>
      <c r="D29">
        <v>4359</v>
      </c>
      <c r="E29">
        <v>4359</v>
      </c>
      <c r="F29">
        <v>4359</v>
      </c>
      <c r="G29">
        <v>6525</v>
      </c>
      <c r="H29">
        <v>9245</v>
      </c>
      <c r="I29">
        <v>10793</v>
      </c>
      <c r="J29">
        <v>10394</v>
      </c>
      <c r="K29">
        <v>9434</v>
      </c>
      <c r="L29">
        <v>6731</v>
      </c>
      <c r="M29">
        <v>4359</v>
      </c>
      <c r="N29">
        <v>4359</v>
      </c>
    </row>
    <row r="30" spans="1:14" ht="15">
      <c r="A30">
        <v>2020</v>
      </c>
      <c r="B30" t="s">
        <v>22</v>
      </c>
      <c r="C30">
        <v>16759</v>
      </c>
      <c r="D30">
        <v>20181</v>
      </c>
      <c r="E30">
        <v>22337</v>
      </c>
      <c r="F30">
        <v>27352</v>
      </c>
      <c r="G30">
        <v>26732</v>
      </c>
      <c r="H30">
        <v>28450</v>
      </c>
      <c r="I30">
        <v>28640</v>
      </c>
      <c r="J30">
        <v>29626</v>
      </c>
      <c r="K30">
        <v>27104</v>
      </c>
      <c r="L30">
        <v>26935</v>
      </c>
      <c r="M30">
        <v>19086</v>
      </c>
      <c r="N30">
        <v>16133</v>
      </c>
    </row>
    <row r="31" spans="1:14" ht="15">
      <c r="A31">
        <v>2020</v>
      </c>
      <c r="B31" t="s">
        <v>23</v>
      </c>
      <c r="C31">
        <v>5155.5597774</v>
      </c>
      <c r="D31">
        <v>5106.1996358</v>
      </c>
      <c r="E31">
        <v>4997.1127696</v>
      </c>
      <c r="F31">
        <v>6026.3576125</v>
      </c>
      <c r="G31">
        <v>42046.418987</v>
      </c>
      <c r="H31">
        <v>44656.869412</v>
      </c>
      <c r="I31">
        <v>47648.596583</v>
      </c>
      <c r="J31">
        <v>52648.546327</v>
      </c>
      <c r="K31">
        <v>48997.870471</v>
      </c>
      <c r="L31">
        <v>40932.280346</v>
      </c>
      <c r="M31">
        <v>5136.1880652</v>
      </c>
      <c r="N31">
        <v>5271.953448</v>
      </c>
    </row>
    <row r="32" spans="1:14" ht="15">
      <c r="A32">
        <v>2021</v>
      </c>
      <c r="B32" t="s">
        <v>21</v>
      </c>
      <c r="C32">
        <v>4189</v>
      </c>
      <c r="D32">
        <v>4189</v>
      </c>
      <c r="E32">
        <v>4189</v>
      </c>
      <c r="F32">
        <v>4189</v>
      </c>
      <c r="G32">
        <v>6270</v>
      </c>
      <c r="H32">
        <v>8885</v>
      </c>
      <c r="I32">
        <v>10372</v>
      </c>
      <c r="J32">
        <v>9989</v>
      </c>
      <c r="K32">
        <v>9066</v>
      </c>
      <c r="L32">
        <v>6468</v>
      </c>
      <c r="M32">
        <v>4189</v>
      </c>
      <c r="N32">
        <v>4189</v>
      </c>
    </row>
    <row r="33" spans="1:14" ht="15">
      <c r="A33">
        <v>2021</v>
      </c>
      <c r="B33" t="s">
        <v>22</v>
      </c>
      <c r="C33">
        <v>16759</v>
      </c>
      <c r="D33">
        <v>20181</v>
      </c>
      <c r="E33">
        <v>22337</v>
      </c>
      <c r="F33">
        <v>27352</v>
      </c>
      <c r="G33">
        <v>26732</v>
      </c>
      <c r="H33">
        <v>28450</v>
      </c>
      <c r="I33">
        <v>28640</v>
      </c>
      <c r="J33">
        <v>29626</v>
      </c>
      <c r="K33">
        <v>27104</v>
      </c>
      <c r="L33">
        <v>26935</v>
      </c>
      <c r="M33">
        <v>19086</v>
      </c>
      <c r="N33">
        <v>16133</v>
      </c>
    </row>
    <row r="34" spans="1:14" ht="15">
      <c r="A34">
        <v>2021</v>
      </c>
      <c r="B34" t="s">
        <v>23</v>
      </c>
      <c r="C34">
        <v>5182.165118</v>
      </c>
      <c r="D34">
        <v>5132.6858949</v>
      </c>
      <c r="E34">
        <v>5022.9316344</v>
      </c>
      <c r="F34">
        <v>6057.0662037</v>
      </c>
      <c r="G34">
        <v>42254.600305</v>
      </c>
      <c r="H34">
        <v>44881.89518</v>
      </c>
      <c r="I34">
        <v>47886.916002</v>
      </c>
      <c r="J34">
        <v>52903.585283</v>
      </c>
      <c r="K34">
        <v>49235.013008</v>
      </c>
      <c r="L34">
        <v>41135.926077</v>
      </c>
      <c r="M34">
        <v>5161.6687186</v>
      </c>
      <c r="N34">
        <v>5298.2774241</v>
      </c>
    </row>
    <row r="36" spans="2:14" ht="15">
      <c r="B36" t="s">
        <v>27</v>
      </c>
      <c r="C36" s="3" t="s">
        <v>0</v>
      </c>
      <c r="D36" s="3" t="s">
        <v>1</v>
      </c>
      <c r="E36" s="3" t="s">
        <v>2</v>
      </c>
      <c r="F36" s="3" t="s">
        <v>3</v>
      </c>
      <c r="G36" s="3" t="s">
        <v>4</v>
      </c>
      <c r="H36" s="3" t="s">
        <v>5</v>
      </c>
      <c r="I36" s="3" t="s">
        <v>6</v>
      </c>
      <c r="J36" s="3" t="s">
        <v>7</v>
      </c>
      <c r="K36" s="3" t="s">
        <v>8</v>
      </c>
      <c r="L36" s="3" t="s">
        <v>9</v>
      </c>
      <c r="M36" s="3" t="s">
        <v>10</v>
      </c>
      <c r="N36" s="3" t="s">
        <v>11</v>
      </c>
    </row>
    <row r="37" spans="1:14" ht="15">
      <c r="A37">
        <v>2011</v>
      </c>
      <c r="B37" t="s">
        <v>24</v>
      </c>
      <c r="C37" s="4">
        <f>SUMIF($A$2:$A$34,$A37,C$2:C$34)</f>
        <v>9795.1228938</v>
      </c>
      <c r="D37" s="4">
        <f aca="true" t="shared" si="0" ref="D37:N37">SUMIF($A$2:$A$34,$A37,D$2:D$34)</f>
        <v>9970.7979124</v>
      </c>
      <c r="E37" s="4">
        <f t="shared" si="0"/>
        <v>10058.565254699999</v>
      </c>
      <c r="F37" s="4">
        <f t="shared" si="0"/>
        <v>10904.8807279</v>
      </c>
      <c r="G37" s="4">
        <f t="shared" si="0"/>
        <v>31711.024383</v>
      </c>
      <c r="H37" s="4">
        <f t="shared" si="0"/>
        <v>37477.28253</v>
      </c>
      <c r="I37" s="4">
        <f t="shared" si="0"/>
        <v>41292.669257</v>
      </c>
      <c r="J37" s="4">
        <f t="shared" si="0"/>
        <v>43888.345158</v>
      </c>
      <c r="K37" s="4">
        <f t="shared" si="0"/>
        <v>40422.050579999996</v>
      </c>
      <c r="L37" s="4">
        <f t="shared" si="0"/>
        <v>31991.51306</v>
      </c>
      <c r="M37" s="4">
        <f t="shared" si="0"/>
        <v>13504.472334400001</v>
      </c>
      <c r="N37" s="4">
        <f t="shared" si="0"/>
        <v>13347.6434814</v>
      </c>
    </row>
    <row r="38" spans="1:14" ht="15">
      <c r="A38">
        <f aca="true" t="shared" si="1" ref="A38:A47">A37+1</f>
        <v>2012</v>
      </c>
      <c r="B38" t="s">
        <v>24</v>
      </c>
      <c r="C38" s="4">
        <f aca="true" t="shared" si="2" ref="C38:N47">SUMIF($A$2:$A$34,$A38,C$2:C$34)</f>
        <v>12996.4555302</v>
      </c>
      <c r="D38" s="4">
        <f t="shared" si="2"/>
        <v>13474.098426100001</v>
      </c>
      <c r="E38" s="4">
        <f t="shared" si="2"/>
        <v>13484.373352999999</v>
      </c>
      <c r="F38" s="4">
        <f t="shared" si="2"/>
        <v>14978.9032713</v>
      </c>
      <c r="G38" s="4">
        <f t="shared" si="2"/>
        <v>58672.771684</v>
      </c>
      <c r="H38" s="4">
        <f t="shared" si="2"/>
        <v>64677.425516</v>
      </c>
      <c r="I38" s="4">
        <f t="shared" si="2"/>
        <v>69055.913883</v>
      </c>
      <c r="J38" s="4">
        <f t="shared" si="2"/>
        <v>72782.240216</v>
      </c>
      <c r="K38" s="4">
        <f t="shared" si="2"/>
        <v>66421.658106</v>
      </c>
      <c r="L38" s="4">
        <f t="shared" si="2"/>
        <v>54242.82885</v>
      </c>
      <c r="M38" s="4">
        <f t="shared" si="2"/>
        <v>15487.510408400001</v>
      </c>
      <c r="N38" s="4">
        <f t="shared" si="2"/>
        <v>14821.4482536</v>
      </c>
    </row>
    <row r="39" spans="1:14" ht="15">
      <c r="A39">
        <f t="shared" si="1"/>
        <v>2013</v>
      </c>
      <c r="B39" t="s">
        <v>24</v>
      </c>
      <c r="C39" s="4">
        <f t="shared" si="2"/>
        <v>19739.6983871</v>
      </c>
      <c r="D39" s="4">
        <f t="shared" si="2"/>
        <v>21555.221526</v>
      </c>
      <c r="E39" s="4">
        <f t="shared" si="2"/>
        <v>22650.9006519</v>
      </c>
      <c r="F39" s="4">
        <f t="shared" si="2"/>
        <v>26376.8203918</v>
      </c>
      <c r="G39" s="4">
        <f t="shared" si="2"/>
        <v>62630.997339</v>
      </c>
      <c r="H39" s="4">
        <f t="shared" si="2"/>
        <v>69728.55262</v>
      </c>
      <c r="I39" s="4">
        <f t="shared" si="2"/>
        <v>74883.202918</v>
      </c>
      <c r="J39" s="4">
        <f t="shared" si="2"/>
        <v>79909.963755</v>
      </c>
      <c r="K39" s="4">
        <f t="shared" si="2"/>
        <v>73980.24033</v>
      </c>
      <c r="L39" s="4">
        <f t="shared" si="2"/>
        <v>62718.532138</v>
      </c>
      <c r="M39" s="4">
        <f t="shared" si="2"/>
        <v>21152.3294858</v>
      </c>
      <c r="N39" s="4">
        <f t="shared" si="2"/>
        <v>19673.8078335</v>
      </c>
    </row>
    <row r="40" spans="1:14" ht="15">
      <c r="A40">
        <f t="shared" si="1"/>
        <v>2014</v>
      </c>
      <c r="B40" t="s">
        <v>24</v>
      </c>
      <c r="C40" s="4">
        <f t="shared" si="2"/>
        <v>27272.9805451</v>
      </c>
      <c r="D40" s="4">
        <f t="shared" si="2"/>
        <v>30652.340783</v>
      </c>
      <c r="E40" s="4">
        <f t="shared" si="2"/>
        <v>32703.9947936</v>
      </c>
      <c r="F40" s="4">
        <f t="shared" si="2"/>
        <v>38717.6204354</v>
      </c>
      <c r="G40" s="4">
        <f t="shared" si="2"/>
        <v>75743.947781</v>
      </c>
      <c r="H40" s="4">
        <f t="shared" si="2"/>
        <v>83415.69699699999</v>
      </c>
      <c r="I40" s="4">
        <f t="shared" si="2"/>
        <v>88476.0224</v>
      </c>
      <c r="J40" s="4">
        <f t="shared" si="2"/>
        <v>93852.348988</v>
      </c>
      <c r="K40" s="4">
        <f t="shared" si="2"/>
        <v>86572.402837</v>
      </c>
      <c r="L40" s="4">
        <f t="shared" si="2"/>
        <v>75115.579242</v>
      </c>
      <c r="M40" s="4">
        <f t="shared" si="2"/>
        <v>29593.6903049</v>
      </c>
      <c r="N40" s="4">
        <f t="shared" si="2"/>
        <v>26770.810737300002</v>
      </c>
    </row>
    <row r="41" spans="1:14" ht="15">
      <c r="A41">
        <f t="shared" si="1"/>
        <v>2015</v>
      </c>
      <c r="B41" t="s">
        <v>24</v>
      </c>
      <c r="C41" s="4">
        <f t="shared" si="2"/>
        <v>27093.6366298</v>
      </c>
      <c r="D41" s="4">
        <f t="shared" si="2"/>
        <v>30466.47249</v>
      </c>
      <c r="E41" s="4">
        <f t="shared" si="2"/>
        <v>32516.5696308</v>
      </c>
      <c r="F41" s="4">
        <f t="shared" si="2"/>
        <v>38534.8054459</v>
      </c>
      <c r="G41" s="4">
        <f t="shared" si="2"/>
        <v>75645.501936</v>
      </c>
      <c r="H41" s="4">
        <f t="shared" si="2"/>
        <v>83201.952584</v>
      </c>
      <c r="I41" s="4">
        <f t="shared" si="2"/>
        <v>88200.73525900001</v>
      </c>
      <c r="J41" s="4">
        <f t="shared" si="2"/>
        <v>93614.608908</v>
      </c>
      <c r="K41" s="4">
        <f t="shared" si="2"/>
        <v>86363.07178</v>
      </c>
      <c r="L41" s="4">
        <f t="shared" si="2"/>
        <v>75004.017314</v>
      </c>
      <c r="M41" s="4">
        <f t="shared" si="2"/>
        <v>29405.5420825</v>
      </c>
      <c r="N41" s="4">
        <f t="shared" si="2"/>
        <v>26583.6415938</v>
      </c>
    </row>
    <row r="42" spans="1:14" ht="15">
      <c r="A42">
        <f t="shared" si="1"/>
        <v>2016</v>
      </c>
      <c r="B42" t="s">
        <v>24</v>
      </c>
      <c r="C42" s="4">
        <f t="shared" si="2"/>
        <v>26914.0971586</v>
      </c>
      <c r="D42" s="4">
        <f t="shared" si="2"/>
        <v>30286.8800221</v>
      </c>
      <c r="E42" s="4">
        <f t="shared" si="2"/>
        <v>32336.2932553</v>
      </c>
      <c r="F42" s="4">
        <f t="shared" si="2"/>
        <v>38359.8482557</v>
      </c>
      <c r="G42" s="4">
        <f t="shared" si="2"/>
        <v>75557.641439</v>
      </c>
      <c r="H42" s="4">
        <f t="shared" si="2"/>
        <v>83003.719025</v>
      </c>
      <c r="I42" s="4">
        <f t="shared" si="2"/>
        <v>87942.57676699999</v>
      </c>
      <c r="J42" s="4">
        <f t="shared" si="2"/>
        <v>93392.362547</v>
      </c>
      <c r="K42" s="4">
        <f t="shared" si="2"/>
        <v>86167.91481300001</v>
      </c>
      <c r="L42" s="4">
        <f t="shared" si="2"/>
        <v>74902.920966</v>
      </c>
      <c r="M42" s="4">
        <f t="shared" si="2"/>
        <v>29224.9764719</v>
      </c>
      <c r="N42" s="4">
        <f t="shared" si="2"/>
        <v>26404.084534</v>
      </c>
    </row>
    <row r="43" spans="1:14" ht="15">
      <c r="A43">
        <f t="shared" si="1"/>
        <v>2017</v>
      </c>
      <c r="B43" t="s">
        <v>24</v>
      </c>
      <c r="C43" s="4">
        <f t="shared" si="2"/>
        <v>26743.1963644</v>
      </c>
      <c r="D43" s="4">
        <f t="shared" si="2"/>
        <v>30116.0226292</v>
      </c>
      <c r="E43" s="4">
        <f t="shared" si="2"/>
        <v>32164.8650167</v>
      </c>
      <c r="F43" s="4">
        <f t="shared" si="2"/>
        <v>38193.7981743</v>
      </c>
      <c r="G43" s="4">
        <f t="shared" si="2"/>
        <v>75483.045891</v>
      </c>
      <c r="H43" s="4">
        <f t="shared" si="2"/>
        <v>82823.22681200001</v>
      </c>
      <c r="I43" s="4">
        <f t="shared" si="2"/>
        <v>87706.955192</v>
      </c>
      <c r="J43" s="4">
        <f t="shared" si="2"/>
        <v>93192.461199</v>
      </c>
      <c r="K43" s="4">
        <f t="shared" si="2"/>
        <v>85993.117452</v>
      </c>
      <c r="L43" s="4">
        <f t="shared" si="2"/>
        <v>74815.80008300001</v>
      </c>
      <c r="M43" s="4">
        <f t="shared" si="2"/>
        <v>29053.6459191</v>
      </c>
      <c r="N43" s="4">
        <f t="shared" si="2"/>
        <v>26233.713026999998</v>
      </c>
    </row>
    <row r="44" spans="1:14" ht="15">
      <c r="A44">
        <f t="shared" si="1"/>
        <v>2018</v>
      </c>
      <c r="B44" t="s">
        <v>24</v>
      </c>
      <c r="C44" s="4">
        <f t="shared" si="2"/>
        <v>26580.3218766</v>
      </c>
      <c r="D44" s="4">
        <f t="shared" si="2"/>
        <v>29953.042277200002</v>
      </c>
      <c r="E44" s="4">
        <f t="shared" si="2"/>
        <v>32001.1792293</v>
      </c>
      <c r="F44" s="4">
        <f t="shared" si="2"/>
        <v>38035.313223</v>
      </c>
      <c r="G44" s="4">
        <f t="shared" si="2"/>
        <v>75416.076984</v>
      </c>
      <c r="H44" s="4">
        <f t="shared" si="2"/>
        <v>82655.389939</v>
      </c>
      <c r="I44" s="4">
        <f t="shared" si="2"/>
        <v>87485.25761500001</v>
      </c>
      <c r="J44" s="4">
        <f t="shared" si="2"/>
        <v>93004.86557200001</v>
      </c>
      <c r="K44" s="4">
        <f t="shared" si="2"/>
        <v>85828.589481</v>
      </c>
      <c r="L44" s="4">
        <f t="shared" si="2"/>
        <v>74735.26079999999</v>
      </c>
      <c r="M44" s="4">
        <f t="shared" si="2"/>
        <v>28889.598577</v>
      </c>
      <c r="N44" s="4">
        <f t="shared" si="2"/>
        <v>26070.569710800002</v>
      </c>
    </row>
    <row r="45" spans="1:14" ht="15">
      <c r="A45">
        <f t="shared" si="1"/>
        <v>2019</v>
      </c>
      <c r="B45" t="s">
        <v>24</v>
      </c>
      <c r="C45" s="4">
        <f t="shared" si="2"/>
        <v>26422.6968457</v>
      </c>
      <c r="D45" s="4">
        <f t="shared" si="2"/>
        <v>29795.3387866</v>
      </c>
      <c r="E45" s="4">
        <f t="shared" si="2"/>
        <v>31842.815934</v>
      </c>
      <c r="F45" s="4">
        <f t="shared" si="2"/>
        <v>37881.987580400004</v>
      </c>
      <c r="G45" s="4">
        <f t="shared" si="2"/>
        <v>75354.382869</v>
      </c>
      <c r="H45" s="4">
        <f t="shared" si="2"/>
        <v>82496.117563</v>
      </c>
      <c r="I45" s="4">
        <f t="shared" si="2"/>
        <v>87274.986361</v>
      </c>
      <c r="J45" s="4">
        <f t="shared" si="2"/>
        <v>92828.819484</v>
      </c>
      <c r="K45" s="4">
        <f t="shared" si="2"/>
        <v>85675.434138</v>
      </c>
      <c r="L45" s="4">
        <f t="shared" si="2"/>
        <v>74661.883189</v>
      </c>
      <c r="M45" s="4">
        <f t="shared" si="2"/>
        <v>28730.9640944</v>
      </c>
      <c r="N45" s="4">
        <f t="shared" si="2"/>
        <v>25912.8432172</v>
      </c>
    </row>
    <row r="46" spans="1:14" ht="15">
      <c r="A46">
        <f t="shared" si="1"/>
        <v>2020</v>
      </c>
      <c r="B46" t="s">
        <v>24</v>
      </c>
      <c r="C46" s="4">
        <f t="shared" si="2"/>
        <v>26273.559777399998</v>
      </c>
      <c r="D46" s="4">
        <f t="shared" si="2"/>
        <v>29646.1996358</v>
      </c>
      <c r="E46" s="4">
        <f t="shared" si="2"/>
        <v>31693.1127696</v>
      </c>
      <c r="F46" s="4">
        <f t="shared" si="2"/>
        <v>37737.357612499996</v>
      </c>
      <c r="G46" s="4">
        <f t="shared" si="2"/>
        <v>75303.418987</v>
      </c>
      <c r="H46" s="4">
        <f t="shared" si="2"/>
        <v>82351.869412</v>
      </c>
      <c r="I46" s="4">
        <f t="shared" si="2"/>
        <v>87081.596583</v>
      </c>
      <c r="J46" s="4">
        <f t="shared" si="2"/>
        <v>92668.54632699999</v>
      </c>
      <c r="K46" s="4">
        <f t="shared" si="2"/>
        <v>85535.870471</v>
      </c>
      <c r="L46" s="4">
        <f t="shared" si="2"/>
        <v>74598.280346</v>
      </c>
      <c r="M46" s="4">
        <f t="shared" si="2"/>
        <v>28581.1880652</v>
      </c>
      <c r="N46" s="4">
        <f t="shared" si="2"/>
        <v>25763.953448</v>
      </c>
    </row>
    <row r="47" spans="1:14" ht="15">
      <c r="A47">
        <f t="shared" si="1"/>
        <v>2021</v>
      </c>
      <c r="B47" t="s">
        <v>24</v>
      </c>
      <c r="C47" s="4">
        <f t="shared" si="2"/>
        <v>26130.165118</v>
      </c>
      <c r="D47" s="4">
        <f t="shared" si="2"/>
        <v>29502.6858949</v>
      </c>
      <c r="E47" s="4">
        <f t="shared" si="2"/>
        <v>31548.9316344</v>
      </c>
      <c r="F47" s="4">
        <f t="shared" si="2"/>
        <v>37598.0662037</v>
      </c>
      <c r="G47" s="4">
        <f t="shared" si="2"/>
        <v>75256.600305</v>
      </c>
      <c r="H47" s="4">
        <f t="shared" si="2"/>
        <v>82216.89517999999</v>
      </c>
      <c r="I47" s="4">
        <f t="shared" si="2"/>
        <v>86898.916002</v>
      </c>
      <c r="J47" s="4">
        <f t="shared" si="2"/>
        <v>92518.585283</v>
      </c>
      <c r="K47" s="4">
        <f t="shared" si="2"/>
        <v>85405.01300800001</v>
      </c>
      <c r="L47" s="4">
        <f t="shared" si="2"/>
        <v>74538.926077</v>
      </c>
      <c r="M47" s="4">
        <f t="shared" si="2"/>
        <v>28436.668718599998</v>
      </c>
      <c r="N47" s="4">
        <f t="shared" si="2"/>
        <v>25620.2774241</v>
      </c>
    </row>
    <row r="49" spans="2:14" ht="15">
      <c r="B49" t="s">
        <v>26</v>
      </c>
      <c r="C49" s="3" t="s">
        <v>0</v>
      </c>
      <c r="D49" s="3" t="s">
        <v>1</v>
      </c>
      <c r="E49" s="3" t="s">
        <v>2</v>
      </c>
      <c r="F49" s="3" t="s">
        <v>3</v>
      </c>
      <c r="G49" s="3" t="s">
        <v>4</v>
      </c>
      <c r="H49" s="3" t="s">
        <v>5</v>
      </c>
      <c r="I49" s="3" t="s">
        <v>6</v>
      </c>
      <c r="J49" s="3" t="s">
        <v>7</v>
      </c>
      <c r="K49" s="3" t="s">
        <v>8</v>
      </c>
      <c r="L49" s="3" t="s">
        <v>9</v>
      </c>
      <c r="M49" s="3" t="s">
        <v>10</v>
      </c>
      <c r="N49" s="3" t="s">
        <v>11</v>
      </c>
    </row>
    <row r="50" spans="1:14" ht="15">
      <c r="A50">
        <v>2011</v>
      </c>
      <c r="C50" s="5">
        <f>C37/1000</f>
        <v>9.7951228938</v>
      </c>
      <c r="D50" s="5">
        <f aca="true" t="shared" si="3" ref="D50:N50">D37/1000</f>
        <v>9.9707979124</v>
      </c>
      <c r="E50" s="5">
        <f t="shared" si="3"/>
        <v>10.0585652547</v>
      </c>
      <c r="F50" s="5">
        <f t="shared" si="3"/>
        <v>10.9048807279</v>
      </c>
      <c r="G50" s="5">
        <f t="shared" si="3"/>
        <v>31.711024383</v>
      </c>
      <c r="H50" s="5">
        <f t="shared" si="3"/>
        <v>37.47728253</v>
      </c>
      <c r="I50" s="5">
        <f t="shared" si="3"/>
        <v>41.292669257</v>
      </c>
      <c r="J50" s="5">
        <f t="shared" si="3"/>
        <v>43.888345158</v>
      </c>
      <c r="K50" s="5">
        <f t="shared" si="3"/>
        <v>40.42205058</v>
      </c>
      <c r="L50" s="5">
        <f t="shared" si="3"/>
        <v>31.991513060000003</v>
      </c>
      <c r="M50" s="5">
        <f t="shared" si="3"/>
        <v>13.5044723344</v>
      </c>
      <c r="N50" s="5">
        <f t="shared" si="3"/>
        <v>13.3476434814</v>
      </c>
    </row>
    <row r="51" spans="1:14" ht="15">
      <c r="A51">
        <f aca="true" t="shared" si="4" ref="A51:A60">A50+1</f>
        <v>2012</v>
      </c>
      <c r="C51" s="5">
        <f aca="true" t="shared" si="5" ref="C51:N60">C38/1000</f>
        <v>12.9964555302</v>
      </c>
      <c r="D51" s="5">
        <f t="shared" si="5"/>
        <v>13.474098426100001</v>
      </c>
      <c r="E51" s="5">
        <f t="shared" si="5"/>
        <v>13.484373352999999</v>
      </c>
      <c r="F51" s="5">
        <f t="shared" si="5"/>
        <v>14.9789032713</v>
      </c>
      <c r="G51" s="5">
        <f t="shared" si="5"/>
        <v>58.672771684</v>
      </c>
      <c r="H51" s="5">
        <f t="shared" si="5"/>
        <v>64.677425516</v>
      </c>
      <c r="I51" s="5">
        <f t="shared" si="5"/>
        <v>69.055913883</v>
      </c>
      <c r="J51" s="5">
        <f t="shared" si="5"/>
        <v>72.782240216</v>
      </c>
      <c r="K51" s="5">
        <f t="shared" si="5"/>
        <v>66.42165810600001</v>
      </c>
      <c r="L51" s="5">
        <f t="shared" si="5"/>
        <v>54.242828849999995</v>
      </c>
      <c r="M51" s="5">
        <f t="shared" si="5"/>
        <v>15.487510408400002</v>
      </c>
      <c r="N51" s="5">
        <f t="shared" si="5"/>
        <v>14.8214482536</v>
      </c>
    </row>
    <row r="52" spans="1:14" ht="15">
      <c r="A52">
        <f t="shared" si="4"/>
        <v>2013</v>
      </c>
      <c r="C52" s="5">
        <f t="shared" si="5"/>
        <v>19.739698387100002</v>
      </c>
      <c r="D52" s="5">
        <f t="shared" si="5"/>
        <v>21.555221526</v>
      </c>
      <c r="E52" s="5">
        <f t="shared" si="5"/>
        <v>22.6509006519</v>
      </c>
      <c r="F52" s="5">
        <f t="shared" si="5"/>
        <v>26.3768203918</v>
      </c>
      <c r="G52" s="5">
        <f t="shared" si="5"/>
        <v>62.630997339000004</v>
      </c>
      <c r="H52" s="5">
        <f t="shared" si="5"/>
        <v>69.72855262</v>
      </c>
      <c r="I52" s="5">
        <f t="shared" si="5"/>
        <v>74.883202918</v>
      </c>
      <c r="J52" s="5">
        <f t="shared" si="5"/>
        <v>79.909963755</v>
      </c>
      <c r="K52" s="5">
        <f t="shared" si="5"/>
        <v>73.98024033</v>
      </c>
      <c r="L52" s="5">
        <f t="shared" si="5"/>
        <v>62.718532138</v>
      </c>
      <c r="M52" s="5">
        <f t="shared" si="5"/>
        <v>21.1523294858</v>
      </c>
      <c r="N52" s="5">
        <f t="shared" si="5"/>
        <v>19.6738078335</v>
      </c>
    </row>
    <row r="53" spans="1:14" ht="15">
      <c r="A53">
        <f t="shared" si="4"/>
        <v>2014</v>
      </c>
      <c r="C53" s="5">
        <f t="shared" si="5"/>
        <v>27.272980545099998</v>
      </c>
      <c r="D53" s="5">
        <f t="shared" si="5"/>
        <v>30.652340783</v>
      </c>
      <c r="E53" s="5">
        <f t="shared" si="5"/>
        <v>32.703994793599996</v>
      </c>
      <c r="F53" s="5">
        <f t="shared" si="5"/>
        <v>38.7176204354</v>
      </c>
      <c r="G53" s="5">
        <f t="shared" si="5"/>
        <v>75.74394778099999</v>
      </c>
      <c r="H53" s="5">
        <f t="shared" si="5"/>
        <v>83.415696997</v>
      </c>
      <c r="I53" s="5">
        <f t="shared" si="5"/>
        <v>88.4760224</v>
      </c>
      <c r="J53" s="5">
        <f t="shared" si="5"/>
        <v>93.852348988</v>
      </c>
      <c r="K53" s="5">
        <f t="shared" si="5"/>
        <v>86.572402837</v>
      </c>
      <c r="L53" s="5">
        <f t="shared" si="5"/>
        <v>75.11557924200001</v>
      </c>
      <c r="M53" s="5">
        <f t="shared" si="5"/>
        <v>29.5936903049</v>
      </c>
      <c r="N53" s="5">
        <f t="shared" si="5"/>
        <v>26.770810737300003</v>
      </c>
    </row>
    <row r="54" spans="1:14" ht="15">
      <c r="A54">
        <f t="shared" si="4"/>
        <v>2015</v>
      </c>
      <c r="C54" s="5">
        <f t="shared" si="5"/>
        <v>27.0936366298</v>
      </c>
      <c r="D54" s="5">
        <f t="shared" si="5"/>
        <v>30.46647249</v>
      </c>
      <c r="E54" s="5">
        <f t="shared" si="5"/>
        <v>32.5165696308</v>
      </c>
      <c r="F54" s="5">
        <f t="shared" si="5"/>
        <v>38.5348054459</v>
      </c>
      <c r="G54" s="5">
        <f t="shared" si="5"/>
        <v>75.645501936</v>
      </c>
      <c r="H54" s="5">
        <f t="shared" si="5"/>
        <v>83.201952584</v>
      </c>
      <c r="I54" s="5">
        <f t="shared" si="5"/>
        <v>88.20073525900001</v>
      </c>
      <c r="J54" s="5">
        <f t="shared" si="5"/>
        <v>93.614608908</v>
      </c>
      <c r="K54" s="5">
        <f t="shared" si="5"/>
        <v>86.36307178</v>
      </c>
      <c r="L54" s="5">
        <f t="shared" si="5"/>
        <v>75.004017314</v>
      </c>
      <c r="M54" s="5">
        <f t="shared" si="5"/>
        <v>29.4055420825</v>
      </c>
      <c r="N54" s="5">
        <f t="shared" si="5"/>
        <v>26.5836415938</v>
      </c>
    </row>
    <row r="55" spans="1:14" ht="15">
      <c r="A55">
        <f t="shared" si="4"/>
        <v>2016</v>
      </c>
      <c r="C55" s="5">
        <f t="shared" si="5"/>
        <v>26.9140971586</v>
      </c>
      <c r="D55" s="5">
        <f t="shared" si="5"/>
        <v>30.2868800221</v>
      </c>
      <c r="E55" s="5">
        <f t="shared" si="5"/>
        <v>32.3362932553</v>
      </c>
      <c r="F55" s="5">
        <f t="shared" si="5"/>
        <v>38.3598482557</v>
      </c>
      <c r="G55" s="5">
        <f t="shared" si="5"/>
        <v>75.557641439</v>
      </c>
      <c r="H55" s="5">
        <f t="shared" si="5"/>
        <v>83.003719025</v>
      </c>
      <c r="I55" s="5">
        <f t="shared" si="5"/>
        <v>87.94257676699999</v>
      </c>
      <c r="J55" s="5">
        <f t="shared" si="5"/>
        <v>93.39236254699999</v>
      </c>
      <c r="K55" s="5">
        <f t="shared" si="5"/>
        <v>86.16791481300001</v>
      </c>
      <c r="L55" s="5">
        <f t="shared" si="5"/>
        <v>74.90292096600001</v>
      </c>
      <c r="M55" s="5">
        <f t="shared" si="5"/>
        <v>29.2249764719</v>
      </c>
      <c r="N55" s="5">
        <f t="shared" si="5"/>
        <v>26.404084534000003</v>
      </c>
    </row>
    <row r="56" spans="1:14" ht="15">
      <c r="A56">
        <f t="shared" si="4"/>
        <v>2017</v>
      </c>
      <c r="C56" s="5">
        <f t="shared" si="5"/>
        <v>26.7431963644</v>
      </c>
      <c r="D56" s="5">
        <f t="shared" si="5"/>
        <v>30.1160226292</v>
      </c>
      <c r="E56" s="5">
        <f t="shared" si="5"/>
        <v>32.1648650167</v>
      </c>
      <c r="F56" s="5">
        <f t="shared" si="5"/>
        <v>38.1937981743</v>
      </c>
      <c r="G56" s="5">
        <f t="shared" si="5"/>
        <v>75.483045891</v>
      </c>
      <c r="H56" s="5">
        <f t="shared" si="5"/>
        <v>82.823226812</v>
      </c>
      <c r="I56" s="5">
        <f t="shared" si="5"/>
        <v>87.706955192</v>
      </c>
      <c r="J56" s="5">
        <f t="shared" si="5"/>
        <v>93.192461199</v>
      </c>
      <c r="K56" s="5">
        <f t="shared" si="5"/>
        <v>85.993117452</v>
      </c>
      <c r="L56" s="5">
        <f t="shared" si="5"/>
        <v>74.81580008300001</v>
      </c>
      <c r="M56" s="5">
        <f t="shared" si="5"/>
        <v>29.0536459191</v>
      </c>
      <c r="N56" s="5">
        <f t="shared" si="5"/>
        <v>26.233713026999997</v>
      </c>
    </row>
    <row r="57" spans="1:14" ht="15">
      <c r="A57">
        <f t="shared" si="4"/>
        <v>2018</v>
      </c>
      <c r="C57" s="5">
        <f t="shared" si="5"/>
        <v>26.5803218766</v>
      </c>
      <c r="D57" s="5">
        <f t="shared" si="5"/>
        <v>29.9530422772</v>
      </c>
      <c r="E57" s="5">
        <f t="shared" si="5"/>
        <v>32.0011792293</v>
      </c>
      <c r="F57" s="5">
        <f t="shared" si="5"/>
        <v>38.035313222999996</v>
      </c>
      <c r="G57" s="5">
        <f t="shared" si="5"/>
        <v>75.416076984</v>
      </c>
      <c r="H57" s="5">
        <f t="shared" si="5"/>
        <v>82.655389939</v>
      </c>
      <c r="I57" s="5">
        <f t="shared" si="5"/>
        <v>87.48525761500001</v>
      </c>
      <c r="J57" s="5">
        <f t="shared" si="5"/>
        <v>93.00486557200001</v>
      </c>
      <c r="K57" s="5">
        <f t="shared" si="5"/>
        <v>85.82858948100001</v>
      </c>
      <c r="L57" s="5">
        <f t="shared" si="5"/>
        <v>74.73526079999999</v>
      </c>
      <c r="M57" s="5">
        <f t="shared" si="5"/>
        <v>28.889598577</v>
      </c>
      <c r="N57" s="5">
        <f t="shared" si="5"/>
        <v>26.0705697108</v>
      </c>
    </row>
    <row r="58" spans="1:14" ht="15">
      <c r="A58">
        <f t="shared" si="4"/>
        <v>2019</v>
      </c>
      <c r="C58" s="5">
        <f t="shared" si="5"/>
        <v>26.4226968457</v>
      </c>
      <c r="D58" s="5">
        <f t="shared" si="5"/>
        <v>29.795338786600002</v>
      </c>
      <c r="E58" s="5">
        <f t="shared" si="5"/>
        <v>31.842815933999997</v>
      </c>
      <c r="F58" s="5">
        <f t="shared" si="5"/>
        <v>37.8819875804</v>
      </c>
      <c r="G58" s="5">
        <f t="shared" si="5"/>
        <v>75.35438286899999</v>
      </c>
      <c r="H58" s="5">
        <f t="shared" si="5"/>
        <v>82.49611756300001</v>
      </c>
      <c r="I58" s="5">
        <f t="shared" si="5"/>
        <v>87.274986361</v>
      </c>
      <c r="J58" s="5">
        <f t="shared" si="5"/>
        <v>92.82881948400001</v>
      </c>
      <c r="K58" s="5">
        <f t="shared" si="5"/>
        <v>85.675434138</v>
      </c>
      <c r="L58" s="5">
        <f t="shared" si="5"/>
        <v>74.661883189</v>
      </c>
      <c r="M58" s="5">
        <f t="shared" si="5"/>
        <v>28.730964094399997</v>
      </c>
      <c r="N58" s="5">
        <f t="shared" si="5"/>
        <v>25.9128432172</v>
      </c>
    </row>
    <row r="59" spans="1:14" ht="15">
      <c r="A59">
        <f t="shared" si="4"/>
        <v>2020</v>
      </c>
      <c r="C59" s="5">
        <f t="shared" si="5"/>
        <v>26.2735597774</v>
      </c>
      <c r="D59" s="5">
        <f t="shared" si="5"/>
        <v>29.6461996358</v>
      </c>
      <c r="E59" s="5">
        <f t="shared" si="5"/>
        <v>31.6931127696</v>
      </c>
      <c r="F59" s="5">
        <f t="shared" si="5"/>
        <v>37.7373576125</v>
      </c>
      <c r="G59" s="5">
        <f t="shared" si="5"/>
        <v>75.303418987</v>
      </c>
      <c r="H59" s="5">
        <f t="shared" si="5"/>
        <v>82.351869412</v>
      </c>
      <c r="I59" s="5">
        <f t="shared" si="5"/>
        <v>87.081596583</v>
      </c>
      <c r="J59" s="5">
        <f t="shared" si="5"/>
        <v>92.66854632699999</v>
      </c>
      <c r="K59" s="5">
        <f t="shared" si="5"/>
        <v>85.535870471</v>
      </c>
      <c r="L59" s="5">
        <f t="shared" si="5"/>
        <v>74.598280346</v>
      </c>
      <c r="M59" s="5">
        <f t="shared" si="5"/>
        <v>28.5811880652</v>
      </c>
      <c r="N59" s="5">
        <f t="shared" si="5"/>
        <v>25.763953448</v>
      </c>
    </row>
    <row r="60" spans="1:14" ht="15">
      <c r="A60">
        <f t="shared" si="4"/>
        <v>2021</v>
      </c>
      <c r="C60" s="5">
        <f t="shared" si="5"/>
        <v>26.130165118</v>
      </c>
      <c r="D60" s="5">
        <f t="shared" si="5"/>
        <v>29.5026858949</v>
      </c>
      <c r="E60" s="5">
        <f t="shared" si="5"/>
        <v>31.5489316344</v>
      </c>
      <c r="F60" s="5">
        <f t="shared" si="5"/>
        <v>37.5980662037</v>
      </c>
      <c r="G60" s="5">
        <f t="shared" si="5"/>
        <v>75.256600305</v>
      </c>
      <c r="H60" s="5">
        <f t="shared" si="5"/>
        <v>82.21689518</v>
      </c>
      <c r="I60" s="5">
        <f t="shared" si="5"/>
        <v>86.89891600199999</v>
      </c>
      <c r="J60" s="5">
        <f t="shared" si="5"/>
        <v>92.518585283</v>
      </c>
      <c r="K60" s="5">
        <f t="shared" si="5"/>
        <v>85.40501300800001</v>
      </c>
      <c r="L60" s="5">
        <f t="shared" si="5"/>
        <v>74.538926077</v>
      </c>
      <c r="M60" s="5">
        <f t="shared" si="5"/>
        <v>28.436668718599996</v>
      </c>
      <c r="N60" s="5">
        <f t="shared" si="5"/>
        <v>25.6202774241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2" sqref="K2"/>
    </sheetView>
  </sheetViews>
  <sheetFormatPr defaultColWidth="9.140625" defaultRowHeight="15"/>
  <sheetData>
    <row r="1" spans="3:14" ht="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5">
      <c r="A2">
        <v>2011</v>
      </c>
      <c r="B2" t="s">
        <v>13</v>
      </c>
      <c r="C2">
        <v>-1</v>
      </c>
      <c r="D2">
        <v>-1</v>
      </c>
      <c r="E2">
        <v>-1</v>
      </c>
      <c r="F2">
        <v>-1</v>
      </c>
      <c r="G2">
        <v>-1</v>
      </c>
      <c r="H2">
        <v>-3</v>
      </c>
      <c r="I2">
        <v>5</v>
      </c>
      <c r="J2">
        <v>13</v>
      </c>
      <c r="K2">
        <v>20</v>
      </c>
      <c r="L2">
        <v>10</v>
      </c>
      <c r="M2">
        <v>5</v>
      </c>
      <c r="N2">
        <v>-1</v>
      </c>
    </row>
    <row r="3" spans="1:14" ht="15">
      <c r="A3">
        <v>2012</v>
      </c>
      <c r="B3" t="s">
        <v>13</v>
      </c>
      <c r="C3">
        <v>-1</v>
      </c>
      <c r="D3">
        <v>-1</v>
      </c>
      <c r="E3">
        <v>-1</v>
      </c>
      <c r="F3">
        <v>-1</v>
      </c>
      <c r="G3">
        <v>-1</v>
      </c>
      <c r="H3">
        <v>-3</v>
      </c>
      <c r="I3">
        <v>5</v>
      </c>
      <c r="J3">
        <v>13</v>
      </c>
      <c r="K3">
        <v>20</v>
      </c>
      <c r="L3">
        <v>11</v>
      </c>
      <c r="M3">
        <v>6</v>
      </c>
      <c r="N3">
        <v>-1</v>
      </c>
    </row>
    <row r="4" spans="1:14" ht="15">
      <c r="A4">
        <v>2013</v>
      </c>
      <c r="B4" t="s">
        <v>13</v>
      </c>
      <c r="C4">
        <v>-1</v>
      </c>
      <c r="D4">
        <v>-1</v>
      </c>
      <c r="E4">
        <v>-1</v>
      </c>
      <c r="F4">
        <v>-1</v>
      </c>
      <c r="G4">
        <v>-1</v>
      </c>
      <c r="H4">
        <v>-5</v>
      </c>
      <c r="I4">
        <v>8</v>
      </c>
      <c r="J4">
        <v>20</v>
      </c>
      <c r="K4">
        <v>31</v>
      </c>
      <c r="L4">
        <v>15</v>
      </c>
      <c r="M4">
        <v>10</v>
      </c>
      <c r="N4">
        <v>-2</v>
      </c>
    </row>
    <row r="5" spans="1:14" ht="15">
      <c r="A5">
        <v>2014</v>
      </c>
      <c r="B5" t="s">
        <v>13</v>
      </c>
      <c r="C5">
        <v>-2</v>
      </c>
      <c r="D5">
        <v>-2</v>
      </c>
      <c r="E5">
        <v>-2</v>
      </c>
      <c r="F5">
        <v>-2</v>
      </c>
      <c r="G5">
        <v>-2</v>
      </c>
      <c r="H5">
        <v>-6</v>
      </c>
      <c r="I5">
        <v>11</v>
      </c>
      <c r="J5">
        <v>26</v>
      </c>
      <c r="K5">
        <v>40</v>
      </c>
      <c r="L5">
        <v>19</v>
      </c>
      <c r="M5">
        <v>13</v>
      </c>
      <c r="N5">
        <v>-2</v>
      </c>
    </row>
    <row r="6" spans="1:14" ht="15">
      <c r="A6">
        <v>2015</v>
      </c>
      <c r="B6" t="s">
        <v>13</v>
      </c>
      <c r="C6">
        <v>-2</v>
      </c>
      <c r="D6">
        <v>-2</v>
      </c>
      <c r="E6">
        <v>-3</v>
      </c>
      <c r="F6">
        <v>-2</v>
      </c>
      <c r="G6">
        <v>-2</v>
      </c>
      <c r="H6">
        <v>-7</v>
      </c>
      <c r="I6">
        <v>11</v>
      </c>
      <c r="J6">
        <v>26</v>
      </c>
      <c r="K6">
        <v>40</v>
      </c>
      <c r="L6">
        <v>19</v>
      </c>
      <c r="M6">
        <v>13</v>
      </c>
      <c r="N6">
        <v>-2</v>
      </c>
    </row>
    <row r="7" spans="1:14" ht="15">
      <c r="A7">
        <v>2016</v>
      </c>
      <c r="B7" t="s">
        <v>13</v>
      </c>
      <c r="C7">
        <v>-2</v>
      </c>
      <c r="D7">
        <v>-2</v>
      </c>
      <c r="E7">
        <v>-3</v>
      </c>
      <c r="F7">
        <v>-2</v>
      </c>
      <c r="G7">
        <v>-2</v>
      </c>
      <c r="H7">
        <v>-7</v>
      </c>
      <c r="I7">
        <v>11</v>
      </c>
      <c r="J7">
        <v>26</v>
      </c>
      <c r="K7">
        <v>40</v>
      </c>
      <c r="L7">
        <v>19</v>
      </c>
      <c r="M7">
        <v>13</v>
      </c>
      <c r="N7">
        <v>-2</v>
      </c>
    </row>
    <row r="8" spans="1:14" ht="15">
      <c r="A8">
        <v>2017</v>
      </c>
      <c r="B8" t="s">
        <v>13</v>
      </c>
      <c r="C8">
        <v>-2</v>
      </c>
      <c r="D8">
        <v>-2</v>
      </c>
      <c r="E8">
        <v>-3</v>
      </c>
      <c r="F8">
        <v>-2</v>
      </c>
      <c r="G8">
        <v>-2</v>
      </c>
      <c r="H8">
        <v>-7</v>
      </c>
      <c r="I8">
        <v>11</v>
      </c>
      <c r="J8">
        <v>26</v>
      </c>
      <c r="K8">
        <v>40</v>
      </c>
      <c r="L8">
        <v>19</v>
      </c>
      <c r="M8">
        <v>13</v>
      </c>
      <c r="N8">
        <v>-2</v>
      </c>
    </row>
    <row r="9" spans="1:14" ht="15">
      <c r="A9">
        <v>2018</v>
      </c>
      <c r="B9" t="s">
        <v>13</v>
      </c>
      <c r="C9">
        <v>-2</v>
      </c>
      <c r="D9">
        <v>-2</v>
      </c>
      <c r="E9">
        <v>-3</v>
      </c>
      <c r="F9">
        <v>-2</v>
      </c>
      <c r="G9">
        <v>-2</v>
      </c>
      <c r="H9">
        <v>-7</v>
      </c>
      <c r="I9">
        <v>11</v>
      </c>
      <c r="J9">
        <v>26</v>
      </c>
      <c r="K9">
        <v>40</v>
      </c>
      <c r="L9">
        <v>19</v>
      </c>
      <c r="M9">
        <v>13</v>
      </c>
      <c r="N9">
        <v>-2</v>
      </c>
    </row>
    <row r="10" spans="1:14" ht="15">
      <c r="A10">
        <v>2019</v>
      </c>
      <c r="B10" t="s">
        <v>13</v>
      </c>
      <c r="C10">
        <v>-2</v>
      </c>
      <c r="D10">
        <v>-2</v>
      </c>
      <c r="E10">
        <v>-3</v>
      </c>
      <c r="F10">
        <v>-2</v>
      </c>
      <c r="G10">
        <v>-2</v>
      </c>
      <c r="H10">
        <v>-7</v>
      </c>
      <c r="I10">
        <v>11</v>
      </c>
      <c r="J10">
        <v>26</v>
      </c>
      <c r="K10">
        <v>40</v>
      </c>
      <c r="L10">
        <v>19</v>
      </c>
      <c r="M10">
        <v>13</v>
      </c>
      <c r="N10">
        <v>-2</v>
      </c>
    </row>
    <row r="11" spans="1:14" ht="15">
      <c r="A11">
        <v>2020</v>
      </c>
      <c r="B11" t="s">
        <v>13</v>
      </c>
      <c r="C11">
        <v>-2</v>
      </c>
      <c r="D11">
        <v>-2</v>
      </c>
      <c r="E11">
        <v>-3</v>
      </c>
      <c r="F11">
        <v>-2</v>
      </c>
      <c r="G11">
        <v>-2</v>
      </c>
      <c r="H11">
        <v>-7</v>
      </c>
      <c r="I11">
        <v>11</v>
      </c>
      <c r="J11">
        <v>26</v>
      </c>
      <c r="K11">
        <v>40</v>
      </c>
      <c r="L11">
        <v>19</v>
      </c>
      <c r="M11">
        <v>13</v>
      </c>
      <c r="N11">
        <v>-2</v>
      </c>
    </row>
    <row r="12" spans="1:14" ht="15">
      <c r="A12">
        <v>2021</v>
      </c>
      <c r="B12" t="s">
        <v>13</v>
      </c>
      <c r="C12">
        <v>-2</v>
      </c>
      <c r="D12">
        <v>-2</v>
      </c>
      <c r="E12">
        <v>-3</v>
      </c>
      <c r="F12">
        <v>-2</v>
      </c>
      <c r="G12">
        <v>-2</v>
      </c>
      <c r="H12">
        <v>-7</v>
      </c>
      <c r="I12">
        <v>11</v>
      </c>
      <c r="J12">
        <v>26</v>
      </c>
      <c r="K12">
        <v>40</v>
      </c>
      <c r="L12">
        <v>19</v>
      </c>
      <c r="M12">
        <v>13</v>
      </c>
      <c r="N12">
        <v>-2</v>
      </c>
    </row>
    <row r="13" ht="15">
      <c r="B13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1970-01-01T07:00:00Z</cp:lastPrinted>
  <dcterms:created xsi:type="dcterms:W3CDTF">2012-01-28T00:54:02Z</dcterms:created>
  <dcterms:modified xsi:type="dcterms:W3CDTF">2012-09-11T22:17:12Z</dcterms:modified>
  <cp:category> </cp:category>
  <cp:version/>
  <cp:contentType/>
  <cp:contentStatus/>
</cp:coreProperties>
</file>