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6860" windowHeight="9405"/>
  </bookViews>
  <sheets>
    <sheet name="Example Graphs" sheetId="2" r:id="rId1"/>
    <sheet name="Utility or Intervener" sheetId="1" r:id="rId2"/>
  </sheets>
  <externalReferences>
    <externalReference r:id="rId3"/>
  </externalReferences>
  <calcPr calcId="145621" iterate="1"/>
</workbook>
</file>

<file path=xl/calcChain.xml><?xml version="1.0" encoding="utf-8"?>
<calcChain xmlns="http://schemas.openxmlformats.org/spreadsheetml/2006/main">
  <c r="I3" i="2" l="1"/>
  <c r="H3" i="2"/>
  <c r="G3" i="2"/>
  <c r="D3" i="2"/>
  <c r="F3" i="2"/>
  <c r="B3" i="2"/>
  <c r="H4" i="2"/>
  <c r="D4" i="2"/>
  <c r="E4" i="2" s="1"/>
  <c r="E13" i="2"/>
  <c r="E12" i="2"/>
  <c r="E11" i="2"/>
  <c r="E10" i="2"/>
  <c r="E9" i="2"/>
  <c r="E8" i="2"/>
  <c r="E7" i="2"/>
  <c r="E6" i="2"/>
  <c r="E5" i="2"/>
  <c r="C13" i="2"/>
  <c r="C12" i="2"/>
  <c r="C11" i="2"/>
  <c r="C10" i="2"/>
  <c r="C9" i="2"/>
  <c r="C8" i="2"/>
  <c r="C7" i="2"/>
  <c r="C6" i="2"/>
  <c r="C5" i="2"/>
  <c r="H13" i="2"/>
  <c r="H11" i="2"/>
  <c r="H6" i="2"/>
  <c r="C40" i="1"/>
  <c r="B40" i="1"/>
  <c r="D26" i="1"/>
  <c r="C26" i="1"/>
  <c r="B26" i="1"/>
  <c r="C12" i="1"/>
  <c r="B12" i="1"/>
  <c r="E3" i="2" l="1"/>
  <c r="C3" i="2"/>
  <c r="C4" i="2"/>
</calcChain>
</file>

<file path=xl/comments1.xml><?xml version="1.0" encoding="utf-8"?>
<comments xmlns="http://schemas.openxmlformats.org/spreadsheetml/2006/main">
  <authors>
    <author>Gleason, Patrick</author>
  </authors>
  <commentList>
    <comment ref="A1" authorId="0">
      <text>
        <r>
          <rPr>
            <u/>
            <sz val="8"/>
            <color indexed="81"/>
            <rFont val="Tahoma"/>
            <family val="2"/>
          </rPr>
          <t xml:space="preserve">Discounted Cash Flow Model
</t>
        </r>
        <r>
          <rPr>
            <sz val="8"/>
            <color indexed="81"/>
            <rFont val="Tahoma"/>
            <family val="2"/>
          </rPr>
          <t>ROE = (D1/P0)+g</t>
        </r>
        <r>
          <rPr>
            <u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g = Growth rate
D1/P0 = Expected Dividend Yield</t>
        </r>
      </text>
    </comment>
    <comment ref="A15" authorId="0">
      <text>
        <r>
          <rPr>
            <u/>
            <sz val="8"/>
            <color indexed="81"/>
            <rFont val="Tahoma"/>
            <family val="2"/>
          </rPr>
          <t xml:space="preserve">Capital Asset Pricing Model 
</t>
        </r>
        <r>
          <rPr>
            <sz val="8"/>
            <color indexed="81"/>
            <rFont val="Tahoma"/>
            <family val="2"/>
          </rPr>
          <t>ROE = rf + β(rm-rf)
rf = Risk free rate
β =  Beta
rm-rf = Market Risk Premium (MRP)</t>
        </r>
      </text>
    </comment>
    <comment ref="A29" authorId="0">
      <text>
        <r>
          <rPr>
            <u/>
            <sz val="8"/>
            <color indexed="81"/>
            <rFont val="Tahoma"/>
            <family val="2"/>
          </rPr>
          <t xml:space="preserve">Historical Risk Premium 
</t>
        </r>
        <r>
          <rPr>
            <sz val="8"/>
            <color indexed="81"/>
            <rFont val="Tahoma"/>
            <family val="2"/>
          </rPr>
          <t>ROE = R + RP
R = Return on low risk asset
RP = Risk Premium</t>
        </r>
      </text>
    </comment>
  </commentList>
</comments>
</file>

<file path=xl/sharedStrings.xml><?xml version="1.0" encoding="utf-8"?>
<sst xmlns="http://schemas.openxmlformats.org/spreadsheetml/2006/main" count="62" uniqueCount="40">
  <si>
    <t>Discounted Cash Flow Model</t>
  </si>
  <si>
    <t>D1/P0</t>
  </si>
  <si>
    <t>g</t>
  </si>
  <si>
    <t>Notes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</si>
  <si>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</si>
  <si>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</si>
  <si>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</si>
  <si>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</si>
  <si>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</si>
  <si>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</si>
  <si>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</si>
  <si>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</si>
  <si>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</si>
  <si>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CAPM Model</t>
  </si>
  <si>
    <r>
      <t>r</t>
    </r>
    <r>
      <rPr>
        <sz val="8"/>
        <color indexed="9"/>
        <rFont val="Calibri"/>
        <family val="2"/>
      </rPr>
      <t>f</t>
    </r>
  </si>
  <si>
    <t>β</t>
  </si>
  <si>
    <t>MRP</t>
  </si>
  <si>
    <t>Historical Risk Premium</t>
  </si>
  <si>
    <t>RP</t>
  </si>
  <si>
    <t>R</t>
  </si>
  <si>
    <t>Party</t>
  </si>
  <si>
    <t>Expected Dividend Yield</t>
  </si>
  <si>
    <t>Growth Rate</t>
  </si>
  <si>
    <t>PG&amp;E</t>
  </si>
  <si>
    <t>SCE</t>
  </si>
  <si>
    <t>SoCalGas</t>
  </si>
  <si>
    <t>SDG&amp;E</t>
  </si>
  <si>
    <t>EPUC</t>
  </si>
  <si>
    <t>FEA</t>
  </si>
  <si>
    <t>TURN</t>
  </si>
  <si>
    <t>DRA - Gas</t>
  </si>
  <si>
    <t>DRA - Electric</t>
  </si>
  <si>
    <t>Lowest Growth Rate</t>
  </si>
  <si>
    <t>Highest Growth Rate</t>
  </si>
  <si>
    <t>Difference</t>
  </si>
  <si>
    <t>Lowest Dividend Yield</t>
  </si>
  <si>
    <t>Highest Dividend Yield</t>
  </si>
  <si>
    <t>Example</t>
  </si>
  <si>
    <t>NOTE: The table and charts contain "dummy data". The data is solely used to present possible graphing options to show model inputs.</t>
  </si>
  <si>
    <t>Reid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</si>
</sst>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9"/>
      <name val="Calibri"/>
      <family val="2"/>
    </font>
    <font>
      <b/>
      <u/>
      <sz val="11"/>
      <color theme="1"/>
      <name val="Calibri"/>
      <family val="2"/>
      <scheme val="minor"/>
    </font>
    <font>
      <u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3" borderId="0" xfId="0" applyFont="1" applyFill="1"/>
    <xf numFmtId="0" fontId="0" fillId="3" borderId="0" xfId="0" applyFont="1" applyFill="1"/>
    <xf numFmtId="0" fontId="2" fillId="2" borderId="3" xfId="0" applyFont="1" applyFill="1" applyBorder="1" applyAlignment="1">
      <alignment horizontal="center"/>
    </xf>
    <xf numFmtId="0" fontId="0" fillId="3" borderId="3" xfId="0" applyFont="1" applyFill="1" applyBorder="1"/>
    <xf numFmtId="10" fontId="1" fillId="0" borderId="1" xfId="2" applyNumberFormat="1" applyFont="1" applyFill="1" applyBorder="1" applyAlignment="1">
      <alignment horizontal="center"/>
    </xf>
    <xf numFmtId="10" fontId="1" fillId="3" borderId="3" xfId="2" applyNumberFormat="1" applyFont="1" applyFill="1" applyBorder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1" fillId="3" borderId="3" xfId="1" applyNumberFormat="1" applyFont="1" applyFill="1" applyBorder="1" applyAlignment="1">
      <alignment horizontal="center"/>
    </xf>
    <xf numFmtId="0" fontId="1" fillId="3" borderId="3" xfId="1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10" fontId="3" fillId="4" borderId="3" xfId="0" applyNumberFormat="1" applyFont="1" applyFill="1" applyBorder="1"/>
    <xf numFmtId="43" fontId="3" fillId="4" borderId="3" xfId="1" applyFont="1" applyFill="1" applyBorder="1"/>
    <xf numFmtId="10" fontId="3" fillId="4" borderId="3" xfId="2" applyNumberFormat="1" applyFont="1" applyFill="1" applyBorder="1"/>
    <xf numFmtId="10" fontId="3" fillId="4" borderId="7" xfId="0" applyNumberFormat="1" applyFont="1" applyFill="1" applyBorder="1"/>
    <xf numFmtId="0" fontId="6" fillId="3" borderId="0" xfId="0" applyFont="1" applyFill="1"/>
    <xf numFmtId="0" fontId="0" fillId="3" borderId="0" xfId="0" applyFill="1"/>
    <xf numFmtId="10" fontId="1" fillId="0" borderId="7" xfId="2" applyNumberFormat="1" applyFont="1" applyFill="1" applyBorder="1" applyAlignment="1">
      <alignment horizontal="center"/>
    </xf>
    <xf numFmtId="10" fontId="1" fillId="0" borderId="3" xfId="2" applyNumberFormat="1" applyFont="1" applyFill="1" applyBorder="1" applyAlignment="1">
      <alignment horizontal="center"/>
    </xf>
    <xf numFmtId="10" fontId="1" fillId="0" borderId="11" xfId="2" applyNumberFormat="1" applyFont="1" applyFill="1" applyBorder="1" applyAlignment="1">
      <alignment horizontal="center"/>
    </xf>
    <xf numFmtId="10" fontId="1" fillId="0" borderId="12" xfId="2" applyNumberFormat="1" applyFont="1" applyFill="1" applyBorder="1" applyAlignment="1">
      <alignment horizontal="center"/>
    </xf>
    <xf numFmtId="10" fontId="1" fillId="0" borderId="13" xfId="2" applyNumberFormat="1" applyFont="1" applyFill="1" applyBorder="1" applyAlignment="1">
      <alignment horizontal="center"/>
    </xf>
    <xf numFmtId="10" fontId="1" fillId="0" borderId="14" xfId="2" applyNumberFormat="1" applyFont="1" applyFill="1" applyBorder="1" applyAlignment="1">
      <alignment horizontal="center"/>
    </xf>
    <xf numFmtId="10" fontId="1" fillId="0" borderId="4" xfId="2" applyNumberFormat="1" applyFont="1" applyFill="1" applyBorder="1" applyAlignment="1">
      <alignment horizontal="center"/>
    </xf>
    <xf numFmtId="10" fontId="1" fillId="0" borderId="15" xfId="2" applyNumberFormat="1" applyFont="1" applyFill="1" applyBorder="1" applyAlignment="1">
      <alignment horizontal="center"/>
    </xf>
    <xf numFmtId="0" fontId="0" fillId="0" borderId="10" xfId="0" applyBorder="1"/>
    <xf numFmtId="0" fontId="0" fillId="0" borderId="16" xfId="0" applyBorder="1"/>
    <xf numFmtId="0" fontId="0" fillId="0" borderId="16" xfId="0" applyFont="1" applyBorder="1"/>
    <xf numFmtId="0" fontId="0" fillId="0" borderId="17" xfId="0" applyBorder="1"/>
    <xf numFmtId="0" fontId="2" fillId="2" borderId="18" xfId="0" applyFont="1" applyFill="1" applyBorder="1" applyAlignment="1">
      <alignment horizontal="center"/>
    </xf>
    <xf numFmtId="10" fontId="0" fillId="0" borderId="19" xfId="2" applyNumberFormat="1" applyFon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1" fillId="0" borderId="19" xfId="2" applyNumberFormat="1" applyFont="1" applyFill="1" applyBorder="1" applyAlignment="1">
      <alignment horizontal="center"/>
    </xf>
    <xf numFmtId="10" fontId="1" fillId="0" borderId="20" xfId="2" applyNumberFormat="1" applyFont="1" applyFill="1" applyBorder="1" applyAlignment="1">
      <alignment horizontal="center"/>
    </xf>
    <xf numFmtId="10" fontId="0" fillId="0" borderId="12" xfId="2" applyNumberFormat="1" applyFont="1" applyBorder="1" applyAlignment="1">
      <alignment horizontal="center"/>
    </xf>
    <xf numFmtId="10" fontId="1" fillId="0" borderId="21" xfId="2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10" fontId="0" fillId="0" borderId="4" xfId="0" applyNumberFormat="1" applyBorder="1" applyAlignment="1">
      <alignment horizontal="center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3" xfId="0" applyFont="1" applyBorder="1" applyAlignment="1"/>
    <xf numFmtId="0" fontId="0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Dividend Yields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'Example Graphs'!$D$2</c:f>
              <c:strCache>
                <c:ptCount val="1"/>
                <c:pt idx="0">
                  <c:v>Expected Dividend Yield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'Example Graphs'!$E$3:$E$13</c:f>
                <c:numCache>
                  <c:formatCode>General</c:formatCode>
                  <c:ptCount val="11"/>
                  <c:pt idx="0">
                    <c:v>1.0000000000000002E-2</c:v>
                  </c:pt>
                  <c:pt idx="1">
                    <c:v>1.0999999999999996E-2</c:v>
                  </c:pt>
                  <c:pt idx="2">
                    <c:v>9.5000000000000015E-3</c:v>
                  </c:pt>
                  <c:pt idx="3">
                    <c:v>4.9999999999999975E-3</c:v>
                  </c:pt>
                  <c:pt idx="4">
                    <c:v>2.5000000000000022E-3</c:v>
                  </c:pt>
                  <c:pt idx="5">
                    <c:v>3.9999999999999966E-3</c:v>
                  </c:pt>
                  <c:pt idx="6">
                    <c:v>0</c:v>
                  </c:pt>
                  <c:pt idx="7">
                    <c:v>2.5000000000000022E-3</c:v>
                  </c:pt>
                  <c:pt idx="8">
                    <c:v>4.0000000000000036E-3</c:v>
                  </c:pt>
                  <c:pt idx="9">
                    <c:v>2.5000000000000022E-3</c:v>
                  </c:pt>
                  <c:pt idx="10">
                    <c:v>4.9999999999999975E-3</c:v>
                  </c:pt>
                </c:numCache>
              </c:numRef>
            </c:plus>
            <c:minus>
              <c:numRef>
                <c:f>'Example Graphs'!$C$3:$C$13</c:f>
                <c:numCache>
                  <c:formatCode>General</c:formatCode>
                  <c:ptCount val="11"/>
                  <c:pt idx="0">
                    <c:v>8.9999999999999941E-3</c:v>
                  </c:pt>
                  <c:pt idx="1">
                    <c:v>8.0000000000000002E-3</c:v>
                  </c:pt>
                  <c:pt idx="2">
                    <c:v>5.9999999999999984E-3</c:v>
                  </c:pt>
                  <c:pt idx="3">
                    <c:v>4.0000000000000001E-3</c:v>
                  </c:pt>
                  <c:pt idx="4">
                    <c:v>0</c:v>
                  </c:pt>
                  <c:pt idx="5">
                    <c:v>5.000000000000001E-3</c:v>
                  </c:pt>
                  <c:pt idx="6">
                    <c:v>4.7000000000000028E-3</c:v>
                  </c:pt>
                  <c:pt idx="7">
                    <c:v>2.5000000000000022E-3</c:v>
                  </c:pt>
                  <c:pt idx="8">
                    <c:v>7.4999999999999997E-3</c:v>
                  </c:pt>
                  <c:pt idx="9">
                    <c:v>3.9999999999999966E-3</c:v>
                  </c:pt>
                  <c:pt idx="10">
                    <c:v>2.5000000000000022E-3</c:v>
                  </c:pt>
                </c:numCache>
              </c:numRef>
            </c:minus>
          </c:errBars>
          <c:cat>
            <c:strRef>
              <c:f>'Example Graphs'!$A$3:$A$13</c:f>
              <c:strCache>
                <c:ptCount val="11"/>
                <c:pt idx="0">
                  <c:v>Example</c:v>
                </c:pt>
                <c:pt idx="1">
                  <c:v>PG&amp;E</c:v>
                </c:pt>
                <c:pt idx="2">
                  <c:v>SCE</c:v>
                </c:pt>
                <c:pt idx="3">
                  <c:v>SoCalGas</c:v>
                </c:pt>
                <c:pt idx="4">
                  <c:v>SDG&amp;E</c:v>
                </c:pt>
                <c:pt idx="5">
                  <c:v>DRA - Gas</c:v>
                </c:pt>
                <c:pt idx="6">
                  <c:v>DRA - Electric</c:v>
                </c:pt>
                <c:pt idx="7">
                  <c:v>EPUC</c:v>
                </c:pt>
                <c:pt idx="8">
                  <c:v>FEA</c:v>
                </c:pt>
                <c:pt idx="9">
                  <c:v>Reid</c:v>
                </c:pt>
                <c:pt idx="10">
                  <c:v>TURN</c:v>
                </c:pt>
              </c:strCache>
            </c:strRef>
          </c:cat>
          <c:val>
            <c:numRef>
              <c:f>'Example Graphs'!$D$3:$D$13</c:f>
              <c:numCache>
                <c:formatCode>0.00%</c:formatCode>
                <c:ptCount val="11"/>
                <c:pt idx="0">
                  <c:v>4.4999999999999991E-2</c:v>
                </c:pt>
                <c:pt idx="1">
                  <c:v>4.3999999999999997E-2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4.2000000000000003E-2</c:v>
                </c:pt>
                <c:pt idx="5">
                  <c:v>3.27E-2</c:v>
                </c:pt>
                <c:pt idx="6">
                  <c:v>4.2599999999999999E-2</c:v>
                </c:pt>
                <c:pt idx="7">
                  <c:v>4.4999999999999998E-2</c:v>
                </c:pt>
                <c:pt idx="8">
                  <c:v>4.7E-2</c:v>
                </c:pt>
                <c:pt idx="9">
                  <c:v>3.9E-2</c:v>
                </c:pt>
                <c:pt idx="10">
                  <c:v>3.5000000000000003E-2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0994944"/>
        <c:axId val="150996480"/>
      </c:barChart>
      <c:catAx>
        <c:axId val="1509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0996480"/>
        <c:crosses val="autoZero"/>
        <c:auto val="1"/>
        <c:lblAlgn val="ctr"/>
        <c:lblOffset val="100"/>
        <c:noMultiLvlLbl val="0"/>
      </c:catAx>
      <c:valAx>
        <c:axId val="15099648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50994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Growth Rates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'Example Graphs'!$G$2</c:f>
              <c:strCache>
                <c:ptCount val="1"/>
                <c:pt idx="0">
                  <c:v>Lowest Growth Rate</c:v>
                </c:pt>
              </c:strCache>
            </c:strRef>
          </c:tx>
          <c:invertIfNegative val="0"/>
          <c:cat>
            <c:strRef>
              <c:f>'Example Graphs'!$A$3:$A$13</c:f>
              <c:strCache>
                <c:ptCount val="11"/>
                <c:pt idx="0">
                  <c:v>Example</c:v>
                </c:pt>
                <c:pt idx="1">
                  <c:v>PG&amp;E</c:v>
                </c:pt>
                <c:pt idx="2">
                  <c:v>SCE</c:v>
                </c:pt>
                <c:pt idx="3">
                  <c:v>SoCalGas</c:v>
                </c:pt>
                <c:pt idx="4">
                  <c:v>SDG&amp;E</c:v>
                </c:pt>
                <c:pt idx="5">
                  <c:v>DRA - Gas</c:v>
                </c:pt>
                <c:pt idx="6">
                  <c:v>DRA - Electric</c:v>
                </c:pt>
                <c:pt idx="7">
                  <c:v>EPUC</c:v>
                </c:pt>
                <c:pt idx="8">
                  <c:v>FEA</c:v>
                </c:pt>
                <c:pt idx="9">
                  <c:v>Reid</c:v>
                </c:pt>
                <c:pt idx="10">
                  <c:v>TURN</c:v>
                </c:pt>
              </c:strCache>
            </c:strRef>
          </c:cat>
          <c:val>
            <c:numRef>
              <c:f>'Example Graphs'!$G$3:$G$13</c:f>
              <c:numCache>
                <c:formatCode>0.00%</c:formatCode>
                <c:ptCount val="11"/>
                <c:pt idx="0">
                  <c:v>0.04</c:v>
                </c:pt>
                <c:pt idx="1">
                  <c:v>4.2299999999999997E-2</c:v>
                </c:pt>
                <c:pt idx="2">
                  <c:v>0.04</c:v>
                </c:pt>
                <c:pt idx="3">
                  <c:v>3.6999999999999998E-2</c:v>
                </c:pt>
                <c:pt idx="4">
                  <c:v>2.5000000000000001E-2</c:v>
                </c:pt>
                <c:pt idx="5">
                  <c:v>4.4999999999999998E-2</c:v>
                </c:pt>
                <c:pt idx="6">
                  <c:v>4.2500000000000003E-2</c:v>
                </c:pt>
                <c:pt idx="7">
                  <c:v>0.03</c:v>
                </c:pt>
                <c:pt idx="8">
                  <c:v>0.05</c:v>
                </c:pt>
                <c:pt idx="9">
                  <c:v>4.9000000000000002E-2</c:v>
                </c:pt>
                <c:pt idx="10">
                  <c:v>2.75E-2</c:v>
                </c:pt>
              </c:numCache>
            </c:numRef>
          </c:val>
        </c:ser>
        <c:ser>
          <c:idx val="1"/>
          <c:order val="1"/>
          <c:tx>
            <c:strRef>
              <c:f>'Example Graphs'!$H$2</c:f>
              <c:strCache>
                <c:ptCount val="1"/>
                <c:pt idx="0">
                  <c:v>Growth Rate</c:v>
                </c:pt>
              </c:strCache>
            </c:strRef>
          </c:tx>
          <c:invertIfNegative val="0"/>
          <c:cat>
            <c:strRef>
              <c:f>'Example Graphs'!$A$3:$A$13</c:f>
              <c:strCache>
                <c:ptCount val="11"/>
                <c:pt idx="0">
                  <c:v>Example</c:v>
                </c:pt>
                <c:pt idx="1">
                  <c:v>PG&amp;E</c:v>
                </c:pt>
                <c:pt idx="2">
                  <c:v>SCE</c:v>
                </c:pt>
                <c:pt idx="3">
                  <c:v>SoCalGas</c:v>
                </c:pt>
                <c:pt idx="4">
                  <c:v>SDG&amp;E</c:v>
                </c:pt>
                <c:pt idx="5">
                  <c:v>DRA - Gas</c:v>
                </c:pt>
                <c:pt idx="6">
                  <c:v>DRA - Electric</c:v>
                </c:pt>
                <c:pt idx="7">
                  <c:v>EPUC</c:v>
                </c:pt>
                <c:pt idx="8">
                  <c:v>FEA</c:v>
                </c:pt>
                <c:pt idx="9">
                  <c:v>Reid</c:v>
                </c:pt>
                <c:pt idx="10">
                  <c:v>TURN</c:v>
                </c:pt>
              </c:strCache>
            </c:strRef>
          </c:cat>
          <c:val>
            <c:numRef>
              <c:f>'Example Graphs'!$H$3:$H$13</c:f>
              <c:numCache>
                <c:formatCode>0.00%</c:formatCode>
                <c:ptCount val="11"/>
                <c:pt idx="0">
                  <c:v>0.05</c:v>
                </c:pt>
                <c:pt idx="1">
                  <c:v>5.2250000000000005E-2</c:v>
                </c:pt>
                <c:pt idx="2">
                  <c:v>0.05</c:v>
                </c:pt>
                <c:pt idx="3">
                  <c:v>5.2250000000000005E-2</c:v>
                </c:pt>
                <c:pt idx="4">
                  <c:v>3.5000000000000003E-2</c:v>
                </c:pt>
                <c:pt idx="5">
                  <c:v>4.7500000000000001E-2</c:v>
                </c:pt>
                <c:pt idx="6">
                  <c:v>4.2500000000000003E-2</c:v>
                </c:pt>
                <c:pt idx="7">
                  <c:v>3.5000000000000003E-2</c:v>
                </c:pt>
                <c:pt idx="8">
                  <c:v>5.2250000000000005E-2</c:v>
                </c:pt>
                <c:pt idx="9">
                  <c:v>0.05</c:v>
                </c:pt>
                <c:pt idx="10">
                  <c:v>5.2250000000000005E-2</c:v>
                </c:pt>
              </c:numCache>
            </c:numRef>
          </c:val>
        </c:ser>
        <c:ser>
          <c:idx val="2"/>
          <c:order val="2"/>
          <c:tx>
            <c:strRef>
              <c:f>'Example Graphs'!$I$2</c:f>
              <c:strCache>
                <c:ptCount val="1"/>
                <c:pt idx="0">
                  <c:v>Highest Growth Rate</c:v>
                </c:pt>
              </c:strCache>
            </c:strRef>
          </c:tx>
          <c:invertIfNegative val="0"/>
          <c:cat>
            <c:strRef>
              <c:f>'Example Graphs'!$A$3:$A$13</c:f>
              <c:strCache>
                <c:ptCount val="11"/>
                <c:pt idx="0">
                  <c:v>Example</c:v>
                </c:pt>
                <c:pt idx="1">
                  <c:v>PG&amp;E</c:v>
                </c:pt>
                <c:pt idx="2">
                  <c:v>SCE</c:v>
                </c:pt>
                <c:pt idx="3">
                  <c:v>SoCalGas</c:v>
                </c:pt>
                <c:pt idx="4">
                  <c:v>SDG&amp;E</c:v>
                </c:pt>
                <c:pt idx="5">
                  <c:v>DRA - Gas</c:v>
                </c:pt>
                <c:pt idx="6">
                  <c:v>DRA - Electric</c:v>
                </c:pt>
                <c:pt idx="7">
                  <c:v>EPUC</c:v>
                </c:pt>
                <c:pt idx="8">
                  <c:v>FEA</c:v>
                </c:pt>
                <c:pt idx="9">
                  <c:v>Reid</c:v>
                </c:pt>
                <c:pt idx="10">
                  <c:v>TURN</c:v>
                </c:pt>
              </c:strCache>
            </c:strRef>
          </c:cat>
          <c:val>
            <c:numRef>
              <c:f>'Example Graphs'!$I$3:$I$13</c:f>
              <c:numCache>
                <c:formatCode>0.00%</c:formatCode>
                <c:ptCount val="11"/>
                <c:pt idx="0">
                  <c:v>0.06</c:v>
                </c:pt>
                <c:pt idx="1">
                  <c:v>0.06</c:v>
                </c:pt>
                <c:pt idx="2">
                  <c:v>0.05</c:v>
                </c:pt>
                <c:pt idx="3">
                  <c:v>5.2499999999999998E-2</c:v>
                </c:pt>
                <c:pt idx="4">
                  <c:v>0.04</c:v>
                </c:pt>
                <c:pt idx="5">
                  <c:v>0.05</c:v>
                </c:pt>
                <c:pt idx="6">
                  <c:v>4.2500000000000003E-2</c:v>
                </c:pt>
                <c:pt idx="7">
                  <c:v>3.7499999999999999E-2</c:v>
                </c:pt>
                <c:pt idx="8">
                  <c:v>5.5E-2</c:v>
                </c:pt>
                <c:pt idx="9">
                  <c:v>5.0999999999999997E-2</c:v>
                </c:pt>
                <c:pt idx="10">
                  <c:v>5.2299999999999999E-2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1018496"/>
        <c:axId val="151044864"/>
      </c:barChart>
      <c:catAx>
        <c:axId val="15101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1044864"/>
        <c:crosses val="autoZero"/>
        <c:auto val="1"/>
        <c:lblAlgn val="ctr"/>
        <c:lblOffset val="100"/>
        <c:noMultiLvlLbl val="0"/>
      </c:catAx>
      <c:valAx>
        <c:axId val="15104486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51018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189379</xdr:colOff>
      <xdr:row>13</xdr:row>
      <xdr:rowOff>156883</xdr:rowOff>
    </xdr:from>
    <xdr:to>
      <xdr:col>4</xdr:col>
      <xdr:colOff>728383</xdr:colOff>
      <xdr:row>28</xdr:row>
      <xdr:rowOff>56029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13</xdr:row>
      <xdr:rowOff>141196</xdr:rowOff>
    </xdr:from>
    <xdr:to>
      <xdr:col>10</xdr:col>
      <xdr:colOff>257737</xdr:colOff>
      <xdr:row>28</xdr:row>
      <xdr:rowOff>44825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hibit%2035A%20-%20Model%20Inputs%20DRAFT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CAPM"/>
      <sheetName val="HRP"/>
      <sheetName val="PG&amp;E"/>
      <sheetName val="SCE"/>
      <sheetName val="SoCalGas"/>
      <sheetName val="SDG&amp;E"/>
      <sheetName val="DRA"/>
      <sheetName val="EPUC"/>
      <sheetName val="FEA"/>
      <sheetName val="Reid &amp; Knecht"/>
      <sheetName val="TURN"/>
    </sheetNames>
    <sheetDataSet>
      <sheetData sheetId="0"/>
      <sheetData sheetId="1"/>
      <sheetData sheetId="2"/>
      <sheetData sheetId="3">
        <row r="12">
          <cell r="B12">
            <v>4.3999999999999997E-2</v>
          </cell>
          <cell r="C12">
            <v>5.2250000000000005E-2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13"/>
  <sheetViews>
    <sheetView tabSelected="1" zoomScale="85" zoomScaleNormal="85" workbookViewId="0">
      <selection sqref="A1:I1"/>
    </sheetView>
  </sheetViews>
  <sheetFormatPr defaultRowHeight="15" x14ac:dyDescent="0.25"/>
  <cols>
    <col min="1" max="1" width="13.5703125" style="17" bestFit="1" customWidth="1"/>
    <col min="2" max="9" width="12" style="17" customWidth="1"/>
    <col min="10" max="16384" width="9.140625" style="17"/>
  </cols>
  <sheetData>
    <row r="1" spans="1:17" ht="15.75" thickBot="1" x14ac:dyDescent="0.3">
      <c r="A1" s="44" t="s">
        <v>0</v>
      </c>
      <c r="B1" s="45"/>
      <c r="C1" s="45"/>
      <c r="D1" s="45"/>
      <c r="E1" s="45"/>
      <c r="F1" s="45"/>
      <c r="G1" s="46"/>
      <c r="H1" s="46"/>
      <c r="I1" s="46"/>
    </row>
    <row r="2" spans="1:17" ht="45.75" thickBot="1" x14ac:dyDescent="0.3">
      <c r="A2" s="30" t="s">
        <v>20</v>
      </c>
      <c r="B2" s="37" t="s">
        <v>35</v>
      </c>
      <c r="C2" s="38" t="s">
        <v>34</v>
      </c>
      <c r="D2" s="39" t="s">
        <v>21</v>
      </c>
      <c r="E2" s="38" t="s">
        <v>34</v>
      </c>
      <c r="F2" s="39" t="s">
        <v>36</v>
      </c>
      <c r="G2" s="42" t="s">
        <v>32</v>
      </c>
      <c r="H2" s="43" t="s">
        <v>22</v>
      </c>
      <c r="I2" s="40" t="s">
        <v>33</v>
      </c>
      <c r="K2" s="47" t="s">
        <v>38</v>
      </c>
      <c r="L2" s="47"/>
      <c r="M2" s="47"/>
      <c r="N2" s="47"/>
      <c r="O2" s="47"/>
      <c r="P2" s="47"/>
      <c r="Q2" s="47"/>
    </row>
    <row r="3" spans="1:17" x14ac:dyDescent="0.25">
      <c r="A3" s="26" t="s">
        <v>37</v>
      </c>
      <c r="B3" s="35">
        <f>MIN('Utility or Intervener'!B3:B5)</f>
        <v>3.5999999999999997E-2</v>
      </c>
      <c r="C3" s="18">
        <f>D3-B3</f>
        <v>8.9999999999999941E-3</v>
      </c>
      <c r="D3" s="18">
        <f>AVERAGE('Utility or Intervener'!B3:B5)</f>
        <v>4.4999999999999991E-2</v>
      </c>
      <c r="E3" s="18">
        <f>F3-D3</f>
        <v>1.0000000000000002E-2</v>
      </c>
      <c r="F3" s="5">
        <f>MAX('Utility or Intervener'!B3:B5)</f>
        <v>5.4999999999999993E-2</v>
      </c>
      <c r="G3" s="21">
        <f>MIN('Utility or Intervener'!C3:C5)</f>
        <v>0.04</v>
      </c>
      <c r="H3" s="18">
        <f>MEDIAN('Utility or Intervener'!C3:C5)</f>
        <v>0.05</v>
      </c>
      <c r="I3" s="36">
        <f>MAX('Utility or Intervener'!C3:C5)</f>
        <v>0.06</v>
      </c>
      <c r="K3" s="47"/>
      <c r="L3" s="47"/>
      <c r="M3" s="47"/>
      <c r="N3" s="47"/>
      <c r="O3" s="47"/>
      <c r="P3" s="47"/>
      <c r="Q3" s="47"/>
    </row>
    <row r="4" spans="1:17" x14ac:dyDescent="0.25">
      <c r="A4" s="26" t="s">
        <v>23</v>
      </c>
      <c r="B4" s="31">
        <v>3.5999999999999997E-2</v>
      </c>
      <c r="C4" s="19">
        <f>D4-B4</f>
        <v>8.0000000000000002E-3</v>
      </c>
      <c r="D4" s="19">
        <f>'[1]PG&amp;E'!$B$12</f>
        <v>4.3999999999999997E-2</v>
      </c>
      <c r="E4" s="19">
        <f>F4-D4</f>
        <v>1.0999999999999996E-2</v>
      </c>
      <c r="F4" s="24">
        <v>5.4999999999999993E-2</v>
      </c>
      <c r="G4" s="33">
        <v>4.2299999999999997E-2</v>
      </c>
      <c r="H4" s="19">
        <f>'[1]PG&amp;E'!$C$12</f>
        <v>5.2250000000000005E-2</v>
      </c>
      <c r="I4" s="20">
        <v>0.06</v>
      </c>
      <c r="K4" s="47"/>
      <c r="L4" s="47"/>
      <c r="M4" s="47"/>
      <c r="N4" s="47"/>
      <c r="O4" s="47"/>
      <c r="P4" s="47"/>
      <c r="Q4" s="47"/>
    </row>
    <row r="5" spans="1:17" x14ac:dyDescent="0.25">
      <c r="A5" s="27" t="s">
        <v>24</v>
      </c>
      <c r="B5" s="31">
        <v>3.4000000000000002E-2</v>
      </c>
      <c r="C5" s="19">
        <f t="shared" ref="C5:C13" si="0">D5-B5</f>
        <v>5.9999999999999984E-3</v>
      </c>
      <c r="D5" s="19">
        <v>0.04</v>
      </c>
      <c r="E5" s="19">
        <f t="shared" ref="E5:E13" si="1">F5-D5</f>
        <v>9.5000000000000015E-3</v>
      </c>
      <c r="F5" s="24">
        <v>4.9500000000000002E-2</v>
      </c>
      <c r="G5" s="33">
        <v>0.04</v>
      </c>
      <c r="H5" s="19">
        <v>0.05</v>
      </c>
      <c r="I5" s="20">
        <v>0.05</v>
      </c>
      <c r="K5" s="47"/>
      <c r="L5" s="47"/>
      <c r="M5" s="47"/>
      <c r="N5" s="47"/>
      <c r="O5" s="47"/>
      <c r="P5" s="47"/>
      <c r="Q5" s="47"/>
    </row>
    <row r="6" spans="1:17" x14ac:dyDescent="0.25">
      <c r="A6" s="27" t="s">
        <v>25</v>
      </c>
      <c r="B6" s="32">
        <v>3.1000000000000003E-2</v>
      </c>
      <c r="C6" s="19">
        <f t="shared" si="0"/>
        <v>4.0000000000000001E-3</v>
      </c>
      <c r="D6" s="19">
        <v>3.5000000000000003E-2</v>
      </c>
      <c r="E6" s="19">
        <f t="shared" si="1"/>
        <v>4.9999999999999975E-3</v>
      </c>
      <c r="F6" s="41">
        <v>0.04</v>
      </c>
      <c r="G6" s="33">
        <v>3.6999999999999998E-2</v>
      </c>
      <c r="H6" s="19">
        <f>'[1]PG&amp;E'!$C$12</f>
        <v>5.2250000000000005E-2</v>
      </c>
      <c r="I6" s="20">
        <v>5.2499999999999998E-2</v>
      </c>
      <c r="K6" s="47"/>
      <c r="L6" s="47"/>
      <c r="M6" s="47"/>
      <c r="N6" s="47"/>
      <c r="O6" s="47"/>
      <c r="P6" s="47"/>
      <c r="Q6" s="47"/>
    </row>
    <row r="7" spans="1:17" x14ac:dyDescent="0.25">
      <c r="A7" s="28" t="s">
        <v>26</v>
      </c>
      <c r="B7" s="32">
        <v>4.2000000000000003E-2</v>
      </c>
      <c r="C7" s="19">
        <f t="shared" si="0"/>
        <v>0</v>
      </c>
      <c r="D7" s="19">
        <v>4.2000000000000003E-2</v>
      </c>
      <c r="E7" s="19">
        <f t="shared" si="1"/>
        <v>2.5000000000000022E-3</v>
      </c>
      <c r="F7" s="24">
        <v>4.4500000000000005E-2</v>
      </c>
      <c r="G7" s="33">
        <v>2.5000000000000001E-2</v>
      </c>
      <c r="H7" s="19">
        <v>3.5000000000000003E-2</v>
      </c>
      <c r="I7" s="20">
        <v>0.04</v>
      </c>
    </row>
    <row r="8" spans="1:17" x14ac:dyDescent="0.25">
      <c r="A8" s="27" t="s">
        <v>30</v>
      </c>
      <c r="B8" s="32">
        <v>2.7699999999999999E-2</v>
      </c>
      <c r="C8" s="19">
        <f t="shared" si="0"/>
        <v>5.000000000000001E-3</v>
      </c>
      <c r="D8" s="19">
        <v>3.27E-2</v>
      </c>
      <c r="E8" s="19">
        <f t="shared" si="1"/>
        <v>3.9999999999999966E-3</v>
      </c>
      <c r="F8" s="41">
        <v>3.6699999999999997E-2</v>
      </c>
      <c r="G8" s="33">
        <v>4.4999999999999998E-2</v>
      </c>
      <c r="H8" s="19">
        <v>4.7500000000000001E-2</v>
      </c>
      <c r="I8" s="20">
        <v>0.05</v>
      </c>
    </row>
    <row r="9" spans="1:17" x14ac:dyDescent="0.25">
      <c r="A9" s="27" t="s">
        <v>31</v>
      </c>
      <c r="B9" s="32">
        <v>3.7899999999999996E-2</v>
      </c>
      <c r="C9" s="19">
        <f t="shared" si="0"/>
        <v>4.7000000000000028E-3</v>
      </c>
      <c r="D9" s="19">
        <v>4.2599999999999999E-2</v>
      </c>
      <c r="E9" s="19">
        <f t="shared" si="1"/>
        <v>0</v>
      </c>
      <c r="F9" s="41">
        <v>4.2599999999999999E-2</v>
      </c>
      <c r="G9" s="33">
        <v>4.2500000000000003E-2</v>
      </c>
      <c r="H9" s="19">
        <v>4.2500000000000003E-2</v>
      </c>
      <c r="I9" s="20">
        <v>4.2500000000000003E-2</v>
      </c>
    </row>
    <row r="10" spans="1:17" x14ac:dyDescent="0.25">
      <c r="A10" s="27" t="s">
        <v>27</v>
      </c>
      <c r="B10" s="33">
        <v>4.2499999999999996E-2</v>
      </c>
      <c r="C10" s="19">
        <f t="shared" si="0"/>
        <v>2.5000000000000022E-3</v>
      </c>
      <c r="D10" s="19">
        <v>4.4999999999999998E-2</v>
      </c>
      <c r="E10" s="19">
        <f t="shared" si="1"/>
        <v>2.5000000000000022E-3</v>
      </c>
      <c r="F10" s="24">
        <v>4.7500000000000001E-2</v>
      </c>
      <c r="G10" s="33">
        <v>0.03</v>
      </c>
      <c r="H10" s="19">
        <v>3.5000000000000003E-2</v>
      </c>
      <c r="I10" s="20">
        <v>3.7499999999999999E-2</v>
      </c>
    </row>
    <row r="11" spans="1:17" x14ac:dyDescent="0.25">
      <c r="A11" s="27" t="s">
        <v>28</v>
      </c>
      <c r="B11" s="32">
        <v>3.95E-2</v>
      </c>
      <c r="C11" s="19">
        <f t="shared" si="0"/>
        <v>7.4999999999999997E-3</v>
      </c>
      <c r="D11" s="19">
        <v>4.7E-2</v>
      </c>
      <c r="E11" s="19">
        <f t="shared" si="1"/>
        <v>4.0000000000000036E-3</v>
      </c>
      <c r="F11" s="41">
        <v>5.1000000000000004E-2</v>
      </c>
      <c r="G11" s="33">
        <v>0.05</v>
      </c>
      <c r="H11" s="19">
        <f>'[1]PG&amp;E'!$C$12</f>
        <v>5.2250000000000005E-2</v>
      </c>
      <c r="I11" s="20">
        <v>5.5E-2</v>
      </c>
    </row>
    <row r="12" spans="1:17" x14ac:dyDescent="0.25">
      <c r="A12" s="27" t="s">
        <v>39</v>
      </c>
      <c r="B12" s="32">
        <v>3.5000000000000003E-2</v>
      </c>
      <c r="C12" s="19">
        <f t="shared" si="0"/>
        <v>3.9999999999999966E-3</v>
      </c>
      <c r="D12" s="19">
        <v>3.9E-2</v>
      </c>
      <c r="E12" s="19">
        <f t="shared" si="1"/>
        <v>2.5000000000000022E-3</v>
      </c>
      <c r="F12" s="24">
        <v>4.1500000000000002E-2</v>
      </c>
      <c r="G12" s="33">
        <v>4.9000000000000002E-2</v>
      </c>
      <c r="H12" s="19">
        <v>0.05</v>
      </c>
      <c r="I12" s="20">
        <v>5.0999999999999997E-2</v>
      </c>
    </row>
    <row r="13" spans="1:17" ht="15.75" thickBot="1" x14ac:dyDescent="0.3">
      <c r="A13" s="29" t="s">
        <v>29</v>
      </c>
      <c r="B13" s="34">
        <v>3.2500000000000001E-2</v>
      </c>
      <c r="C13" s="22">
        <f t="shared" si="0"/>
        <v>2.5000000000000022E-3</v>
      </c>
      <c r="D13" s="22">
        <v>3.5000000000000003E-2</v>
      </c>
      <c r="E13" s="22">
        <f t="shared" si="1"/>
        <v>4.9999999999999975E-3</v>
      </c>
      <c r="F13" s="25">
        <v>0.04</v>
      </c>
      <c r="G13" s="34">
        <v>2.75E-2</v>
      </c>
      <c r="H13" s="22">
        <f>'[1]PG&amp;E'!$C$12</f>
        <v>5.2250000000000005E-2</v>
      </c>
      <c r="I13" s="23">
        <v>5.2299999999999999E-2</v>
      </c>
    </row>
  </sheetData>
  <mergeCells count="2">
    <mergeCell ref="A1:I1"/>
    <mergeCell ref="K2:Q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42"/>
  <sheetViews>
    <sheetView zoomScale="70" zoomScaleNormal="70" workbookViewId="0">
      <selection activeCell="D3" sqref="D3:K3"/>
    </sheetView>
  </sheetViews>
  <sheetFormatPr defaultColWidth="14" defaultRowHeight="15" x14ac:dyDescent="0.25"/>
  <cols>
    <col min="1" max="1" width="7" style="2" customWidth="1"/>
    <col min="2" max="4" width="14" style="2" customWidth="1"/>
    <col min="5" max="5" width="16.42578125" style="2" bestFit="1" customWidth="1"/>
    <col min="6" max="6" width="14" style="2"/>
    <col min="7" max="7" width="16.42578125" style="2" bestFit="1" customWidth="1"/>
    <col min="8" max="16384" width="14" style="2"/>
  </cols>
  <sheetData>
    <row r="1" spans="1:12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</row>
    <row r="2" spans="1:12" x14ac:dyDescent="0.25">
      <c r="A2" s="3"/>
      <c r="B2" s="3" t="s">
        <v>1</v>
      </c>
      <c r="C2" s="3" t="s">
        <v>2</v>
      </c>
      <c r="D2" s="50" t="s">
        <v>3</v>
      </c>
      <c r="E2" s="50"/>
      <c r="F2" s="50"/>
      <c r="G2" s="50"/>
      <c r="H2" s="50"/>
      <c r="I2" s="50"/>
      <c r="J2" s="50"/>
      <c r="K2" s="50"/>
      <c r="L2" s="1"/>
    </row>
    <row r="3" spans="1:12" x14ac:dyDescent="0.25">
      <c r="A3" s="4" t="s">
        <v>4</v>
      </c>
      <c r="B3" s="5">
        <v>3.5999999999999997E-2</v>
      </c>
      <c r="C3" s="6">
        <v>0.04</v>
      </c>
      <c r="D3" s="51"/>
      <c r="E3" s="51"/>
      <c r="F3" s="51"/>
      <c r="G3" s="51"/>
      <c r="H3" s="51"/>
      <c r="I3" s="51"/>
      <c r="J3" s="51"/>
      <c r="K3" s="51"/>
      <c r="L3" s="1"/>
    </row>
    <row r="4" spans="1:12" x14ac:dyDescent="0.25">
      <c r="A4" s="4" t="s">
        <v>5</v>
      </c>
      <c r="B4" s="5">
        <v>4.3999999999999997E-2</v>
      </c>
      <c r="C4" s="6">
        <v>0.05</v>
      </c>
      <c r="D4" s="51"/>
      <c r="E4" s="51"/>
      <c r="F4" s="51"/>
      <c r="G4" s="51"/>
      <c r="H4" s="51"/>
      <c r="I4" s="51"/>
      <c r="J4" s="51"/>
      <c r="K4" s="51"/>
      <c r="L4" s="1"/>
    </row>
    <row r="5" spans="1:12" x14ac:dyDescent="0.25">
      <c r="A5" s="4" t="s">
        <v>6</v>
      </c>
      <c r="B5" s="5">
        <v>5.4999999999999993E-2</v>
      </c>
      <c r="C5" s="6">
        <v>0.06</v>
      </c>
      <c r="D5" s="51"/>
      <c r="E5" s="51"/>
      <c r="F5" s="51"/>
      <c r="G5" s="51"/>
      <c r="H5" s="51"/>
      <c r="I5" s="51"/>
      <c r="J5" s="51"/>
      <c r="K5" s="51"/>
      <c r="L5" s="1"/>
    </row>
    <row r="6" spans="1:12" x14ac:dyDescent="0.25">
      <c r="A6" s="4" t="s">
        <v>7</v>
      </c>
      <c r="B6" s="5"/>
      <c r="C6" s="6"/>
      <c r="D6" s="51"/>
      <c r="E6" s="51"/>
      <c r="F6" s="51"/>
      <c r="G6" s="51"/>
      <c r="H6" s="51"/>
      <c r="I6" s="51"/>
      <c r="J6" s="51"/>
      <c r="K6" s="51"/>
      <c r="L6" s="1"/>
    </row>
    <row r="7" spans="1:12" x14ac:dyDescent="0.25">
      <c r="A7" s="4" t="s">
        <v>8</v>
      </c>
      <c r="B7" s="5"/>
      <c r="C7" s="6"/>
      <c r="D7" s="51"/>
      <c r="E7" s="51"/>
      <c r="F7" s="51"/>
      <c r="G7" s="51"/>
      <c r="H7" s="51"/>
      <c r="I7" s="51"/>
      <c r="J7" s="51"/>
      <c r="K7" s="51"/>
      <c r="L7" s="1"/>
    </row>
    <row r="8" spans="1:12" x14ac:dyDescent="0.25">
      <c r="A8" s="4" t="s">
        <v>9</v>
      </c>
      <c r="B8" s="5"/>
      <c r="C8" s="6"/>
      <c r="D8" s="51"/>
      <c r="E8" s="51"/>
      <c r="F8" s="51"/>
      <c r="G8" s="51"/>
      <c r="H8" s="51"/>
      <c r="I8" s="51"/>
      <c r="J8" s="51"/>
      <c r="K8" s="51"/>
      <c r="L8" s="1"/>
    </row>
    <row r="9" spans="1:12" x14ac:dyDescent="0.25">
      <c r="A9" s="4" t="s">
        <v>10</v>
      </c>
      <c r="B9" s="6"/>
      <c r="C9" s="6"/>
      <c r="D9" s="51"/>
      <c r="E9" s="51"/>
      <c r="F9" s="51"/>
      <c r="G9" s="51"/>
      <c r="H9" s="51"/>
      <c r="I9" s="51"/>
      <c r="J9" s="51"/>
      <c r="K9" s="51"/>
      <c r="L9" s="1"/>
    </row>
    <row r="10" spans="1:12" x14ac:dyDescent="0.25">
      <c r="A10" s="4" t="s">
        <v>11</v>
      </c>
      <c r="B10" s="6"/>
      <c r="C10" s="6"/>
      <c r="D10" s="51"/>
      <c r="E10" s="51"/>
      <c r="F10" s="51"/>
      <c r="G10" s="51"/>
      <c r="H10" s="51"/>
      <c r="I10" s="51"/>
      <c r="J10" s="51"/>
      <c r="K10" s="51"/>
      <c r="L10" s="1"/>
    </row>
    <row r="11" spans="1:12" x14ac:dyDescent="0.25">
      <c r="A11" s="4" t="s">
        <v>12</v>
      </c>
      <c r="B11" s="5"/>
      <c r="C11" s="6"/>
      <c r="D11" s="51"/>
      <c r="E11" s="51"/>
      <c r="F11" s="51"/>
      <c r="G11" s="51"/>
      <c r="H11" s="51"/>
      <c r="I11" s="51"/>
      <c r="J11" s="51"/>
      <c r="K11" s="51"/>
      <c r="L11" s="1"/>
    </row>
    <row r="12" spans="1:12" x14ac:dyDescent="0.25">
      <c r="B12" s="7">
        <f>AVERAGE(B3:B11)</f>
        <v>4.4999999999999991E-2</v>
      </c>
      <c r="C12" s="7">
        <f>AVERAGE(C3:C11)</f>
        <v>4.9999999999999996E-2</v>
      </c>
    </row>
    <row r="15" spans="1:12" x14ac:dyDescent="0.25">
      <c r="A15" s="48" t="s">
        <v>13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2" x14ac:dyDescent="0.25">
      <c r="A16" s="3"/>
      <c r="B16" s="8" t="s">
        <v>14</v>
      </c>
      <c r="C16" s="3" t="s">
        <v>15</v>
      </c>
      <c r="D16" s="8" t="s">
        <v>16</v>
      </c>
      <c r="E16" s="50" t="s">
        <v>3</v>
      </c>
      <c r="F16" s="50"/>
      <c r="G16" s="50"/>
      <c r="H16" s="50"/>
      <c r="I16" s="50"/>
      <c r="J16" s="50"/>
      <c r="K16" s="50"/>
    </row>
    <row r="17" spans="1:11" x14ac:dyDescent="0.25">
      <c r="A17" s="4" t="s">
        <v>4</v>
      </c>
      <c r="B17" s="6"/>
      <c r="C17" s="9"/>
      <c r="D17" s="6"/>
      <c r="E17" s="52"/>
      <c r="F17" s="52"/>
      <c r="G17" s="52"/>
      <c r="H17" s="52"/>
      <c r="I17" s="52"/>
      <c r="J17" s="52"/>
      <c r="K17" s="52"/>
    </row>
    <row r="18" spans="1:11" x14ac:dyDescent="0.25">
      <c r="A18" s="4" t="s">
        <v>5</v>
      </c>
      <c r="B18" s="6"/>
      <c r="C18" s="9"/>
      <c r="D18" s="6"/>
      <c r="E18" s="52"/>
      <c r="F18" s="52"/>
      <c r="G18" s="52"/>
      <c r="H18" s="52"/>
      <c r="I18" s="52"/>
      <c r="J18" s="52"/>
      <c r="K18" s="52"/>
    </row>
    <row r="19" spans="1:11" x14ac:dyDescent="0.25">
      <c r="A19" s="4" t="s">
        <v>6</v>
      </c>
      <c r="B19" s="6"/>
      <c r="C19" s="10"/>
      <c r="D19" s="6"/>
      <c r="E19" s="52"/>
      <c r="F19" s="52"/>
      <c r="G19" s="52"/>
      <c r="H19" s="52"/>
      <c r="I19" s="52"/>
      <c r="J19" s="52"/>
      <c r="K19" s="52"/>
    </row>
    <row r="20" spans="1:11" x14ac:dyDescent="0.25">
      <c r="A20" s="4" t="s">
        <v>7</v>
      </c>
      <c r="B20" s="6"/>
      <c r="C20" s="10"/>
      <c r="D20" s="6"/>
      <c r="E20" s="52"/>
      <c r="F20" s="52"/>
      <c r="G20" s="52"/>
      <c r="H20" s="52"/>
      <c r="I20" s="52"/>
      <c r="J20" s="52"/>
      <c r="K20" s="52"/>
    </row>
    <row r="21" spans="1:11" x14ac:dyDescent="0.25">
      <c r="A21" s="4" t="s">
        <v>8</v>
      </c>
      <c r="B21" s="6"/>
      <c r="C21" s="11"/>
      <c r="D21" s="6"/>
      <c r="E21" s="52"/>
      <c r="F21" s="52"/>
      <c r="G21" s="52"/>
      <c r="H21" s="52"/>
      <c r="I21" s="52"/>
      <c r="J21" s="52"/>
      <c r="K21" s="52"/>
    </row>
    <row r="22" spans="1:11" x14ac:dyDescent="0.25">
      <c r="A22" s="4" t="s">
        <v>9</v>
      </c>
      <c r="B22" s="6"/>
      <c r="C22" s="11"/>
      <c r="D22" s="6"/>
      <c r="E22" s="52"/>
      <c r="F22" s="52"/>
      <c r="G22" s="52"/>
      <c r="H22" s="52"/>
      <c r="I22" s="52"/>
      <c r="J22" s="52"/>
      <c r="K22" s="52"/>
    </row>
    <row r="23" spans="1:11" x14ac:dyDescent="0.25">
      <c r="A23" s="4" t="s">
        <v>10</v>
      </c>
      <c r="B23" s="6"/>
      <c r="C23" s="11"/>
      <c r="D23" s="6"/>
      <c r="E23" s="52"/>
      <c r="F23" s="52"/>
      <c r="G23" s="52"/>
      <c r="H23" s="52"/>
      <c r="I23" s="52"/>
      <c r="J23" s="52"/>
      <c r="K23" s="52"/>
    </row>
    <row r="24" spans="1:11" x14ac:dyDescent="0.25">
      <c r="A24" s="4" t="s">
        <v>11</v>
      </c>
      <c r="B24" s="6"/>
      <c r="C24" s="11"/>
      <c r="D24" s="6"/>
      <c r="E24" s="52"/>
      <c r="F24" s="52"/>
      <c r="G24" s="52"/>
      <c r="H24" s="52"/>
      <c r="I24" s="52"/>
      <c r="J24" s="52"/>
      <c r="K24" s="52"/>
    </row>
    <row r="25" spans="1:11" x14ac:dyDescent="0.25">
      <c r="A25" s="4" t="s">
        <v>12</v>
      </c>
      <c r="B25" s="6"/>
      <c r="C25" s="11"/>
      <c r="D25" s="6"/>
      <c r="E25" s="52"/>
      <c r="F25" s="52"/>
      <c r="G25" s="52"/>
      <c r="H25" s="52"/>
      <c r="I25" s="52"/>
      <c r="J25" s="52"/>
      <c r="K25" s="52"/>
    </row>
    <row r="26" spans="1:11" x14ac:dyDescent="0.25">
      <c r="B26" s="12" t="e">
        <f t="shared" ref="B26:D26" si="0">AVERAGE(B17:B25)</f>
        <v>#DIV/0!</v>
      </c>
      <c r="C26" s="13" t="e">
        <f t="shared" si="0"/>
        <v>#DIV/0!</v>
      </c>
      <c r="D26" s="14" t="e">
        <f t="shared" si="0"/>
        <v>#DIV/0!</v>
      </c>
    </row>
    <row r="29" spans="1:11" x14ac:dyDescent="0.25">
      <c r="A29" s="53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5"/>
    </row>
    <row r="30" spans="1:11" x14ac:dyDescent="0.25">
      <c r="A30" s="3"/>
      <c r="B30" s="3" t="s">
        <v>18</v>
      </c>
      <c r="C30" s="3" t="s">
        <v>19</v>
      </c>
      <c r="D30" s="50" t="s">
        <v>3</v>
      </c>
      <c r="E30" s="50"/>
      <c r="F30" s="50"/>
      <c r="G30" s="50"/>
      <c r="H30" s="50"/>
      <c r="I30" s="50"/>
      <c r="J30" s="50"/>
      <c r="K30" s="50"/>
    </row>
    <row r="31" spans="1:11" x14ac:dyDescent="0.25">
      <c r="A31" s="4" t="s">
        <v>4</v>
      </c>
      <c r="B31" s="6"/>
      <c r="C31" s="6"/>
      <c r="D31" s="56"/>
      <c r="E31" s="56"/>
      <c r="F31" s="56"/>
      <c r="G31" s="56"/>
      <c r="H31" s="56"/>
      <c r="I31" s="56"/>
      <c r="J31" s="56"/>
      <c r="K31" s="56"/>
    </row>
    <row r="32" spans="1:11" x14ac:dyDescent="0.25">
      <c r="A32" s="4" t="s">
        <v>5</v>
      </c>
      <c r="B32" s="6"/>
      <c r="C32" s="6"/>
      <c r="D32" s="56"/>
      <c r="E32" s="56"/>
      <c r="F32" s="56"/>
      <c r="G32" s="56"/>
      <c r="H32" s="56"/>
      <c r="I32" s="56"/>
      <c r="J32" s="56"/>
      <c r="K32" s="56"/>
    </row>
    <row r="33" spans="1:11" x14ac:dyDescent="0.25">
      <c r="A33" s="4" t="s">
        <v>6</v>
      </c>
      <c r="B33" s="6"/>
      <c r="C33" s="6"/>
      <c r="D33" s="56"/>
      <c r="E33" s="56"/>
      <c r="F33" s="56"/>
      <c r="G33" s="56"/>
      <c r="H33" s="56"/>
      <c r="I33" s="56"/>
      <c r="J33" s="56"/>
      <c r="K33" s="56"/>
    </row>
    <row r="34" spans="1:11" x14ac:dyDescent="0.25">
      <c r="A34" s="4" t="s">
        <v>7</v>
      </c>
      <c r="B34" s="6"/>
      <c r="C34" s="6"/>
      <c r="D34" s="56"/>
      <c r="E34" s="56"/>
      <c r="F34" s="56"/>
      <c r="G34" s="56"/>
      <c r="H34" s="56"/>
      <c r="I34" s="56"/>
      <c r="J34" s="56"/>
      <c r="K34" s="56"/>
    </row>
    <row r="35" spans="1:11" x14ac:dyDescent="0.25">
      <c r="A35" s="4" t="s">
        <v>8</v>
      </c>
      <c r="B35" s="6"/>
      <c r="C35" s="6"/>
      <c r="D35" s="56"/>
      <c r="E35" s="56"/>
      <c r="F35" s="56"/>
      <c r="G35" s="56"/>
      <c r="H35" s="56"/>
      <c r="I35" s="56"/>
      <c r="J35" s="56"/>
      <c r="K35" s="56"/>
    </row>
    <row r="36" spans="1:11" x14ac:dyDescent="0.25">
      <c r="A36" s="4" t="s">
        <v>9</v>
      </c>
      <c r="B36" s="6"/>
      <c r="C36" s="6"/>
      <c r="D36" s="56"/>
      <c r="E36" s="56"/>
      <c r="F36" s="56"/>
      <c r="G36" s="56"/>
      <c r="H36" s="56"/>
      <c r="I36" s="56"/>
      <c r="J36" s="56"/>
      <c r="K36" s="56"/>
    </row>
    <row r="37" spans="1:11" x14ac:dyDescent="0.25">
      <c r="A37" s="4" t="s">
        <v>10</v>
      </c>
      <c r="B37" s="6"/>
      <c r="C37" s="6"/>
      <c r="D37" s="56"/>
      <c r="E37" s="56"/>
      <c r="F37" s="56"/>
      <c r="G37" s="56"/>
      <c r="H37" s="56"/>
      <c r="I37" s="56"/>
      <c r="J37" s="56"/>
      <c r="K37" s="56"/>
    </row>
    <row r="38" spans="1:11" x14ac:dyDescent="0.25">
      <c r="A38" s="4" t="s">
        <v>11</v>
      </c>
      <c r="B38" s="6"/>
      <c r="C38" s="6"/>
      <c r="D38" s="56"/>
      <c r="E38" s="56"/>
      <c r="F38" s="56"/>
      <c r="G38" s="56"/>
      <c r="H38" s="56"/>
      <c r="I38" s="56"/>
      <c r="J38" s="56"/>
      <c r="K38" s="56"/>
    </row>
    <row r="39" spans="1:11" x14ac:dyDescent="0.25">
      <c r="A39" s="4" t="s">
        <v>12</v>
      </c>
      <c r="B39" s="6"/>
      <c r="C39" s="6"/>
      <c r="D39" s="56"/>
      <c r="E39" s="56"/>
      <c r="F39" s="56"/>
      <c r="G39" s="56"/>
      <c r="H39" s="56"/>
      <c r="I39" s="56"/>
      <c r="J39" s="56"/>
      <c r="K39" s="56"/>
    </row>
    <row r="40" spans="1:11" x14ac:dyDescent="0.25">
      <c r="B40" s="15" t="e">
        <f>AVERAGE(B31:B39)</f>
        <v>#DIV/0!</v>
      </c>
      <c r="C40" s="15" t="e">
        <f>AVERAGE(C31:C39)</f>
        <v>#DIV/0!</v>
      </c>
    </row>
    <row r="42" spans="1:11" x14ac:dyDescent="0.25">
      <c r="B42" s="16"/>
    </row>
  </sheetData>
  <mergeCells count="33">
    <mergeCell ref="D37:K37"/>
    <mergeCell ref="D38:K38"/>
    <mergeCell ref="D39:K39"/>
    <mergeCell ref="D31:K31"/>
    <mergeCell ref="D32:K32"/>
    <mergeCell ref="D33:K33"/>
    <mergeCell ref="D34:K34"/>
    <mergeCell ref="D35:K35"/>
    <mergeCell ref="D36:K36"/>
    <mergeCell ref="D30:K30"/>
    <mergeCell ref="E16:K16"/>
    <mergeCell ref="E17:K17"/>
    <mergeCell ref="E18:K18"/>
    <mergeCell ref="E19:K19"/>
    <mergeCell ref="E20:K20"/>
    <mergeCell ref="E21:K21"/>
    <mergeCell ref="E22:K22"/>
    <mergeCell ref="E23:K23"/>
    <mergeCell ref="E24:K24"/>
    <mergeCell ref="E25:K25"/>
    <mergeCell ref="A29:K29"/>
    <mergeCell ref="A15:K15"/>
    <mergeCell ref="A1:K1"/>
    <mergeCell ref="D2:K2"/>
    <mergeCell ref="D3:K3"/>
    <mergeCell ref="D4:K4"/>
    <mergeCell ref="D5:K5"/>
    <mergeCell ref="D6:K6"/>
    <mergeCell ref="D7:K7"/>
    <mergeCell ref="D8:K8"/>
    <mergeCell ref="D9:K9"/>
    <mergeCell ref="D10:K10"/>
    <mergeCell ref="D11:K1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Graphs</vt:lpstr>
      <vt:lpstr>Utility or Intervener</vt:lpstr>
    </vt:vector>
  </TitlesOfParts>
  <Company>Pacific Gas and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Gleason, Patrick</dc:creator>
  <cp:lastModifiedBy>Gleason, Patrick</cp:lastModifiedBy>
  <cp:lastPrinted>2012-10-01T15:07:41Z</cp:lastPrinted>
  <dcterms:created xsi:type="dcterms:W3CDTF">2012-10-01T15:05:21Z</dcterms:created>
  <dcterms:modified xsi:type="dcterms:W3CDTF">2012-10-01T23:00:02Z</dcterms:modified>
</cp:coreProperties>
</file>