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G7" i="1" l="1"/>
  <c r="J9" i="1"/>
  <c r="I11" i="1"/>
  <c r="H11" i="1"/>
  <c r="G11" i="1"/>
  <c r="F11" i="1"/>
  <c r="I7" i="1"/>
  <c r="H7" i="1"/>
  <c r="J7" i="1" l="1"/>
  <c r="J11" i="1"/>
  <c r="J16" i="1" l="1"/>
</calcChain>
</file>

<file path=xl/sharedStrings.xml><?xml version="1.0" encoding="utf-8"?>
<sst xmlns="http://schemas.openxmlformats.org/spreadsheetml/2006/main" count="32" uniqueCount="27">
  <si>
    <t>$ in millions</t>
  </si>
  <si>
    <t xml:space="preserve"> N/A </t>
  </si>
  <si>
    <t>TBD</t>
  </si>
  <si>
    <t>Total</t>
  </si>
  <si>
    <t>Non-PSEP Expense Work</t>
  </si>
  <si>
    <t>City of San Bruno</t>
  </si>
  <si>
    <t>Total Shareholder Spend and Forecasted Spend</t>
  </si>
  <si>
    <t>Gas Transmission Shareholder Spend and Forecasted - 2010 -2014</t>
  </si>
  <si>
    <t>Requested by CPUC</t>
  </si>
  <si>
    <t>PSEP Expense Work</t>
  </si>
  <si>
    <t>Line 1</t>
  </si>
  <si>
    <t>Line 2</t>
  </si>
  <si>
    <t>Line 3</t>
  </si>
  <si>
    <t>Line 4</t>
  </si>
  <si>
    <t>PSEP Capital (for lifetime)</t>
  </si>
  <si>
    <t>Notes: 2010 and 2011 numbers are actuals, 2012 is a preliminary actual, and 2013 and 2014 are forecasted. Numbers may not add exactly due to rounding.</t>
  </si>
  <si>
    <t>Shareholder Spending</t>
  </si>
  <si>
    <t>Voluntary Shareholder Portion of Line 1</t>
  </si>
  <si>
    <t>Voluntary Shareholder Portion of Line 2</t>
  </si>
  <si>
    <t>Voluntary Shareholder Portion of Line 3</t>
  </si>
  <si>
    <t>Voluntary Shareholder Portion of Line 4</t>
  </si>
  <si>
    <t>221 originally estimated (332 actual)</t>
  </si>
  <si>
    <t>N/A</t>
  </si>
  <si>
    <r>
      <rPr>
        <b/>
        <sz val="11"/>
        <color theme="1"/>
        <rFont val="Calibri"/>
        <family val="2"/>
        <scheme val="minor"/>
      </rPr>
      <t xml:space="preserve">Line 2: Non-PSEP Expense Work: </t>
    </r>
    <r>
      <rPr>
        <sz val="11"/>
        <color theme="1"/>
        <rFont val="Calibri"/>
        <family val="2"/>
        <scheme val="minor"/>
      </rPr>
      <t xml:space="preserve">2010 Actual, 2011 Actual, and 2012 Prelim are from SB OII testimony filed Jan 4, 2013.  This non-PSEP work are direct gas transmission operations costs only and exclude legal, other line of business and 3rd party liabilities associated with gas matters.  This amount contrasts with the Non-Implementation Plan activities in Table 1-1 of PG&amp;E's testimony which had included customer outreach, and regulatory/legal costs support NTSB, CPUC, and IRP investigations. </t>
    </r>
    <r>
      <rPr>
        <sz val="11"/>
        <color rgb="FFFF0000"/>
        <rFont val="Calibri"/>
        <family val="2"/>
        <scheme val="minor"/>
      </rPr>
      <t xml:space="preserve"> The voluntary shareholder portion is the entire amount.</t>
    </r>
  </si>
  <si>
    <r>
      <rPr>
        <b/>
        <sz val="11"/>
        <color theme="1"/>
        <rFont val="Calibri"/>
        <family val="2"/>
        <scheme val="minor"/>
      </rPr>
      <t>Line 3: PSEP Capital:</t>
    </r>
    <r>
      <rPr>
        <sz val="11"/>
        <color theme="1"/>
        <rFont val="Calibri"/>
        <family val="2"/>
        <scheme val="minor"/>
      </rPr>
      <t xml:space="preserve"> These amounts were calculated by subtracting the authorized capital amounts in Table E-3 of the PSEP decision from the requested amounts in Table 1-3 of PG&amp;E's testimony.  These are capital costs associated with programs and investments entirely disallowed, such as contingency and record system. Not included in this table approximately $13 million of disallowed 2011 and 2012 capital revenue requirements associated with authorized capital investments.  The $13 million is estimated as follows: $1 million (Table 1-1 from PG&amp;E's testimony) for 2011 and $12 million for 2012 (Table 1-5 from PG&amp;E's testimony minus $1 million to approximate how much of the $2.9 million authorized for 2012 is allowed for capital in Table E-1 on the PSEP decision). </t>
    </r>
    <r>
      <rPr>
        <sz val="11"/>
        <color rgb="FFFF0000"/>
        <rFont val="Calibri"/>
        <family val="2"/>
        <scheme val="minor"/>
      </rPr>
      <t xml:space="preserve"> There are no voluntary shareholder portions for PSEP capital.</t>
    </r>
  </si>
  <si>
    <r>
      <t xml:space="preserve">Line 4: City of San Bruno: </t>
    </r>
    <r>
      <rPr>
        <sz val="11"/>
        <color theme="1"/>
        <rFont val="Calibri"/>
        <family val="2"/>
        <scheme val="minor"/>
      </rPr>
      <t xml:space="preserve">Agreement amount included for reference.  </t>
    </r>
    <r>
      <rPr>
        <sz val="11"/>
        <color rgb="FFFF0000"/>
        <rFont val="Calibri"/>
        <family val="2"/>
        <scheme val="minor"/>
      </rPr>
      <t>All of this is voluntary shareholder.</t>
    </r>
  </si>
  <si>
    <r>
      <rPr>
        <b/>
        <sz val="11"/>
        <color theme="1"/>
        <rFont val="Calibri"/>
        <family val="2"/>
        <scheme val="minor"/>
      </rPr>
      <t>Line 1: PSEP Expense Work</t>
    </r>
    <r>
      <rPr>
        <sz val="11"/>
        <color theme="1"/>
        <rFont val="Calibri"/>
        <family val="2"/>
        <scheme val="minor"/>
      </rPr>
      <t xml:space="preserve">: 2010 Actual and 2011 Actual are from SB OII testimony filed Jan 4, 2013.  2012 Prelim Actual is the $271 million from SB OII testimony filed Jan 4 minus the approximately $2 million allowed for recovery allocated to expense under PSEP per Table E-1 in the PSEP decision. PSEP expense for 2013 and 2014 are PG&amp;E's requested expenses in Table 1-2 of its testimony plus the shareholder portion of the implementation work and work on post-1970s pipe in Table 1-1 (but not including Line 7: Non-Implementation Plan) minus the authorized expenses in Table E-2 of the PSEP decision.  </t>
    </r>
    <r>
      <rPr>
        <sz val="11"/>
        <color rgb="FFFF0000"/>
        <rFont val="Calibri"/>
        <family val="2"/>
        <scheme val="minor"/>
      </rPr>
      <t xml:space="preserve"> The voluntary shareholder portion for 2011 was forecasted at $221 million is from Table 1-1 of PG&amp;E's testimony.  On an actual basis, PG&amp;E spent $332 million which it agreed to absorb during the proceeding.  For 2012, 2013 and 2014, the voluntary shareholder portions are directly from Table 1-1 in PG&amp;E's testimony representing post-1970 MAOP validation and strength testing.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</si>
</sst>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$&quot;;\-#,##0.00&quot; $&quot;"/>
    <numFmt numFmtId="165" formatCode="_-* #,##0.0_-;\-* #,##0.0_-;_-* &quot;-&quot;??_-;_-@_-"/>
    <numFmt numFmtId="166" formatCode="mmmddyyyy"/>
    <numFmt numFmtId="167" formatCode="m\-d\-yy"/>
    <numFmt numFmtId="168" formatCode="0.00_)"/>
    <numFmt numFmtId="169" formatCode="General_)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name val="???"/>
      <family val="1"/>
      <charset val="129"/>
    </font>
    <font>
      <b/>
      <sz val="10"/>
      <name val="Arial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40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29" fillId="0" borderId="0"/>
    <xf numFmtId="0" fontId="3" fillId="0" borderId="0" applyNumberFormat="0" applyFill="0" applyBorder="0" applyAlignment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167" fontId="30" fillId="8" borderId="1">
      <alignment horizontal="center"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1" fillId="0" borderId="0">
      <protection locked="0"/>
    </xf>
    <xf numFmtId="165" fontId="3" fillId="0" borderId="0">
      <protection locked="0"/>
    </xf>
    <xf numFmtId="0" fontId="3" fillId="0" borderId="0" applyFont="0" applyFill="0" applyBorder="0"/>
    <xf numFmtId="38" fontId="21" fillId="10" borderId="0" applyNumberFormat="0" applyBorder="0" applyAlignment="0" applyProtection="0"/>
    <xf numFmtId="0" fontId="32" fillId="0" borderId="0" applyNumberFormat="0" applyFill="0" applyBorder="0" applyAlignment="0" applyProtection="0"/>
    <xf numFmtId="164" fontId="3" fillId="0" borderId="0">
      <protection locked="0"/>
    </xf>
    <xf numFmtId="164" fontId="3" fillId="0" borderId="0">
      <protection locked="0"/>
    </xf>
    <xf numFmtId="0" fontId="33" fillId="0" borderId="2" applyNumberFormat="0" applyFill="0" applyAlignment="0" applyProtection="0"/>
    <xf numFmtId="169" fontId="34" fillId="0" borderId="0"/>
    <xf numFmtId="10" fontId="21" fillId="11" borderId="3" applyNumberFormat="0" applyBorder="0" applyAlignment="0" applyProtection="0"/>
    <xf numFmtId="0" fontId="35" fillId="0" borderId="0"/>
    <xf numFmtId="37" fontId="36" fillId="0" borderId="0"/>
    <xf numFmtId="168" fontId="37" fillId="0" borderId="0"/>
    <xf numFmtId="0" fontId="40" fillId="0" borderId="0"/>
    <xf numFmtId="10" fontId="3" fillId="0" borderId="0" applyFont="0" applyFill="0" applyBorder="0" applyAlignment="0" applyProtection="0"/>
    <xf numFmtId="4" fontId="27" fillId="12" borderId="3" applyNumberFormat="0" applyProtection="0">
      <alignment horizontal="right" vertical="center" wrapText="1"/>
    </xf>
    <xf numFmtId="4" fontId="5" fillId="13" borderId="4" applyNumberFormat="0" applyProtection="0">
      <alignment vertical="center"/>
    </xf>
    <xf numFmtId="4" fontId="16" fillId="14" borderId="5">
      <alignment vertical="center"/>
    </xf>
    <xf numFmtId="4" fontId="17" fillId="14" borderId="5">
      <alignment vertical="center"/>
    </xf>
    <xf numFmtId="4" fontId="16" fillId="15" borderId="5">
      <alignment vertical="center"/>
    </xf>
    <xf numFmtId="4" fontId="17" fillId="15" borderId="5">
      <alignment vertical="center"/>
    </xf>
    <xf numFmtId="4" fontId="27" fillId="12" borderId="3" applyNumberFormat="0" applyProtection="0">
      <alignment horizontal="left" vertical="center" indent="1"/>
    </xf>
    <xf numFmtId="0" fontId="4" fillId="13" borderId="4" applyNumberFormat="0" applyProtection="0">
      <alignment horizontal="left" vertical="top" indent="1"/>
    </xf>
    <xf numFmtId="4" fontId="12" fillId="16" borderId="3" applyNumberFormat="0" applyProtection="0">
      <alignment horizontal="left" vertical="center"/>
    </xf>
    <xf numFmtId="4" fontId="15" fillId="17" borderId="3" applyNumberFormat="0">
      <alignment horizontal="right" vertical="center"/>
    </xf>
    <xf numFmtId="4" fontId="13" fillId="2" borderId="4" applyNumberFormat="0" applyProtection="0">
      <alignment horizontal="right" vertical="center"/>
    </xf>
    <xf numFmtId="4" fontId="6" fillId="5" borderId="4" applyNumberFormat="0" applyProtection="0">
      <alignment horizontal="right" vertical="center"/>
    </xf>
    <xf numFmtId="4" fontId="6" fillId="6" borderId="4" applyNumberFormat="0" applyProtection="0">
      <alignment horizontal="right" vertical="center"/>
    </xf>
    <xf numFmtId="4" fontId="13" fillId="7" borderId="4" applyNumberFormat="0" applyProtection="0">
      <alignment horizontal="right" vertical="center"/>
    </xf>
    <xf numFmtId="4" fontId="13" fillId="18" borderId="4" applyNumberFormat="0" applyProtection="0">
      <alignment horizontal="right" vertical="center"/>
    </xf>
    <xf numFmtId="4" fontId="6" fillId="19" borderId="4" applyNumberFormat="0" applyProtection="0">
      <alignment horizontal="right" vertical="center"/>
    </xf>
    <xf numFmtId="4" fontId="13" fillId="3" borderId="4" applyNumberFormat="0" applyProtection="0">
      <alignment horizontal="right" vertical="center"/>
    </xf>
    <xf numFmtId="4" fontId="6" fillId="9" borderId="4" applyNumberFormat="0" applyProtection="0">
      <alignment horizontal="right" vertical="center"/>
    </xf>
    <xf numFmtId="4" fontId="6" fillId="20" borderId="4" applyNumberFormat="0" applyProtection="0">
      <alignment horizontal="right" vertical="center"/>
    </xf>
    <xf numFmtId="4" fontId="4" fillId="0" borderId="3" applyNumberFormat="0" applyProtection="0">
      <alignment horizontal="left" vertical="center" indent="1"/>
    </xf>
    <xf numFmtId="4" fontId="6" fillId="0" borderId="3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4" fontId="28" fillId="4" borderId="4" applyNumberFormat="0" applyProtection="0">
      <alignment horizontal="center" vertical="center"/>
    </xf>
    <xf numFmtId="4" fontId="18" fillId="22" borderId="6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14" fillId="0" borderId="3" applyNumberFormat="0" applyProtection="0">
      <alignment horizontal="left" vertical="center" indent="2"/>
    </xf>
    <xf numFmtId="0" fontId="3" fillId="21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23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8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24" borderId="4" applyNumberFormat="0" applyProtection="0">
      <alignment horizontal="left" vertical="top" indent="1"/>
    </xf>
    <xf numFmtId="4" fontId="6" fillId="11" borderId="4" applyNumberFormat="0" applyProtection="0">
      <alignment vertical="center"/>
    </xf>
    <xf numFmtId="4" fontId="8" fillId="11" borderId="4" applyNumberFormat="0" applyProtection="0">
      <alignment vertical="center"/>
    </xf>
    <xf numFmtId="4" fontId="19" fillId="14" borderId="6">
      <alignment vertical="center"/>
    </xf>
    <xf numFmtId="4" fontId="20" fillId="14" borderId="6">
      <alignment vertical="center"/>
    </xf>
    <xf numFmtId="4" fontId="19" fillId="15" borderId="6">
      <alignment vertical="center"/>
    </xf>
    <xf numFmtId="4" fontId="20" fillId="15" borderId="6">
      <alignment vertical="center"/>
    </xf>
    <xf numFmtId="4" fontId="10" fillId="0" borderId="0" applyNumberFormat="0" applyProtection="0">
      <alignment horizontal="left" vertical="center" indent="1"/>
    </xf>
    <xf numFmtId="0" fontId="6" fillId="11" borderId="4" applyNumberFormat="0" applyProtection="0">
      <alignment horizontal="left" vertical="top" indent="1"/>
    </xf>
    <xf numFmtId="0" fontId="15" fillId="17" borderId="3" applyNumberFormat="0">
      <alignment horizontal="left" vertical="center"/>
    </xf>
    <xf numFmtId="4" fontId="21" fillId="0" borderId="3" applyNumberFormat="0" applyProtection="0">
      <alignment horizontal="left" vertical="center" indent="1"/>
    </xf>
    <xf numFmtId="4" fontId="13" fillId="0" borderId="3" applyNumberFormat="0" applyProtection="0">
      <alignment horizontal="right" vertical="center" wrapText="1"/>
    </xf>
    <xf numFmtId="4" fontId="8" fillId="25" borderId="4" applyNumberFormat="0" applyProtection="0">
      <alignment horizontal="right" vertical="center"/>
    </xf>
    <xf numFmtId="4" fontId="22" fillId="14" borderId="6">
      <alignment vertical="center"/>
    </xf>
    <xf numFmtId="4" fontId="23" fillId="14" borderId="6">
      <alignment vertical="center"/>
    </xf>
    <xf numFmtId="4" fontId="22" fillId="15" borderId="6">
      <alignment vertical="center"/>
    </xf>
    <xf numFmtId="4" fontId="23" fillId="26" borderId="6">
      <alignment vertical="center"/>
    </xf>
    <xf numFmtId="4" fontId="13" fillId="0" borderId="3" applyNumberFormat="0" applyProtection="0">
      <alignment horizontal="left" vertical="center" indent="1"/>
    </xf>
    <xf numFmtId="0" fontId="12" fillId="27" borderId="3" applyNumberFormat="0" applyProtection="0">
      <alignment horizontal="center" vertical="top" wrapText="1"/>
    </xf>
    <xf numFmtId="4" fontId="24" fillId="22" borderId="7">
      <alignment vertical="center"/>
    </xf>
    <xf numFmtId="4" fontId="25" fillId="22" borderId="7">
      <alignment vertical="center"/>
    </xf>
    <xf numFmtId="4" fontId="16" fillId="14" borderId="7">
      <alignment vertical="center"/>
    </xf>
    <xf numFmtId="4" fontId="17" fillId="14" borderId="7">
      <alignment vertical="center"/>
    </xf>
    <xf numFmtId="4" fontId="16" fillId="15" borderId="6">
      <alignment vertical="center"/>
    </xf>
    <xf numFmtId="4" fontId="17" fillId="15" borderId="6">
      <alignment vertical="center"/>
    </xf>
    <xf numFmtId="4" fontId="26" fillId="11" borderId="7">
      <alignment horizontal="left" vertical="center" indent="1"/>
    </xf>
    <xf numFmtId="4" fontId="11" fillId="0" borderId="0" applyNumberFormat="0" applyProtection="0">
      <alignment vertical="center"/>
    </xf>
    <xf numFmtId="4" fontId="9" fillId="0" borderId="4" applyNumberFormat="0" applyProtection="0">
      <alignment horizontal="right" vertical="center"/>
    </xf>
    <xf numFmtId="169" fontId="38" fillId="0" borderId="8">
      <alignment horizontal="center"/>
    </xf>
    <xf numFmtId="164" fontId="3" fillId="0" borderId="9">
      <protection locked="0"/>
    </xf>
    <xf numFmtId="37" fontId="21" fillId="13" borderId="0" applyNumberFormat="0" applyBorder="0" applyAlignment="0" applyProtection="0"/>
    <xf numFmtId="37" fontId="21" fillId="0" borderId="0"/>
    <xf numFmtId="3" fontId="39" fillId="0" borderId="2" applyProtection="0"/>
    <xf numFmtId="1" fontId="3" fillId="0" borderId="0" applyFont="0" applyFill="0" applyBorder="0">
      <alignment horizontal="center"/>
    </xf>
    <xf numFmtId="0" fontId="2" fillId="0" borderId="0"/>
    <xf numFmtId="0" fontId="2" fillId="0" borderId="0"/>
  </cellStyleXfs>
  <cellXfs count="35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3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>
      <alignment horizontal="right"/>
    </xf>
    <xf numFmtId="0" fontId="41" fillId="0" borderId="3" xfId="0" applyFont="1" applyBorder="1" applyAlignment="1">
      <alignment horizontal="right" wrapText="1"/>
    </xf>
    <xf numFmtId="0" fontId="41" fillId="0" borderId="3" xfId="0" applyFont="1" applyBorder="1"/>
    <xf numFmtId="0" fontId="41" fillId="0" borderId="0" xfId="0" applyFont="1"/>
    <xf numFmtId="0" fontId="42" fillId="0" borderId="12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1" fillId="0" borderId="3" xfId="0" applyFont="1" applyBorder="1" applyAlignment="1">
      <alignment horizontal="right"/>
    </xf>
    <xf numFmtId="0" fontId="42" fillId="0" borderId="3" xfId="0" applyFont="1" applyBorder="1"/>
    <xf numFmtId="0" fontId="42" fillId="0" borderId="10" xfId="0" applyFont="1" applyBorder="1"/>
    <xf numFmtId="0" fontId="42" fillId="0" borderId="11" xfId="0" applyFont="1" applyBorder="1"/>
    <xf numFmtId="0" fontId="42" fillId="0" borderId="10" xfId="0" applyFont="1" applyBorder="1" applyAlignment="1"/>
    <xf numFmtId="0" fontId="42" fillId="0" borderId="11" xfId="0" applyFont="1" applyBorder="1" applyAlignment="1"/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97">
    <cellStyle name="_x0013_,î3_x0001_N@4" xfId="2"/>
    <cellStyle name="?? [0]_??" xfId="3"/>
    <cellStyle name="??_?.????" xfId="4"/>
    <cellStyle name="_x0010_“+ˆÉ•?pý¤" xfId="5"/>
    <cellStyle name="10 in (Normal)" xfId="6"/>
    <cellStyle name="5 in (Normal)" xfId="7"/>
    <cellStyle name="Actual Date" xfId="8"/>
    <cellStyle name="Comma 2" xfId="9"/>
    <cellStyle name="Currency 2" xfId="10"/>
    <cellStyle name="Date" xfId="11"/>
    <cellStyle name="Fixed" xfId="12"/>
    <cellStyle name="General" xfId="13"/>
    <cellStyle name="Grey" xfId="14"/>
    <cellStyle name="HEADER" xfId="15"/>
    <cellStyle name="Heading1" xfId="16"/>
    <cellStyle name="Heading2" xfId="17"/>
    <cellStyle name="HIGHLIGHT" xfId="18"/>
    <cellStyle name="hilite" xfId="19"/>
    <cellStyle name="Input [yellow]" xfId="20"/>
    <cellStyle name="MyHeading1" xfId="21"/>
    <cellStyle name="no dec" xfId="22"/>
    <cellStyle name="Normal" xfId="0" builtinId="0"/>
    <cellStyle name="Normal - Style1" xfId="23"/>
    <cellStyle name="Normal 2" xfId="24"/>
    <cellStyle name="Normal 3" xfId="1"/>
    <cellStyle name="Normal 4" xfId="95"/>
    <cellStyle name="Normal 5" xfId="96"/>
    <cellStyle name="Percent [2]" xfId="25"/>
    <cellStyle name="SAPBEXaggData" xfId="26"/>
    <cellStyle name="SAPBEXaggDataEmph" xfId="27"/>
    <cellStyle name="SAPBEXaggExc1" xfId="28"/>
    <cellStyle name="SAPBEXaggExc1Emph" xfId="29"/>
    <cellStyle name="SAPBEXaggExc2" xfId="30"/>
    <cellStyle name="SAPBEXaggExc2Emph" xfId="31"/>
    <cellStyle name="SAPBEXaggItem" xfId="32"/>
    <cellStyle name="SAPBEXaggItemX" xfId="33"/>
    <cellStyle name="SAPBEXchaText" xfId="34"/>
    <cellStyle name="SAPBEXColoum_Header_SA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Data" xfId="49"/>
    <cellStyle name="SAPBEXheaderItem" xfId="50"/>
    <cellStyle name="SAPBEXheaderItem 2" xfId="51"/>
    <cellStyle name="SAPBEXheaderText" xfId="52"/>
    <cellStyle name="SAPBEXheaderText 2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resData" xfId="62"/>
    <cellStyle name="SAPBEXresDataEmph" xfId="63"/>
    <cellStyle name="SAPBEXresExc1" xfId="64"/>
    <cellStyle name="SAPBEXresExc1Emph" xfId="65"/>
    <cellStyle name="SAPBEXresExc2" xfId="66"/>
    <cellStyle name="SAPBEXresExc2Emph" xfId="67"/>
    <cellStyle name="SAPBEXresItem" xfId="68"/>
    <cellStyle name="SAPBEXresItemX" xfId="69"/>
    <cellStyle name="SAPBEXRow_Headings_SA" xfId="70"/>
    <cellStyle name="SAPBEXRowResults_SA" xfId="71"/>
    <cellStyle name="SAPBEXstdData" xfId="72"/>
    <cellStyle name="SAPBEXstdDataEmph" xfId="73"/>
    <cellStyle name="SAPBEXstdExc1" xfId="74"/>
    <cellStyle name="SAPBEXstdExc1Emph" xfId="75"/>
    <cellStyle name="SAPBEXstdExc2" xfId="76"/>
    <cellStyle name="SAPBEXstdExc2Emph" xfId="77"/>
    <cellStyle name="SAPBEXstdItem" xfId="78"/>
    <cellStyle name="SAPBEXstdItemX" xfId="79"/>
    <cellStyle name="SAPBEXsubData" xfId="80"/>
    <cellStyle name="SAPBEXsubDataEmph" xfId="81"/>
    <cellStyle name="SAPBEXsubExc1" xfId="82"/>
    <cellStyle name="SAPBEXsubExc1Emph" xfId="83"/>
    <cellStyle name="SAPBEXsubExc2" xfId="84"/>
    <cellStyle name="SAPBEXsubExc2Emph" xfId="85"/>
    <cellStyle name="SAPBEXsubItem" xfId="86"/>
    <cellStyle name="SAPBEXtitle" xfId="87"/>
    <cellStyle name="SAPBEXundefined" xfId="88"/>
    <cellStyle name="small" xfId="89"/>
    <cellStyle name="Total 2" xfId="90"/>
    <cellStyle name="Unprot" xfId="91"/>
    <cellStyle name="Unprot$" xfId="92"/>
    <cellStyle name="Unprotect" xfId="93"/>
    <cellStyle name="Year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D4" sqref="D4"/>
    </sheetView>
  </sheetViews>
  <sheetFormatPr defaultRowHeight="15"/>
  <cols>
    <col min="1" max="1" width="10.5703125" customWidth="1"/>
    <col min="2" max="2" width="11.85546875" customWidth="1"/>
    <col min="4" max="4" width="20.85546875" customWidth="1"/>
    <col min="5" max="5" width="16.140625" customWidth="1"/>
    <col min="6" max="6" width="18.28515625" customWidth="1"/>
    <col min="7" max="7" width="18.140625" customWidth="1"/>
    <col min="8" max="8" width="16" customWidth="1"/>
    <col min="9" max="9" width="14.5703125" customWidth="1"/>
    <col min="10" max="10" width="14.28515625" customWidth="1"/>
  </cols>
  <sheetData>
    <row r="1" spans="1:10">
      <c r="A1" s="8" t="s">
        <v>7</v>
      </c>
    </row>
    <row r="2" spans="1:10">
      <c r="A2" t="s">
        <v>8</v>
      </c>
    </row>
    <row r="3" spans="1:10">
      <c r="A3" s="7">
        <v>41288</v>
      </c>
    </row>
    <row r="4" spans="1:10">
      <c r="B4" s="6"/>
    </row>
    <row r="5" spans="1:10">
      <c r="B5" s="8" t="s">
        <v>16</v>
      </c>
      <c r="E5" s="27" t="s">
        <v>0</v>
      </c>
      <c r="F5" s="27"/>
      <c r="G5" s="27"/>
      <c r="H5" s="27"/>
      <c r="I5" s="27"/>
      <c r="J5" s="27"/>
    </row>
    <row r="6" spans="1:10">
      <c r="B6" s="28"/>
      <c r="C6" s="28"/>
      <c r="D6" s="28"/>
      <c r="E6" s="3">
        <v>2010</v>
      </c>
      <c r="F6" s="3">
        <v>2011</v>
      </c>
      <c r="G6" s="3">
        <v>2012</v>
      </c>
      <c r="H6" s="3">
        <v>2013</v>
      </c>
      <c r="I6" s="3">
        <v>2014</v>
      </c>
      <c r="J6" s="11" t="s">
        <v>3</v>
      </c>
    </row>
    <row r="7" spans="1:10">
      <c r="A7" t="s">
        <v>10</v>
      </c>
      <c r="B7" s="32" t="s">
        <v>9</v>
      </c>
      <c r="C7" s="33"/>
      <c r="D7" s="34"/>
      <c r="E7" s="2" t="s">
        <v>1</v>
      </c>
      <c r="F7" s="1">
        <v>332</v>
      </c>
      <c r="G7" s="1">
        <f>271-2</f>
        <v>269</v>
      </c>
      <c r="H7" s="1">
        <f>(154.8-73.3)+12.7</f>
        <v>94.200000000000017</v>
      </c>
      <c r="I7" s="1">
        <f>(143.9-89.2)+3.2</f>
        <v>57.900000000000006</v>
      </c>
      <c r="J7" s="1">
        <f>F7+G7+H7+I7</f>
        <v>753.1</v>
      </c>
    </row>
    <row r="8" spans="1:10" ht="45">
      <c r="B8" s="14" t="s">
        <v>17</v>
      </c>
      <c r="C8" s="15"/>
      <c r="D8" s="16"/>
      <c r="E8" s="17" t="s">
        <v>22</v>
      </c>
      <c r="F8" s="12" t="s">
        <v>21</v>
      </c>
      <c r="G8" s="17">
        <v>42.8</v>
      </c>
      <c r="H8" s="13">
        <v>12.7</v>
      </c>
      <c r="I8" s="13">
        <v>3.2</v>
      </c>
      <c r="J8" s="13"/>
    </row>
    <row r="9" spans="1:10">
      <c r="A9" t="s">
        <v>11</v>
      </c>
      <c r="B9" s="3" t="s">
        <v>4</v>
      </c>
      <c r="C9" s="3"/>
      <c r="D9" s="3"/>
      <c r="E9" s="1">
        <v>17</v>
      </c>
      <c r="F9" s="1">
        <v>59</v>
      </c>
      <c r="G9" s="1">
        <v>103</v>
      </c>
      <c r="H9" s="2" t="s">
        <v>2</v>
      </c>
      <c r="I9" s="2" t="s">
        <v>2</v>
      </c>
      <c r="J9" s="1">
        <f>E9+F9+G9</f>
        <v>179</v>
      </c>
    </row>
    <row r="10" spans="1:10">
      <c r="B10" s="14" t="s">
        <v>18</v>
      </c>
      <c r="C10" s="18"/>
      <c r="D10" s="18"/>
      <c r="E10" s="13">
        <v>17</v>
      </c>
      <c r="F10" s="13">
        <v>59</v>
      </c>
      <c r="G10" s="13">
        <v>103</v>
      </c>
      <c r="H10" s="17" t="s">
        <v>2</v>
      </c>
      <c r="I10" s="17" t="s">
        <v>2</v>
      </c>
      <c r="J10" s="13"/>
    </row>
    <row r="11" spans="1:10">
      <c r="A11" t="s">
        <v>12</v>
      </c>
      <c r="B11" s="3" t="s">
        <v>14</v>
      </c>
      <c r="C11" s="3"/>
      <c r="D11" s="3"/>
      <c r="E11" s="2" t="s">
        <v>22</v>
      </c>
      <c r="F11" s="1">
        <f>68.9-47.2</f>
        <v>21.700000000000003</v>
      </c>
      <c r="G11" s="1">
        <f>384.3-260.3</f>
        <v>124</v>
      </c>
      <c r="H11" s="1">
        <f>480.3-348.2</f>
        <v>132.10000000000002</v>
      </c>
      <c r="I11" s="1">
        <f>499.9-348</f>
        <v>151.89999999999998</v>
      </c>
      <c r="J11" s="1">
        <f>F11+G11+H11+I11</f>
        <v>429.7</v>
      </c>
    </row>
    <row r="12" spans="1:10">
      <c r="B12" s="14" t="s">
        <v>19</v>
      </c>
      <c r="C12" s="19"/>
      <c r="D12" s="20"/>
      <c r="E12" s="17" t="s">
        <v>22</v>
      </c>
      <c r="F12" s="13">
        <v>0</v>
      </c>
      <c r="G12" s="13">
        <v>0</v>
      </c>
      <c r="H12" s="13">
        <v>0</v>
      </c>
      <c r="I12" s="13">
        <v>0</v>
      </c>
      <c r="J12" s="1"/>
    </row>
    <row r="13" spans="1:10">
      <c r="A13" t="s">
        <v>13</v>
      </c>
      <c r="B13" s="3" t="s">
        <v>5</v>
      </c>
      <c r="C13" s="9"/>
      <c r="D13" s="10"/>
      <c r="E13" s="30"/>
      <c r="F13" s="31"/>
      <c r="G13" s="1">
        <v>70</v>
      </c>
      <c r="H13" s="30"/>
      <c r="I13" s="31"/>
      <c r="J13" s="2">
        <v>70</v>
      </c>
    </row>
    <row r="14" spans="1:10">
      <c r="B14" s="14" t="s">
        <v>20</v>
      </c>
      <c r="C14" s="21"/>
      <c r="D14" s="22"/>
      <c r="E14" s="23"/>
      <c r="F14" s="24"/>
      <c r="G14" s="13">
        <v>70</v>
      </c>
      <c r="H14" s="23"/>
      <c r="I14" s="24"/>
      <c r="J14" s="2"/>
    </row>
    <row r="15" spans="1:10">
      <c r="B15" s="28"/>
      <c r="C15" s="28"/>
      <c r="D15" s="28"/>
      <c r="E15" s="28"/>
      <c r="F15" s="28"/>
      <c r="G15" s="28"/>
      <c r="H15" s="28"/>
      <c r="I15" s="28"/>
      <c r="J15" s="28"/>
    </row>
    <row r="16" spans="1:10">
      <c r="B16" s="29" t="s">
        <v>6</v>
      </c>
      <c r="C16" s="29"/>
      <c r="D16" s="29"/>
      <c r="E16" s="29"/>
      <c r="F16" s="29"/>
      <c r="G16" s="29"/>
      <c r="H16" s="29"/>
      <c r="I16" s="29"/>
      <c r="J16" s="3">
        <f>J7+J9+J11+J13</f>
        <v>1431.8</v>
      </c>
    </row>
    <row r="19" spans="1:10" ht="17.25" customHeight="1">
      <c r="A19" s="26" t="s">
        <v>15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idden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8.5" hidden="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3" spans="1:10" s="4" customFormat="1" ht="95.2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59.25" customHeight="1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76.5" customHeight="1">
      <c r="A25" s="25" t="s">
        <v>24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>
      <c r="A26" s="8" t="s">
        <v>25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>
      <c r="B29" s="5"/>
      <c r="C29" s="5"/>
      <c r="D29" s="5"/>
      <c r="E29" s="5"/>
      <c r="F29" s="5"/>
      <c r="G29" s="5"/>
      <c r="H29" s="5"/>
      <c r="I29" s="5"/>
      <c r="J29" s="5"/>
    </row>
  </sheetData>
  <mergeCells count="11">
    <mergeCell ref="A23:J23"/>
    <mergeCell ref="A24:J24"/>
    <mergeCell ref="A25:J25"/>
    <mergeCell ref="A19:J21"/>
    <mergeCell ref="E5:J5"/>
    <mergeCell ref="B6:D6"/>
    <mergeCell ref="B16:I16"/>
    <mergeCell ref="B15:J15"/>
    <mergeCell ref="H13:I13"/>
    <mergeCell ref="E13:F13"/>
    <mergeCell ref="B7:D7"/>
  </mergeCells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Ramaiya, Shilpa R</dc:creator>
  <cp:lastModifiedBy>Cadenasso, Eugene</cp:lastModifiedBy>
  <cp:lastPrinted>2013-01-14T22:50:37Z</cp:lastPrinted>
  <dcterms:created xsi:type="dcterms:W3CDTF">2013-01-14T17:08:01Z</dcterms:created>
  <dcterms:modified xsi:type="dcterms:W3CDTF">2013-04-05T18:59:29Z</dcterms:modified>
</cp:coreProperties>
</file>