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15" windowWidth="15330" windowHeight="7965" activeTab="0"/>
  </bookViews>
  <sheets>
    <sheet name="A-1 Wood Pole Inspections" sheetId="1" r:id="rId1"/>
    <sheet name="A-2 Line Equpment Inspections" sheetId="2" r:id="rId2"/>
    <sheet name="B-1 Wood Pole-St Light Cond" sheetId="3" r:id="rId3"/>
    <sheet name="B-2 Equipment Conditions" sheetId="4" r:id="rId4"/>
    <sheet name="don't print FPI Data" sheetId="5" r:id="rId5"/>
  </sheets>
  <definedNames>
    <definedName name="_xlnm.Print_Area" localSheetId="3">'B-2 Equipment Conditions'!$A$1:$L$49</definedName>
  </definedNames>
  <calcPr fullCalcOnLoad="1"/>
</workbook>
</file>

<file path=xl/comments1.xml><?xml version="1.0" encoding="utf-8"?>
<comments xmlns="http://schemas.openxmlformats.org/spreadsheetml/2006/main">
  <authors>
    <author>Patience Kerchinsky</author>
  </authors>
  <commentList>
    <comment ref="D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OHDIST  OHTRANS
IT  SAFETY
IT  DETAIL
IT  DTLTRT</t>
        </r>
      </text>
    </comment>
    <comment ref="F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OHDIST   OHTRANS
IT  DETAIL
IT  DTLTRT
IT CLIMBING</t>
        </r>
      </text>
    </comment>
    <comment ref="H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OHDIST  OHTRANS
IT  TSTTRT
IT  DTLTRT</t>
        </r>
      </text>
    </comment>
    <comment ref="F11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includes detail test and treats miscoded to test and treat only
</t>
        </r>
      </text>
    </comment>
    <comment ref="B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Counts sourced from FPI web page report dated 3/11/2004</t>
        </r>
      </text>
    </comment>
    <comment ref="C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Counts sourced from FPI web page report dated 3/11/2004</t>
        </r>
      </text>
    </comment>
    <comment ref="C19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Data sourced from FPI Database 6/15/05 - Counts from 2004 are not available</t>
        </r>
      </text>
    </comment>
  </commentList>
</comments>
</file>

<file path=xl/comments2.xml><?xml version="1.0" encoding="utf-8"?>
<comments xmlns="http://schemas.openxmlformats.org/spreadsheetml/2006/main">
  <authors>
    <author>Patience Kerchinsky</author>
  </authors>
  <commentList>
    <comment ref="C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OH quantities from Mapping </t>
        </r>
      </text>
    </comment>
    <comment ref="E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Value is calculated from percentage of poles detailed in the district times quantity of equipment in column B</t>
        </r>
      </text>
    </comment>
    <comment ref="H8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OHDIST
IT  DETAIL
and
UGDIST
IT  DETAIL</t>
        </r>
      </text>
    </comment>
  </commentList>
</comments>
</file>

<file path=xl/comments3.xml><?xml version="1.0" encoding="utf-8"?>
<comments xmlns="http://schemas.openxmlformats.org/spreadsheetml/2006/main">
  <authors>
    <author>Patience Kerchinsky</author>
  </authors>
  <commentList>
    <comment ref="B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BOPOLE _  I</t>
        </r>
      </text>
    </comment>
    <comment ref="D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BOPOLE _ C</t>
        </r>
      </text>
    </comment>
    <comment ref="F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BOPOLE _ R</t>
        </r>
      </text>
    </comment>
    <comment ref="H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BOPOLE _ O
I_CO_BOPOLE_C
I_CO_BOPOLE_R</t>
        </r>
      </text>
    </comment>
    <comment ref="B22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BOLIGHT _ I</t>
        </r>
      </text>
    </comment>
    <comment ref="D22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BOLIGHT  _  C</t>
        </r>
      </text>
    </comment>
    <comment ref="F22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BOLIGHT _ R</t>
        </r>
      </text>
    </comment>
    <comment ref="H22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FP24 Report:
CO  BOLIGHT  _  O
I_CO_BOLIGHT_C
I_CO_BOLIGHT_R</t>
        </r>
      </text>
    </comment>
  </commentList>
</comments>
</file>

<file path=xl/comments4.xml><?xml version="1.0" encoding="utf-8"?>
<comments xmlns="http://schemas.openxmlformats.org/spreadsheetml/2006/main">
  <authors>
    <author>Mike D Strickler</author>
    <author>Patience Kerchinsky</author>
  </authors>
  <commentList>
    <comment ref="C7" authorId="0">
      <text>
        <r>
          <rPr>
            <b/>
            <sz val="8"/>
            <rFont val="Tahoma"/>
            <family val="0"/>
          </rPr>
          <t>Fpi 
Trans: co_boxfrmr_i
Sw/pr: co_borecl_i
        +  co_boptsw_i
reg/cap: co_boreg_i
            + co_bocap_i
pad:   co_bopadvlt_i</t>
        </r>
      </text>
    </comment>
    <comment ref="E7" authorId="0">
      <text>
        <r>
          <rPr>
            <b/>
            <sz val="8"/>
            <rFont val="Tahoma"/>
            <family val="0"/>
          </rPr>
          <t>Fpi 
Trans:co_boxfrmr_c
Sw/pr: co_borecl_c
         + co_boptsw_c
reg/cap:co_boreg_c
          + co_bocap_c
pad:  co_bopadvlt_c</t>
        </r>
      </text>
    </comment>
    <comment ref="I7" authorId="1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Fpi  (must use ignore corrected and removed, leave start date blank)
Trans: co_boxfrmr_o
               i_co_boxfrmr_c
               i_co_boxfrmr_r
Sw/pr: co_borecl_o
              i_co_borecl_c
              i_co_borecl_r
         + co_boptsw_o
             i_co_boptsw_c
             i_co_boptsw_r
reg/cap:co_boreg_o
                 i_co_boreg_c
                 i_co_boreg_r
            + co_bocap_o
               i_co_bocap_c
               i_co_bocap_r 
pad:  co_bopadvlt_o
           i_co_bopadvlt_c
           i_co_bopadvlt_r</t>
        </r>
      </text>
    </comment>
  </commentList>
</comments>
</file>

<file path=xl/comments5.xml><?xml version="1.0" encoding="utf-8"?>
<comments xmlns="http://schemas.openxmlformats.org/spreadsheetml/2006/main">
  <authors>
    <author>Patience Kerchinsky</author>
  </authors>
  <commentList>
    <comment ref="E4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Added to DTLTRT Totals
was 485
</t>
        </r>
      </text>
    </comment>
    <comment ref="I4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Added to DTLTRT Totals
Was 173</t>
        </r>
      </text>
    </comment>
    <comment ref="B1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Sourced from FPI </t>
        </r>
      </text>
    </comment>
    <comment ref="F1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Sourced from FPI</t>
        </r>
      </text>
    </comment>
    <comment ref="J1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Sourced from FPI</t>
        </r>
      </text>
    </comment>
    <comment ref="B17" authorId="0">
      <text>
        <r>
          <rPr>
            <b/>
            <sz val="8"/>
            <rFont val="Tahoma"/>
            <family val="0"/>
          </rPr>
          <t>Patience Kerchinsky:</t>
        </r>
        <r>
          <rPr>
            <sz val="8"/>
            <rFont val="Tahoma"/>
            <family val="0"/>
          </rPr>
          <t xml:space="preserve">
Counts sourced from FPI web page report dated 3/11/2004</t>
        </r>
      </text>
    </comment>
  </commentList>
</comments>
</file>

<file path=xl/sharedStrings.xml><?xml version="1.0" encoding="utf-8"?>
<sst xmlns="http://schemas.openxmlformats.org/spreadsheetml/2006/main" count="297" uniqueCount="109">
  <si>
    <t>TABLE A-1</t>
  </si>
  <si>
    <t>PacifiCorp Wood Pole Inspections</t>
  </si>
  <si>
    <t>NOTES:</t>
  </si>
  <si>
    <t xml:space="preserve">     7.0 persons/sq.mi. </t>
  </si>
  <si>
    <t xml:space="preserve">     Siskiyou County (Tulelake, Yreka, Mt. Shasta) </t>
  </si>
  <si>
    <t xml:space="preserve">     27.3 persons/sq.mi. </t>
  </si>
  <si>
    <t xml:space="preserve">     Del Norte County (Crescent City) </t>
  </si>
  <si>
    <t xml:space="preserve">     2.4 persons/sq.mi. </t>
  </si>
  <si>
    <t xml:space="preserve">     Modoc County (Alturas) </t>
  </si>
  <si>
    <t>Overhead</t>
  </si>
  <si>
    <t>Pad Mounted</t>
  </si>
  <si>
    <t xml:space="preserve"> </t>
  </si>
  <si>
    <t>Distribution Poles</t>
  </si>
  <si>
    <t>California Totals</t>
  </si>
  <si>
    <t>DISTRICT</t>
  </si>
  <si>
    <t>PacifiCorp Line Equipment Inspections</t>
  </si>
  <si>
    <r>
      <t xml:space="preserve">Detailed Rural </t>
    </r>
    <r>
      <rPr>
        <vertAlign val="superscript"/>
        <sz val="10"/>
        <color indexed="10"/>
        <rFont val="Arial"/>
        <family val="2"/>
      </rPr>
      <t>(1)</t>
    </r>
  </si>
  <si>
    <t>District/Equipment</t>
  </si>
  <si>
    <r>
      <t xml:space="preserve">Plan </t>
    </r>
    <r>
      <rPr>
        <vertAlign val="superscript"/>
        <sz val="10"/>
        <color indexed="10"/>
        <rFont val="Arial"/>
        <family val="2"/>
      </rPr>
      <t>(2)</t>
    </r>
  </si>
  <si>
    <t>Actual</t>
  </si>
  <si>
    <t>Transformers</t>
  </si>
  <si>
    <t>Switch/Protect Device</t>
  </si>
  <si>
    <t>Regs/Caps</t>
  </si>
  <si>
    <t>All</t>
  </si>
  <si>
    <t>Total</t>
  </si>
  <si>
    <t>Alturas</t>
  </si>
  <si>
    <t>Crescent City</t>
  </si>
  <si>
    <t>Yreka/Mt. Shasta</t>
  </si>
  <si>
    <t>Patrol</t>
  </si>
  <si>
    <t>Detailed</t>
  </si>
  <si>
    <t>2 years</t>
  </si>
  <si>
    <t>5 years</t>
  </si>
  <si>
    <t>4 years</t>
  </si>
  <si>
    <t>Inspection Cycle</t>
  </si>
  <si>
    <t>O/H Safety      (Patrol)</t>
  </si>
  <si>
    <t>O/H Detail</t>
  </si>
  <si>
    <t>O/H Test &amp; Treat (Intrusive)</t>
  </si>
  <si>
    <t>2 Yrs</t>
  </si>
  <si>
    <r>
      <t xml:space="preserve">Safety (Patrol) Rural </t>
    </r>
    <r>
      <rPr>
        <b/>
        <vertAlign val="superscript"/>
        <sz val="10"/>
        <color indexed="10"/>
        <rFont val="Arial"/>
        <family val="2"/>
      </rPr>
      <t xml:space="preserve"> (1)</t>
    </r>
  </si>
  <si>
    <t>4 or 5 Yrs</t>
  </si>
  <si>
    <t>5 Yrs</t>
  </si>
  <si>
    <t>% Complete</t>
  </si>
  <si>
    <t>% Comp.</t>
  </si>
  <si>
    <t>20-25%</t>
  </si>
  <si>
    <t>TABLE A-2</t>
  </si>
  <si>
    <t>INSPECTION TYPE</t>
  </si>
  <si>
    <t>NO. OF FACILITIES</t>
  </si>
  <si>
    <t>CONDITIONS OUTSTANDING</t>
  </si>
  <si>
    <t>REASON WHY CORRECTION IS OUTSTANDING</t>
  </si>
  <si>
    <t>DATE CORRECTION WILL BE COMPLETED BY</t>
  </si>
  <si>
    <t>A</t>
  </si>
  <si>
    <t>B</t>
  </si>
  <si>
    <t>California Total</t>
  </si>
  <si>
    <t>PacifiCorp Wood Pole Conditions</t>
  </si>
  <si>
    <t>TABLE B-1</t>
  </si>
  <si>
    <t>PacifiCorp Street Light Conditions</t>
  </si>
  <si>
    <r>
      <t xml:space="preserve">CONDITIONS </t>
    </r>
    <r>
      <rPr>
        <b/>
        <u val="single"/>
        <sz val="8"/>
        <rFont val="Arial"/>
        <family val="2"/>
      </rPr>
      <t>O</t>
    </r>
    <r>
      <rPr>
        <b/>
        <sz val="8"/>
        <rFont val="Arial"/>
        <family val="2"/>
      </rPr>
      <t>UTSTANDING</t>
    </r>
  </si>
  <si>
    <t>Type</t>
  </si>
  <si>
    <t>Padmounted</t>
  </si>
  <si>
    <t>CA Total</t>
  </si>
  <si>
    <t>TABLE B-2</t>
  </si>
  <si>
    <t>PacifiCorp Equipment Conditions</t>
  </si>
  <si>
    <r>
      <t xml:space="preserve">CONDITIONS </t>
    </r>
    <r>
      <rPr>
        <b/>
        <u val="single"/>
        <sz val="8"/>
        <rFont val="Arial"/>
        <family val="2"/>
      </rPr>
      <t>C</t>
    </r>
    <r>
      <rPr>
        <b/>
        <sz val="8"/>
        <rFont val="Arial"/>
        <family val="2"/>
      </rPr>
      <t>ORRECTED</t>
    </r>
  </si>
  <si>
    <t xml:space="preserve">Urban is defined as those areas with a population of more than 1,000 persons per square mile and Rural as those </t>
  </si>
  <si>
    <t>with a population less than 1,000 persons per square mile as determined by the U.S. Bureau of the Census.</t>
  </si>
  <si>
    <t xml:space="preserve">1.  PacifiCorp has no Urban area in its California service territory.  </t>
  </si>
  <si>
    <t xml:space="preserve">3.  Due to calendar year reporting vs. fiscal year operations, some variances to plan are artifacts of timing differences.  </t>
  </si>
  <si>
    <t>2.  Planned inspection cycles:</t>
  </si>
  <si>
    <t>Main Grid</t>
  </si>
  <si>
    <t>Transmission Poles</t>
  </si>
  <si>
    <t>QTY</t>
  </si>
  <si>
    <t xml:space="preserve">Overhead </t>
  </si>
  <si>
    <t>CONDITIONS FOUND</t>
  </si>
  <si>
    <t>CONDITION RATING FOUND</t>
  </si>
  <si>
    <t>CORRECTIVE ACTIONS COMPLETED</t>
  </si>
  <si>
    <t>REMOVED FROM SYSTEM</t>
  </si>
  <si>
    <t>U. S. Bureau of the Census reports the population densities below (using 2000 Census data)</t>
  </si>
  <si>
    <t>Each of these counties is reported to have a reducing population</t>
  </si>
  <si>
    <t>Per note</t>
  </si>
  <si>
    <t>Reporting Period: 01/01/04 - 12/31/04</t>
  </si>
  <si>
    <t>2004 GENERAL ORDER 165 ANNUAL REPORT</t>
  </si>
  <si>
    <t>A's planned to be completed by end of 2005; B's planned to be corrected by end of 2006</t>
  </si>
  <si>
    <t>District</t>
  </si>
  <si>
    <t>DTLTRT</t>
  </si>
  <si>
    <t>TSTTRT</t>
  </si>
  <si>
    <t>SAFETY</t>
  </si>
  <si>
    <t>DETAIL</t>
  </si>
  <si>
    <t>OH DIST</t>
  </si>
  <si>
    <t>OHTRANS</t>
  </si>
  <si>
    <t>Klamath Falls 650</t>
  </si>
  <si>
    <t>Alturas 651</t>
  </si>
  <si>
    <t>Crescent City 654</t>
  </si>
  <si>
    <t>Yreka 655</t>
  </si>
  <si>
    <t>Mt. Shasta 656</t>
  </si>
  <si>
    <t>Main Grid 960</t>
  </si>
  <si>
    <t>Reporting Period: 01/01/04- 12/31/04</t>
  </si>
  <si>
    <t xml:space="preserve">Crescent City </t>
  </si>
  <si>
    <t xml:space="preserve">Alturas </t>
  </si>
  <si>
    <t>UGDIST</t>
  </si>
  <si>
    <t>B's planned to be corrected by end of 2006</t>
  </si>
  <si>
    <t>Scheduled for 2006 calendar year</t>
  </si>
  <si>
    <t>A's Scheduled next calendar year, B's scheduled for 2006 calendar year.</t>
  </si>
  <si>
    <t>UG Totals</t>
  </si>
  <si>
    <t>Total UG Count</t>
  </si>
  <si>
    <t>N/A</t>
  </si>
  <si>
    <t xml:space="preserve">Yreka </t>
  </si>
  <si>
    <t xml:space="preserve">Mt. Shasta </t>
  </si>
  <si>
    <t>Tulelake</t>
  </si>
  <si>
    <t>15 Yrs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</si>
</sst>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vertAlign val="superscript"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/>
    </border>
    <border>
      <left style="thin"/>
      <right style="thin">
        <color indexed="55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2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5" fillId="0" borderId="4" xfId="0" applyFont="1" applyBorder="1" applyAlignment="1">
      <alignment/>
    </xf>
    <xf numFmtId="3" fontId="2" fillId="3" borderId="1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4" borderId="3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1" borderId="11" xfId="0" applyFont="1" applyFill="1" applyBorder="1" applyAlignment="1">
      <alignment/>
    </xf>
    <xf numFmtId="0" fontId="2" fillId="0" borderId="4" xfId="0" applyFont="1" applyBorder="1" applyAlignment="1">
      <alignment/>
    </xf>
    <xf numFmtId="0" fontId="12" fillId="0" borderId="4" xfId="0" applyFont="1" applyBorder="1" applyAlignment="1">
      <alignment horizontal="center"/>
    </xf>
    <xf numFmtId="38" fontId="2" fillId="0" borderId="1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0" fontId="12" fillId="0" borderId="4" xfId="0" applyFont="1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8" fontId="2" fillId="0" borderId="16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13" fillId="1" borderId="4" xfId="0" applyFont="1" applyFill="1" applyBorder="1" applyAlignment="1">
      <alignment/>
    </xf>
    <xf numFmtId="3" fontId="2" fillId="1" borderId="19" xfId="0" applyNumberFormat="1" applyFont="1" applyFill="1" applyBorder="1" applyAlignment="1">
      <alignment/>
    </xf>
    <xf numFmtId="3" fontId="2" fillId="1" borderId="5" xfId="0" applyNumberFormat="1" applyFont="1" applyFill="1" applyBorder="1" applyAlignment="1">
      <alignment/>
    </xf>
    <xf numFmtId="9" fontId="2" fillId="1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5" fillId="1" borderId="4" xfId="0" applyFont="1" applyFill="1" applyBorder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9" fontId="5" fillId="0" borderId="7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9" fontId="6" fillId="0" borderId="2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9" fontId="0" fillId="0" borderId="27" xfId="0" applyNumberFormat="1" applyFont="1" applyFill="1" applyBorder="1" applyAlignment="1">
      <alignment horizontal="center"/>
    </xf>
    <xf numFmtId="9" fontId="2" fillId="1" borderId="16" xfId="0" applyNumberFormat="1" applyFont="1" applyFill="1" applyBorder="1" applyAlignment="1">
      <alignment horizontal="right"/>
    </xf>
    <xf numFmtId="3" fontId="2" fillId="1" borderId="17" xfId="0" applyNumberFormat="1" applyFont="1" applyFill="1" applyBorder="1" applyAlignment="1">
      <alignment/>
    </xf>
    <xf numFmtId="3" fontId="2" fillId="1" borderId="15" xfId="0" applyNumberFormat="1" applyFont="1" applyFill="1" applyBorder="1" applyAlignment="1">
      <alignment/>
    </xf>
    <xf numFmtId="0" fontId="5" fillId="5" borderId="4" xfId="0" applyFont="1" applyFill="1" applyBorder="1" applyAlignment="1">
      <alignment vertical="center"/>
    </xf>
    <xf numFmtId="0" fontId="5" fillId="1" borderId="4" xfId="0" applyFont="1" applyFill="1" applyBorder="1" applyAlignment="1">
      <alignment vertical="center"/>
    </xf>
    <xf numFmtId="9" fontId="2" fillId="1" borderId="1" xfId="0" applyNumberFormat="1" applyFont="1" applyFill="1" applyBorder="1" applyAlignment="1">
      <alignment horizontal="right" vertical="center"/>
    </xf>
    <xf numFmtId="3" fontId="2" fillId="1" borderId="19" xfId="0" applyNumberFormat="1" applyFont="1" applyFill="1" applyBorder="1" applyAlignment="1">
      <alignment vertical="center"/>
    </xf>
    <xf numFmtId="3" fontId="2" fillId="1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22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0" fillId="1" borderId="2" xfId="0" applyFill="1" applyBorder="1" applyAlignment="1">
      <alignment/>
    </xf>
    <xf numFmtId="0" fontId="0" fillId="1" borderId="5" xfId="0" applyFill="1" applyBorder="1" applyAlignment="1">
      <alignment/>
    </xf>
    <xf numFmtId="0" fontId="0" fillId="1" borderId="4" xfId="0" applyFill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1" borderId="4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8" xfId="0" applyFont="1" applyBorder="1" applyAlignment="1">
      <alignment/>
    </xf>
    <xf numFmtId="0" fontId="5" fillId="2" borderId="4" xfId="0" applyFont="1" applyFill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18" fillId="0" borderId="7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5" fillId="1" borderId="28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3" fillId="1" borderId="22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5" fillId="1" borderId="22" xfId="0" applyFont="1" applyFill="1" applyBorder="1" applyAlignment="1">
      <alignment/>
    </xf>
    <xf numFmtId="0" fontId="5" fillId="1" borderId="22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0" fontId="0" fillId="1" borderId="6" xfId="0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9" fontId="2" fillId="1" borderId="33" xfId="0" applyNumberFormat="1" applyFont="1" applyFill="1" applyBorder="1" applyAlignment="1">
      <alignment horizontal="right"/>
    </xf>
    <xf numFmtId="38" fontId="2" fillId="0" borderId="33" xfId="0" applyNumberFormat="1" applyFont="1" applyBorder="1" applyAlignment="1">
      <alignment horizontal="center"/>
    </xf>
    <xf numFmtId="9" fontId="2" fillId="1" borderId="33" xfId="0" applyNumberFormat="1" applyFont="1" applyFill="1" applyBorder="1" applyAlignment="1">
      <alignment horizontal="right" vertical="center"/>
    </xf>
    <xf numFmtId="38" fontId="2" fillId="0" borderId="36" xfId="0" applyNumberFormat="1" applyFont="1" applyBorder="1" applyAlignment="1">
      <alignment horizontal="center"/>
    </xf>
    <xf numFmtId="0" fontId="0" fillId="0" borderId="0" xfId="0" applyAlignment="1" quotePrefix="1">
      <alignment horizontal="left"/>
    </xf>
    <xf numFmtId="0" fontId="9" fillId="0" borderId="37" xfId="0" applyFont="1" applyBorder="1" applyAlignment="1">
      <alignment wrapText="1"/>
    </xf>
    <xf numFmtId="1" fontId="9" fillId="0" borderId="29" xfId="0" applyNumberFormat="1" applyFont="1" applyFill="1" applyBorder="1" applyAlignment="1">
      <alignment horizontal="center" wrapText="1"/>
    </xf>
    <xf numFmtId="1" fontId="9" fillId="0" borderId="22" xfId="0" applyNumberFormat="1" applyFont="1" applyFill="1" applyBorder="1" applyAlignment="1">
      <alignment horizontal="center" wrapText="1"/>
    </xf>
    <xf numFmtId="1" fontId="17" fillId="0" borderId="29" xfId="0" applyNumberFormat="1" applyFont="1" applyFill="1" applyBorder="1" applyAlignment="1">
      <alignment horizontal="center" wrapText="1"/>
    </xf>
    <xf numFmtId="0" fontId="17" fillId="0" borderId="22" xfId="0" applyNumberFormat="1" applyFont="1" applyFill="1" applyBorder="1" applyAlignment="1">
      <alignment horizontal="center" wrapText="1"/>
    </xf>
    <xf numFmtId="0" fontId="9" fillId="0" borderId="4" xfId="0" applyFont="1" applyBorder="1" applyAlignment="1" quotePrefix="1">
      <alignment horizontal="left" wrapText="1"/>
    </xf>
    <xf numFmtId="14" fontId="9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2" borderId="0" xfId="0" applyFill="1" applyAlignment="1">
      <alignment/>
    </xf>
    <xf numFmtId="0" fontId="22" fillId="5" borderId="0" xfId="0" applyFont="1" applyFill="1" applyAlignment="1">
      <alignment/>
    </xf>
    <xf numFmtId="0" fontId="23" fillId="5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23" fillId="5" borderId="0" xfId="0" applyFont="1" applyFill="1" applyAlignment="1">
      <alignment/>
    </xf>
    <xf numFmtId="0" fontId="6" fillId="2" borderId="0" xfId="0" applyFont="1" applyFill="1" applyAlignment="1">
      <alignment/>
    </xf>
    <xf numFmtId="1" fontId="17" fillId="0" borderId="30" xfId="0" applyNumberFormat="1" applyFont="1" applyFill="1" applyBorder="1" applyAlignment="1">
      <alignment horizontal="center"/>
    </xf>
    <xf numFmtId="0" fontId="17" fillId="0" borderId="28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0" fillId="6" borderId="0" xfId="0" applyFill="1" applyAlignment="1">
      <alignment/>
    </xf>
    <xf numFmtId="0" fontId="24" fillId="5" borderId="0" xfId="0" applyFont="1" applyFill="1" applyAlignment="1">
      <alignment/>
    </xf>
    <xf numFmtId="0" fontId="24" fillId="2" borderId="0" xfId="0" applyFont="1" applyFill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6" fillId="7" borderId="0" xfId="0" applyFont="1" applyFill="1" applyAlignment="1">
      <alignment/>
    </xf>
    <xf numFmtId="0" fontId="23" fillId="7" borderId="0" xfId="0" applyFont="1" applyFill="1" applyAlignment="1">
      <alignment/>
    </xf>
    <xf numFmtId="0" fontId="22" fillId="7" borderId="0" xfId="0" applyFont="1" applyFill="1" applyAlignment="1">
      <alignment/>
    </xf>
    <xf numFmtId="0" fontId="0" fillId="7" borderId="0" xfId="0" applyFill="1" applyAlignment="1">
      <alignment/>
    </xf>
    <xf numFmtId="0" fontId="23" fillId="7" borderId="0" xfId="0" applyFont="1" applyFill="1" applyAlignment="1">
      <alignment wrapText="1"/>
    </xf>
    <xf numFmtId="10" fontId="22" fillId="7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0" fontId="5" fillId="0" borderId="3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/>
    </xf>
    <xf numFmtId="9" fontId="2" fillId="0" borderId="27" xfId="0" applyNumberFormat="1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2" borderId="38" xfId="0" applyFont="1" applyFill="1" applyBorder="1" applyAlignment="1">
      <alignment horizontal="center"/>
    </xf>
    <xf numFmtId="0" fontId="0" fillId="0" borderId="32" xfId="0" applyBorder="1" applyAlignment="1">
      <alignment vertical="center"/>
    </xf>
    <xf numFmtId="3" fontId="2" fillId="0" borderId="42" xfId="0" applyNumberFormat="1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center" vertical="center" wrapText="1"/>
    </xf>
    <xf numFmtId="9" fontId="2" fillId="0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4" borderId="38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6" fillId="4" borderId="44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21.421875" style="4" customWidth="1"/>
    <col min="2" max="2" width="12.7109375" style="5" customWidth="1"/>
    <col min="3" max="3" width="14.8515625" style="5" customWidth="1"/>
    <col min="4" max="4" width="12.7109375" style="6" customWidth="1"/>
    <col min="5" max="5" width="8.8515625" style="6" bestFit="1" customWidth="1"/>
    <col min="6" max="6" width="12.7109375" style="6" customWidth="1"/>
    <col min="7" max="7" width="7.7109375" style="6" customWidth="1"/>
    <col min="8" max="8" width="12.7109375" style="6" customWidth="1"/>
    <col min="9" max="9" width="8.28125" style="6" customWidth="1"/>
    <col min="10" max="16384" width="8.8515625" style="4" customWidth="1"/>
  </cols>
  <sheetData>
    <row r="1" spans="1:9" s="1" customFormat="1" ht="24.75" customHeight="1">
      <c r="A1" s="221" t="s">
        <v>0</v>
      </c>
      <c r="B1" s="222"/>
      <c r="C1" s="222"/>
      <c r="D1" s="222"/>
      <c r="E1" s="222"/>
      <c r="F1" s="222"/>
      <c r="G1" s="222"/>
      <c r="H1" s="222"/>
      <c r="I1" s="222"/>
    </row>
    <row r="2" spans="1:9" s="2" customFormat="1" ht="24.75" customHeight="1">
      <c r="A2" s="221" t="s">
        <v>80</v>
      </c>
      <c r="B2" s="222"/>
      <c r="C2" s="222"/>
      <c r="D2" s="222"/>
      <c r="E2" s="222"/>
      <c r="F2" s="222"/>
      <c r="G2" s="222"/>
      <c r="H2" s="222"/>
      <c r="I2" s="222"/>
    </row>
    <row r="3" spans="1:9" s="11" customFormat="1" ht="24" customHeight="1">
      <c r="A3" s="223" t="s">
        <v>79</v>
      </c>
      <c r="B3" s="223"/>
      <c r="C3" s="223"/>
      <c r="D3" s="223"/>
      <c r="E3" s="223"/>
      <c r="F3" s="223"/>
      <c r="G3" s="223"/>
      <c r="H3" s="223"/>
      <c r="I3" s="223"/>
    </row>
    <row r="4" spans="1:9" s="11" customFormat="1" ht="24" customHeight="1">
      <c r="A4" s="3"/>
      <c r="B4" s="3"/>
      <c r="C4" s="3"/>
      <c r="D4" s="3"/>
      <c r="E4" s="3"/>
      <c r="F4" s="3"/>
      <c r="G4" s="3"/>
      <c r="H4" s="3"/>
      <c r="I4" s="3"/>
    </row>
    <row r="5" spans="1:9" s="2" customFormat="1" ht="18">
      <c r="A5" s="224" t="s">
        <v>1</v>
      </c>
      <c r="B5" s="225"/>
      <c r="C5" s="225"/>
      <c r="D5" s="225"/>
      <c r="E5" s="225"/>
      <c r="F5" s="225"/>
      <c r="G5" s="225"/>
      <c r="H5" s="225"/>
      <c r="I5" s="225"/>
    </row>
    <row r="6" ht="15"/>
    <row r="7" spans="1:9" ht="15.75">
      <c r="A7" s="226" t="s">
        <v>14</v>
      </c>
      <c r="B7" s="219" t="s">
        <v>46</v>
      </c>
      <c r="C7" s="220"/>
      <c r="D7" s="216" t="s">
        <v>45</v>
      </c>
      <c r="E7" s="217"/>
      <c r="F7" s="217"/>
      <c r="G7" s="217"/>
      <c r="H7" s="217"/>
      <c r="I7" s="218"/>
    </row>
    <row r="8" spans="1:9" ht="38.25">
      <c r="A8" s="227"/>
      <c r="B8" s="28" t="s">
        <v>12</v>
      </c>
      <c r="C8" s="64" t="s">
        <v>69</v>
      </c>
      <c r="D8" s="59" t="s">
        <v>34</v>
      </c>
      <c r="E8" s="30" t="s">
        <v>42</v>
      </c>
      <c r="F8" s="18" t="s">
        <v>35</v>
      </c>
      <c r="G8" s="30" t="s">
        <v>42</v>
      </c>
      <c r="H8" s="60" t="s">
        <v>36</v>
      </c>
      <c r="I8" s="30" t="s">
        <v>42</v>
      </c>
    </row>
    <row r="9" spans="1:9" ht="15">
      <c r="A9" s="72" t="s">
        <v>33</v>
      </c>
      <c r="B9" s="21" t="s">
        <v>11</v>
      </c>
      <c r="C9" s="22"/>
      <c r="D9" s="73" t="s">
        <v>37</v>
      </c>
      <c r="E9" s="74">
        <v>0.5</v>
      </c>
      <c r="F9" s="75" t="s">
        <v>40</v>
      </c>
      <c r="G9" s="74">
        <v>0.2</v>
      </c>
      <c r="H9" s="76" t="s">
        <v>108</v>
      </c>
      <c r="I9" s="74">
        <v>0.07</v>
      </c>
    </row>
    <row r="10" spans="1:9" s="71" customFormat="1" ht="15">
      <c r="A10" s="29"/>
      <c r="B10" s="65"/>
      <c r="C10" s="66"/>
      <c r="D10" s="67"/>
      <c r="E10" s="68"/>
      <c r="F10" s="69"/>
      <c r="G10" s="68"/>
      <c r="H10" s="70"/>
      <c r="I10" s="68"/>
    </row>
    <row r="11" spans="1:9" ht="15.75">
      <c r="A11" s="20" t="s">
        <v>107</v>
      </c>
      <c r="B11" s="150">
        <v>13450</v>
      </c>
      <c r="C11" s="151">
        <v>1714</v>
      </c>
      <c r="D11" s="61">
        <v>12832</v>
      </c>
      <c r="E11" s="62">
        <v>0.846214719071485</v>
      </c>
      <c r="F11" s="61">
        <v>3668</v>
      </c>
      <c r="G11" s="62">
        <v>0.24188868372461092</v>
      </c>
      <c r="H11" s="17">
        <v>1046</v>
      </c>
      <c r="I11" s="62">
        <v>0.06897916117119493</v>
      </c>
    </row>
    <row r="12" spans="1:9" ht="15">
      <c r="A12" s="19" t="s">
        <v>11</v>
      </c>
      <c r="B12" s="21" t="s">
        <v>11</v>
      </c>
      <c r="C12" s="22"/>
      <c r="D12" s="21"/>
      <c r="E12" s="23"/>
      <c r="F12" s="21" t="s">
        <v>11</v>
      </c>
      <c r="G12" s="23"/>
      <c r="H12" s="24"/>
      <c r="I12" s="23"/>
    </row>
    <row r="13" spans="1:9" ht="15.75">
      <c r="A13" s="20" t="s">
        <v>25</v>
      </c>
      <c r="B13" s="16">
        <v>4558</v>
      </c>
      <c r="C13" s="151">
        <v>1126</v>
      </c>
      <c r="D13" s="61">
        <v>4930</v>
      </c>
      <c r="E13" s="62">
        <v>0.8673469387755102</v>
      </c>
      <c r="F13" s="61">
        <v>1478</v>
      </c>
      <c r="G13" s="62">
        <v>0.26002814919071077</v>
      </c>
      <c r="H13" s="17">
        <v>0</v>
      </c>
      <c r="I13" s="62">
        <v>0</v>
      </c>
    </row>
    <row r="14" spans="1:9" ht="15">
      <c r="A14" s="19" t="s">
        <v>11</v>
      </c>
      <c r="B14" s="21" t="s">
        <v>11</v>
      </c>
      <c r="C14" s="22"/>
      <c r="D14" s="21"/>
      <c r="E14" s="23"/>
      <c r="F14" s="21" t="s">
        <v>11</v>
      </c>
      <c r="G14" s="23"/>
      <c r="H14" s="24"/>
      <c r="I14" s="23"/>
    </row>
    <row r="15" spans="1:9" ht="15.75">
      <c r="A15" s="20" t="s">
        <v>26</v>
      </c>
      <c r="B15" s="150">
        <v>9538</v>
      </c>
      <c r="C15" s="152">
        <v>696</v>
      </c>
      <c r="D15" s="61">
        <v>7739</v>
      </c>
      <c r="E15" s="62">
        <v>0.7562048075043971</v>
      </c>
      <c r="F15" s="61">
        <v>2041</v>
      </c>
      <c r="G15" s="62">
        <v>0.19943326167676373</v>
      </c>
      <c r="H15" s="17">
        <v>543</v>
      </c>
      <c r="I15" s="62">
        <v>0.05305843267539574</v>
      </c>
    </row>
    <row r="16" spans="1:9" ht="15.75">
      <c r="A16" s="20"/>
      <c r="B16" s="21" t="s">
        <v>11</v>
      </c>
      <c r="C16" s="22"/>
      <c r="D16" s="21"/>
      <c r="E16" s="23"/>
      <c r="F16" s="21" t="s">
        <v>11</v>
      </c>
      <c r="G16" s="23"/>
      <c r="H16" s="24"/>
      <c r="I16" s="23"/>
    </row>
    <row r="17" spans="1:9" ht="15.75">
      <c r="A17" s="20" t="s">
        <v>27</v>
      </c>
      <c r="B17" s="16">
        <v>33779</v>
      </c>
      <c r="C17" s="151">
        <v>1777</v>
      </c>
      <c r="D17" s="61">
        <v>34195</v>
      </c>
      <c r="E17" s="62">
        <v>0.9617223534705817</v>
      </c>
      <c r="F17" s="61">
        <v>4700</v>
      </c>
      <c r="G17" s="62">
        <v>0.13218584767690403</v>
      </c>
      <c r="H17" s="17">
        <v>3574</v>
      </c>
      <c r="I17" s="62">
        <v>0.10051749353133085</v>
      </c>
    </row>
    <row r="18" spans="1:9" ht="15">
      <c r="A18" s="19"/>
      <c r="B18" s="21"/>
      <c r="C18" s="22"/>
      <c r="D18" s="21"/>
      <c r="E18" s="23"/>
      <c r="F18" s="21"/>
      <c r="G18" s="23"/>
      <c r="H18" s="24"/>
      <c r="I18" s="23"/>
    </row>
    <row r="19" spans="1:9" ht="16.5" thickBot="1">
      <c r="A19" s="20" t="s">
        <v>68</v>
      </c>
      <c r="B19" s="16">
        <v>0</v>
      </c>
      <c r="C19" s="151">
        <v>3726</v>
      </c>
      <c r="D19" s="61">
        <v>8615</v>
      </c>
      <c r="E19" s="62">
        <v>2.3121309715512615</v>
      </c>
      <c r="F19" s="61">
        <v>2672</v>
      </c>
      <c r="G19" s="62">
        <v>0.7171229200214707</v>
      </c>
      <c r="H19" s="17">
        <v>0</v>
      </c>
      <c r="I19" s="62">
        <v>0</v>
      </c>
    </row>
    <row r="20" spans="1:9" s="27" customFormat="1" ht="24.75" customHeight="1" thickTop="1">
      <c r="A20" s="25" t="s">
        <v>13</v>
      </c>
      <c r="B20" s="26">
        <f>SUM(B11+B13+B15+B17+B19)</f>
        <v>61325</v>
      </c>
      <c r="C20" s="26">
        <f>SUM(C11+C13+C15+C17+C19)</f>
        <v>9039</v>
      </c>
      <c r="D20" s="26">
        <f>SUM(D11+D13+D15+D17+D19)</f>
        <v>68311</v>
      </c>
      <c r="E20" s="63">
        <f>SUM(D20/(B20+C20))</f>
        <v>0.9708231482007845</v>
      </c>
      <c r="F20" s="26">
        <f>SUM(F11+F13+F15+F17+F19)</f>
        <v>14559</v>
      </c>
      <c r="G20" s="63">
        <f>SUM(F20/(B20+C20))</f>
        <v>0.20690978341197203</v>
      </c>
      <c r="H20" s="26">
        <f>SUM(H11+H13+H15+H17+H19)</f>
        <v>5163</v>
      </c>
      <c r="I20" s="63">
        <f>SUM(H20/(B20+C20))</f>
        <v>0.07337558979023365</v>
      </c>
    </row>
    <row r="21" ht="15">
      <c r="A21" s="2"/>
    </row>
    <row r="22" ht="15">
      <c r="A22" s="15"/>
    </row>
    <row r="23" ht="15">
      <c r="C23" s="212"/>
    </row>
    <row r="24" spans="1:9" ht="15">
      <c r="A24" s="10"/>
      <c r="C24" s="12"/>
      <c r="D24" s="12"/>
      <c r="E24" s="12"/>
      <c r="F24" s="12"/>
      <c r="G24" s="12"/>
      <c r="H24" s="12"/>
      <c r="I24" s="12"/>
    </row>
    <row r="25" spans="1:9" ht="15">
      <c r="A25" s="12"/>
      <c r="C25" s="12"/>
      <c r="D25" s="12"/>
      <c r="E25" s="12"/>
      <c r="F25" s="12"/>
      <c r="G25" s="12"/>
      <c r="H25" s="12"/>
      <c r="I25" s="12"/>
    </row>
    <row r="26" spans="1:9" ht="15">
      <c r="A26" s="12"/>
      <c r="C26" s="12"/>
      <c r="D26" s="12"/>
      <c r="E26" s="12"/>
      <c r="F26" s="12"/>
      <c r="G26" s="12"/>
      <c r="H26" s="12"/>
      <c r="I26" s="12"/>
    </row>
    <row r="27" spans="1:9" ht="15">
      <c r="A27" s="12"/>
      <c r="C27" s="12"/>
      <c r="D27" s="12"/>
      <c r="E27" s="12"/>
      <c r="F27" s="12"/>
      <c r="G27" s="12"/>
      <c r="H27" s="12"/>
      <c r="I27" s="12"/>
    </row>
    <row r="28" spans="1:2" ht="15">
      <c r="A28" s="2"/>
      <c r="B28" s="4"/>
    </row>
    <row r="29" spans="1:9" ht="15">
      <c r="A29" s="2"/>
      <c r="B29" s="4"/>
      <c r="C29" s="13"/>
      <c r="D29" s="14"/>
      <c r="E29" s="14"/>
      <c r="F29" s="14"/>
      <c r="G29" s="14"/>
      <c r="H29" s="14"/>
      <c r="I29" s="14"/>
    </row>
    <row r="30" spans="1:2" ht="15">
      <c r="A30" s="12"/>
      <c r="B30" s="4"/>
    </row>
    <row r="31" spans="1:9" ht="15">
      <c r="A31" s="2"/>
      <c r="B31" s="4"/>
      <c r="C31" s="13"/>
      <c r="D31" s="14"/>
      <c r="E31" s="14"/>
      <c r="F31" s="14"/>
      <c r="G31" s="14"/>
      <c r="H31" s="14"/>
      <c r="I31" s="14"/>
    </row>
    <row r="32" spans="1:2" ht="15">
      <c r="A32" s="2"/>
      <c r="B32" s="4"/>
    </row>
    <row r="33" spans="1:9" ht="15">
      <c r="A33" s="2"/>
      <c r="B33" s="4"/>
      <c r="C33" s="13"/>
      <c r="D33" s="14"/>
      <c r="E33" s="14"/>
      <c r="F33" s="14"/>
      <c r="G33" s="14"/>
      <c r="H33" s="14"/>
      <c r="I33" s="14"/>
    </row>
    <row r="34" ht="15">
      <c r="A34" s="2"/>
    </row>
    <row r="35" ht="15">
      <c r="A35" s="2"/>
    </row>
    <row r="36" ht="15">
      <c r="A36" s="2"/>
    </row>
  </sheetData>
  <mergeCells count="7">
    <mergeCell ref="D7:I7"/>
    <mergeCell ref="B7:C7"/>
    <mergeCell ref="A1:I1"/>
    <mergeCell ref="A2:I2"/>
    <mergeCell ref="A3:I3"/>
    <mergeCell ref="A5:I5"/>
    <mergeCell ref="A7:A8"/>
  </mergeCells>
  <printOptions horizontalCentered="1"/>
  <pageMargins left="0.64" right="0.5" top="1" bottom="1" header="0.5" footer="0.5"/>
  <pageSetup fitToHeight="1" fitToWidth="1" horizontalDpi="600" verticalDpi="600" orientation="portrait" scale="84" r:id="rId3"/>
  <headerFooter alignWithMargins="0">
    <oddFooter xml:space="preserve">&amp;R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75" zoomScaleNormal="75" workbookViewId="0" topLeftCell="A16">
      <selection activeCell="L34" sqref="L34"/>
    </sheetView>
  </sheetViews>
  <sheetFormatPr defaultColWidth="9.140625" defaultRowHeight="12.75"/>
  <cols>
    <col min="1" max="1" width="25.7109375" style="0" customWidth="1"/>
    <col min="2" max="2" width="28.57421875" style="0" customWidth="1"/>
    <col min="3" max="3" width="10.28125" style="0" customWidth="1"/>
    <col min="4" max="8" width="11.7109375" style="0" customWidth="1"/>
    <col min="9" max="9" width="12.57421875" style="0" customWidth="1"/>
  </cols>
  <sheetData>
    <row r="1" spans="1:9" s="1" customFormat="1" ht="24.75" customHeight="1">
      <c r="A1" s="221" t="s">
        <v>44</v>
      </c>
      <c r="B1" s="222"/>
      <c r="C1" s="222"/>
      <c r="D1" s="222"/>
      <c r="E1" s="222"/>
      <c r="F1" s="222"/>
      <c r="G1" s="222"/>
      <c r="H1" s="222"/>
      <c r="I1" s="222"/>
    </row>
    <row r="2" spans="1:9" s="2" customFormat="1" ht="24.75" customHeight="1">
      <c r="A2" s="221" t="s">
        <v>80</v>
      </c>
      <c r="B2" s="222"/>
      <c r="C2" s="222"/>
      <c r="D2" s="222"/>
      <c r="E2" s="222"/>
      <c r="F2" s="222"/>
      <c r="G2" s="222"/>
      <c r="H2" s="222"/>
      <c r="I2" s="222"/>
    </row>
    <row r="3" spans="1:14" s="11" customFormat="1" ht="24" customHeight="1">
      <c r="A3" s="223" t="s">
        <v>95</v>
      </c>
      <c r="B3" s="223"/>
      <c r="C3" s="223"/>
      <c r="D3" s="223"/>
      <c r="E3" s="223"/>
      <c r="F3" s="223"/>
      <c r="G3" s="223"/>
      <c r="H3" s="223"/>
      <c r="I3" s="223"/>
      <c r="J3" s="3"/>
      <c r="K3" s="3"/>
      <c r="L3" s="3"/>
      <c r="M3" s="3"/>
      <c r="N3" s="3"/>
    </row>
    <row r="4" spans="1:14" s="11" customFormat="1" ht="24" customHeight="1">
      <c r="A4" s="3"/>
      <c r="B4" s="3"/>
      <c r="C4" s="3"/>
      <c r="D4" s="3"/>
      <c r="E4" s="3"/>
      <c r="F4" s="3"/>
      <c r="G4" s="3"/>
      <c r="H4" s="3"/>
      <c r="I4" s="170"/>
      <c r="J4" s="3"/>
      <c r="K4" s="3"/>
      <c r="L4" s="3"/>
      <c r="M4" s="3"/>
      <c r="N4" s="3"/>
    </row>
    <row r="5" spans="1:9" s="2" customFormat="1" ht="18">
      <c r="A5" s="224" t="s">
        <v>15</v>
      </c>
      <c r="B5" s="225"/>
      <c r="C5" s="225"/>
      <c r="D5" s="225"/>
      <c r="E5" s="225"/>
      <c r="F5" s="225"/>
      <c r="G5" s="225"/>
      <c r="H5" s="225"/>
      <c r="I5" s="225"/>
    </row>
    <row r="7" spans="1:9" s="31" customFormat="1" ht="15.75">
      <c r="A7" s="241" t="s">
        <v>17</v>
      </c>
      <c r="B7" s="239" t="s">
        <v>57</v>
      </c>
      <c r="C7" s="213" t="s">
        <v>70</v>
      </c>
      <c r="D7" s="242" t="s">
        <v>38</v>
      </c>
      <c r="E7" s="214"/>
      <c r="F7" s="215"/>
      <c r="G7" s="242" t="s">
        <v>16</v>
      </c>
      <c r="H7" s="214"/>
      <c r="I7" s="215"/>
    </row>
    <row r="8" spans="1:9" s="31" customFormat="1" ht="14.25">
      <c r="A8" s="240"/>
      <c r="B8" s="240"/>
      <c r="C8" s="243"/>
      <c r="D8" s="173" t="s">
        <v>18</v>
      </c>
      <c r="E8" s="33" t="s">
        <v>19</v>
      </c>
      <c r="F8" s="34" t="s">
        <v>41</v>
      </c>
      <c r="G8" s="32" t="s">
        <v>18</v>
      </c>
      <c r="H8" s="33" t="s">
        <v>19</v>
      </c>
      <c r="I8" s="34" t="s">
        <v>41</v>
      </c>
    </row>
    <row r="9" spans="1:9" s="83" customFormat="1" ht="12.75">
      <c r="A9" s="78"/>
      <c r="B9" s="79"/>
      <c r="C9" s="130"/>
      <c r="D9" s="174" t="s">
        <v>37</v>
      </c>
      <c r="E9" s="81"/>
      <c r="F9" s="84">
        <v>0.5</v>
      </c>
      <c r="G9" s="80" t="s">
        <v>39</v>
      </c>
      <c r="H9" s="81"/>
      <c r="I9" s="82" t="s">
        <v>43</v>
      </c>
    </row>
    <row r="10" spans="1:9" ht="15.75">
      <c r="A10" s="49" t="s">
        <v>107</v>
      </c>
      <c r="B10" s="35"/>
      <c r="C10" s="131"/>
      <c r="D10" s="175"/>
      <c r="E10" s="51"/>
      <c r="F10" s="52"/>
      <c r="G10" s="53"/>
      <c r="H10" s="51"/>
      <c r="I10" s="52"/>
    </row>
    <row r="11" spans="1:9" ht="15">
      <c r="A11" s="36" t="s">
        <v>20</v>
      </c>
      <c r="B11" s="37" t="s">
        <v>9</v>
      </c>
      <c r="C11" s="132">
        <v>2581</v>
      </c>
      <c r="D11" s="176">
        <v>1290.5</v>
      </c>
      <c r="E11" s="228">
        <v>2695.19388024268</v>
      </c>
      <c r="F11" s="236">
        <v>0.846214719071485</v>
      </c>
      <c r="G11" s="7">
        <v>516.2</v>
      </c>
      <c r="H11" s="228">
        <v>770.4154576628857</v>
      </c>
      <c r="I11" s="233">
        <v>0.24188868372461092</v>
      </c>
    </row>
    <row r="12" spans="1:9" ht="15">
      <c r="A12" s="36" t="s">
        <v>21</v>
      </c>
      <c r="B12" s="37" t="s">
        <v>9</v>
      </c>
      <c r="C12" s="132">
        <v>558</v>
      </c>
      <c r="D12" s="176">
        <v>279</v>
      </c>
      <c r="E12" s="231"/>
      <c r="F12" s="237"/>
      <c r="G12" s="7">
        <v>111.6</v>
      </c>
      <c r="H12" s="229"/>
      <c r="I12" s="234"/>
    </row>
    <row r="13" spans="1:9" ht="15">
      <c r="A13" s="36" t="s">
        <v>22</v>
      </c>
      <c r="B13" s="37" t="s">
        <v>71</v>
      </c>
      <c r="C13" s="132">
        <v>46</v>
      </c>
      <c r="D13" s="176">
        <v>23</v>
      </c>
      <c r="E13" s="232"/>
      <c r="F13" s="238"/>
      <c r="G13" s="7">
        <v>9.2</v>
      </c>
      <c r="H13" s="230"/>
      <c r="I13" s="235"/>
    </row>
    <row r="14" spans="1:9" ht="15.75" thickBot="1">
      <c r="A14" s="36" t="s">
        <v>23</v>
      </c>
      <c r="B14" s="37" t="s">
        <v>10</v>
      </c>
      <c r="C14" s="132">
        <v>75</v>
      </c>
      <c r="D14" s="175"/>
      <c r="E14" s="51"/>
      <c r="F14" s="52"/>
      <c r="G14" s="41">
        <v>18.75</v>
      </c>
      <c r="H14" s="40">
        <v>22.027972027972027</v>
      </c>
      <c r="I14" s="42">
        <v>0.2937062937062937</v>
      </c>
    </row>
    <row r="15" spans="1:9" ht="15.75" thickTop="1">
      <c r="A15" s="19" t="s">
        <v>24</v>
      </c>
      <c r="B15" s="43"/>
      <c r="C15" s="133"/>
      <c r="D15" s="45">
        <v>1592.5</v>
      </c>
      <c r="E15" s="46">
        <v>2695.19388024268</v>
      </c>
      <c r="F15" s="48" t="s">
        <v>11</v>
      </c>
      <c r="G15" s="47">
        <v>655.75</v>
      </c>
      <c r="H15" s="46">
        <v>792.4434296908578</v>
      </c>
      <c r="I15" s="48">
        <v>0.24308080665363735</v>
      </c>
    </row>
    <row r="16" spans="1:9" ht="15.75">
      <c r="A16" s="49" t="s">
        <v>25</v>
      </c>
      <c r="B16" s="50"/>
      <c r="C16" s="134"/>
      <c r="D16" s="175"/>
      <c r="E16" s="51"/>
      <c r="F16" s="52"/>
      <c r="G16" s="53"/>
      <c r="H16" s="51"/>
      <c r="I16" s="52"/>
    </row>
    <row r="17" spans="1:9" ht="15">
      <c r="A17" s="36" t="s">
        <v>20</v>
      </c>
      <c r="B17" s="37" t="s">
        <v>71</v>
      </c>
      <c r="C17" s="132">
        <v>1035</v>
      </c>
      <c r="D17" s="176">
        <v>517.5</v>
      </c>
      <c r="E17" s="228">
        <v>1022.6020408163265</v>
      </c>
      <c r="F17" s="236">
        <v>0.8673469387755102</v>
      </c>
      <c r="G17" s="7">
        <v>207</v>
      </c>
      <c r="H17" s="228">
        <v>306.573187895848</v>
      </c>
      <c r="I17" s="233">
        <v>0.26002814919071077</v>
      </c>
    </row>
    <row r="18" spans="1:9" ht="15">
      <c r="A18" s="36" t="s">
        <v>21</v>
      </c>
      <c r="B18" s="37" t="s">
        <v>9</v>
      </c>
      <c r="C18" s="132">
        <v>143</v>
      </c>
      <c r="D18" s="176">
        <v>71.5</v>
      </c>
      <c r="E18" s="231"/>
      <c r="F18" s="237"/>
      <c r="G18" s="7">
        <v>28.6</v>
      </c>
      <c r="H18" s="229"/>
      <c r="I18" s="234"/>
    </row>
    <row r="19" spans="1:9" ht="15">
      <c r="A19" s="36" t="s">
        <v>22</v>
      </c>
      <c r="B19" s="37" t="s">
        <v>71</v>
      </c>
      <c r="C19" s="132">
        <v>1</v>
      </c>
      <c r="D19" s="176">
        <v>0.5</v>
      </c>
      <c r="E19" s="232"/>
      <c r="F19" s="238"/>
      <c r="G19" s="7">
        <v>0.2</v>
      </c>
      <c r="H19" s="230"/>
      <c r="I19" s="235"/>
    </row>
    <row r="20" spans="1:9" ht="15.75" thickBot="1">
      <c r="A20" s="36" t="s">
        <v>23</v>
      </c>
      <c r="B20" s="37" t="s">
        <v>10</v>
      </c>
      <c r="C20" s="135">
        <v>44</v>
      </c>
      <c r="D20" s="175"/>
      <c r="E20" s="51"/>
      <c r="F20" s="52"/>
      <c r="G20" s="41">
        <v>11</v>
      </c>
      <c r="H20" s="40">
        <v>3.25</v>
      </c>
      <c r="I20" s="42">
        <v>0.07386363636363637</v>
      </c>
    </row>
    <row r="21" spans="1:9" ht="15.75" thickTop="1">
      <c r="A21" s="19" t="s">
        <v>24</v>
      </c>
      <c r="B21" s="36"/>
      <c r="C21" s="136"/>
      <c r="D21" s="45">
        <v>589.5</v>
      </c>
      <c r="E21" s="46">
        <v>1022.6020408163265</v>
      </c>
      <c r="F21" s="44" t="s">
        <v>11</v>
      </c>
      <c r="G21" s="47">
        <v>246.8</v>
      </c>
      <c r="H21" s="46">
        <v>309.823187895848</v>
      </c>
      <c r="I21" s="48">
        <v>0.2533304888764088</v>
      </c>
    </row>
    <row r="22" spans="1:9" ht="15.75">
      <c r="A22" s="49" t="s">
        <v>26</v>
      </c>
      <c r="B22" s="55"/>
      <c r="C22" s="137"/>
      <c r="D22" s="175"/>
      <c r="E22" s="51"/>
      <c r="F22" s="52"/>
      <c r="G22" s="53"/>
      <c r="H22" s="51"/>
      <c r="I22" s="52"/>
    </row>
    <row r="23" spans="1:9" ht="15">
      <c r="A23" s="36" t="s">
        <v>20</v>
      </c>
      <c r="B23" s="54" t="s">
        <v>71</v>
      </c>
      <c r="C23" s="135">
        <v>3477</v>
      </c>
      <c r="D23" s="176">
        <v>1738.5</v>
      </c>
      <c r="E23" s="228">
        <v>3267.5609732264998</v>
      </c>
      <c r="F23" s="236">
        <v>0.7562048075043971</v>
      </c>
      <c r="G23" s="7">
        <v>695.4</v>
      </c>
      <c r="H23" s="228">
        <v>861.7511237052961</v>
      </c>
      <c r="I23" s="233">
        <v>0.19943326167676373</v>
      </c>
    </row>
    <row r="24" spans="1:9" ht="15">
      <c r="A24" s="36" t="s">
        <v>21</v>
      </c>
      <c r="B24" s="54" t="s">
        <v>71</v>
      </c>
      <c r="C24" s="135">
        <v>843</v>
      </c>
      <c r="D24" s="176">
        <v>421.5</v>
      </c>
      <c r="E24" s="231"/>
      <c r="F24" s="237"/>
      <c r="G24" s="7">
        <v>168.6</v>
      </c>
      <c r="H24" s="229"/>
      <c r="I24" s="234"/>
    </row>
    <row r="25" spans="1:9" ht="15">
      <c r="A25" s="36" t="s">
        <v>22</v>
      </c>
      <c r="B25" s="54" t="s">
        <v>71</v>
      </c>
      <c r="C25" s="135">
        <v>1</v>
      </c>
      <c r="D25" s="176">
        <v>0.5</v>
      </c>
      <c r="E25" s="232"/>
      <c r="F25" s="238"/>
      <c r="G25" s="7">
        <v>0.2</v>
      </c>
      <c r="H25" s="230"/>
      <c r="I25" s="235"/>
    </row>
    <row r="26" spans="1:9" ht="15.75" thickBot="1">
      <c r="A26" s="36" t="s">
        <v>23</v>
      </c>
      <c r="B26" s="37" t="s">
        <v>10</v>
      </c>
      <c r="C26" s="135">
        <v>1100</v>
      </c>
      <c r="D26" s="175"/>
      <c r="E26" s="51"/>
      <c r="F26" s="52"/>
      <c r="G26" s="41">
        <v>275</v>
      </c>
      <c r="H26" s="171">
        <v>85.57341124908692</v>
      </c>
      <c r="I26" s="42">
        <v>0.07779401022644265</v>
      </c>
    </row>
    <row r="27" spans="1:9" ht="15.75" thickTop="1">
      <c r="A27" s="19" t="s">
        <v>24</v>
      </c>
      <c r="B27" s="36"/>
      <c r="C27" s="136"/>
      <c r="D27" s="45">
        <v>2160.5</v>
      </c>
      <c r="E27" s="46">
        <v>3267.5609732264998</v>
      </c>
      <c r="F27" s="44" t="s">
        <v>11</v>
      </c>
      <c r="G27" s="47">
        <v>1139.2</v>
      </c>
      <c r="H27" s="46">
        <v>947.324534954383</v>
      </c>
      <c r="I27" s="48">
        <v>0.17475088267005773</v>
      </c>
    </row>
    <row r="28" spans="1:9" ht="15.75">
      <c r="A28" s="49" t="s">
        <v>27</v>
      </c>
      <c r="B28" s="55"/>
      <c r="C28" s="137"/>
      <c r="D28" s="175"/>
      <c r="E28" s="51"/>
      <c r="F28" s="52"/>
      <c r="G28" s="53"/>
      <c r="H28" s="51"/>
      <c r="I28" s="52"/>
    </row>
    <row r="29" spans="1:9" ht="15">
      <c r="A29" s="36" t="s">
        <v>20</v>
      </c>
      <c r="B29" s="54" t="s">
        <v>9</v>
      </c>
      <c r="C29" s="135">
        <v>9191</v>
      </c>
      <c r="D29" s="176">
        <v>4595.5</v>
      </c>
      <c r="E29" s="228">
        <v>11127.12762965463</v>
      </c>
      <c r="F29" s="236">
        <v>0.9617223534705817</v>
      </c>
      <c r="G29" s="7">
        <v>1838.2</v>
      </c>
      <c r="H29" s="228">
        <v>1529.3902576217797</v>
      </c>
      <c r="I29" s="233">
        <v>0.13218584767690403</v>
      </c>
    </row>
    <row r="30" spans="1:9" ht="15">
      <c r="A30" s="36" t="s">
        <v>21</v>
      </c>
      <c r="B30" s="54" t="s">
        <v>9</v>
      </c>
      <c r="C30" s="135">
        <v>2339</v>
      </c>
      <c r="D30" s="176">
        <v>1169.5</v>
      </c>
      <c r="E30" s="231"/>
      <c r="F30" s="237"/>
      <c r="G30" s="7">
        <v>467.8</v>
      </c>
      <c r="H30" s="229"/>
      <c r="I30" s="234"/>
    </row>
    <row r="31" spans="1:9" ht="15">
      <c r="A31" s="36" t="s">
        <v>22</v>
      </c>
      <c r="B31" s="54" t="s">
        <v>9</v>
      </c>
      <c r="C31" s="135">
        <v>40</v>
      </c>
      <c r="D31" s="176">
        <v>20</v>
      </c>
      <c r="E31" s="232"/>
      <c r="F31" s="238"/>
      <c r="G31" s="7">
        <v>8</v>
      </c>
      <c r="H31" s="230"/>
      <c r="I31" s="235"/>
    </row>
    <row r="32" spans="1:9" ht="15.75" thickBot="1">
      <c r="A32" s="36" t="s">
        <v>23</v>
      </c>
      <c r="B32" s="37" t="s">
        <v>10</v>
      </c>
      <c r="C32" s="135">
        <v>3226</v>
      </c>
      <c r="D32" s="175"/>
      <c r="E32" s="51"/>
      <c r="F32" s="52"/>
      <c r="G32" s="41">
        <v>806.5</v>
      </c>
      <c r="H32" s="40">
        <v>1303.1859756097563</v>
      </c>
      <c r="I32" s="42">
        <v>0.40396341463414637</v>
      </c>
    </row>
    <row r="33" spans="1:9" ht="15.75" thickTop="1">
      <c r="A33" s="19" t="s">
        <v>24</v>
      </c>
      <c r="B33" s="36"/>
      <c r="C33" s="136"/>
      <c r="D33" s="45">
        <v>5785</v>
      </c>
      <c r="E33" s="46">
        <v>11127.12762965463</v>
      </c>
      <c r="F33" s="44" t="s">
        <v>11</v>
      </c>
      <c r="G33" s="47">
        <v>3120.5</v>
      </c>
      <c r="H33" s="46">
        <v>2832.576233231536</v>
      </c>
      <c r="I33" s="48">
        <v>0.191442027117568</v>
      </c>
    </row>
    <row r="34" spans="1:9" s="93" customFormat="1" ht="19.5" customHeight="1">
      <c r="A34" s="88" t="s">
        <v>13</v>
      </c>
      <c r="B34" s="89"/>
      <c r="C34" s="138"/>
      <c r="D34" s="177"/>
      <c r="E34" s="91"/>
      <c r="F34" s="92"/>
      <c r="G34" s="90"/>
      <c r="H34" s="91"/>
      <c r="I34" s="92"/>
    </row>
    <row r="35" spans="1:9" ht="15">
      <c r="A35" s="36" t="s">
        <v>20</v>
      </c>
      <c r="B35" s="54" t="s">
        <v>9</v>
      </c>
      <c r="C35" s="135">
        <f>SUM(C11+C17+C23+C29)</f>
        <v>16284</v>
      </c>
      <c r="D35" s="176">
        <v>8142</v>
      </c>
      <c r="E35" s="228">
        <v>18112.484523940133</v>
      </c>
      <c r="F35" s="233">
        <v>0.8942228844206435</v>
      </c>
      <c r="G35" s="38">
        <v>3256.8</v>
      </c>
      <c r="H35" s="228">
        <v>3468.1300268858095</v>
      </c>
      <c r="I35" s="233">
        <v>0.1712234029565939</v>
      </c>
    </row>
    <row r="36" spans="1:9" ht="15">
      <c r="A36" s="36" t="s">
        <v>21</v>
      </c>
      <c r="B36" s="54" t="s">
        <v>9</v>
      </c>
      <c r="C36" s="135">
        <f>SUM(C12+C18+C24+C30)</f>
        <v>3883</v>
      </c>
      <c r="D36" s="176">
        <v>1941.5</v>
      </c>
      <c r="E36" s="231"/>
      <c r="F36" s="245"/>
      <c r="G36" s="38">
        <v>776.6</v>
      </c>
      <c r="H36" s="229"/>
      <c r="I36" s="234"/>
    </row>
    <row r="37" spans="1:9" ht="15.75" thickBot="1">
      <c r="A37" s="36" t="s">
        <v>22</v>
      </c>
      <c r="B37" s="54" t="s">
        <v>9</v>
      </c>
      <c r="C37" s="172">
        <f>SUM(C13+C19+C25+C31)</f>
        <v>88</v>
      </c>
      <c r="D37" s="178">
        <v>44</v>
      </c>
      <c r="E37" s="244"/>
      <c r="F37" s="246"/>
      <c r="G37" s="39">
        <v>17.6</v>
      </c>
      <c r="H37" s="229"/>
      <c r="I37" s="234"/>
    </row>
    <row r="38" spans="1:9" ht="15.75" thickTop="1">
      <c r="A38" s="36" t="s">
        <v>23</v>
      </c>
      <c r="B38" s="37" t="s">
        <v>10</v>
      </c>
      <c r="C38" s="54">
        <f>SUM(C14+C20+C26+C32)</f>
        <v>4445</v>
      </c>
      <c r="D38" s="85"/>
      <c r="E38" s="86"/>
      <c r="F38" s="87"/>
      <c r="G38" s="45">
        <v>1111.25</v>
      </c>
      <c r="H38" s="46">
        <v>1414.0373588868151</v>
      </c>
      <c r="I38" s="48">
        <v>0.3181186409194185</v>
      </c>
    </row>
    <row r="39" spans="1:9" ht="15">
      <c r="A39" s="56"/>
      <c r="B39" s="56"/>
      <c r="C39" s="56"/>
      <c r="D39" s="57"/>
      <c r="E39" s="56"/>
      <c r="F39" s="56"/>
      <c r="G39" s="57"/>
      <c r="H39" s="56"/>
      <c r="I39" s="56"/>
    </row>
    <row r="40" ht="12.75">
      <c r="J40" s="9"/>
    </row>
    <row r="41" spans="1:10" ht="15.75">
      <c r="A41" s="129" t="s">
        <v>2</v>
      </c>
      <c r="J41" s="9"/>
    </row>
    <row r="42" spans="1:10" ht="12.75">
      <c r="A42" t="s">
        <v>65</v>
      </c>
      <c r="J42" s="9"/>
    </row>
    <row r="43" spans="1:10" ht="12.75">
      <c r="A43" s="128" t="s">
        <v>63</v>
      </c>
      <c r="J43" s="9"/>
    </row>
    <row r="44" spans="1:10" ht="12.75">
      <c r="A44" t="s">
        <v>64</v>
      </c>
      <c r="J44" s="9"/>
    </row>
    <row r="45" ht="7.5" customHeight="1">
      <c r="J45" s="9"/>
    </row>
    <row r="46" ht="12.75">
      <c r="A46" s="179" t="s">
        <v>76</v>
      </c>
    </row>
    <row r="47" ht="12.75">
      <c r="A47" s="179" t="s">
        <v>77</v>
      </c>
    </row>
    <row r="48" spans="1:2" ht="12.75">
      <c r="A48" s="77" t="s">
        <v>3</v>
      </c>
      <c r="B48" t="s">
        <v>4</v>
      </c>
    </row>
    <row r="49" spans="1:2" ht="12.75">
      <c r="A49" s="77" t="s">
        <v>5</v>
      </c>
      <c r="B49" t="s">
        <v>6</v>
      </c>
    </row>
    <row r="50" spans="1:2" ht="12.75">
      <c r="A50" s="77" t="s">
        <v>7</v>
      </c>
      <c r="B50" t="s">
        <v>8</v>
      </c>
    </row>
    <row r="51" ht="12.75">
      <c r="J51" s="9"/>
    </row>
    <row r="52" spans="1:4" ht="12.75">
      <c r="A52" t="s">
        <v>67</v>
      </c>
      <c r="B52" s="58" t="s">
        <v>28</v>
      </c>
      <c r="C52" s="58"/>
      <c r="D52" s="58" t="s">
        <v>29</v>
      </c>
    </row>
    <row r="53" spans="1:4" ht="12.75">
      <c r="A53" s="77" t="s">
        <v>9</v>
      </c>
      <c r="B53" s="8" t="s">
        <v>30</v>
      </c>
      <c r="C53" s="8"/>
      <c r="D53" s="8" t="s">
        <v>31</v>
      </c>
    </row>
    <row r="54" spans="1:4" ht="12.75">
      <c r="A54" s="77" t="s">
        <v>10</v>
      </c>
      <c r="B54" s="8"/>
      <c r="C54" s="8"/>
      <c r="D54" s="8" t="s">
        <v>32</v>
      </c>
    </row>
    <row r="56" ht="12.75">
      <c r="A56" t="s">
        <v>66</v>
      </c>
    </row>
  </sheetData>
  <mergeCells count="29">
    <mergeCell ref="I29:I31"/>
    <mergeCell ref="H35:H37"/>
    <mergeCell ref="E17:E19"/>
    <mergeCell ref="E23:E25"/>
    <mergeCell ref="E29:E31"/>
    <mergeCell ref="E35:E37"/>
    <mergeCell ref="I35:I37"/>
    <mergeCell ref="F29:F31"/>
    <mergeCell ref="F35:F37"/>
    <mergeCell ref="I17:I19"/>
    <mergeCell ref="B7:B8"/>
    <mergeCell ref="A7:A8"/>
    <mergeCell ref="A1:I1"/>
    <mergeCell ref="A2:I2"/>
    <mergeCell ref="A3:I3"/>
    <mergeCell ref="A5:I5"/>
    <mergeCell ref="D7:F7"/>
    <mergeCell ref="G7:I7"/>
    <mergeCell ref="C7:C8"/>
    <mergeCell ref="H29:H31"/>
    <mergeCell ref="E11:E13"/>
    <mergeCell ref="H11:H13"/>
    <mergeCell ref="I11:I13"/>
    <mergeCell ref="F11:F13"/>
    <mergeCell ref="I23:I25"/>
    <mergeCell ref="F17:F19"/>
    <mergeCell ref="F23:F25"/>
    <mergeCell ref="H17:H19"/>
    <mergeCell ref="H23:H25"/>
  </mergeCells>
  <printOptions horizontalCentered="1"/>
  <pageMargins left="0.64" right="0.5" top="1" bottom="1" header="0.5" footer="0.5"/>
  <pageSetup fitToHeight="1" fitToWidth="1" horizontalDpi="600" verticalDpi="600" orientation="portrait" scale="70" r:id="rId3"/>
  <headerFooter alignWithMargins="0">
    <oddFooter xml:space="preserve">&amp;R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3">
      <selection activeCell="J17" sqref="J17"/>
    </sheetView>
  </sheetViews>
  <sheetFormatPr defaultColWidth="9.140625" defaultRowHeight="12.75"/>
  <cols>
    <col min="1" max="1" width="13.421875" style="95" bestFit="1" customWidth="1"/>
    <col min="2" max="9" width="7.7109375" style="95" customWidth="1"/>
    <col min="10" max="10" width="35.8515625" style="95" customWidth="1"/>
    <col min="11" max="11" width="13.8515625" style="95" customWidth="1"/>
    <col min="12" max="12" width="23.8515625" style="95" customWidth="1"/>
    <col min="13" max="13" width="16.140625" style="95" customWidth="1"/>
    <col min="14" max="16384" width="9.140625" style="95" customWidth="1"/>
  </cols>
  <sheetData>
    <row r="1" spans="1:12" s="1" customFormat="1" ht="24.75" customHeight="1">
      <c r="A1" s="221" t="s">
        <v>54</v>
      </c>
      <c r="B1" s="222"/>
      <c r="C1" s="222"/>
      <c r="D1" s="222"/>
      <c r="E1" s="222"/>
      <c r="F1" s="222"/>
      <c r="G1" s="222"/>
      <c r="H1" s="222"/>
      <c r="I1" s="222"/>
      <c r="J1" s="222"/>
      <c r="K1" s="247"/>
      <c r="L1" s="93"/>
    </row>
    <row r="2" spans="1:12" s="2" customFormat="1" ht="24.75" customHeight="1">
      <c r="A2" s="221" t="s">
        <v>80</v>
      </c>
      <c r="B2" s="222"/>
      <c r="C2" s="222"/>
      <c r="D2" s="222"/>
      <c r="E2" s="222"/>
      <c r="F2" s="222"/>
      <c r="G2" s="222"/>
      <c r="H2" s="222"/>
      <c r="I2" s="222"/>
      <c r="J2" s="222"/>
      <c r="K2" s="262"/>
      <c r="L2" s="12"/>
    </row>
    <row r="3" spans="1:16" s="11" customFormat="1" ht="24" customHeight="1">
      <c r="A3" s="223" t="s">
        <v>79</v>
      </c>
      <c r="B3" s="223"/>
      <c r="C3" s="223"/>
      <c r="D3" s="223"/>
      <c r="E3" s="223"/>
      <c r="F3" s="223"/>
      <c r="G3" s="223"/>
      <c r="H3" s="223"/>
      <c r="I3" s="223"/>
      <c r="J3" s="223"/>
      <c r="K3" s="225"/>
      <c r="L3" s="8"/>
      <c r="M3" s="3"/>
      <c r="N3" s="3"/>
      <c r="O3" s="3"/>
      <c r="P3" s="3"/>
    </row>
    <row r="4" spans="1:16" s="11" customFormat="1" ht="2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2" s="2" customFormat="1" ht="18">
      <c r="A5" s="224" t="s">
        <v>53</v>
      </c>
      <c r="B5" s="225"/>
      <c r="C5" s="225"/>
      <c r="D5" s="225"/>
      <c r="E5" s="225"/>
      <c r="F5" s="225"/>
      <c r="G5" s="225"/>
      <c r="H5" s="225"/>
      <c r="I5" s="225"/>
      <c r="J5" s="225"/>
      <c r="K5" s="262"/>
      <c r="L5" s="12"/>
    </row>
    <row r="6" spans="15:16" ht="11.25">
      <c r="O6" s="167"/>
      <c r="P6" s="167"/>
    </row>
    <row r="7" spans="1:16" s="96" customFormat="1" ht="19.5" customHeight="1">
      <c r="A7" s="248" t="s">
        <v>14</v>
      </c>
      <c r="B7" s="251" t="s">
        <v>72</v>
      </c>
      <c r="C7" s="252"/>
      <c r="D7" s="251" t="s">
        <v>62</v>
      </c>
      <c r="E7" s="255"/>
      <c r="F7" s="251" t="s">
        <v>75</v>
      </c>
      <c r="G7" s="256"/>
      <c r="H7" s="251" t="s">
        <v>56</v>
      </c>
      <c r="I7" s="256"/>
      <c r="J7" s="257" t="s">
        <v>48</v>
      </c>
      <c r="K7" s="257" t="s">
        <v>49</v>
      </c>
      <c r="O7" s="168"/>
      <c r="P7" s="168"/>
    </row>
    <row r="8" spans="1:16" s="96" customFormat="1" ht="19.5" customHeight="1">
      <c r="A8" s="249"/>
      <c r="B8" s="253"/>
      <c r="C8" s="254"/>
      <c r="D8" s="253"/>
      <c r="E8" s="254"/>
      <c r="F8" s="253"/>
      <c r="G8" s="254"/>
      <c r="H8" s="253"/>
      <c r="I8" s="254"/>
      <c r="J8" s="258"/>
      <c r="K8" s="260"/>
      <c r="O8" s="168"/>
      <c r="P8" s="168"/>
    </row>
    <row r="9" spans="1:16" s="96" customFormat="1" ht="19.5" customHeight="1">
      <c r="A9" s="250"/>
      <c r="B9" s="104" t="s">
        <v>50</v>
      </c>
      <c r="C9" s="105" t="s">
        <v>51</v>
      </c>
      <c r="D9" s="104" t="s">
        <v>50</v>
      </c>
      <c r="E9" s="105" t="s">
        <v>51</v>
      </c>
      <c r="F9" s="104" t="s">
        <v>50</v>
      </c>
      <c r="G9" s="105" t="s">
        <v>51</v>
      </c>
      <c r="H9" s="104" t="s">
        <v>50</v>
      </c>
      <c r="I9" s="105" t="s">
        <v>51</v>
      </c>
      <c r="J9" s="259"/>
      <c r="K9" s="261"/>
      <c r="O9" s="168"/>
      <c r="P9" s="168"/>
    </row>
    <row r="10" spans="1:16" s="187" customFormat="1" ht="26.25" customHeight="1">
      <c r="A10" s="180" t="s">
        <v>107</v>
      </c>
      <c r="B10" s="181">
        <v>2</v>
      </c>
      <c r="C10" s="182">
        <v>178</v>
      </c>
      <c r="D10" s="181">
        <v>18</v>
      </c>
      <c r="E10" s="182">
        <v>75</v>
      </c>
      <c r="F10" s="183">
        <v>0</v>
      </c>
      <c r="G10" s="184">
        <v>3</v>
      </c>
      <c r="H10" s="181">
        <v>11</v>
      </c>
      <c r="I10" s="182">
        <v>186</v>
      </c>
      <c r="J10" s="185" t="s">
        <v>81</v>
      </c>
      <c r="K10" s="186" t="s">
        <v>78</v>
      </c>
      <c r="O10" s="188"/>
      <c r="P10" s="188"/>
    </row>
    <row r="11" spans="1:16" s="187" customFormat="1" ht="26.25" customHeight="1">
      <c r="A11" s="180" t="s">
        <v>25</v>
      </c>
      <c r="B11" s="181">
        <v>2</v>
      </c>
      <c r="C11" s="182">
        <v>7</v>
      </c>
      <c r="D11" s="181">
        <v>5</v>
      </c>
      <c r="E11" s="182">
        <v>43</v>
      </c>
      <c r="F11" s="183">
        <v>1</v>
      </c>
      <c r="G11" s="184">
        <v>1</v>
      </c>
      <c r="H11" s="181">
        <v>1</v>
      </c>
      <c r="I11" s="182">
        <v>6</v>
      </c>
      <c r="J11" s="185" t="s">
        <v>81</v>
      </c>
      <c r="K11" s="186" t="s">
        <v>78</v>
      </c>
      <c r="O11" s="188"/>
      <c r="P11" s="188"/>
    </row>
    <row r="12" spans="1:16" s="187" customFormat="1" ht="26.25" customHeight="1">
      <c r="A12" s="180" t="s">
        <v>96</v>
      </c>
      <c r="B12" s="181">
        <v>17</v>
      </c>
      <c r="C12" s="182">
        <v>130</v>
      </c>
      <c r="D12" s="181">
        <v>33</v>
      </c>
      <c r="E12" s="182">
        <v>69</v>
      </c>
      <c r="F12" s="183">
        <v>0</v>
      </c>
      <c r="G12" s="184">
        <v>2</v>
      </c>
      <c r="H12" s="181">
        <v>15</v>
      </c>
      <c r="I12" s="182">
        <v>143</v>
      </c>
      <c r="J12" s="185" t="s">
        <v>81</v>
      </c>
      <c r="K12" s="186" t="s">
        <v>78</v>
      </c>
      <c r="O12" s="188"/>
      <c r="P12" s="188"/>
    </row>
    <row r="13" spans="1:16" s="187" customFormat="1" ht="26.25" customHeight="1" thickBot="1">
      <c r="A13" s="180" t="s">
        <v>27</v>
      </c>
      <c r="B13" s="181">
        <v>175</v>
      </c>
      <c r="C13" s="182">
        <v>467</v>
      </c>
      <c r="D13" s="181">
        <v>155</v>
      </c>
      <c r="E13" s="182">
        <v>243</v>
      </c>
      <c r="F13" s="183">
        <v>9</v>
      </c>
      <c r="G13" s="184">
        <v>47</v>
      </c>
      <c r="H13" s="181">
        <v>170</v>
      </c>
      <c r="I13" s="182">
        <v>1006</v>
      </c>
      <c r="J13" s="185" t="s">
        <v>81</v>
      </c>
      <c r="K13" s="186" t="s">
        <v>78</v>
      </c>
      <c r="O13" s="188"/>
      <c r="P13" s="188"/>
    </row>
    <row r="14" spans="1:16" s="96" customFormat="1" ht="19.5" customHeight="1" thickTop="1">
      <c r="A14" s="126" t="s">
        <v>52</v>
      </c>
      <c r="B14" s="122">
        <f aca="true" t="shared" si="0" ref="B14:I14">SUM(B10:B13)</f>
        <v>196</v>
      </c>
      <c r="C14" s="122">
        <f t="shared" si="0"/>
        <v>782</v>
      </c>
      <c r="D14" s="122">
        <f t="shared" si="0"/>
        <v>211</v>
      </c>
      <c r="E14" s="122">
        <f t="shared" si="0"/>
        <v>430</v>
      </c>
      <c r="F14" s="122">
        <f t="shared" si="0"/>
        <v>10</v>
      </c>
      <c r="G14" s="122">
        <f t="shared" si="0"/>
        <v>53</v>
      </c>
      <c r="H14" s="122">
        <f t="shared" si="0"/>
        <v>197</v>
      </c>
      <c r="I14" s="127">
        <f t="shared" si="0"/>
        <v>1341</v>
      </c>
      <c r="J14" s="117"/>
      <c r="K14" s="117"/>
      <c r="L14" s="117"/>
      <c r="O14" s="168"/>
      <c r="P14" s="168"/>
    </row>
    <row r="15" spans="1:16" s="96" customFormat="1" ht="11.25">
      <c r="A15" s="100"/>
      <c r="B15" s="139"/>
      <c r="C15" s="139"/>
      <c r="D15" s="139"/>
      <c r="E15" s="139"/>
      <c r="F15" s="139"/>
      <c r="G15" s="140"/>
      <c r="H15" s="140"/>
      <c r="I15" s="140"/>
      <c r="J15" s="117"/>
      <c r="K15" s="117"/>
      <c r="L15" s="117"/>
      <c r="O15" s="168"/>
      <c r="P15" s="168"/>
    </row>
    <row r="16" spans="1:16" s="96" customFormat="1" ht="11.25">
      <c r="A16" s="100"/>
      <c r="B16" s="164"/>
      <c r="C16" s="164"/>
      <c r="D16" s="164"/>
      <c r="E16" s="164"/>
      <c r="F16" s="165"/>
      <c r="G16" s="161"/>
      <c r="H16" s="161"/>
      <c r="I16" s="161"/>
      <c r="J16" s="117"/>
      <c r="K16" s="117"/>
      <c r="L16" s="117"/>
      <c r="O16" s="168"/>
      <c r="P16" s="168"/>
    </row>
    <row r="17" spans="1:16" s="96" customFormat="1" ht="11.25">
      <c r="A17" s="100"/>
      <c r="B17" s="164"/>
      <c r="C17" s="164"/>
      <c r="D17" s="164"/>
      <c r="E17" s="164"/>
      <c r="F17" s="165"/>
      <c r="G17" s="161"/>
      <c r="H17" s="161"/>
      <c r="I17" s="161"/>
      <c r="O17" s="168"/>
      <c r="P17" s="168"/>
    </row>
    <row r="18" spans="1:16" s="96" customFormat="1" ht="11.25">
      <c r="A18" s="100"/>
      <c r="B18" s="164"/>
      <c r="C18" s="164"/>
      <c r="D18" s="164"/>
      <c r="E18" s="164"/>
      <c r="F18" s="165"/>
      <c r="G18" s="162"/>
      <c r="H18" s="162"/>
      <c r="I18" s="162"/>
      <c r="O18" s="168"/>
      <c r="P18" s="168"/>
    </row>
    <row r="19" spans="2:16" ht="11.25">
      <c r="B19" s="164"/>
      <c r="C19" s="164"/>
      <c r="D19" s="164"/>
      <c r="E19" s="164"/>
      <c r="F19" s="166"/>
      <c r="G19" s="162"/>
      <c r="H19" s="162"/>
      <c r="I19" s="162"/>
      <c r="O19" s="167"/>
      <c r="P19" s="167"/>
    </row>
    <row r="20" spans="1:16" s="2" customFormat="1" ht="18">
      <c r="A20" s="224" t="s">
        <v>55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62"/>
      <c r="L20" s="12"/>
      <c r="O20" s="169"/>
      <c r="P20" s="169"/>
    </row>
    <row r="21" spans="6:16" ht="11.25">
      <c r="F21" s="94"/>
      <c r="G21" s="94"/>
      <c r="H21" s="94"/>
      <c r="I21" s="94"/>
      <c r="O21" s="167"/>
      <c r="P21" s="167"/>
    </row>
    <row r="22" spans="1:16" s="96" customFormat="1" ht="19.5" customHeight="1">
      <c r="A22" s="248" t="s">
        <v>14</v>
      </c>
      <c r="B22" s="251" t="s">
        <v>72</v>
      </c>
      <c r="C22" s="252"/>
      <c r="D22" s="251" t="s">
        <v>62</v>
      </c>
      <c r="E22" s="255"/>
      <c r="F22" s="251" t="s">
        <v>75</v>
      </c>
      <c r="G22" s="256"/>
      <c r="H22" s="251" t="s">
        <v>47</v>
      </c>
      <c r="I22" s="256"/>
      <c r="J22" s="257" t="s">
        <v>48</v>
      </c>
      <c r="K22" s="257" t="s">
        <v>49</v>
      </c>
      <c r="O22" s="168"/>
      <c r="P22" s="168"/>
    </row>
    <row r="23" spans="1:16" s="96" customFormat="1" ht="19.5" customHeight="1">
      <c r="A23" s="249"/>
      <c r="B23" s="253"/>
      <c r="C23" s="254"/>
      <c r="D23" s="253"/>
      <c r="E23" s="254"/>
      <c r="F23" s="253"/>
      <c r="G23" s="254"/>
      <c r="H23" s="253"/>
      <c r="I23" s="254"/>
      <c r="J23" s="258"/>
      <c r="K23" s="260"/>
      <c r="O23" s="168"/>
      <c r="P23" s="168"/>
    </row>
    <row r="24" spans="1:16" s="96" customFormat="1" ht="19.5" customHeight="1">
      <c r="A24" s="250"/>
      <c r="B24" s="104" t="s">
        <v>50</v>
      </c>
      <c r="C24" s="105" t="s">
        <v>51</v>
      </c>
      <c r="D24" s="104" t="s">
        <v>50</v>
      </c>
      <c r="E24" s="105" t="s">
        <v>51</v>
      </c>
      <c r="F24" s="104" t="s">
        <v>50</v>
      </c>
      <c r="G24" s="105" t="s">
        <v>51</v>
      </c>
      <c r="H24" s="104" t="s">
        <v>50</v>
      </c>
      <c r="I24" s="105" t="s">
        <v>51</v>
      </c>
      <c r="J24" s="259"/>
      <c r="K24" s="261"/>
      <c r="O24" s="168"/>
      <c r="P24" s="168"/>
    </row>
    <row r="25" spans="1:16" ht="19.5" customHeight="1">
      <c r="A25" s="98" t="s">
        <v>107</v>
      </c>
      <c r="B25" s="101">
        <v>0</v>
      </c>
      <c r="C25" s="97">
        <v>0</v>
      </c>
      <c r="D25" s="101">
        <v>0</v>
      </c>
      <c r="E25" s="97">
        <v>16</v>
      </c>
      <c r="F25" s="114">
        <v>0</v>
      </c>
      <c r="G25" s="115">
        <v>0</v>
      </c>
      <c r="H25" s="114">
        <v>0</v>
      </c>
      <c r="I25" s="115">
        <v>0</v>
      </c>
      <c r="J25" s="98"/>
      <c r="K25" s="103"/>
      <c r="O25" s="167"/>
      <c r="P25" s="167"/>
    </row>
    <row r="26" spans="1:16" ht="19.5" customHeight="1">
      <c r="A26" s="98" t="s">
        <v>97</v>
      </c>
      <c r="B26" s="101">
        <v>0</v>
      </c>
      <c r="C26" s="97">
        <v>84</v>
      </c>
      <c r="D26" s="101">
        <v>0</v>
      </c>
      <c r="E26" s="97">
        <v>12</v>
      </c>
      <c r="F26" s="114">
        <v>0</v>
      </c>
      <c r="G26" s="115">
        <v>0</v>
      </c>
      <c r="H26" s="114">
        <v>0</v>
      </c>
      <c r="I26" s="115">
        <v>84</v>
      </c>
      <c r="J26" s="204" t="s">
        <v>99</v>
      </c>
      <c r="K26" s="103">
        <v>39082</v>
      </c>
      <c r="O26" s="167"/>
      <c r="P26" s="167"/>
    </row>
    <row r="27" spans="1:16" ht="19.5" customHeight="1">
      <c r="A27" s="98" t="s">
        <v>96</v>
      </c>
      <c r="B27" s="101">
        <v>0</v>
      </c>
      <c r="C27" s="97">
        <v>1</v>
      </c>
      <c r="D27" s="101">
        <v>0</v>
      </c>
      <c r="E27" s="97">
        <v>0</v>
      </c>
      <c r="F27" s="114">
        <v>0</v>
      </c>
      <c r="G27" s="115">
        <v>0</v>
      </c>
      <c r="H27" s="114">
        <v>0</v>
      </c>
      <c r="I27" s="115">
        <v>1</v>
      </c>
      <c r="J27" s="204" t="s">
        <v>99</v>
      </c>
      <c r="K27" s="103">
        <v>39082</v>
      </c>
      <c r="O27" s="167"/>
      <c r="P27" s="167"/>
    </row>
    <row r="28" spans="1:16" ht="23.25" thickBot="1">
      <c r="A28" s="98" t="s">
        <v>27</v>
      </c>
      <c r="B28" s="102">
        <v>0</v>
      </c>
      <c r="C28" s="99">
        <v>44</v>
      </c>
      <c r="D28" s="102">
        <v>0</v>
      </c>
      <c r="E28" s="99">
        <v>0</v>
      </c>
      <c r="F28" s="195">
        <v>0</v>
      </c>
      <c r="G28" s="196">
        <v>0</v>
      </c>
      <c r="H28" s="195">
        <v>1</v>
      </c>
      <c r="I28" s="196">
        <v>78</v>
      </c>
      <c r="J28" s="185" t="s">
        <v>81</v>
      </c>
      <c r="K28" s="186" t="s">
        <v>78</v>
      </c>
      <c r="O28" s="167"/>
      <c r="P28" s="167"/>
    </row>
    <row r="29" spans="1:12" s="96" customFormat="1" ht="19.5" customHeight="1" thickTop="1">
      <c r="A29" s="100" t="s">
        <v>52</v>
      </c>
      <c r="B29" s="122">
        <f aca="true" t="shared" si="1" ref="B29:I29">SUM(B25:B28)</f>
        <v>0</v>
      </c>
      <c r="C29" s="122">
        <f t="shared" si="1"/>
        <v>129</v>
      </c>
      <c r="D29" s="122">
        <f t="shared" si="1"/>
        <v>0</v>
      </c>
      <c r="E29" s="122">
        <f t="shared" si="1"/>
        <v>28</v>
      </c>
      <c r="F29" s="122">
        <f t="shared" si="1"/>
        <v>0</v>
      </c>
      <c r="G29" s="122">
        <f t="shared" si="1"/>
        <v>0</v>
      </c>
      <c r="H29" s="123">
        <f t="shared" si="1"/>
        <v>1</v>
      </c>
      <c r="I29" s="124">
        <f t="shared" si="1"/>
        <v>163</v>
      </c>
      <c r="J29" s="118"/>
      <c r="K29" s="118"/>
      <c r="L29" s="117"/>
    </row>
    <row r="31" spans="2:9" ht="11.25">
      <c r="B31" s="163"/>
      <c r="C31" s="163"/>
      <c r="D31" s="163"/>
      <c r="E31" s="163"/>
      <c r="F31" s="162"/>
      <c r="G31" s="162"/>
      <c r="H31" s="162"/>
      <c r="I31" s="162"/>
    </row>
    <row r="32" spans="2:9" ht="11.25">
      <c r="B32" s="163"/>
      <c r="C32" s="163"/>
      <c r="D32" s="163"/>
      <c r="E32" s="163"/>
      <c r="F32" s="162"/>
      <c r="G32" s="162"/>
      <c r="H32" s="162"/>
      <c r="I32" s="162"/>
    </row>
    <row r="33" spans="2:9" ht="11.25">
      <c r="B33" s="163"/>
      <c r="C33" s="163"/>
      <c r="D33" s="163"/>
      <c r="E33" s="163"/>
      <c r="F33" s="162"/>
      <c r="G33" s="162"/>
      <c r="H33" s="162"/>
      <c r="I33" s="162"/>
    </row>
    <row r="34" spans="2:9" ht="11.25">
      <c r="B34" s="163"/>
      <c r="C34" s="163"/>
      <c r="D34" s="163"/>
      <c r="E34" s="163"/>
      <c r="F34" s="162"/>
      <c r="G34" s="162"/>
      <c r="H34" s="162"/>
      <c r="I34" s="162"/>
    </row>
  </sheetData>
  <mergeCells count="19">
    <mergeCell ref="A20:K20"/>
    <mergeCell ref="J22:J24"/>
    <mergeCell ref="K22:K24"/>
    <mergeCell ref="F7:G8"/>
    <mergeCell ref="A22:A24"/>
    <mergeCell ref="B22:C23"/>
    <mergeCell ref="D22:E23"/>
    <mergeCell ref="H22:I23"/>
    <mergeCell ref="F22:G23"/>
    <mergeCell ref="A1:K1"/>
    <mergeCell ref="A7:A9"/>
    <mergeCell ref="B7:C8"/>
    <mergeCell ref="D7:E8"/>
    <mergeCell ref="H7:I8"/>
    <mergeCell ref="J7:J9"/>
    <mergeCell ref="K7:K9"/>
    <mergeCell ref="A3:K3"/>
    <mergeCell ref="A2:K2"/>
    <mergeCell ref="A5:K5"/>
  </mergeCells>
  <printOptions horizontalCentered="1"/>
  <pageMargins left="0.64" right="0.5" top="1" bottom="1" header="0.5" footer="0.5"/>
  <pageSetup fitToHeight="1" fitToWidth="1" horizontalDpi="600" verticalDpi="600" orientation="portrait" scale="75" r:id="rId3"/>
  <headerFooter alignWithMargins="0">
    <oddFooter xml:space="preserve">&amp;R </oddFooter>
  </headerFooter>
  <colBreaks count="1" manualBreakCount="1">
    <brk id="1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A1">
      <selection activeCell="A10" sqref="A10"/>
    </sheetView>
  </sheetViews>
  <sheetFormatPr defaultColWidth="9.140625" defaultRowHeight="12.75"/>
  <cols>
    <col min="1" max="1" width="20.7109375" style="0" customWidth="1"/>
    <col min="2" max="2" width="12.7109375" style="0" customWidth="1"/>
    <col min="3" max="8" width="7.7109375" style="0" customWidth="1"/>
    <col min="9" max="9" width="7.8515625" style="0" customWidth="1"/>
    <col min="10" max="10" width="7.7109375" style="0" customWidth="1"/>
    <col min="11" max="11" width="28.57421875" style="0" customWidth="1"/>
    <col min="12" max="12" width="14.57421875" style="0" customWidth="1"/>
  </cols>
  <sheetData>
    <row r="1" spans="1:12" s="1" customFormat="1" ht="24.75" customHeight="1">
      <c r="A1" s="221" t="s">
        <v>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" customFormat="1" ht="24.75" customHeight="1">
      <c r="A2" s="221" t="s">
        <v>80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s="11" customFormat="1" ht="24" customHeight="1">
      <c r="A3" s="223" t="s">
        <v>79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0" s="11" customFormat="1" ht="24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2" s="2" customFormat="1" ht="18">
      <c r="A5" s="224" t="s">
        <v>61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7" spans="1:18" s="4" customFormat="1" ht="19.5" customHeight="1">
      <c r="A7" s="269" t="s">
        <v>14</v>
      </c>
      <c r="B7" s="269" t="s">
        <v>57</v>
      </c>
      <c r="C7" s="251" t="s">
        <v>73</v>
      </c>
      <c r="D7" s="252"/>
      <c r="E7" s="251" t="s">
        <v>74</v>
      </c>
      <c r="F7" s="255"/>
      <c r="G7" s="263" t="s">
        <v>75</v>
      </c>
      <c r="H7" s="264"/>
      <c r="I7" s="251" t="s">
        <v>47</v>
      </c>
      <c r="J7" s="256"/>
      <c r="K7" s="257" t="s">
        <v>48</v>
      </c>
      <c r="L7" s="257" t="s">
        <v>49</v>
      </c>
      <c r="N7" s="267"/>
      <c r="O7" s="268"/>
      <c r="P7" s="145"/>
      <c r="Q7" s="267"/>
      <c r="R7" s="268"/>
    </row>
    <row r="8" spans="1:18" s="4" customFormat="1" ht="19.5" customHeight="1">
      <c r="A8" s="270"/>
      <c r="B8" s="270"/>
      <c r="C8" s="253"/>
      <c r="D8" s="254"/>
      <c r="E8" s="253"/>
      <c r="F8" s="254"/>
      <c r="G8" s="265"/>
      <c r="H8" s="266"/>
      <c r="I8" s="253"/>
      <c r="J8" s="254"/>
      <c r="K8" s="258"/>
      <c r="L8" s="260"/>
      <c r="N8" s="268"/>
      <c r="O8" s="268"/>
      <c r="P8" s="145"/>
      <c r="Q8" s="268"/>
      <c r="R8" s="268"/>
    </row>
    <row r="9" spans="1:23" s="4" customFormat="1" ht="19.5" customHeight="1">
      <c r="A9" s="271"/>
      <c r="B9" s="271"/>
      <c r="C9" s="104" t="s">
        <v>50</v>
      </c>
      <c r="D9" s="105" t="s">
        <v>51</v>
      </c>
      <c r="E9" s="104" t="s">
        <v>50</v>
      </c>
      <c r="F9" s="105" t="s">
        <v>51</v>
      </c>
      <c r="G9" s="148" t="s">
        <v>50</v>
      </c>
      <c r="H9" s="149" t="s">
        <v>51</v>
      </c>
      <c r="I9" s="104" t="s">
        <v>50</v>
      </c>
      <c r="J9" s="105" t="s">
        <v>51</v>
      </c>
      <c r="K9" s="259"/>
      <c r="L9" s="261"/>
      <c r="N9" s="144"/>
      <c r="O9" s="144"/>
      <c r="P9" s="144"/>
      <c r="Q9" s="144"/>
      <c r="R9" s="144"/>
      <c r="S9" s="144"/>
      <c r="T9" s="145"/>
      <c r="U9" s="145"/>
      <c r="V9" s="145"/>
      <c r="W9" s="145"/>
    </row>
    <row r="10" spans="1:18" ht="19.5" customHeight="1">
      <c r="A10" s="49" t="s">
        <v>107</v>
      </c>
      <c r="B10" s="55"/>
      <c r="C10" s="106"/>
      <c r="D10" s="107"/>
      <c r="E10" s="106"/>
      <c r="F10" s="107"/>
      <c r="G10" s="153"/>
      <c r="H10" s="153"/>
      <c r="I10" s="106"/>
      <c r="J10" s="107"/>
      <c r="K10" s="108"/>
      <c r="L10" s="107"/>
      <c r="N10" s="157"/>
      <c r="O10" s="157"/>
      <c r="P10" s="157"/>
      <c r="Q10" s="157"/>
      <c r="R10" s="157"/>
    </row>
    <row r="11" spans="1:18" s="83" customFormat="1" ht="38.25">
      <c r="A11" s="109" t="s">
        <v>20</v>
      </c>
      <c r="B11" s="112" t="s">
        <v>9</v>
      </c>
      <c r="C11" s="142">
        <v>1</v>
      </c>
      <c r="D11" s="111">
        <v>1</v>
      </c>
      <c r="E11" s="142">
        <v>0</v>
      </c>
      <c r="F11" s="111">
        <v>20</v>
      </c>
      <c r="G11" s="154">
        <v>0</v>
      </c>
      <c r="H11" s="154">
        <v>0</v>
      </c>
      <c r="I11" s="146">
        <v>1</v>
      </c>
      <c r="J11" s="147">
        <v>5</v>
      </c>
      <c r="K11" s="205" t="s">
        <v>101</v>
      </c>
      <c r="L11" s="116" t="s">
        <v>78</v>
      </c>
      <c r="N11" s="156"/>
      <c r="O11" s="156"/>
      <c r="P11" s="141"/>
      <c r="Q11" s="141"/>
      <c r="R11" s="158"/>
    </row>
    <row r="12" spans="1:18" s="83" customFormat="1" ht="18" customHeight="1">
      <c r="A12" s="109" t="s">
        <v>21</v>
      </c>
      <c r="B12" s="112" t="s">
        <v>9</v>
      </c>
      <c r="C12" s="142">
        <f aca="true" t="shared" si="0" ref="C12:J12">0+0</f>
        <v>0</v>
      </c>
      <c r="D12" s="111">
        <f t="shared" si="0"/>
        <v>0</v>
      </c>
      <c r="E12" s="110">
        <f t="shared" si="0"/>
        <v>0</v>
      </c>
      <c r="F12" s="111">
        <f t="shared" si="0"/>
        <v>0</v>
      </c>
      <c r="G12" s="155">
        <f t="shared" si="0"/>
        <v>0</v>
      </c>
      <c r="H12" s="155">
        <f t="shared" si="0"/>
        <v>0</v>
      </c>
      <c r="I12" s="143">
        <f t="shared" si="0"/>
        <v>0</v>
      </c>
      <c r="J12" s="111">
        <f t="shared" si="0"/>
        <v>0</v>
      </c>
      <c r="K12" s="109"/>
      <c r="L12" s="116"/>
      <c r="N12" s="156"/>
      <c r="O12" s="156"/>
      <c r="P12" s="141"/>
      <c r="Q12" s="141"/>
      <c r="R12" s="141"/>
    </row>
    <row r="13" spans="1:18" s="83" customFormat="1" ht="18" customHeight="1">
      <c r="A13" s="109" t="s">
        <v>22</v>
      </c>
      <c r="B13" s="112" t="s">
        <v>9</v>
      </c>
      <c r="C13" s="142">
        <f>0+0</f>
        <v>0</v>
      </c>
      <c r="D13" s="111">
        <f>0+0</f>
        <v>0</v>
      </c>
      <c r="E13" s="110">
        <f>0+0</f>
        <v>0</v>
      </c>
      <c r="F13" s="111">
        <f>1+0</f>
        <v>1</v>
      </c>
      <c r="G13" s="155">
        <f>0+0</f>
        <v>0</v>
      </c>
      <c r="H13" s="155">
        <f>0+0</f>
        <v>0</v>
      </c>
      <c r="I13" s="143">
        <f>0+0</f>
        <v>0</v>
      </c>
      <c r="J13" s="111">
        <f>0+0</f>
        <v>0</v>
      </c>
      <c r="K13" s="109"/>
      <c r="L13" s="116"/>
      <c r="N13" s="156"/>
      <c r="O13" s="156"/>
      <c r="P13" s="141"/>
      <c r="Q13" s="141"/>
      <c r="R13" s="141"/>
    </row>
    <row r="14" spans="1:18" s="83" customFormat="1" ht="18" customHeight="1">
      <c r="A14" s="109" t="s">
        <v>23</v>
      </c>
      <c r="B14" s="112" t="s">
        <v>58</v>
      </c>
      <c r="C14" s="142">
        <v>0</v>
      </c>
      <c r="D14" s="111">
        <v>0</v>
      </c>
      <c r="E14" s="110">
        <v>0</v>
      </c>
      <c r="F14" s="111">
        <v>0</v>
      </c>
      <c r="G14" s="155">
        <v>0</v>
      </c>
      <c r="H14" s="155">
        <v>0</v>
      </c>
      <c r="I14" s="143">
        <v>0</v>
      </c>
      <c r="J14" s="111">
        <v>0</v>
      </c>
      <c r="K14" s="109"/>
      <c r="L14" s="109"/>
      <c r="N14" s="156"/>
      <c r="O14" s="156"/>
      <c r="P14" s="141"/>
      <c r="Q14" s="141"/>
      <c r="R14" s="141"/>
    </row>
    <row r="15" spans="1:18" ht="19.5" customHeight="1">
      <c r="A15" s="49" t="s">
        <v>97</v>
      </c>
      <c r="B15" s="113"/>
      <c r="C15" s="106"/>
      <c r="D15" s="107"/>
      <c r="E15" s="106"/>
      <c r="F15" s="107"/>
      <c r="G15" s="153"/>
      <c r="H15" s="153"/>
      <c r="I15" s="106"/>
      <c r="J15" s="107"/>
      <c r="K15" s="108"/>
      <c r="L15" s="107"/>
      <c r="N15" s="159"/>
      <c r="O15" s="159"/>
      <c r="P15" s="157"/>
      <c r="Q15" s="157"/>
      <c r="R15" s="157"/>
    </row>
    <row r="16" spans="1:18" s="83" customFormat="1" ht="18" customHeight="1">
      <c r="A16" s="109" t="s">
        <v>20</v>
      </c>
      <c r="B16" s="112" t="s">
        <v>9</v>
      </c>
      <c r="C16" s="110">
        <f>0</f>
        <v>0</v>
      </c>
      <c r="D16" s="111">
        <v>1</v>
      </c>
      <c r="E16" s="110">
        <v>0</v>
      </c>
      <c r="F16" s="111">
        <v>0</v>
      </c>
      <c r="G16" s="155">
        <v>0</v>
      </c>
      <c r="H16" s="155">
        <v>0</v>
      </c>
      <c r="I16" s="110">
        <v>0</v>
      </c>
      <c r="J16" s="111">
        <v>2</v>
      </c>
      <c r="K16" s="109" t="s">
        <v>100</v>
      </c>
      <c r="L16" s="116">
        <v>39082</v>
      </c>
      <c r="N16" s="156"/>
      <c r="O16" s="156"/>
      <c r="P16" s="141"/>
      <c r="Q16" s="141"/>
      <c r="R16" s="141"/>
    </row>
    <row r="17" spans="1:18" s="83" customFormat="1" ht="18" customHeight="1">
      <c r="A17" s="109" t="s">
        <v>21</v>
      </c>
      <c r="B17" s="112" t="s">
        <v>9</v>
      </c>
      <c r="C17" s="110">
        <f aca="true" t="shared" si="1" ref="C17:J18">0+0</f>
        <v>0</v>
      </c>
      <c r="D17" s="111">
        <f t="shared" si="1"/>
        <v>0</v>
      </c>
      <c r="E17" s="110">
        <f t="shared" si="1"/>
        <v>0</v>
      </c>
      <c r="F17" s="111">
        <f t="shared" si="1"/>
        <v>0</v>
      </c>
      <c r="G17" s="155">
        <f t="shared" si="1"/>
        <v>0</v>
      </c>
      <c r="H17" s="155">
        <f t="shared" si="1"/>
        <v>0</v>
      </c>
      <c r="I17" s="110">
        <f t="shared" si="1"/>
        <v>0</v>
      </c>
      <c r="J17" s="111">
        <f t="shared" si="1"/>
        <v>0</v>
      </c>
      <c r="K17" s="109"/>
      <c r="L17" s="116"/>
      <c r="N17" s="156"/>
      <c r="O17" s="156"/>
      <c r="P17" s="141"/>
      <c r="Q17" s="141"/>
      <c r="R17" s="141"/>
    </row>
    <row r="18" spans="1:18" s="83" customFormat="1" ht="18" customHeight="1">
      <c r="A18" s="109" t="s">
        <v>22</v>
      </c>
      <c r="B18" s="112" t="s">
        <v>9</v>
      </c>
      <c r="C18" s="110">
        <f t="shared" si="1"/>
        <v>0</v>
      </c>
      <c r="D18" s="111">
        <f t="shared" si="1"/>
        <v>0</v>
      </c>
      <c r="E18" s="110">
        <f t="shared" si="1"/>
        <v>0</v>
      </c>
      <c r="F18" s="111">
        <f t="shared" si="1"/>
        <v>0</v>
      </c>
      <c r="G18" s="155">
        <f t="shared" si="1"/>
        <v>0</v>
      </c>
      <c r="H18" s="155">
        <f t="shared" si="1"/>
        <v>0</v>
      </c>
      <c r="I18" s="110">
        <f t="shared" si="1"/>
        <v>0</v>
      </c>
      <c r="J18" s="111">
        <f t="shared" si="1"/>
        <v>0</v>
      </c>
      <c r="K18" s="109"/>
      <c r="L18" s="109"/>
      <c r="N18" s="156"/>
      <c r="O18" s="156"/>
      <c r="P18" s="141"/>
      <c r="Q18" s="141"/>
      <c r="R18" s="141"/>
    </row>
    <row r="19" spans="1:18" s="83" customFormat="1" ht="18" customHeight="1">
      <c r="A19" s="109" t="s">
        <v>23</v>
      </c>
      <c r="B19" s="112" t="s">
        <v>58</v>
      </c>
      <c r="C19" s="110">
        <v>0</v>
      </c>
      <c r="D19" s="111">
        <v>0</v>
      </c>
      <c r="E19" s="110">
        <v>0</v>
      </c>
      <c r="F19" s="111">
        <v>0</v>
      </c>
      <c r="G19" s="155">
        <v>0</v>
      </c>
      <c r="H19" s="155">
        <v>0</v>
      </c>
      <c r="I19" s="110">
        <v>0</v>
      </c>
      <c r="J19" s="111">
        <v>0</v>
      </c>
      <c r="K19" s="109"/>
      <c r="L19" s="109"/>
      <c r="N19" s="156"/>
      <c r="O19" s="156"/>
      <c r="P19" s="141"/>
      <c r="Q19" s="141"/>
      <c r="R19" s="141"/>
    </row>
    <row r="20" spans="1:18" ht="19.5" customHeight="1">
      <c r="A20" s="49" t="s">
        <v>96</v>
      </c>
      <c r="B20" s="113"/>
      <c r="C20" s="106"/>
      <c r="D20" s="107"/>
      <c r="E20" s="106"/>
      <c r="F20" s="107"/>
      <c r="G20" s="153"/>
      <c r="H20" s="153"/>
      <c r="I20" s="106"/>
      <c r="J20" s="107"/>
      <c r="K20" s="108"/>
      <c r="L20" s="107"/>
      <c r="N20" s="156"/>
      <c r="O20" s="156"/>
      <c r="P20" s="157"/>
      <c r="Q20" s="157"/>
      <c r="R20" s="157"/>
    </row>
    <row r="21" spans="1:18" s="83" customFormat="1" ht="18" customHeight="1">
      <c r="A21" s="109" t="s">
        <v>20</v>
      </c>
      <c r="B21" s="112" t="s">
        <v>9</v>
      </c>
      <c r="C21" s="110">
        <v>0</v>
      </c>
      <c r="D21" s="111">
        <v>3</v>
      </c>
      <c r="E21" s="110">
        <v>0</v>
      </c>
      <c r="F21" s="111">
        <v>3</v>
      </c>
      <c r="G21" s="155">
        <v>0</v>
      </c>
      <c r="H21" s="155">
        <v>1</v>
      </c>
      <c r="I21" s="110">
        <v>0</v>
      </c>
      <c r="J21" s="111">
        <v>8</v>
      </c>
      <c r="K21" s="109" t="s">
        <v>100</v>
      </c>
      <c r="L21" s="116">
        <v>39082</v>
      </c>
      <c r="N21" s="156"/>
      <c r="O21" s="156"/>
      <c r="P21" s="141"/>
      <c r="Q21" s="141"/>
      <c r="R21" s="158"/>
    </row>
    <row r="22" spans="1:18" s="83" customFormat="1" ht="18" customHeight="1">
      <c r="A22" s="109" t="s">
        <v>21</v>
      </c>
      <c r="B22" s="112" t="s">
        <v>9</v>
      </c>
      <c r="C22" s="110">
        <f>0+0</f>
        <v>0</v>
      </c>
      <c r="D22" s="111">
        <f>0+1</f>
        <v>1</v>
      </c>
      <c r="E22" s="110">
        <f>0+0</f>
        <v>0</v>
      </c>
      <c r="F22" s="111">
        <f>1+0</f>
        <v>1</v>
      </c>
      <c r="G22" s="155">
        <f aca="true" t="shared" si="2" ref="G22:I23">0+0</f>
        <v>0</v>
      </c>
      <c r="H22" s="155">
        <f t="shared" si="2"/>
        <v>0</v>
      </c>
      <c r="I22" s="110">
        <f t="shared" si="2"/>
        <v>0</v>
      </c>
      <c r="J22" s="111">
        <f>0+4</f>
        <v>4</v>
      </c>
      <c r="K22" s="109" t="s">
        <v>100</v>
      </c>
      <c r="L22" s="116">
        <v>39082</v>
      </c>
      <c r="N22" s="156"/>
      <c r="O22" s="156"/>
      <c r="P22" s="141"/>
      <c r="Q22" s="141"/>
      <c r="R22" s="158"/>
    </row>
    <row r="23" spans="1:18" s="83" customFormat="1" ht="18" customHeight="1">
      <c r="A23" s="109" t="s">
        <v>22</v>
      </c>
      <c r="B23" s="112" t="s">
        <v>9</v>
      </c>
      <c r="C23" s="110">
        <f>0+0</f>
        <v>0</v>
      </c>
      <c r="D23" s="111">
        <f>0+0</f>
        <v>0</v>
      </c>
      <c r="E23" s="110">
        <f>0+0</f>
        <v>0</v>
      </c>
      <c r="F23" s="111">
        <f>0+0</f>
        <v>0</v>
      </c>
      <c r="G23" s="155">
        <f t="shared" si="2"/>
        <v>0</v>
      </c>
      <c r="H23" s="155">
        <f t="shared" si="2"/>
        <v>0</v>
      </c>
      <c r="I23" s="110">
        <f t="shared" si="2"/>
        <v>0</v>
      </c>
      <c r="J23" s="111">
        <f>0+0</f>
        <v>0</v>
      </c>
      <c r="K23" s="109"/>
      <c r="L23" s="109"/>
      <c r="N23" s="156"/>
      <c r="O23" s="156"/>
      <c r="P23" s="141"/>
      <c r="Q23" s="141"/>
      <c r="R23" s="160"/>
    </row>
    <row r="24" spans="1:18" s="83" customFormat="1" ht="18" customHeight="1">
      <c r="A24" s="109" t="s">
        <v>23</v>
      </c>
      <c r="B24" s="112" t="s">
        <v>58</v>
      </c>
      <c r="C24" s="110">
        <v>1</v>
      </c>
      <c r="D24" s="111">
        <v>0</v>
      </c>
      <c r="E24" s="110">
        <v>1</v>
      </c>
      <c r="F24" s="111">
        <v>4</v>
      </c>
      <c r="G24" s="155">
        <v>0</v>
      </c>
      <c r="H24" s="155">
        <v>0</v>
      </c>
      <c r="I24" s="110">
        <v>0</v>
      </c>
      <c r="J24" s="111">
        <v>0</v>
      </c>
      <c r="K24" s="109"/>
      <c r="L24" s="109"/>
      <c r="N24" s="156"/>
      <c r="O24" s="156"/>
      <c r="P24" s="141"/>
      <c r="Q24" s="141"/>
      <c r="R24" s="141"/>
    </row>
    <row r="25" spans="1:18" ht="19.5" customHeight="1">
      <c r="A25" s="49" t="s">
        <v>105</v>
      </c>
      <c r="B25" s="113"/>
      <c r="C25" s="106"/>
      <c r="D25" s="107"/>
      <c r="E25" s="106"/>
      <c r="F25" s="107"/>
      <c r="G25" s="153"/>
      <c r="H25" s="153"/>
      <c r="I25" s="106"/>
      <c r="J25" s="107"/>
      <c r="K25" s="108"/>
      <c r="L25" s="107"/>
      <c r="N25" s="157"/>
      <c r="O25" s="157"/>
      <c r="P25" s="157"/>
      <c r="Q25" s="157"/>
      <c r="R25" s="157"/>
    </row>
    <row r="26" spans="1:18" s="83" customFormat="1" ht="39">
      <c r="A26" s="109" t="s">
        <v>20</v>
      </c>
      <c r="B26" s="112" t="s">
        <v>9</v>
      </c>
      <c r="C26" s="110">
        <v>6</v>
      </c>
      <c r="D26" s="111">
        <v>13</v>
      </c>
      <c r="E26" s="110">
        <v>0</v>
      </c>
      <c r="F26" s="111">
        <v>2</v>
      </c>
      <c r="G26" s="154">
        <v>0</v>
      </c>
      <c r="H26" s="154">
        <v>0</v>
      </c>
      <c r="I26" s="110">
        <v>6</v>
      </c>
      <c r="J26" s="147">
        <v>15</v>
      </c>
      <c r="K26" s="205" t="s">
        <v>101</v>
      </c>
      <c r="L26" s="116" t="s">
        <v>78</v>
      </c>
      <c r="N26" s="156"/>
      <c r="O26" s="156"/>
      <c r="P26" s="141"/>
      <c r="Q26" s="141"/>
      <c r="R26" s="158"/>
    </row>
    <row r="27" spans="1:18" s="83" customFormat="1" ht="18" customHeight="1">
      <c r="A27" s="109" t="s">
        <v>21</v>
      </c>
      <c r="B27" s="112" t="s">
        <v>9</v>
      </c>
      <c r="C27" s="110">
        <f>0+0</f>
        <v>0</v>
      </c>
      <c r="D27" s="111">
        <f>0+5</f>
        <v>5</v>
      </c>
      <c r="E27" s="110">
        <f aca="true" t="shared" si="3" ref="E27:I28">0+0</f>
        <v>0</v>
      </c>
      <c r="F27" s="111">
        <f t="shared" si="3"/>
        <v>0</v>
      </c>
      <c r="G27" s="154">
        <f t="shared" si="3"/>
        <v>0</v>
      </c>
      <c r="H27" s="154">
        <f t="shared" si="3"/>
        <v>0</v>
      </c>
      <c r="I27" s="110">
        <f t="shared" si="3"/>
        <v>0</v>
      </c>
      <c r="J27" s="147">
        <f>0+8</f>
        <v>8</v>
      </c>
      <c r="K27" s="109"/>
      <c r="L27" s="116"/>
      <c r="N27" s="156"/>
      <c r="O27" s="156"/>
      <c r="P27" s="141"/>
      <c r="Q27" s="141"/>
      <c r="R27" s="158"/>
    </row>
    <row r="28" spans="1:18" s="83" customFormat="1" ht="18" customHeight="1">
      <c r="A28" s="109" t="s">
        <v>22</v>
      </c>
      <c r="B28" s="112" t="s">
        <v>9</v>
      </c>
      <c r="C28" s="110">
        <f>0+0</f>
        <v>0</v>
      </c>
      <c r="D28" s="111">
        <f>0+0</f>
        <v>0</v>
      </c>
      <c r="E28" s="110">
        <f t="shared" si="3"/>
        <v>0</v>
      </c>
      <c r="F28" s="111">
        <f t="shared" si="3"/>
        <v>0</v>
      </c>
      <c r="G28" s="155">
        <f t="shared" si="3"/>
        <v>0</v>
      </c>
      <c r="H28" s="155">
        <f t="shared" si="3"/>
        <v>0</v>
      </c>
      <c r="I28" s="110">
        <f t="shared" si="3"/>
        <v>0</v>
      </c>
      <c r="J28" s="111">
        <f>0+0</f>
        <v>0</v>
      </c>
      <c r="K28" s="109"/>
      <c r="L28" s="109"/>
      <c r="N28" s="156"/>
      <c r="O28" s="156"/>
      <c r="P28" s="141"/>
      <c r="Q28" s="141"/>
      <c r="R28" s="160"/>
    </row>
    <row r="29" spans="1:18" s="83" customFormat="1" ht="38.25">
      <c r="A29" s="109" t="s">
        <v>23</v>
      </c>
      <c r="B29" s="112" t="s">
        <v>58</v>
      </c>
      <c r="C29" s="110">
        <v>2</v>
      </c>
      <c r="D29" s="111">
        <v>5</v>
      </c>
      <c r="E29" s="110">
        <v>0</v>
      </c>
      <c r="F29" s="111">
        <v>0</v>
      </c>
      <c r="G29" s="154">
        <v>0</v>
      </c>
      <c r="H29" s="154">
        <v>0</v>
      </c>
      <c r="I29" s="110">
        <v>2</v>
      </c>
      <c r="J29" s="147">
        <v>5</v>
      </c>
      <c r="K29" s="205" t="s">
        <v>101</v>
      </c>
      <c r="L29" s="116" t="s">
        <v>78</v>
      </c>
      <c r="N29" s="156"/>
      <c r="O29" s="156"/>
      <c r="P29" s="141"/>
      <c r="Q29" s="141"/>
      <c r="R29" s="141"/>
    </row>
    <row r="30" spans="1:18" ht="19.5" customHeight="1">
      <c r="A30" s="49" t="s">
        <v>106</v>
      </c>
      <c r="B30" s="113"/>
      <c r="C30" s="106"/>
      <c r="D30" s="107"/>
      <c r="E30" s="106"/>
      <c r="F30" s="107"/>
      <c r="G30" s="153"/>
      <c r="H30" s="153"/>
      <c r="I30" s="106"/>
      <c r="J30" s="107"/>
      <c r="K30" s="108"/>
      <c r="L30" s="107"/>
      <c r="N30" s="157"/>
      <c r="O30" s="157"/>
      <c r="P30" s="157"/>
      <c r="Q30" s="157"/>
      <c r="R30" s="157"/>
    </row>
    <row r="31" spans="1:18" s="83" customFormat="1" ht="18" customHeight="1">
      <c r="A31" s="109" t="s">
        <v>20</v>
      </c>
      <c r="B31" s="112" t="s">
        <v>9</v>
      </c>
      <c r="C31" s="110">
        <v>0</v>
      </c>
      <c r="D31" s="111">
        <v>0</v>
      </c>
      <c r="E31" s="110">
        <v>0</v>
      </c>
      <c r="F31" s="111">
        <v>0</v>
      </c>
      <c r="G31" s="154">
        <v>0</v>
      </c>
      <c r="H31" s="154">
        <v>0</v>
      </c>
      <c r="I31" s="110">
        <v>0</v>
      </c>
      <c r="J31" s="147">
        <v>0</v>
      </c>
      <c r="K31" s="109"/>
      <c r="L31" s="116"/>
      <c r="N31" s="156"/>
      <c r="O31" s="156"/>
      <c r="P31" s="141"/>
      <c r="Q31" s="141"/>
      <c r="R31" s="158"/>
    </row>
    <row r="32" spans="1:18" s="83" customFormat="1" ht="18" customHeight="1">
      <c r="A32" s="109" t="s">
        <v>21</v>
      </c>
      <c r="B32" s="112" t="s">
        <v>9</v>
      </c>
      <c r="C32" s="110">
        <f aca="true" t="shared" si="4" ref="C32:J33">0+0</f>
        <v>0</v>
      </c>
      <c r="D32" s="111">
        <f t="shared" si="4"/>
        <v>0</v>
      </c>
      <c r="E32" s="110">
        <f t="shared" si="4"/>
        <v>0</v>
      </c>
      <c r="F32" s="111">
        <f t="shared" si="4"/>
        <v>0</v>
      </c>
      <c r="G32" s="154">
        <f t="shared" si="4"/>
        <v>0</v>
      </c>
      <c r="H32" s="154">
        <f t="shared" si="4"/>
        <v>0</v>
      </c>
      <c r="I32" s="110">
        <f t="shared" si="4"/>
        <v>0</v>
      </c>
      <c r="J32" s="147">
        <f t="shared" si="4"/>
        <v>0</v>
      </c>
      <c r="K32" s="109"/>
      <c r="L32" s="116"/>
      <c r="N32" s="156"/>
      <c r="O32" s="156"/>
      <c r="P32" s="141"/>
      <c r="Q32" s="141"/>
      <c r="R32" s="158"/>
    </row>
    <row r="33" spans="1:18" s="83" customFormat="1" ht="18" customHeight="1">
      <c r="A33" s="109" t="s">
        <v>22</v>
      </c>
      <c r="B33" s="112" t="s">
        <v>9</v>
      </c>
      <c r="C33" s="110">
        <f t="shared" si="4"/>
        <v>0</v>
      </c>
      <c r="D33" s="111">
        <f t="shared" si="4"/>
        <v>0</v>
      </c>
      <c r="E33" s="110">
        <f t="shared" si="4"/>
        <v>0</v>
      </c>
      <c r="F33" s="111">
        <f t="shared" si="4"/>
        <v>0</v>
      </c>
      <c r="G33" s="155">
        <f t="shared" si="4"/>
        <v>0</v>
      </c>
      <c r="H33" s="155">
        <f t="shared" si="4"/>
        <v>0</v>
      </c>
      <c r="I33" s="110">
        <f t="shared" si="4"/>
        <v>0</v>
      </c>
      <c r="J33" s="111">
        <f t="shared" si="4"/>
        <v>0</v>
      </c>
      <c r="K33" s="109"/>
      <c r="L33" s="109"/>
      <c r="N33" s="156"/>
      <c r="O33" s="156"/>
      <c r="P33" s="141"/>
      <c r="Q33" s="141"/>
      <c r="R33" s="160"/>
    </row>
    <row r="34" spans="1:18" s="83" customFormat="1" ht="18" customHeight="1">
      <c r="A34" s="109" t="s">
        <v>23</v>
      </c>
      <c r="B34" s="112" t="s">
        <v>58</v>
      </c>
      <c r="C34" s="110">
        <v>0</v>
      </c>
      <c r="D34" s="111">
        <v>0</v>
      </c>
      <c r="E34" s="110">
        <v>0</v>
      </c>
      <c r="F34" s="111">
        <v>0</v>
      </c>
      <c r="G34" s="154">
        <v>0</v>
      </c>
      <c r="H34" s="154">
        <v>0</v>
      </c>
      <c r="I34" s="110">
        <v>0</v>
      </c>
      <c r="J34" s="147">
        <v>0</v>
      </c>
      <c r="K34" s="109"/>
      <c r="L34" s="116"/>
      <c r="N34" s="156"/>
      <c r="O34" s="156"/>
      <c r="P34" s="141"/>
      <c r="Q34" s="141"/>
      <c r="R34" s="141"/>
    </row>
    <row r="35" spans="1:12" ht="24.75" customHeight="1">
      <c r="A35" s="119" t="s">
        <v>59</v>
      </c>
      <c r="B35" s="113"/>
      <c r="C35" s="106"/>
      <c r="D35" s="107"/>
      <c r="E35" s="106"/>
      <c r="F35" s="107"/>
      <c r="G35" s="153"/>
      <c r="H35" s="153"/>
      <c r="I35" s="106"/>
      <c r="J35" s="107"/>
      <c r="K35" s="108"/>
      <c r="L35" s="107"/>
    </row>
    <row r="36" spans="1:12" s="83" customFormat="1" ht="18" customHeight="1">
      <c r="A36" s="109" t="s">
        <v>20</v>
      </c>
      <c r="B36" s="112" t="s">
        <v>9</v>
      </c>
      <c r="C36" s="111">
        <f>SUM(C11+C16+C21+C26+C31)</f>
        <v>7</v>
      </c>
      <c r="D36" s="111">
        <f>SUM(D11+D16+D21+D26+D31)</f>
        <v>18</v>
      </c>
      <c r="E36" s="111">
        <f aca="true" t="shared" si="5" ref="E36:J36">SUM(E11+E16+E21+E26+E31)</f>
        <v>0</v>
      </c>
      <c r="F36" s="111">
        <f t="shared" si="5"/>
        <v>25</v>
      </c>
      <c r="G36" s="111">
        <f t="shared" si="5"/>
        <v>0</v>
      </c>
      <c r="H36" s="111">
        <f t="shared" si="5"/>
        <v>1</v>
      </c>
      <c r="I36" s="111">
        <f t="shared" si="5"/>
        <v>7</v>
      </c>
      <c r="J36" s="111">
        <f t="shared" si="5"/>
        <v>30</v>
      </c>
      <c r="K36"/>
      <c r="L36"/>
    </row>
    <row r="37" spans="1:12" s="83" customFormat="1" ht="18" customHeight="1">
      <c r="A37" s="109" t="s">
        <v>21</v>
      </c>
      <c r="B37" s="112" t="s">
        <v>9</v>
      </c>
      <c r="C37" s="111">
        <f>SUM(C12+C17+C22+C27+C32)</f>
        <v>0</v>
      </c>
      <c r="D37" s="111">
        <f aca="true" t="shared" si="6" ref="D37:I37">SUM(D12+D17+D22+D27+D32)</f>
        <v>6</v>
      </c>
      <c r="E37" s="111">
        <f t="shared" si="6"/>
        <v>0</v>
      </c>
      <c r="F37" s="111">
        <f t="shared" si="6"/>
        <v>1</v>
      </c>
      <c r="G37" s="111">
        <f t="shared" si="6"/>
        <v>0</v>
      </c>
      <c r="H37" s="111">
        <f t="shared" si="6"/>
        <v>0</v>
      </c>
      <c r="I37" s="111">
        <f t="shared" si="6"/>
        <v>0</v>
      </c>
      <c r="J37" s="111">
        <f>SUM(J12+J17+J22+J27)</f>
        <v>12</v>
      </c>
      <c r="K37"/>
      <c r="L37"/>
    </row>
    <row r="38" spans="1:12" s="83" customFormat="1" ht="18" customHeight="1">
      <c r="A38" s="109" t="s">
        <v>22</v>
      </c>
      <c r="B38" s="112" t="s">
        <v>9</v>
      </c>
      <c r="C38" s="111">
        <f>SUM(C13+C18+C23+C28+C33)</f>
        <v>0</v>
      </c>
      <c r="D38" s="111">
        <f aca="true" t="shared" si="7" ref="D38:J38">SUM(D13+D18+D23+D28+D33)</f>
        <v>0</v>
      </c>
      <c r="E38" s="111">
        <f t="shared" si="7"/>
        <v>0</v>
      </c>
      <c r="F38" s="111">
        <f t="shared" si="7"/>
        <v>1</v>
      </c>
      <c r="G38" s="111">
        <f t="shared" si="7"/>
        <v>0</v>
      </c>
      <c r="H38" s="111">
        <f t="shared" si="7"/>
        <v>0</v>
      </c>
      <c r="I38" s="111">
        <f t="shared" si="7"/>
        <v>0</v>
      </c>
      <c r="J38" s="111">
        <f t="shared" si="7"/>
        <v>0</v>
      </c>
      <c r="K38"/>
      <c r="L38"/>
    </row>
    <row r="39" spans="1:12" s="83" customFormat="1" ht="18" customHeight="1" thickBot="1">
      <c r="A39" s="109" t="s">
        <v>23</v>
      </c>
      <c r="B39" s="112" t="s">
        <v>58</v>
      </c>
      <c r="C39" s="111">
        <f>SUM(C14+C19+C24+C29+C34)</f>
        <v>3</v>
      </c>
      <c r="D39" s="111">
        <f aca="true" t="shared" si="8" ref="D39:J39">SUM(D14+D19+D24+D29+D34)</f>
        <v>5</v>
      </c>
      <c r="E39" s="111">
        <f t="shared" si="8"/>
        <v>1</v>
      </c>
      <c r="F39" s="111">
        <f t="shared" si="8"/>
        <v>4</v>
      </c>
      <c r="G39" s="111">
        <f t="shared" si="8"/>
        <v>0</v>
      </c>
      <c r="H39" s="111">
        <f t="shared" si="8"/>
        <v>0</v>
      </c>
      <c r="I39" s="111">
        <f t="shared" si="8"/>
        <v>2</v>
      </c>
      <c r="J39" s="111">
        <f t="shared" si="8"/>
        <v>5</v>
      </c>
      <c r="K39"/>
      <c r="L39"/>
    </row>
    <row r="40" spans="1:10" s="31" customFormat="1" ht="18" customHeight="1" thickTop="1">
      <c r="A40" s="125" t="s">
        <v>13</v>
      </c>
      <c r="B40" s="120"/>
      <c r="C40" s="121">
        <f aca="true" t="shared" si="9" ref="C40:J40">SUM(C36:C39)</f>
        <v>10</v>
      </c>
      <c r="D40" s="121">
        <f t="shared" si="9"/>
        <v>29</v>
      </c>
      <c r="E40" s="121">
        <f t="shared" si="9"/>
        <v>1</v>
      </c>
      <c r="F40" s="121">
        <f t="shared" si="9"/>
        <v>31</v>
      </c>
      <c r="G40" s="121">
        <f t="shared" si="9"/>
        <v>0</v>
      </c>
      <c r="H40" s="121">
        <f t="shared" si="9"/>
        <v>1</v>
      </c>
      <c r="I40" s="121">
        <f t="shared" si="9"/>
        <v>9</v>
      </c>
      <c r="J40" s="121">
        <f t="shared" si="9"/>
        <v>47</v>
      </c>
    </row>
  </sheetData>
  <mergeCells count="14">
    <mergeCell ref="Q7:R8"/>
    <mergeCell ref="A1:L1"/>
    <mergeCell ref="A2:L2"/>
    <mergeCell ref="A3:L3"/>
    <mergeCell ref="A5:L5"/>
    <mergeCell ref="N7:O8"/>
    <mergeCell ref="L7:L9"/>
    <mergeCell ref="A7:A9"/>
    <mergeCell ref="B7:B9"/>
    <mergeCell ref="C7:D8"/>
    <mergeCell ref="E7:F8"/>
    <mergeCell ref="I7:J8"/>
    <mergeCell ref="K7:K9"/>
    <mergeCell ref="G7:H8"/>
  </mergeCells>
  <printOptions horizontalCentered="1"/>
  <pageMargins left="0.64" right="0.5" top="1" bottom="1" header="0.5" footer="0.5"/>
  <pageSetup fitToHeight="1" fitToWidth="1" horizontalDpi="600" verticalDpi="600" orientation="portrait" scale="67" r:id="rId3"/>
  <headerFooter alignWithMargins="0">
    <oddFooter xml:space="preserve">&amp;R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46"/>
  <sheetViews>
    <sheetView workbookViewId="0" topLeftCell="A1">
      <selection activeCell="L18" sqref="L18"/>
    </sheetView>
  </sheetViews>
  <sheetFormatPr defaultColWidth="9.140625" defaultRowHeight="12.75"/>
  <cols>
    <col min="1" max="1" width="17.28125" style="31" bestFit="1" customWidth="1"/>
    <col min="2" max="2" width="12.8515625" style="190" customWidth="1"/>
    <col min="3" max="5" width="9.140625" style="190" customWidth="1"/>
    <col min="6" max="9" width="9.140625" style="189" customWidth="1"/>
    <col min="10" max="10" width="9.140625" style="203" customWidth="1"/>
    <col min="13" max="13" width="9.140625" style="31" customWidth="1"/>
  </cols>
  <sheetData>
    <row r="1" spans="2:10" ht="12.75">
      <c r="B1" s="191" t="s">
        <v>87</v>
      </c>
      <c r="C1" s="191"/>
      <c r="D1" s="191"/>
      <c r="E1" s="191"/>
      <c r="F1" s="192" t="s">
        <v>88</v>
      </c>
      <c r="G1" s="192"/>
      <c r="H1" s="192"/>
      <c r="I1" s="192"/>
      <c r="J1" s="202" t="s">
        <v>98</v>
      </c>
    </row>
    <row r="2" spans="1:10" ht="12.75">
      <c r="A2" s="31" t="s">
        <v>82</v>
      </c>
      <c r="B2" s="193" t="s">
        <v>85</v>
      </c>
      <c r="C2" s="193" t="s">
        <v>86</v>
      </c>
      <c r="D2" s="193" t="s">
        <v>83</v>
      </c>
      <c r="E2" s="193" t="s">
        <v>84</v>
      </c>
      <c r="F2" s="194" t="s">
        <v>85</v>
      </c>
      <c r="G2" s="194" t="s">
        <v>86</v>
      </c>
      <c r="H2" s="194" t="s">
        <v>83</v>
      </c>
      <c r="I2" s="194" t="s">
        <v>84</v>
      </c>
      <c r="J2" s="202" t="s">
        <v>86</v>
      </c>
    </row>
    <row r="3" ht="12.75"/>
    <row r="4" spans="1:10" ht="12.75">
      <c r="A4" s="31" t="s">
        <v>89</v>
      </c>
      <c r="B4" s="190">
        <v>6706</v>
      </c>
      <c r="C4" s="190">
        <v>1882</v>
      </c>
      <c r="D4" s="190">
        <f>388+485</f>
        <v>873</v>
      </c>
      <c r="E4" s="200">
        <v>0</v>
      </c>
      <c r="F4" s="189">
        <v>2458</v>
      </c>
      <c r="G4" s="189">
        <v>740</v>
      </c>
      <c r="H4" s="189">
        <v>173</v>
      </c>
      <c r="I4" s="201">
        <v>0</v>
      </c>
      <c r="J4" s="203">
        <v>42</v>
      </c>
    </row>
    <row r="5" ht="12.75"/>
    <row r="6" spans="1:10" ht="12.75">
      <c r="A6" s="31" t="s">
        <v>90</v>
      </c>
      <c r="B6" s="190">
        <v>1857</v>
      </c>
      <c r="C6" s="190">
        <v>829</v>
      </c>
      <c r="D6" s="190">
        <v>0</v>
      </c>
      <c r="E6" s="190">
        <v>0</v>
      </c>
      <c r="F6" s="189">
        <v>1595</v>
      </c>
      <c r="G6" s="189">
        <v>649</v>
      </c>
      <c r="H6" s="189">
        <v>0</v>
      </c>
      <c r="I6" s="189">
        <v>0</v>
      </c>
      <c r="J6" s="203">
        <v>13</v>
      </c>
    </row>
    <row r="7" ht="12.75"/>
    <row r="8" spans="1:10" ht="12.75">
      <c r="A8" s="31" t="s">
        <v>91</v>
      </c>
      <c r="B8" s="190">
        <v>5453</v>
      </c>
      <c r="C8" s="190">
        <v>1055</v>
      </c>
      <c r="D8" s="190">
        <v>543</v>
      </c>
      <c r="E8" s="190">
        <v>0</v>
      </c>
      <c r="F8" s="189">
        <v>245</v>
      </c>
      <c r="G8" s="189">
        <v>443</v>
      </c>
      <c r="H8" s="189">
        <v>0</v>
      </c>
      <c r="I8" s="189">
        <v>0</v>
      </c>
      <c r="J8" s="203">
        <v>213</v>
      </c>
    </row>
    <row r="9" ht="12.75"/>
    <row r="10" spans="1:10" ht="12.75">
      <c r="A10" s="31" t="s">
        <v>92</v>
      </c>
      <c r="B10" s="190">
        <v>25812</v>
      </c>
      <c r="C10" s="190">
        <v>848</v>
      </c>
      <c r="D10" s="190">
        <v>2959</v>
      </c>
      <c r="E10" s="190">
        <v>0</v>
      </c>
      <c r="F10" s="189">
        <v>3683</v>
      </c>
      <c r="G10" s="189">
        <v>278</v>
      </c>
      <c r="H10" s="189">
        <v>615</v>
      </c>
      <c r="I10" s="189">
        <v>0</v>
      </c>
      <c r="J10" s="203">
        <v>1855</v>
      </c>
    </row>
    <row r="11" ht="12.75"/>
    <row r="12" spans="1:10" ht="12.75">
      <c r="A12" s="31" t="s">
        <v>93</v>
      </c>
      <c r="B12" s="190">
        <v>0</v>
      </c>
      <c r="C12" s="190">
        <v>0</v>
      </c>
      <c r="D12" s="190">
        <v>0</v>
      </c>
      <c r="E12" s="190">
        <v>0</v>
      </c>
      <c r="F12" s="189">
        <v>0</v>
      </c>
      <c r="G12" s="189">
        <v>0</v>
      </c>
      <c r="H12" s="189">
        <v>0</v>
      </c>
      <c r="I12" s="189">
        <v>0</v>
      </c>
      <c r="J12" s="203">
        <v>0</v>
      </c>
    </row>
    <row r="13" ht="12.75"/>
    <row r="14" spans="1:10" ht="12.75">
      <c r="A14" s="197" t="s">
        <v>94</v>
      </c>
      <c r="B14" s="198"/>
      <c r="C14" s="198"/>
      <c r="D14" s="198"/>
      <c r="E14" s="198"/>
      <c r="F14" s="199">
        <v>8615</v>
      </c>
      <c r="G14" s="199">
        <v>2672</v>
      </c>
      <c r="H14" s="199">
        <v>0</v>
      </c>
      <c r="I14" s="199">
        <v>0</v>
      </c>
      <c r="J14" s="199">
        <v>0</v>
      </c>
    </row>
    <row r="15" spans="2:11" ht="12.75"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2:11" ht="12.75"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0" ht="12.75">
      <c r="A17" s="206" t="s">
        <v>102</v>
      </c>
      <c r="B17" s="207" t="s">
        <v>103</v>
      </c>
      <c r="C17" s="207"/>
      <c r="D17" s="207" t="s">
        <v>41</v>
      </c>
      <c r="E17" s="208"/>
      <c r="F17" s="209"/>
      <c r="G17" s="209"/>
      <c r="H17" s="209"/>
      <c r="I17" s="209"/>
      <c r="J17" s="209"/>
    </row>
    <row r="18" spans="1:10" ht="12.75">
      <c r="A18" s="206"/>
      <c r="B18" s="208"/>
      <c r="C18" s="208"/>
      <c r="D18" s="208"/>
      <c r="E18" s="208"/>
      <c r="F18" s="209"/>
      <c r="G18" s="209"/>
      <c r="H18" s="209"/>
      <c r="I18" s="209"/>
      <c r="J18" s="209"/>
    </row>
    <row r="19" spans="1:10" ht="12.75">
      <c r="A19" s="206" t="s">
        <v>89</v>
      </c>
      <c r="B19" s="208">
        <v>143</v>
      </c>
      <c r="C19" s="208"/>
      <c r="D19" s="211">
        <f>J4/B19</f>
        <v>0.2937062937062937</v>
      </c>
      <c r="E19" s="208"/>
      <c r="F19" s="209"/>
      <c r="G19" s="209"/>
      <c r="H19" s="209"/>
      <c r="I19" s="209"/>
      <c r="J19" s="209"/>
    </row>
    <row r="20" spans="1:10" ht="12.75">
      <c r="A20" s="206"/>
      <c r="B20" s="208"/>
      <c r="C20" s="208"/>
      <c r="D20" s="211"/>
      <c r="E20" s="208"/>
      <c r="F20" s="209"/>
      <c r="G20" s="209"/>
      <c r="H20" s="209"/>
      <c r="I20" s="209"/>
      <c r="J20" s="209"/>
    </row>
    <row r="21" spans="1:10" ht="12.75">
      <c r="A21" s="206" t="s">
        <v>90</v>
      </c>
      <c r="B21" s="208">
        <v>176</v>
      </c>
      <c r="C21" s="208"/>
      <c r="D21" s="211">
        <f>J6/B21</f>
        <v>0.07386363636363637</v>
      </c>
      <c r="E21" s="208"/>
      <c r="F21" s="209"/>
      <c r="G21" s="209"/>
      <c r="H21" s="209"/>
      <c r="I21" s="209"/>
      <c r="J21" s="209"/>
    </row>
    <row r="22" spans="1:10" ht="12.75">
      <c r="A22" s="206"/>
      <c r="B22" s="208"/>
      <c r="C22" s="208"/>
      <c r="D22" s="211"/>
      <c r="E22" s="208"/>
      <c r="F22" s="209"/>
      <c r="G22" s="209"/>
      <c r="H22" s="209"/>
      <c r="I22" s="209"/>
      <c r="J22" s="209"/>
    </row>
    <row r="23" spans="1:10" ht="12.75">
      <c r="A23" s="206" t="s">
        <v>91</v>
      </c>
      <c r="B23" s="208">
        <v>2738</v>
      </c>
      <c r="C23" s="208"/>
      <c r="D23" s="211">
        <f>J8/B23</f>
        <v>0.07779401022644265</v>
      </c>
      <c r="E23" s="208"/>
      <c r="F23" s="209"/>
      <c r="G23" s="209"/>
      <c r="H23" s="209"/>
      <c r="I23" s="209"/>
      <c r="J23" s="209"/>
    </row>
    <row r="24" spans="1:10" ht="12.75">
      <c r="A24" s="206"/>
      <c r="B24" s="208"/>
      <c r="C24" s="208"/>
      <c r="D24" s="211"/>
      <c r="E24" s="208"/>
      <c r="F24" s="209"/>
      <c r="G24" s="209"/>
      <c r="H24" s="209"/>
      <c r="I24" s="209"/>
      <c r="J24" s="209"/>
    </row>
    <row r="25" spans="1:10" ht="12.75">
      <c r="A25" s="206" t="s">
        <v>92</v>
      </c>
      <c r="B25" s="208">
        <v>4592</v>
      </c>
      <c r="C25" s="208"/>
      <c r="D25" s="211">
        <f>J10/B25</f>
        <v>0.40396341463414637</v>
      </c>
      <c r="E25" s="208"/>
      <c r="F25" s="209"/>
      <c r="G25" s="209"/>
      <c r="H25" s="209"/>
      <c r="I25" s="209"/>
      <c r="J25" s="209"/>
    </row>
    <row r="26" spans="1:10" ht="12.75">
      <c r="A26" s="206"/>
      <c r="B26" s="208"/>
      <c r="C26" s="208"/>
      <c r="D26" s="211"/>
      <c r="E26" s="208"/>
      <c r="F26" s="209"/>
      <c r="G26" s="209"/>
      <c r="H26" s="209"/>
      <c r="I26" s="209"/>
      <c r="J26" s="209"/>
    </row>
    <row r="27" spans="1:10" ht="12.75">
      <c r="A27" s="206" t="s">
        <v>93</v>
      </c>
      <c r="B27" s="208">
        <v>0</v>
      </c>
      <c r="C27" s="210"/>
      <c r="D27" s="211" t="s">
        <v>104</v>
      </c>
      <c r="E27" s="208"/>
      <c r="F27" s="209"/>
      <c r="G27" s="209"/>
      <c r="H27" s="209"/>
      <c r="I27" s="209"/>
      <c r="J27" s="209"/>
    </row>
    <row r="28" spans="1:10" ht="12.75">
      <c r="A28" s="206"/>
      <c r="B28" s="208"/>
      <c r="C28" s="208"/>
      <c r="D28" s="211"/>
      <c r="E28" s="208"/>
      <c r="F28" s="209"/>
      <c r="G28" s="209"/>
      <c r="H28" s="209"/>
      <c r="I28" s="209"/>
      <c r="J28" s="209"/>
    </row>
    <row r="29" spans="1:10" ht="12.75">
      <c r="A29" s="206" t="s">
        <v>94</v>
      </c>
      <c r="B29" s="208">
        <v>0</v>
      </c>
      <c r="C29" s="208"/>
      <c r="D29" s="211" t="s">
        <v>104</v>
      </c>
      <c r="E29" s="208"/>
      <c r="F29" s="209"/>
      <c r="G29" s="209"/>
      <c r="H29" s="209"/>
      <c r="I29" s="209"/>
      <c r="J29" s="209"/>
    </row>
    <row r="30" spans="1:10" ht="12.75">
      <c r="A30" s="206"/>
      <c r="B30" s="208"/>
      <c r="C30" s="208"/>
      <c r="D30" s="208"/>
      <c r="E30" s="208"/>
      <c r="F30" s="209"/>
      <c r="G30" s="209"/>
      <c r="H30" s="209"/>
      <c r="I30" s="209"/>
      <c r="J30" s="209"/>
    </row>
    <row r="31" spans="2:12" ht="12.7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2:12" ht="12.7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ht="12.7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2:12" ht="12.75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2:12" ht="12.7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2:12" ht="12.7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2:12" ht="12.7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ht="12.7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2:12" ht="12.7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2:12" ht="12.7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2:12" ht="12.7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2:12" ht="12.7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2:12" ht="12.7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2:12" ht="12.7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2:12" ht="12.7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2:12" ht="12.7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2:12" ht="12.7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2:12" ht="12.7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12" ht="12.7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12" ht="12.7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12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12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12" ht="12.7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12" ht="12.7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2:12" ht="12.7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12" ht="12.7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12" ht="12.7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12" ht="12.7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12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12" ht="12.7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2" ht="12.7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2" ht="12.7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2" ht="12.7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2" ht="12.7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ht="12.7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2:12" ht="12.7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</row>
    <row r="71" spans="2:12" ht="12.7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2:12" ht="12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2:12" ht="12.7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2:12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</row>
    <row r="75" spans="2:12" ht="12.7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2:12" ht="12.7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2:12" ht="12.7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2:12" ht="12.7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2:12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2:12" ht="12.7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2:12" ht="12.7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2:12" ht="12.7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2:12" ht="12.7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2:12" ht="12.7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2:12" ht="12.7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2:12" ht="12.7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2:12" ht="12.7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2:12" ht="12.7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2:12" ht="12.7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2:12" ht="12.7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2:12" ht="12.7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2:12" ht="12.7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2:12" ht="12.7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2:12" ht="12.7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2:12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2:12" ht="12.7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2:12" ht="12.7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2:12" ht="12.7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2:12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2:12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  <row r="102" spans="2:12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</row>
    <row r="103" spans="2:12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</row>
    <row r="104" spans="2:12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</row>
    <row r="105" spans="2:12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</row>
    <row r="106" spans="2:12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</row>
    <row r="107" spans="2:12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2:12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</row>
    <row r="109" spans="2:12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</row>
    <row r="110" spans="2:12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</row>
    <row r="111" spans="2:12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</row>
    <row r="112" spans="2:12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</row>
    <row r="113" spans="2:12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</row>
    <row r="114" spans="2:12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2:12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2:12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2:12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</row>
    <row r="118" spans="2:12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</row>
    <row r="119" spans="2:12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2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</row>
    <row r="121" spans="2:12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</row>
    <row r="122" spans="2:12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</row>
    <row r="123" spans="2:12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2:12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2:12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</row>
    <row r="126" spans="2:12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</row>
    <row r="127" spans="2:12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</row>
    <row r="128" spans="2:12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</row>
    <row r="129" spans="2:12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</row>
    <row r="130" spans="2:12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</row>
    <row r="131" spans="2:12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</row>
    <row r="132" spans="2:12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</row>
    <row r="133" spans="2:12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</row>
    <row r="134" spans="2:12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</row>
    <row r="135" spans="2:12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</row>
    <row r="136" spans="2:12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</row>
    <row r="137" spans="2:12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</row>
    <row r="138" spans="2:12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</row>
    <row r="139" spans="2:12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</row>
    <row r="140" spans="2:12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</row>
    <row r="141" spans="2:12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</row>
    <row r="142" spans="2:12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</row>
    <row r="143" spans="2:12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</row>
    <row r="144" spans="2:12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</row>
    <row r="145" spans="2:12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</row>
    <row r="146" spans="2:12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</row>
    <row r="147" spans="2:12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</row>
    <row r="148" spans="2:12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</row>
    <row r="149" spans="2:12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pans="2:12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</row>
    <row r="151" spans="2:12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</row>
    <row r="152" spans="2:12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</row>
    <row r="153" spans="2:12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</row>
    <row r="154" spans="2:12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</row>
    <row r="155" spans="2:12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</row>
    <row r="156" spans="2:12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</row>
    <row r="157" spans="2:12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</row>
    <row r="158" spans="2:12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</row>
    <row r="159" spans="2:12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</row>
    <row r="160" spans="2:12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</row>
    <row r="161" spans="2:12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</row>
    <row r="162" spans="2:12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2:12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</row>
    <row r="164" spans="2:12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</row>
    <row r="165" spans="2:12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</row>
    <row r="166" spans="2:12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</row>
    <row r="167" spans="2:12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</row>
    <row r="168" spans="2:12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</row>
    <row r="169" spans="2:12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2:12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</row>
    <row r="171" spans="2:12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</row>
    <row r="172" spans="2:12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2:12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2:12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2:12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2:12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2:12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2:12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2:12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2:12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2:12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2:12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2:12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2:12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2:12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2:12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2:12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188" spans="2:12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</row>
    <row r="189" spans="2:12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</row>
    <row r="190" spans="2:12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</row>
    <row r="191" spans="2:12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</row>
    <row r="192" spans="2:12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</row>
    <row r="193" spans="2:12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</row>
    <row r="194" spans="2:12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</row>
    <row r="195" spans="2:12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</row>
    <row r="196" spans="2:12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</row>
    <row r="197" spans="2:12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</row>
    <row r="198" spans="2:12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</row>
    <row r="199" spans="2:12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</row>
    <row r="200" spans="2:12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</row>
    <row r="201" spans="2:12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</row>
    <row r="202" spans="2:12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</row>
    <row r="203" spans="2:12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</row>
    <row r="204" spans="2:12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</row>
    <row r="205" spans="2:12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</row>
    <row r="206" spans="2:12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  <row r="207" spans="2:12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</row>
    <row r="208" spans="2:12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</row>
    <row r="209" spans="2:12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</row>
    <row r="210" spans="2:12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</row>
    <row r="211" spans="2:12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</row>
    <row r="212" spans="2:12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</row>
    <row r="213" spans="2:12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</row>
    <row r="214" spans="2:12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</row>
    <row r="215" spans="2:12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</row>
    <row r="216" spans="2:12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</row>
    <row r="217" spans="2:12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  <row r="218" spans="2:12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</row>
    <row r="219" spans="2:12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</row>
    <row r="220" spans="2:12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</row>
    <row r="221" spans="2:12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</row>
    <row r="222" spans="2:12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</row>
    <row r="223" spans="2:12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</row>
    <row r="224" spans="2:12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</row>
    <row r="225" spans="2:12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</row>
    <row r="226" spans="2:12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</row>
    <row r="227" spans="2:12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</row>
    <row r="228" spans="2:12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</row>
    <row r="229" spans="2:12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</row>
    <row r="230" spans="2:12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</row>
    <row r="231" spans="2:12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</row>
    <row r="232" spans="2:12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</row>
    <row r="233" spans="2:12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</row>
    <row r="234" spans="2:12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</row>
    <row r="235" spans="2:12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</row>
    <row r="236" spans="2:12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</row>
    <row r="237" spans="2:12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</row>
    <row r="238" spans="2:12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</row>
    <row r="239" spans="2:12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</row>
    <row r="240" spans="2:12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</row>
    <row r="241" spans="2:12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</row>
    <row r="242" spans="2:12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</row>
    <row r="243" spans="2:12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</row>
    <row r="244" spans="2:12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</row>
    <row r="245" spans="2:12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</row>
    <row r="246" spans="2:12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</row>
    <row r="247" spans="2:12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</row>
    <row r="248" spans="2:12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</row>
    <row r="249" spans="2:12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</row>
    <row r="250" spans="2:12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</row>
    <row r="251" spans="2:12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</row>
    <row r="252" spans="2:12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</row>
    <row r="253" spans="2:12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</row>
    <row r="254" spans="2:12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</row>
    <row r="255" spans="2:12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</row>
    <row r="256" spans="2:12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</row>
    <row r="257" spans="2:12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</row>
    <row r="258" spans="2:12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</row>
    <row r="259" spans="2:12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</row>
    <row r="260" spans="2:12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</row>
    <row r="261" spans="2:12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</row>
    <row r="262" spans="2:12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</row>
    <row r="263" spans="2:12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</row>
    <row r="264" spans="2:12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</row>
    <row r="265" spans="2:12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</row>
    <row r="266" spans="2:12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</row>
    <row r="267" spans="2:12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</row>
    <row r="268" spans="2:12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</row>
    <row r="269" spans="2:12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</row>
    <row r="270" spans="2:12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</row>
    <row r="271" spans="2:12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</row>
    <row r="272" spans="2:12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</row>
    <row r="273" spans="2:12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</row>
    <row r="274" spans="2:12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</row>
    <row r="275" spans="2:12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</row>
    <row r="276" spans="2:12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</row>
    <row r="277" spans="2:12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</row>
    <row r="278" spans="2:12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</row>
    <row r="279" spans="2:12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</row>
    <row r="280" spans="2:12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</row>
    <row r="281" spans="2:12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</row>
    <row r="282" spans="2:12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</row>
    <row r="283" spans="2:12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</row>
    <row r="284" spans="2:12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</row>
    <row r="285" spans="2:12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</row>
    <row r="286" spans="2:12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</row>
    <row r="287" spans="2:12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</row>
    <row r="288" spans="2:12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</row>
    <row r="289" spans="2:12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</row>
    <row r="290" spans="2:12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</row>
    <row r="291" spans="2:12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</row>
    <row r="292" spans="2:12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</row>
    <row r="293" spans="2:12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</row>
    <row r="294" spans="2:12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</row>
    <row r="295" spans="2:12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</row>
    <row r="296" spans="2:12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</row>
    <row r="297" spans="2:12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</row>
    <row r="298" spans="2:12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</row>
    <row r="299" spans="2:12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</row>
    <row r="300" spans="2:12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</row>
    <row r="301" spans="2:12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</row>
    <row r="302" spans="2:12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</row>
    <row r="303" spans="2:12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</row>
    <row r="304" spans="2:12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</row>
    <row r="305" spans="2:12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</row>
    <row r="306" spans="2:12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</row>
    <row r="307" spans="2:12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</row>
    <row r="308" spans="2:12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</row>
    <row r="309" spans="2:12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</row>
    <row r="310" spans="2:12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</row>
    <row r="311" spans="2:12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</row>
    <row r="312" spans="2:12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</row>
    <row r="313" spans="2:12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</row>
    <row r="314" spans="2:12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</row>
    <row r="315" spans="2:12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</row>
    <row r="316" spans="2:12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</row>
    <row r="317" spans="2:12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</row>
    <row r="318" spans="2:12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</row>
    <row r="319" spans="2:12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</row>
    <row r="320" spans="2:12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</row>
    <row r="321" spans="2:12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</row>
    <row r="322" spans="2:12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</row>
    <row r="323" spans="2:12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</row>
    <row r="324" spans="2:12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</row>
    <row r="325" spans="2:12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</row>
    <row r="326" spans="2:12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</row>
    <row r="327" spans="2:12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</row>
    <row r="328" spans="2:12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</row>
    <row r="329" spans="2:12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</row>
    <row r="330" spans="2:12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</row>
    <row r="331" spans="2:12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</row>
    <row r="332" spans="2:12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</row>
    <row r="333" spans="2:12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</row>
    <row r="334" spans="2:12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</row>
    <row r="335" spans="2:12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</row>
    <row r="336" spans="2:12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</row>
    <row r="337" spans="2:12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</row>
    <row r="338" spans="2:12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</row>
    <row r="339" spans="2:12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</row>
    <row r="340" spans="2:12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</row>
    <row r="341" spans="2:12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</row>
    <row r="342" spans="2:12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</row>
    <row r="343" spans="2:12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</row>
    <row r="344" spans="2:12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</row>
    <row r="345" spans="2:12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</row>
    <row r="346" spans="2:12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</row>
    <row r="347" spans="2:12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</row>
    <row r="348" spans="2:12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</row>
    <row r="349" spans="2:12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</row>
    <row r="350" spans="2:12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</row>
    <row r="351" spans="2:12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</row>
    <row r="352" spans="2:12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</row>
    <row r="353" spans="2:12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</row>
    <row r="354" spans="2:12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</row>
    <row r="355" spans="2:12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</row>
    <row r="356" spans="2:12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</row>
    <row r="357" spans="2:12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</row>
    <row r="358" spans="2:12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</row>
    <row r="359" spans="2:12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</row>
    <row r="360" spans="2:12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</row>
    <row r="361" spans="2:12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</row>
    <row r="362" spans="2:12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</row>
    <row r="363" spans="2:12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</row>
    <row r="364" spans="2:12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</row>
    <row r="365" spans="2:12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</row>
    <row r="366" spans="2:12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</row>
    <row r="367" spans="2:12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</row>
    <row r="368" spans="2:12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</row>
    <row r="369" spans="2:12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</row>
    <row r="370" spans="2:12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</row>
    <row r="371" spans="2:12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</row>
    <row r="372" spans="2:12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</row>
    <row r="373" spans="2:12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</row>
    <row r="374" spans="2:12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</row>
    <row r="375" spans="2:12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</row>
    <row r="376" spans="2:12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</row>
    <row r="377" spans="2:12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</row>
    <row r="378" spans="2:12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</row>
    <row r="379" spans="2:12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</row>
    <row r="380" spans="2:12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</row>
    <row r="381" spans="2:12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</row>
    <row r="382" spans="2:12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</row>
    <row r="383" spans="2:12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</row>
    <row r="384" spans="2:12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</row>
    <row r="385" spans="2:12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</row>
    <row r="386" spans="2:12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</row>
    <row r="387" spans="2:12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</row>
    <row r="388" spans="2:12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</row>
    <row r="389" spans="2:12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</row>
    <row r="390" spans="2:12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</row>
    <row r="391" spans="2:12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</row>
    <row r="392" spans="2:12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</row>
    <row r="393" spans="2:12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</row>
    <row r="394" spans="2:12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</row>
    <row r="395" spans="2:12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</row>
    <row r="396" spans="2:12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</row>
    <row r="397" spans="2:12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</row>
    <row r="398" spans="2:12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</row>
    <row r="399" spans="2:12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</row>
    <row r="400" spans="2:12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</row>
    <row r="401" spans="2:12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</row>
    <row r="402" spans="2:12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</row>
    <row r="403" spans="2:12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</row>
    <row r="404" spans="2:12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</row>
    <row r="405" spans="2:12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</row>
    <row r="406" spans="2:12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</row>
    <row r="407" spans="2:12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</row>
    <row r="408" spans="2:12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</row>
    <row r="409" spans="2:12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</row>
    <row r="410" spans="2:12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</row>
    <row r="411" spans="2:12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</row>
    <row r="412" spans="2:12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</row>
    <row r="413" spans="2:12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</row>
    <row r="414" spans="2:12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</row>
    <row r="415" spans="2:12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</row>
    <row r="416" spans="2:12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</row>
    <row r="417" spans="2:12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</row>
    <row r="418" spans="2:12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</row>
    <row r="419" spans="2:12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</row>
    <row r="420" spans="2:12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</row>
    <row r="421" spans="2:12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</row>
    <row r="422" spans="2:12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</row>
    <row r="423" spans="2:12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</row>
    <row r="424" spans="2:12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</row>
    <row r="425" spans="2:12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</row>
    <row r="426" spans="2:12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</row>
    <row r="427" spans="2:12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</row>
    <row r="428" spans="2:12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</row>
    <row r="429" spans="2:12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</row>
    <row r="430" spans="2:12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</row>
    <row r="431" spans="2:12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</row>
    <row r="432" spans="2:12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</row>
    <row r="433" spans="2:12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</row>
    <row r="434" spans="2:12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</row>
    <row r="435" spans="2:12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</row>
    <row r="436" spans="2:12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</row>
    <row r="437" spans="2:12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</row>
    <row r="438" spans="2:12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</row>
    <row r="439" spans="2:12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</row>
    <row r="440" spans="2:12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</row>
    <row r="441" spans="2:12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</row>
    <row r="442" spans="2:12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</row>
    <row r="443" spans="2:12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</row>
    <row r="444" spans="2:12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</row>
    <row r="445" spans="2:12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</row>
    <row r="446" spans="2:12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</row>
    <row r="447" spans="2:12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</row>
    <row r="448" spans="2:12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</row>
    <row r="449" spans="2:12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</row>
    <row r="450" spans="2:12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</row>
    <row r="451" spans="2:12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</row>
    <row r="452" spans="2:12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</row>
    <row r="453" spans="2:12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</row>
    <row r="454" spans="2:12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</row>
    <row r="455" spans="2:12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</row>
    <row r="456" spans="2:12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</row>
    <row r="457" spans="2:12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</row>
    <row r="458" spans="2:12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</row>
    <row r="459" spans="2:12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</row>
    <row r="460" spans="2:12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</row>
    <row r="461" spans="2:12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</row>
    <row r="462" spans="2:12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</row>
    <row r="463" spans="2:12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</row>
    <row r="464" spans="2:12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</row>
    <row r="465" spans="2:12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</row>
    <row r="466" spans="2:12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</row>
    <row r="467" spans="2:12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</row>
    <row r="468" spans="2:12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</row>
    <row r="469" spans="2:12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</row>
    <row r="470" spans="2:12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</row>
    <row r="471" spans="2:12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</row>
    <row r="472" spans="2:12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</row>
    <row r="473" spans="2:12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</row>
    <row r="474" spans="2:12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</row>
    <row r="475" spans="2:12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</row>
    <row r="476" spans="2:12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</row>
    <row r="477" spans="2:12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</row>
    <row r="478" spans="2:12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</row>
    <row r="479" spans="2:12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</row>
    <row r="480" spans="2:12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</row>
    <row r="481" spans="2:12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</row>
    <row r="482" spans="2:12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</row>
    <row r="483" spans="2:12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</row>
    <row r="484" spans="2:12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</row>
    <row r="485" spans="2:12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</row>
    <row r="486" spans="2:12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</row>
    <row r="487" spans="2:12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</row>
    <row r="488" spans="2:12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</row>
    <row r="489" spans="2:12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</row>
    <row r="490" spans="2:12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</row>
    <row r="491" spans="2:12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</row>
    <row r="492" spans="2:12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</row>
    <row r="493" spans="2:12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</row>
    <row r="494" spans="2:12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</row>
    <row r="495" spans="2:12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</row>
    <row r="496" spans="2:12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</row>
    <row r="497" spans="2:12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</row>
    <row r="498" spans="2:12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</row>
    <row r="499" spans="2:12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</row>
    <row r="500" spans="2:12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</row>
    <row r="501" spans="2:12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</row>
    <row r="502" spans="2:12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</row>
    <row r="503" spans="2:12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</row>
    <row r="504" spans="2:12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</row>
    <row r="505" spans="2:12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</row>
    <row r="506" spans="2:12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</row>
    <row r="507" spans="2:12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</row>
    <row r="508" spans="2:12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</row>
    <row r="509" spans="2:12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</row>
    <row r="510" spans="2:12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</row>
    <row r="511" spans="2:12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</row>
    <row r="512" spans="2:12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</row>
    <row r="513" spans="2:12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</row>
    <row r="514" spans="2:12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</row>
    <row r="515" spans="2:12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</row>
    <row r="516" spans="2:12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</row>
    <row r="517" spans="2:12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</row>
    <row r="518" spans="2:12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</row>
    <row r="519" spans="2:12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</row>
    <row r="520" spans="2:12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</row>
    <row r="521" spans="2:12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</row>
    <row r="522" spans="2:12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</row>
    <row r="523" spans="2:12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</row>
    <row r="524" spans="2:12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</row>
    <row r="525" spans="2:12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</row>
    <row r="526" spans="2:12" ht="12.75"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</row>
    <row r="527" spans="2:12" ht="12.75"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</row>
    <row r="528" spans="2:12" ht="12.75"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</row>
    <row r="529" spans="2:12" ht="12.75"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</row>
    <row r="530" spans="2:12" ht="12.75"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</row>
    <row r="531" spans="2:12" ht="12.75"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</row>
    <row r="532" spans="2:12" ht="12.75"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</row>
    <row r="533" spans="2:12" ht="12.75"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</row>
    <row r="534" spans="2:12" ht="12.75"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</row>
    <row r="535" spans="2:12" ht="12.75"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</row>
    <row r="536" spans="2:12" ht="12.75"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</row>
    <row r="537" spans="2:12" ht="12.75"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</row>
    <row r="538" spans="2:12" ht="12.75"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</row>
    <row r="539" spans="2:12" ht="12.75"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</row>
    <row r="540" spans="2:12" ht="12.75"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</row>
    <row r="541" spans="2:12" ht="12.75"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</row>
    <row r="542" spans="2:12" ht="12.75"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</row>
    <row r="543" spans="2:12" ht="12.75"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</row>
    <row r="544" spans="2:12" ht="12.75"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</row>
    <row r="545" spans="2:12" ht="12.75"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</row>
    <row r="546" spans="2:12" ht="12.75"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</row>
    <row r="547" spans="2:12" ht="12.75"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</row>
    <row r="548" spans="2:12" ht="12.75"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</row>
    <row r="549" spans="2:12" ht="12.75"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</row>
    <row r="550" spans="2:12" ht="12.75"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</row>
    <row r="551" spans="2:12" ht="12.75"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</row>
    <row r="552" spans="2:12" ht="12.75"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</row>
    <row r="553" spans="2:12" ht="12.75"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</row>
    <row r="554" spans="2:12" ht="12.75"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</row>
    <row r="555" spans="2:12" ht="12.75"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</row>
    <row r="556" spans="2:12" ht="12.75"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</row>
    <row r="557" spans="2:12" ht="12.75"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</row>
    <row r="558" spans="2:12" ht="12.75"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</row>
    <row r="559" spans="2:12" ht="12.75"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</row>
    <row r="560" spans="2:12" ht="12.75"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</row>
    <row r="561" spans="2:12" ht="12.75"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</row>
    <row r="562" spans="2:12" ht="12.75"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</row>
    <row r="563" spans="2:12" ht="12.75"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</row>
    <row r="564" spans="2:12" ht="12.75"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</row>
    <row r="565" spans="2:12" ht="12.75"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</row>
    <row r="566" spans="2:12" ht="12.75"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</row>
    <row r="567" spans="2:12" ht="12.75"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</row>
    <row r="568" spans="2:12" ht="12.75"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</row>
    <row r="569" spans="2:12" ht="12.75"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</row>
    <row r="570" spans="2:12" ht="12.75"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</row>
    <row r="571" spans="2:12" ht="12.75"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</row>
    <row r="572" spans="2:12" ht="12.75"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</row>
    <row r="573" spans="2:12" ht="12.75"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</row>
    <row r="574" spans="2:12" ht="12.75"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</row>
    <row r="575" spans="2:12" ht="12.75"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</row>
    <row r="576" spans="2:12" ht="12.75"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</row>
    <row r="577" spans="2:12" ht="12.75"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</row>
    <row r="578" spans="2:12" ht="12.75"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</row>
    <row r="579" spans="2:12" ht="12.75"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</row>
    <row r="580" spans="2:12" ht="12.75"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</row>
    <row r="581" spans="2:12" ht="12.75"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</row>
    <row r="582" spans="2:12" ht="12.75"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</row>
    <row r="583" spans="2:12" ht="12.75"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</row>
    <row r="584" spans="2:12" ht="12.75"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</row>
    <row r="585" spans="2:12" ht="12.75"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</row>
    <row r="586" spans="2:12" ht="12.75"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</row>
    <row r="587" spans="2:12" ht="12.75"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</row>
    <row r="588" spans="2:12" ht="12.75"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</row>
    <row r="589" spans="2:12" ht="12.75"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</row>
    <row r="590" spans="2:12" ht="12.75"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</row>
    <row r="591" spans="2:12" ht="12.75"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</row>
    <row r="592" spans="2:12" ht="12.75"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</row>
    <row r="593" spans="2:12" ht="12.75"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</row>
    <row r="594" spans="2:12" ht="12.75"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</row>
    <row r="595" spans="2:12" ht="12.75"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</row>
    <row r="596" spans="2:12" ht="12.75"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</row>
    <row r="597" spans="2:12" ht="12.75"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</row>
    <row r="598" spans="2:12" ht="12.75"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</row>
    <row r="599" spans="2:12" ht="12.75"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</row>
    <row r="600" spans="2:12" ht="12.75"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</row>
    <row r="601" spans="2:12" ht="12.75"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</row>
    <row r="602" spans="2:12" ht="12.75"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</row>
    <row r="603" spans="2:12" ht="12.75"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</row>
    <row r="604" spans="2:12" ht="12.75"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</row>
    <row r="605" spans="2:12" ht="12.75"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</row>
    <row r="606" spans="2:12" ht="12.75"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</row>
    <row r="607" spans="2:12" ht="12.75"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</row>
    <row r="608" spans="2:12" ht="12.75"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</row>
    <row r="609" spans="2:12" ht="12.75"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</row>
    <row r="610" spans="2:12" ht="12.75"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</row>
    <row r="611" spans="2:12" ht="12.75"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</row>
    <row r="612" spans="2:12" ht="12.75"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</row>
    <row r="613" spans="2:12" ht="12.75"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</row>
    <row r="614" spans="2:12" ht="12.75"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</row>
    <row r="615" spans="2:12" ht="12.75"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</row>
    <row r="616" spans="2:12" ht="12.75"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</row>
    <row r="617" spans="2:12" ht="12.75"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</row>
    <row r="618" spans="2:12" ht="12.75"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</row>
    <row r="619" spans="2:12" ht="12.75"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</row>
    <row r="620" spans="2:12" ht="12.75"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</row>
    <row r="621" spans="2:12" ht="12.75"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</row>
    <row r="622" spans="2:12" ht="12.75"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</row>
    <row r="623" spans="2:12" ht="12.75"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</row>
    <row r="624" spans="2:12" ht="12.75"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</row>
    <row r="625" spans="2:12" ht="12.75"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</row>
    <row r="626" spans="2:12" ht="12.75"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</row>
    <row r="627" spans="2:12" ht="12.75"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</row>
    <row r="628" spans="2:12" ht="12.75"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</row>
    <row r="629" spans="2:12" ht="12.75"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</row>
    <row r="630" spans="2:12" ht="12.75"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</row>
    <row r="631" spans="2:12" ht="12.75"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</row>
    <row r="632" spans="2:12" ht="12.75"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</row>
    <row r="633" spans="2:12" ht="12.75"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</row>
    <row r="634" spans="2:12" ht="12.75"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</row>
    <row r="635" spans="2:12" ht="12.75"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</row>
    <row r="636" spans="2:12" ht="12.75"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</row>
    <row r="637" spans="2:12" ht="12.75"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</row>
    <row r="638" spans="2:12" ht="12.75"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</row>
    <row r="639" spans="2:12" ht="12.75"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</row>
    <row r="640" spans="2:12" ht="12.75"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</row>
    <row r="641" spans="2:12" ht="12.75"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</row>
    <row r="642" spans="2:12" ht="12.75"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</row>
    <row r="643" spans="2:12" ht="12.75"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</row>
    <row r="644" spans="2:12" ht="12.75"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</row>
    <row r="645" spans="2:12" ht="12.75"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</row>
    <row r="646" spans="2:12" ht="12.75"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</row>
    <row r="647" spans="2:12" ht="12.75"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</row>
    <row r="648" spans="2:12" ht="12.75"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</row>
    <row r="649" spans="2:12" ht="12.75"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</row>
    <row r="650" spans="2:12" ht="12.75"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</row>
    <row r="651" spans="2:12" ht="12.75"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</row>
    <row r="652" spans="2:12" ht="12.75"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</row>
    <row r="653" spans="2:12" ht="12.75"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</row>
    <row r="654" spans="2:12" ht="12.75"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</row>
    <row r="655" spans="2:12" ht="12.75"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</row>
    <row r="656" spans="2:12" ht="12.75"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</row>
    <row r="657" spans="2:12" ht="12.75"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</row>
    <row r="658" spans="2:12" ht="12.75"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</row>
    <row r="659" spans="2:12" ht="12.75"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</row>
    <row r="660" spans="2:12" ht="12.75"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</row>
    <row r="661" spans="2:12" ht="12.75"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</row>
    <row r="662" spans="2:12" ht="12.75"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</row>
    <row r="663" spans="2:12" ht="12.75"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</row>
    <row r="664" spans="2:12" ht="12.75"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</row>
    <row r="665" spans="2:12" ht="12.75"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</row>
    <row r="666" spans="2:12" ht="12.75"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</row>
    <row r="667" spans="2:12" ht="12.75"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</row>
    <row r="668" spans="2:12" ht="12.75"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</row>
    <row r="669" spans="2:12" ht="12.75"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</row>
    <row r="670" spans="2:12" ht="12.75"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</row>
    <row r="671" spans="2:12" ht="12.75"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</row>
    <row r="672" spans="2:12" ht="12.75"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</row>
    <row r="673" spans="2:12" ht="12.75"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</row>
    <row r="674" spans="2:12" ht="12.75"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</row>
    <row r="675" spans="2:12" ht="12.75"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</row>
    <row r="676" spans="2:12" ht="12.75"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</row>
    <row r="677" spans="2:12" ht="12.75"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</row>
    <row r="678" spans="2:12" ht="12.75"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</row>
    <row r="679" spans="2:12" ht="12.75"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</row>
    <row r="680" spans="2:12" ht="12.75"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</row>
    <row r="681" spans="2:12" ht="12.75"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</row>
    <row r="682" spans="2:12" ht="12.75"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</row>
    <row r="683" spans="2:12" ht="12.75"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</row>
    <row r="684" spans="2:12" ht="12.75"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</row>
    <row r="685" spans="2:12" ht="12.75"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</row>
    <row r="686" spans="2:12" ht="12.75"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</row>
    <row r="687" spans="2:12" ht="12.75"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</row>
    <row r="688" spans="2:12" ht="12.75"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</row>
    <row r="689" spans="2:12" ht="12.75"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</row>
    <row r="690" spans="2:12" ht="12.75"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</row>
    <row r="691" spans="2:12" ht="12.75"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</row>
    <row r="692" spans="2:12" ht="12.75"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</row>
    <row r="693" spans="2:12" ht="12.75"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</row>
    <row r="694" spans="2:12" ht="12.75"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</row>
    <row r="695" spans="2:12" ht="12.75"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</row>
    <row r="696" spans="2:12" ht="12.75"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</row>
    <row r="697" spans="2:12" ht="12.75"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</row>
    <row r="698" spans="2:12" ht="12.75"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</row>
    <row r="699" spans="2:12" ht="12.75"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</row>
    <row r="700" spans="2:12" ht="12.75"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</row>
    <row r="701" spans="2:12" ht="12.75"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</row>
    <row r="702" spans="2:12" ht="12.75"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</row>
    <row r="703" spans="2:12" ht="12.75"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</row>
    <row r="704" spans="2:12" ht="12.75"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</row>
    <row r="705" spans="2:12" ht="12.75"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</row>
    <row r="706" spans="2:12" ht="12.75"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</row>
    <row r="707" spans="2:12" ht="12.75"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</row>
    <row r="708" spans="2:12" ht="12.75"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</row>
    <row r="709" spans="2:12" ht="12.75"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</row>
    <row r="710" spans="2:12" ht="12.75"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</row>
    <row r="711" spans="2:12" ht="12.75"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</row>
    <row r="712" spans="2:12" ht="12.75"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</row>
    <row r="713" spans="2:12" ht="12.75"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</row>
    <row r="714" spans="2:12" ht="12.75"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</row>
    <row r="715" spans="2:12" ht="12.75"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</row>
    <row r="716" spans="2:12" ht="12.75"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</row>
    <row r="717" spans="2:12" ht="12.75"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</row>
    <row r="718" spans="2:12" ht="12.75"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</row>
    <row r="719" spans="2:12" ht="12.75"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</row>
    <row r="720" spans="2:12" ht="12.75"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</row>
    <row r="721" spans="2:12" ht="12.75"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</row>
    <row r="722" spans="2:12" ht="12.75"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</row>
    <row r="723" spans="2:12" ht="12.75"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</row>
    <row r="724" spans="2:12" ht="12.75"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</row>
    <row r="725" spans="2:12" ht="12.75"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</row>
    <row r="726" spans="2:12" ht="12.75"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</row>
    <row r="727" spans="2:12" ht="12.75"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</row>
    <row r="728" spans="2:12" ht="12.75"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</row>
    <row r="729" spans="2:12" ht="12.75"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</row>
    <row r="730" spans="2:12" ht="12.75"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</row>
    <row r="731" spans="2:12" ht="12.75"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</row>
    <row r="732" spans="2:12" ht="12.75"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</row>
    <row r="733" spans="2:12" ht="12.75"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</row>
    <row r="734" spans="2:12" ht="12.75"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</row>
    <row r="735" spans="2:12" ht="12.75"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</row>
    <row r="736" spans="2:12" ht="12.75"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</row>
    <row r="737" spans="2:12" ht="12.75"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</row>
    <row r="738" spans="2:12" ht="12.75"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</row>
    <row r="739" spans="2:12" ht="12.75"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</row>
    <row r="740" spans="2:12" ht="12.75"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</row>
    <row r="741" spans="2:12" ht="12.75"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</row>
    <row r="742" spans="2:12" ht="12.75"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</row>
    <row r="743" spans="2:12" ht="12.75"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2:12" ht="12.75"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2:12" ht="12.75"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</row>
    <row r="746" spans="2:12" ht="12.75"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</row>
    <row r="747" spans="2:12" ht="12.75"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</row>
    <row r="748" spans="2:12" ht="12.75"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</row>
    <row r="749" spans="2:12" ht="12.75"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</row>
    <row r="750" spans="2:12" ht="12.75"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</row>
    <row r="751" spans="2:12" ht="12.75"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</row>
    <row r="752" spans="2:12" ht="12.75"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</row>
    <row r="753" spans="2:12" ht="12.75"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</row>
    <row r="754" spans="2:12" ht="12.75"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</row>
    <row r="755" spans="2:12" ht="12.75"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</row>
    <row r="756" spans="2:12" ht="12.75"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</row>
    <row r="757" spans="2:12" ht="12.75"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</row>
    <row r="758" spans="2:12" ht="12.75"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</row>
    <row r="759" spans="2:12" ht="12.75"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</row>
    <row r="760" spans="2:12" ht="12.75"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</row>
    <row r="761" spans="2:12" ht="12.75"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</row>
    <row r="762" spans="2:12" ht="12.75"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</row>
    <row r="763" spans="2:12" ht="12.75"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</row>
    <row r="764" spans="2:12" ht="12.75"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</row>
    <row r="765" spans="2:12" ht="12.75"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</row>
    <row r="766" spans="2:12" ht="12.75"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</row>
    <row r="767" spans="2:12" ht="12.75"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</row>
    <row r="768" spans="2:12" ht="12.75"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</row>
    <row r="769" spans="2:12" ht="12.75"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</row>
    <row r="770" spans="2:12" ht="12.75"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</row>
    <row r="771" spans="2:12" ht="12.75"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</row>
    <row r="772" spans="2:12" ht="12.75"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</row>
    <row r="773" spans="2:12" ht="12.75"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</row>
    <row r="774" spans="2:12" ht="12.75"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</row>
    <row r="775" spans="2:12" ht="12.75"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</row>
    <row r="776" spans="2:12" ht="12.75"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</row>
    <row r="777" spans="2:12" ht="12.75"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</row>
    <row r="778" spans="2:12" ht="12.75"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</row>
    <row r="779" spans="2:12" ht="12.75"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</row>
    <row r="780" spans="2:12" ht="12.75"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</row>
    <row r="781" spans="2:12" ht="12.75"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</row>
    <row r="782" spans="2:12" ht="12.75"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</row>
    <row r="783" spans="2:12" ht="12.75"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</row>
    <row r="784" spans="2:12" ht="12.75"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</row>
    <row r="785" spans="2:12" ht="12.75"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</row>
    <row r="786" spans="2:12" ht="12.75"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</row>
    <row r="787" spans="2:12" ht="12.75"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</row>
    <row r="788" spans="2:12" ht="12.75"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</row>
    <row r="789" spans="2:12" ht="12.75"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</row>
    <row r="790" spans="2:12" ht="12.75"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</row>
    <row r="791" spans="2:12" ht="12.75"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</row>
    <row r="792" spans="2:12" ht="12.75"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</row>
    <row r="793" spans="2:12" ht="12.75"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</row>
    <row r="794" spans="2:12" ht="12.75"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</row>
    <row r="795" spans="2:12" ht="12.75"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</row>
    <row r="796" spans="2:12" ht="12.75"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</row>
    <row r="797" spans="2:12" ht="12.75"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</row>
    <row r="798" spans="2:12" ht="12.75"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</row>
    <row r="799" spans="2:12" ht="12.75"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</row>
    <row r="800" spans="2:12" ht="12.75"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</row>
    <row r="801" spans="2:12" ht="12.75"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</row>
    <row r="802" spans="2:12" ht="12.75"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</row>
    <row r="803" spans="2:12" ht="12.75"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</row>
    <row r="804" spans="2:12" ht="12.75"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</row>
    <row r="805" spans="2:12" ht="12.75"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</row>
    <row r="806" spans="2:12" ht="12.75"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</row>
    <row r="807" spans="2:12" ht="12.75"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</row>
    <row r="808" spans="2:12" ht="12.75"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</row>
    <row r="809" spans="2:12" ht="12.75"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</row>
    <row r="810" spans="2:12" ht="12.75"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</row>
    <row r="811" spans="2:12" ht="12.75"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</row>
    <row r="812" spans="2:12" ht="12.75"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</row>
    <row r="813" spans="2:12" ht="12.75"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</row>
    <row r="814" spans="2:12" ht="12.75"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</row>
    <row r="815" spans="2:12" ht="12.75"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</row>
    <row r="816" spans="2:12" ht="12.75"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</row>
    <row r="817" spans="2:12" ht="12.75"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</row>
    <row r="818" spans="2:12" ht="12.75"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</row>
    <row r="819" spans="2:12" ht="12.75"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</row>
    <row r="820" spans="2:12" ht="12.75"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</row>
    <row r="821" spans="2:12" ht="12.75"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</row>
    <row r="822" spans="2:12" ht="12.75"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</row>
    <row r="823" spans="2:12" ht="12.75"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</row>
    <row r="824" spans="2:12" ht="12.75"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</row>
    <row r="825" spans="2:12" ht="12.75"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</row>
    <row r="826" spans="2:12" ht="12.75"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</row>
    <row r="827" spans="2:12" ht="12.75"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</row>
    <row r="828" spans="2:12" ht="12.75"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</row>
    <row r="829" spans="2:12" ht="12.75"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</row>
    <row r="830" spans="2:12" ht="12.75"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</row>
    <row r="831" spans="2:12" ht="12.75"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</row>
    <row r="832" spans="2:12" ht="12.75"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</row>
    <row r="833" spans="2:12" ht="12.75"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</row>
    <row r="834" spans="2:12" ht="12.75"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</row>
    <row r="835" spans="2:12" ht="12.75"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</row>
    <row r="836" spans="2:12" ht="12.75"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</row>
    <row r="837" spans="2:12" ht="12.75"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</row>
    <row r="838" spans="2:12" ht="12.75"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</row>
    <row r="839" spans="2:12" ht="12.75"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</row>
    <row r="840" spans="2:12" ht="12.75"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</row>
    <row r="841" spans="2:12" ht="12.75"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</row>
    <row r="842" spans="2:12" ht="12.75"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</row>
    <row r="843" spans="2:12" ht="12.75"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</row>
    <row r="844" spans="2:12" ht="12.75"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</row>
    <row r="845" spans="2:12" ht="12.75"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</row>
    <row r="846" spans="2:12" ht="12.75"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</row>
    <row r="847" spans="2:12" ht="12.75"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</row>
    <row r="848" spans="2:12" ht="12.75"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</row>
    <row r="849" spans="2:12" ht="12.75"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</row>
    <row r="850" spans="2:12" ht="12.75"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</row>
    <row r="851" spans="2:12" ht="12.75"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</row>
    <row r="852" spans="2:12" ht="12.75"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</row>
    <row r="853" spans="2:12" ht="12.75"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</row>
    <row r="854" spans="2:12" ht="12.75"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</row>
    <row r="855" spans="2:12" ht="12.75"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</row>
    <row r="856" spans="2:12" ht="12.75"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</row>
    <row r="857" spans="2:12" ht="12.75"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</row>
    <row r="858" spans="2:12" ht="12.75"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</row>
    <row r="859" spans="2:12" ht="12.75"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</row>
    <row r="860" spans="2:12" ht="12.75"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</row>
    <row r="861" spans="2:12" ht="12.75"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</row>
    <row r="862" spans="2:12" ht="12.75"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</row>
    <row r="863" spans="2:12" ht="12.75"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</row>
    <row r="864" spans="2:12" ht="12.75"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</row>
    <row r="865" spans="2:12" ht="12.75"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</row>
    <row r="866" spans="2:12" ht="12.75"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</row>
    <row r="867" spans="2:12" ht="12.75"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</row>
    <row r="868" spans="2:12" ht="12.75"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</row>
    <row r="869" spans="2:12" ht="12.75"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</row>
    <row r="870" spans="2:12" ht="12.75"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</row>
    <row r="871" spans="2:12" ht="12.75"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</row>
    <row r="872" spans="2:12" ht="12.75"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</row>
    <row r="873" spans="2:12" ht="12.75"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</row>
    <row r="874" spans="2:12" ht="12.75"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</row>
    <row r="875" spans="2:12" ht="12.75"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</row>
    <row r="876" spans="2:12" ht="12.75"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</row>
    <row r="877" spans="2:12" ht="12.75"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</row>
    <row r="878" spans="2:12" ht="12.75"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</row>
    <row r="879" spans="2:12" ht="12.75"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</row>
    <row r="880" spans="2:12" ht="12.75"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</row>
    <row r="881" spans="2:12" ht="12.75"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</row>
    <row r="882" spans="2:12" ht="12.75"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</row>
    <row r="883" spans="2:12" ht="12.75"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</row>
    <row r="884" spans="2:12" ht="12.75"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</row>
    <row r="885" spans="2:12" ht="12.75"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</row>
    <row r="886" spans="2:12" ht="12.75"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</row>
    <row r="887" spans="2:12" ht="12.75"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</row>
    <row r="888" spans="2:12" ht="12.75"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</row>
    <row r="889" spans="2:12" ht="12.75"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</row>
    <row r="890" spans="2:12" ht="12.75"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</row>
    <row r="891" spans="2:12" ht="12.75"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</row>
    <row r="892" spans="2:12" ht="12.75"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</row>
    <row r="893" spans="2:12" ht="12.75"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</row>
    <row r="894" spans="2:12" ht="12.75"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</row>
    <row r="895" spans="2:12" ht="12.75"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</row>
    <row r="896" spans="2:12" ht="12.75"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</row>
    <row r="897" spans="2:12" ht="12.75"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</row>
    <row r="898" spans="2:12" ht="12.75"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</row>
    <row r="899" spans="2:12" ht="12.75"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</row>
    <row r="900" spans="2:12" ht="12.75"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</row>
    <row r="901" spans="2:12" ht="12.75"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</row>
    <row r="902" spans="2:12" ht="12.75"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</row>
    <row r="903" spans="2:12" ht="12.75"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</row>
    <row r="904" spans="2:12" ht="12.75"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</row>
    <row r="905" spans="2:12" ht="12.75"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</row>
    <row r="906" spans="2:12" ht="12.75"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</row>
    <row r="907" spans="2:12" ht="12.75"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</row>
    <row r="908" spans="2:12" ht="12.75"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</row>
    <row r="909" spans="2:12" ht="12.75"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</row>
    <row r="910" spans="2:12" ht="12.75"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</row>
    <row r="911" spans="2:12" ht="12.75"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</row>
    <row r="912" spans="2:12" ht="12.75"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</row>
    <row r="913" spans="2:12" ht="12.75"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</row>
    <row r="914" spans="2:12" ht="12.75"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</row>
    <row r="915" spans="2:12" ht="12.75"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</row>
    <row r="916" spans="2:12" ht="12.75"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</row>
    <row r="917" spans="2:12" ht="12.75"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</row>
    <row r="918" spans="2:12" ht="12.75"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</row>
    <row r="919" spans="2:12" ht="12.75"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</row>
    <row r="920" spans="2:12" ht="12.75"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</row>
    <row r="921" spans="2:12" ht="12.75"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</row>
    <row r="922" spans="2:12" ht="12.75"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</row>
    <row r="923" spans="2:12" ht="12.75"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</row>
    <row r="924" spans="2:12" ht="12.75"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</row>
    <row r="925" spans="2:12" ht="12.75"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</row>
    <row r="926" spans="2:12" ht="12.75"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</row>
    <row r="927" spans="2:12" ht="12.75"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</row>
    <row r="928" spans="2:12" ht="12.75"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</row>
    <row r="929" spans="2:12" ht="12.75"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</row>
    <row r="930" spans="2:12" ht="12.75"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</row>
    <row r="931" spans="2:12" ht="12.75"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</row>
    <row r="932" spans="2:12" ht="12.75"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</row>
    <row r="933" spans="2:12" ht="12.75"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</row>
    <row r="934" spans="2:12" ht="12.75"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</row>
    <row r="935" spans="2:12" ht="12.75"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</row>
    <row r="936" spans="2:12" ht="12.75"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</row>
    <row r="937" spans="2:12" ht="12.75"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</row>
    <row r="938" spans="2:12" ht="12.75"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</row>
    <row r="939" spans="2:12" ht="12.75"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</row>
    <row r="940" spans="2:12" ht="12.75"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</row>
    <row r="941" spans="2:12" ht="12.75"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</row>
    <row r="942" spans="2:12" ht="12.75"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</row>
    <row r="943" spans="2:12" ht="12.75"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</row>
    <row r="944" spans="2:12" ht="12.75"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</row>
    <row r="945" spans="2:12" ht="12.75"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</row>
    <row r="946" spans="2:12" ht="12.75"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</row>
    <row r="947" spans="2:12" ht="12.75"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</row>
    <row r="948" spans="2:12" ht="12.75"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</row>
    <row r="949" spans="2:12" ht="12.75"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</row>
    <row r="950" spans="2:12" ht="12.75"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</row>
    <row r="951" spans="2:12" ht="12.75"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</row>
    <row r="952" spans="2:12" ht="12.75"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</row>
    <row r="953" spans="2:12" ht="12.75"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</row>
    <row r="954" spans="2:12" ht="12.75"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</row>
    <row r="955" spans="2:12" ht="12.75"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</row>
    <row r="956" spans="2:12" ht="12.75"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</row>
    <row r="957" spans="2:12" ht="12.75"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</row>
    <row r="958" spans="2:12" ht="12.75"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</row>
    <row r="959" spans="2:12" ht="12.75"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</row>
    <row r="960" spans="2:12" ht="12.75"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</row>
    <row r="961" spans="2:12" ht="12.75"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</row>
    <row r="962" spans="2:12" ht="12.75"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</row>
    <row r="963" spans="2:12" ht="12.75"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</row>
    <row r="964" spans="2:12" ht="12.75"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</row>
    <row r="965" spans="2:12" ht="12.75"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</row>
    <row r="966" spans="2:12" ht="12.75"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</row>
    <row r="967" spans="2:12" ht="12.75"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</row>
    <row r="968" spans="2:12" ht="12.75"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</row>
    <row r="969" spans="2:12" ht="12.75"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</row>
    <row r="970" spans="2:12" ht="12.75"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</row>
    <row r="971" spans="2:12" ht="12.75"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</row>
    <row r="972" spans="2:12" ht="12.75"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</row>
    <row r="973" spans="2:12" ht="12.75"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</row>
    <row r="974" spans="2:12" ht="12.75"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</row>
    <row r="975" spans="2:12" ht="12.75"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</row>
    <row r="976" spans="2:12" ht="12.75"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</row>
    <row r="977" spans="2:12" ht="12.75"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</row>
    <row r="978" spans="2:12" ht="12.75"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</row>
    <row r="979" spans="2:12" ht="12.75"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</row>
    <row r="980" spans="2:12" ht="12.75"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</row>
    <row r="981" spans="2:12" ht="12.75"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</row>
    <row r="982" spans="2:12" ht="12.75"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</row>
    <row r="983" spans="2:12" ht="12.75"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</row>
    <row r="984" spans="2:12" ht="12.75"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</row>
    <row r="985" spans="2:12" ht="12.75"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</row>
    <row r="986" spans="2:12" ht="12.75"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</row>
    <row r="987" spans="2:12" ht="12.75"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</row>
    <row r="988" spans="2:12" ht="12.75"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</row>
    <row r="989" spans="2:12" ht="12.75"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</row>
    <row r="990" spans="2:12" ht="12.75"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</row>
    <row r="991" spans="2:12" ht="12.75"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</row>
    <row r="992" spans="2:12" ht="12.75"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</row>
    <row r="993" spans="2:12" ht="12.75"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</row>
    <row r="994" spans="2:12" ht="12.75"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</row>
    <row r="995" spans="2:12" ht="12.75"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</row>
    <row r="996" spans="2:12" ht="12.75"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</row>
    <row r="997" spans="2:12" ht="12.75"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</row>
    <row r="998" spans="2:12" ht="12.75"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</row>
    <row r="999" spans="2:12" ht="12.75"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</row>
    <row r="1000" spans="2:12" ht="12.75"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</row>
    <row r="1001" spans="2:12" ht="12.75"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</row>
    <row r="1002" spans="2:12" ht="12.75"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</row>
    <row r="1003" spans="2:12" ht="12.75"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</row>
    <row r="1004" spans="2:12" ht="12.75"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</row>
    <row r="1005" spans="2:12" ht="12.75"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</row>
    <row r="1006" spans="2:12" ht="12.75"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</row>
    <row r="1007" spans="2:12" ht="12.75"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</row>
    <row r="1008" spans="2:12" ht="12.75"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</row>
    <row r="1009" spans="2:12" ht="12.75"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</row>
    <row r="1010" spans="2:12" ht="12.75"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</row>
    <row r="1011" spans="2:12" ht="12.75"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</row>
    <row r="1012" spans="2:12" ht="12.75"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</row>
    <row r="1013" spans="2:12" ht="12.75"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</row>
    <row r="1014" spans="2:12" ht="12.75"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</row>
    <row r="1015" spans="2:12" ht="12.75"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</row>
    <row r="1016" spans="2:12" ht="12.75"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</row>
    <row r="1017" spans="2:12" ht="12.75"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</row>
    <row r="1018" spans="2:12" ht="12.75"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</row>
    <row r="1019" spans="2:12" ht="12.75"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</row>
    <row r="1020" spans="2:12" ht="12.75"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</row>
    <row r="1021" spans="2:12" ht="12.75"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</row>
    <row r="1022" spans="2:12" ht="12.75"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</row>
    <row r="1023" spans="2:12" ht="12.75"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</row>
    <row r="1024" spans="2:12" ht="12.75"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</row>
    <row r="1025" spans="2:12" ht="12.75"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</row>
    <row r="1026" spans="2:12" ht="12.75"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</row>
    <row r="1027" spans="2:12" ht="12.75"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</row>
    <row r="1028" spans="2:12" ht="12.75"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</row>
    <row r="1029" spans="2:12" ht="12.75"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</row>
    <row r="1030" spans="2:12" ht="12.75"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</row>
    <row r="1031" spans="2:12" ht="12.75"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</row>
    <row r="1032" spans="2:12" ht="12.75"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</row>
    <row r="1033" spans="2:12" ht="12.75"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</row>
    <row r="1034" spans="2:12" ht="12.75"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</row>
    <row r="1035" spans="2:12" ht="12.75"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</row>
    <row r="1036" spans="2:12" ht="12.75"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</row>
    <row r="1037" spans="2:12" ht="12.75"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</row>
    <row r="1038" spans="2:12" ht="12.75"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</row>
    <row r="1039" spans="2:12" ht="12.75"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</row>
    <row r="1040" spans="2:12" ht="12.75"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</row>
    <row r="1041" spans="2:12" ht="12.75"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</row>
    <row r="1042" spans="2:12" ht="12.75"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</row>
    <row r="1043" spans="2:12" ht="12.75"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</row>
    <row r="1044" spans="2:12" ht="12.75"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</row>
    <row r="1045" spans="2:12" ht="12.75"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</row>
    <row r="1046" spans="2:12" ht="12.75"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</row>
    <row r="1047" spans="2:12" ht="12.75"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</row>
    <row r="1048" spans="2:12" ht="12.75"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</row>
    <row r="1049" spans="2:12" ht="12.75"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</row>
    <row r="1050" spans="2:12" ht="12.75"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</row>
    <row r="1051" spans="2:12" ht="12.75"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</row>
    <row r="1052" spans="2:12" ht="12.75"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</row>
    <row r="1053" spans="2:12" ht="12.75"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</row>
    <row r="1054" spans="2:12" ht="12.75"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</row>
    <row r="1055" spans="2:12" ht="12.75"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</row>
    <row r="1056" spans="2:12" ht="12.75"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</row>
    <row r="1057" spans="2:12" ht="12.75"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</row>
    <row r="1058" spans="2:12" ht="12.75"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</row>
    <row r="1059" spans="2:12" ht="12.75"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</row>
    <row r="1060" spans="2:12" ht="12.75"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</row>
    <row r="1061" spans="2:12" ht="12.75"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</row>
    <row r="1062" spans="2:12" ht="12.75"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</row>
    <row r="1063" spans="2:12" ht="12.75"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</row>
    <row r="1064" spans="2:12" ht="12.75"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</row>
    <row r="1065" spans="2:12" ht="12.75"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</row>
    <row r="1066" spans="2:12" ht="12.75"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</row>
    <row r="1067" spans="2:12" ht="12.75"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</row>
    <row r="1068" spans="2:12" ht="12.75"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</row>
    <row r="1069" spans="2:12" ht="12.75"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</row>
    <row r="1070" spans="2:12" ht="12.75"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</row>
    <row r="1071" spans="2:12" ht="12.75"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</row>
    <row r="1072" spans="2:12" ht="12.75"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</row>
    <row r="1073" spans="2:12" ht="12.75"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</row>
    <row r="1074" spans="2:12" ht="12.75"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</row>
    <row r="1075" spans="2:12" ht="12.75"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</row>
    <row r="1076" spans="2:12" ht="12.75"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</row>
    <row r="1077" spans="2:12" ht="12.75"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</row>
    <row r="1078" spans="2:12" ht="12.75"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</row>
    <row r="1079" spans="2:12" ht="12.75"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</row>
    <row r="1080" spans="2:12" ht="12.75"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</row>
    <row r="1081" spans="2:12" ht="12.75"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</row>
    <row r="1082" spans="2:12" ht="12.75"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</row>
    <row r="1083" spans="2:12" ht="12.75"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</row>
    <row r="1084" spans="2:12" ht="12.75"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</row>
    <row r="1085" spans="2:12" ht="12.75"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</row>
    <row r="1086" spans="2:12" ht="12.75"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</row>
    <row r="1087" spans="2:12" ht="12.75"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</row>
    <row r="1088" spans="2:12" ht="12.75"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</row>
    <row r="1089" spans="2:12" ht="12.75"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</row>
    <row r="1090" spans="2:12" ht="12.75"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</row>
    <row r="1091" spans="2:12" ht="12.75"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</row>
    <row r="1092" spans="2:12" ht="12.75"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</row>
    <row r="1093" spans="2:12" ht="12.75"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</row>
    <row r="1094" spans="2:12" ht="12.75"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</row>
    <row r="1095" spans="2:12" ht="12.75"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</row>
    <row r="1096" spans="2:12" ht="12.75"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</row>
    <row r="1097" spans="2:12" ht="12.75"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</row>
    <row r="1098" spans="2:12" ht="12.75"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</row>
    <row r="1099" spans="2:12" ht="12.75"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</row>
    <row r="1100" spans="2:12" ht="12.75"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</row>
    <row r="1101" spans="2:12" ht="12.75"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</row>
    <row r="1102" spans="2:12" ht="12.75"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</row>
    <row r="1103" spans="2:12" ht="12.75"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</row>
    <row r="1104" spans="2:12" ht="12.75"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</row>
    <row r="1105" spans="2:12" ht="12.75"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</row>
    <row r="1106" spans="2:12" ht="12.75"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</row>
    <row r="1107" spans="2:12" ht="12.75"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</row>
    <row r="1108" spans="2:12" ht="12.75"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</row>
    <row r="1109" spans="2:12" ht="12.75"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</row>
    <row r="1110" spans="2:12" ht="12.75"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</row>
    <row r="1111" spans="2:12" ht="12.75"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</row>
    <row r="1112" spans="2:12" ht="12.75"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</row>
    <row r="1113" spans="2:12" ht="12.75"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</row>
    <row r="1114" spans="2:12" ht="12.75"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</row>
    <row r="1115" spans="2:12" ht="12.75"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</row>
    <row r="1116" spans="2:12" ht="12.75"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</row>
    <row r="1117" spans="2:12" ht="12.75"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</row>
    <row r="1118" spans="2:12" ht="12.75"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</row>
    <row r="1119" spans="2:12" ht="12.75"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</row>
    <row r="1120" spans="2:12" ht="12.75"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</row>
    <row r="1121" spans="2:12" ht="12.75"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</row>
    <row r="1122" spans="2:12" ht="12.75"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</row>
    <row r="1123" spans="2:12" ht="12.75"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</row>
    <row r="1124" spans="2:12" ht="12.75"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</row>
    <row r="1125" spans="2:12" ht="12.75"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</row>
    <row r="1126" spans="2:12" ht="12.75"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</row>
    <row r="1127" spans="2:12" ht="12.75"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</row>
    <row r="1128" spans="2:12" ht="12.75"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</row>
    <row r="1129" spans="2:12" ht="12.75"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</row>
    <row r="1130" spans="2:12" ht="12.75"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</row>
    <row r="1131" spans="2:12" ht="12.75"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</row>
    <row r="1132" spans="2:12" ht="12.75"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</row>
    <row r="1133" spans="2:12" ht="12.75"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</row>
    <row r="1134" spans="2:12" ht="12.75"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</row>
    <row r="1135" spans="2:12" ht="12.75"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</row>
    <row r="1136" spans="2:12" ht="12.75"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</row>
    <row r="1137" spans="2:12" ht="12.75"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</row>
    <row r="1138" spans="2:12" ht="12.75"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</row>
    <row r="1139" spans="2:12" ht="12.75"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</row>
    <row r="1140" spans="2:12" ht="12.75"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</row>
    <row r="1141" spans="2:12" ht="12.75"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</row>
    <row r="1142" spans="2:12" ht="12.75"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</row>
    <row r="1143" spans="2:12" ht="12.75"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</row>
    <row r="1144" spans="2:12" ht="12.75"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</row>
    <row r="1145" spans="2:12" ht="12.75"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</row>
    <row r="1146" spans="2:12" ht="12.75"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</row>
    <row r="1147" spans="2:12" ht="12.75"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</row>
    <row r="1148" spans="2:12" ht="12.75"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</row>
    <row r="1149" spans="2:12" ht="12.75"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</row>
    <row r="1150" spans="2:12" ht="12.75"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</row>
    <row r="1151" spans="2:12" ht="12.75"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</row>
    <row r="1152" spans="2:12" ht="12.75"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</row>
    <row r="1153" spans="2:12" ht="12.75"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</row>
    <row r="1154" spans="2:12" ht="12.75"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</row>
    <row r="1155" spans="2:12" ht="12.75"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</row>
    <row r="1156" spans="2:12" ht="12.75"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</row>
    <row r="1157" spans="2:12" ht="12.75"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</row>
    <row r="1158" spans="2:12" ht="12.75"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</row>
    <row r="1159" spans="2:12" ht="12.75"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</row>
    <row r="1160" spans="2:12" ht="12.75"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</row>
    <row r="1161" spans="2:12" ht="12.75"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</row>
    <row r="1162" spans="2:12" ht="12.75"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</row>
    <row r="1163" spans="2:12" ht="12.75"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</row>
    <row r="1164" spans="2:12" ht="12.75"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</row>
    <row r="1165" spans="2:12" ht="12.75"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</row>
    <row r="1166" spans="2:12" ht="12.75"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</row>
    <row r="1167" spans="2:12" ht="12.75"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</row>
    <row r="1168" spans="2:12" ht="12.75"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</row>
    <row r="1169" spans="2:12" ht="12.75"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</row>
    <row r="1170" spans="2:12" ht="12.75"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</row>
    <row r="1171" spans="2:12" ht="12.75"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</row>
    <row r="1172" spans="2:12" ht="12.75"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</row>
    <row r="1173" spans="2:12" ht="12.75"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</row>
    <row r="1174" spans="2:12" ht="12.75"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</row>
    <row r="1175" spans="2:12" ht="12.75"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</row>
    <row r="1176" spans="2:12" ht="12.75"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</row>
    <row r="1177" spans="2:12" ht="12.75"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</row>
    <row r="1178" spans="2:12" ht="12.75"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</row>
    <row r="1179" spans="2:12" ht="12.75"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</row>
    <row r="1180" spans="2:12" ht="12.75"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</row>
    <row r="1181" spans="2:12" ht="12.75"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</row>
    <row r="1182" spans="2:12" ht="12.75"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</row>
    <row r="1183" spans="2:12" ht="12.75"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</row>
    <row r="1184" spans="2:12" ht="12.75"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</row>
    <row r="1185" spans="2:12" ht="12.75"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</row>
    <row r="1186" spans="2:12" ht="12.75"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</row>
    <row r="1187" spans="2:12" ht="12.75"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</row>
    <row r="1188" spans="2:12" ht="12.75"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</row>
    <row r="1189" spans="2:12" ht="12.75"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</row>
    <row r="1190" spans="2:12" ht="12.75"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</row>
    <row r="1191" spans="2:12" ht="12.75"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</row>
    <row r="1192" spans="2:12" ht="12.75"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</row>
    <row r="1193" spans="2:12" ht="12.75"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</row>
    <row r="1194" spans="2:12" ht="12.75"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</row>
    <row r="1195" spans="2:12" ht="12.75"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</row>
    <row r="1196" spans="2:12" ht="12.75"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</row>
    <row r="1197" spans="2:12" ht="12.75"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</row>
    <row r="1198" spans="2:12" ht="12.75"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</row>
    <row r="1199" spans="2:12" ht="12.75"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</row>
    <row r="1200" spans="2:12" ht="12.75"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</row>
    <row r="1201" spans="2:12" ht="12.75"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</row>
    <row r="1202" spans="2:12" ht="12.75"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</row>
    <row r="1203" spans="2:12" ht="12.75"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</row>
    <row r="1204" spans="2:12" ht="12.75"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</row>
    <row r="1205" spans="2:12" ht="12.75"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</row>
    <row r="1206" spans="2:12" ht="12.75"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</row>
    <row r="1207" spans="2:12" ht="12.75"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</row>
    <row r="1208" spans="2:12" ht="12.75"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</row>
    <row r="1209" spans="2:12" ht="12.75"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</row>
    <row r="1210" spans="2:12" ht="12.75"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</row>
    <row r="1211" spans="2:12" ht="12.75"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</row>
    <row r="1212" spans="2:12" ht="12.75"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</row>
    <row r="1213" spans="2:12" ht="12.75"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</row>
    <row r="1214" spans="2:12" ht="12.75"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</row>
    <row r="1215" spans="2:12" ht="12.75"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</row>
    <row r="1216" spans="2:12" ht="12.75"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</row>
    <row r="1217" spans="2:12" ht="12.75"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</row>
    <row r="1218" spans="2:12" ht="12.75"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</row>
    <row r="1219" spans="2:12" ht="12.75"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</row>
    <row r="1220" spans="2:12" ht="12.75"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</row>
    <row r="1221" spans="2:12" ht="12.75"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</row>
    <row r="1222" spans="2:12" ht="12.75"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</row>
    <row r="1223" spans="2:12" ht="12.75"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</row>
    <row r="1224" spans="2:12" ht="12.75"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</row>
    <row r="1225" spans="2:12" ht="12.75"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</row>
    <row r="1226" spans="2:12" ht="12.75"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</row>
    <row r="1227" spans="2:12" ht="12.75"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</row>
    <row r="1228" spans="2:12" ht="12.75"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</row>
    <row r="1229" spans="2:12" ht="12.75"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</row>
    <row r="1230" spans="2:12" ht="12.75"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</row>
    <row r="1231" spans="2:12" ht="12.75"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</row>
    <row r="1232" spans="2:12" ht="12.75"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</row>
    <row r="1233" spans="2:12" ht="12.75"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</row>
    <row r="1234" spans="2:12" ht="12.75"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</row>
    <row r="1235" spans="2:12" ht="12.75"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</row>
    <row r="1236" spans="2:12" ht="12.75"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</row>
    <row r="1237" spans="2:12" ht="12.75"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</row>
    <row r="1238" spans="2:12" ht="12.75"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</row>
    <row r="1239" spans="2:12" ht="12.75"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</row>
    <row r="1240" spans="2:12" ht="12.75"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</row>
    <row r="1241" spans="2:12" ht="12.75"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</row>
    <row r="1242" spans="2:12" ht="12.75"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</row>
    <row r="1243" spans="2:12" ht="12.75"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</row>
    <row r="1244" spans="2:12" ht="12.75"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</row>
    <row r="1245" spans="2:12" ht="12.75"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</row>
    <row r="1246" spans="2:12" ht="12.75"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</row>
    <row r="1247" spans="2:12" ht="12.75"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</row>
    <row r="1248" spans="2:12" ht="12.75"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</row>
    <row r="1249" spans="2:12" ht="12.75"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</row>
    <row r="1250" spans="2:12" ht="12.75"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</row>
    <row r="1251" spans="2:12" ht="12.75"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</row>
    <row r="1252" spans="2:12" ht="12.75"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</row>
    <row r="1253" spans="2:12" ht="12.75"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</row>
    <row r="1254" spans="2:12" ht="12.75"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</row>
    <row r="1255" spans="2:12" ht="12.75"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</row>
    <row r="1256" spans="2:12" ht="12.75"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</row>
    <row r="1257" spans="2:12" ht="12.75"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</row>
    <row r="1258" spans="2:12" ht="12.75"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</row>
    <row r="1259" spans="2:12" ht="12.75"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</row>
    <row r="1260" spans="2:12" ht="12.75"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</row>
    <row r="1261" spans="2:12" ht="12.75"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</row>
    <row r="1262" spans="2:12" ht="12.75"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</row>
    <row r="1263" spans="2:12" ht="12.75"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</row>
    <row r="1264" spans="2:12" ht="12.75"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</row>
    <row r="1265" spans="2:12" ht="12.75"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</row>
    <row r="1266" spans="2:12" ht="12.75"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</row>
    <row r="1267" spans="2:12" ht="12.75"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</row>
    <row r="1268" spans="2:12" ht="12.75"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</row>
    <row r="1269" spans="2:12" ht="12.75"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</row>
    <row r="1270" spans="2:12" ht="12.75"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</row>
    <row r="1271" spans="2:12" ht="12.75"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</row>
    <row r="1272" spans="2:12" ht="12.75"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</row>
    <row r="1273" spans="2:12" ht="12.75"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</row>
    <row r="1274" spans="2:12" ht="12.75"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</row>
    <row r="1275" spans="2:12" ht="12.75"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</row>
    <row r="1276" spans="2:12" ht="12.75"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</row>
    <row r="1277" spans="2:12" ht="12.75"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</row>
    <row r="1278" spans="2:12" ht="12.75"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</row>
    <row r="1279" spans="2:12" ht="12.75"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</row>
    <row r="1280" spans="2:12" ht="12.75"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</row>
    <row r="1281" spans="2:12" ht="12.75"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</row>
    <row r="1282" spans="2:12" ht="12.75"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</row>
    <row r="1283" spans="2:12" ht="12.75"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</row>
    <row r="1284" spans="2:12" ht="12.75"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</row>
    <row r="1285" spans="2:12" ht="12.75"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</row>
    <row r="1286" spans="2:12" ht="12.75"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</row>
    <row r="1287" spans="2:12" ht="12.75"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</row>
    <row r="1288" spans="2:12" ht="12.75"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</row>
    <row r="1289" spans="2:12" ht="12.75"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</row>
    <row r="1290" spans="2:12" ht="12.75"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</row>
    <row r="1291" spans="2:12" ht="12.75"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</row>
    <row r="1292" spans="2:12" ht="12.75"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</row>
    <row r="1293" spans="2:12" ht="12.75"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</row>
    <row r="1294" spans="2:12" ht="12.75"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</row>
    <row r="1295" spans="2:12" ht="12.75"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</row>
    <row r="1296" spans="2:12" ht="12.75"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</row>
    <row r="1297" spans="2:12" ht="12.75"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</row>
    <row r="1298" spans="2:12" ht="12.75"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</row>
    <row r="1299" spans="2:12" ht="12.75"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</row>
    <row r="1300" spans="2:12" ht="12.75"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</row>
    <row r="1301" spans="2:12" ht="12.75"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</row>
    <row r="1302" spans="2:12" ht="12.75"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</row>
    <row r="1303" spans="2:12" ht="12.75"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</row>
    <row r="1304" spans="2:12" ht="12.75"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</row>
    <row r="1305" spans="2:12" ht="12.75"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</row>
    <row r="1306" spans="2:12" ht="12.75"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</row>
    <row r="1307" spans="2:12" ht="12.75"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</row>
    <row r="1308" spans="2:12" ht="12.75"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</row>
    <row r="1309" spans="2:12" ht="12.75"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</row>
    <row r="1310" spans="2:12" ht="12.75"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</row>
    <row r="1311" spans="2:12" ht="12.75"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</row>
    <row r="1312" spans="2:12" ht="12.75"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</row>
    <row r="1313" spans="2:12" ht="12.75"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</row>
    <row r="1314" spans="2:12" ht="12.75"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</row>
    <row r="1315" spans="2:12" ht="12.75"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</row>
    <row r="1316" spans="2:12" ht="12.75"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</row>
    <row r="1317" spans="2:12" ht="12.75"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</row>
    <row r="1318" spans="2:12" ht="12.75"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</row>
    <row r="1319" spans="2:12" ht="12.75"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</row>
    <row r="1320" spans="2:12" ht="12.75"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</row>
    <row r="1321" spans="2:12" ht="12.75"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</row>
    <row r="1322" spans="2:12" ht="12.75"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</row>
    <row r="1323" spans="2:12" ht="12.75"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</row>
    <row r="1324" spans="2:12" ht="12.75"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</row>
    <row r="1325" spans="2:12" ht="12.75"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</row>
    <row r="1326" spans="2:12" ht="12.75"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</row>
    <row r="1327" spans="2:12" ht="12.75"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</row>
    <row r="1328" spans="2:12" ht="12.75"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</row>
    <row r="1329" spans="2:12" ht="12.75"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</row>
    <row r="1330" spans="2:12" ht="12.75"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</row>
    <row r="1331" spans="2:12" ht="12.75"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</row>
    <row r="1332" spans="2:12" ht="12.75"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</row>
    <row r="1333" spans="2:12" ht="12.75"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</row>
    <row r="1334" spans="2:12" ht="12.75"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</row>
    <row r="1335" spans="2:12" ht="12.75"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</row>
    <row r="1336" spans="2:12" ht="12.75"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</row>
    <row r="1337" spans="2:12" ht="12.75"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</row>
    <row r="1338" spans="2:12" ht="12.75"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</row>
    <row r="1339" spans="2:12" ht="12.75"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</row>
    <row r="1340" spans="2:12" ht="12.75"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</row>
    <row r="1341" spans="2:12" ht="12.75"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</row>
    <row r="1342" spans="2:12" ht="12.75"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</row>
    <row r="1343" spans="2:12" ht="12.75"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</row>
    <row r="1344" spans="2:12" ht="12.75"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</row>
    <row r="1345" spans="2:12" ht="12.75"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</row>
    <row r="1346" spans="2:12" ht="12.75"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</row>
    <row r="1347" spans="2:12" ht="12.75"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</row>
    <row r="1348" spans="2:12" ht="12.75"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</row>
    <row r="1349" spans="2:12" ht="12.75"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</row>
    <row r="1350" spans="2:12" ht="12.75"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</row>
    <row r="1351" spans="2:12" ht="12.75"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</row>
    <row r="1352" spans="2:12" ht="12.75"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</row>
    <row r="1353" spans="2:12" ht="12.75"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</row>
    <row r="1354" spans="2:12" ht="12.75"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</row>
    <row r="1355" spans="2:12" ht="12.75"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</row>
    <row r="1356" spans="2:12" ht="12.75"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</row>
    <row r="1357" spans="2:12" ht="12.75"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</row>
    <row r="1358" spans="2:12" ht="12.75"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</row>
    <row r="1359" spans="2:12" ht="12.75"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</row>
    <row r="1360" spans="2:12" ht="12.75"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</row>
    <row r="1361" spans="2:12" ht="12.75"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</row>
    <row r="1362" spans="2:12" ht="12.75"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</row>
    <row r="1363" spans="2:12" ht="12.75"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</row>
    <row r="1364" spans="2:12" ht="12.75"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</row>
    <row r="1365" spans="2:12" ht="12.75"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</row>
    <row r="1366" spans="2:12" ht="12.75"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</row>
    <row r="1367" spans="2:12" ht="12.75"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</row>
    <row r="1368" spans="2:12" ht="12.75"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</row>
    <row r="1369" spans="2:12" ht="12.75"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</row>
    <row r="1370" spans="2:12" ht="12.75"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</row>
    <row r="1371" spans="2:12" ht="12.75"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</row>
    <row r="1372" spans="2:12" ht="12.75"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</row>
    <row r="1373" spans="2:12" ht="12.75"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</row>
    <row r="1374" spans="2:12" ht="12.75"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</row>
    <row r="1375" spans="2:12" ht="12.75"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</row>
    <row r="1376" spans="2:12" ht="12.75"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</row>
    <row r="1377" spans="2:12" ht="12.75"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</row>
    <row r="1378" spans="2:12" ht="12.75"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</row>
    <row r="1379" spans="2:12" ht="12.75"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</row>
    <row r="1380" spans="2:12" ht="12.75"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</row>
    <row r="1381" spans="2:12" ht="12.75"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</row>
    <row r="1382" spans="2:12" ht="12.75"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</row>
    <row r="1383" spans="2:12" ht="12.75"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</row>
    <row r="1384" spans="2:12" ht="12.75"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</row>
    <row r="1385" spans="2:12" ht="12.75"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</row>
    <row r="1386" spans="2:12" ht="12.75"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</row>
    <row r="1387" spans="2:12" ht="12.75"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</row>
    <row r="1388" spans="2:12" ht="12.75"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</row>
    <row r="1389" spans="2:12" ht="12.75"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</row>
    <row r="1390" spans="2:12" ht="12.75"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</row>
    <row r="1391" spans="2:12" ht="12.75"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</row>
    <row r="1392" spans="2:12" ht="12.75"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</row>
    <row r="1393" spans="2:12" ht="12.75"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</row>
    <row r="1394" spans="2:12" ht="12.75"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</row>
    <row r="1395" spans="2:12" ht="12.75"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</row>
    <row r="1396" spans="2:12" ht="12.75"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</row>
    <row r="1397" spans="2:12" ht="12.75"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</row>
    <row r="1398" spans="2:12" ht="12.75"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</row>
    <row r="1399" spans="2:12" ht="12.75"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</row>
    <row r="1400" spans="2:12" ht="12.75"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</row>
    <row r="1401" spans="2:12" ht="12.75"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</row>
    <row r="1402" spans="2:12" ht="12.75"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</row>
    <row r="1403" spans="2:12" ht="12.75"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</row>
    <row r="1404" spans="2:12" ht="12.75"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</row>
    <row r="1405" spans="2:12" ht="12.75"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</row>
    <row r="1406" spans="2:12" ht="12.75"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</row>
    <row r="1407" spans="2:12" ht="12.75"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</row>
    <row r="1408" spans="2:12" ht="12.75"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</row>
    <row r="1409" spans="2:12" ht="12.75"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</row>
    <row r="1410" spans="2:12" ht="12.75"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</row>
    <row r="1411" spans="2:12" ht="12.75"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</row>
    <row r="1412" spans="2:12" ht="12.75"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</row>
    <row r="1413" spans="2:12" ht="12.75"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</row>
    <row r="1414" spans="2:12" ht="12.75"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</row>
    <row r="1415" spans="2:12" ht="12.75"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</row>
    <row r="1416" spans="2:12" ht="12.75"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</row>
    <row r="1417" spans="2:12" ht="12.75"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</row>
    <row r="1418" spans="2:12" ht="12.75"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</row>
    <row r="1419" spans="2:12" ht="12.75"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</row>
    <row r="1420" spans="2:12" ht="12.75"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</row>
    <row r="1421" spans="2:12" ht="12.75"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</row>
    <row r="1422" spans="2:12" ht="12.75"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</row>
    <row r="1423" spans="2:12" ht="12.75"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</row>
    <row r="1424" spans="2:12" ht="12.75"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</row>
    <row r="1425" spans="2:12" ht="12.75"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</row>
    <row r="1426" spans="2:12" ht="12.75"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</row>
    <row r="1427" spans="2:12" ht="12.75"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</row>
    <row r="1428" spans="2:12" ht="12.75"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</row>
    <row r="1429" spans="2:12" ht="12.75"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</row>
    <row r="1430" spans="2:12" ht="12.75"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</row>
    <row r="1431" spans="2:12" ht="12.75"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</row>
    <row r="1432" spans="2:12" ht="12.75"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</row>
    <row r="1433" spans="2:12" ht="12.75"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</row>
    <row r="1434" spans="2:12" ht="12.75"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</row>
    <row r="1435" spans="2:12" ht="12.75"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</row>
    <row r="1436" spans="2:12" ht="12.75"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</row>
    <row r="1437" spans="2:12" ht="12.75"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</row>
    <row r="1438" spans="2:12" ht="12.75"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</row>
    <row r="1439" spans="2:12" ht="12.75"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</row>
    <row r="1440" spans="2:12" ht="12.75"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</row>
    <row r="1441" spans="2:12" ht="12.75"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</row>
    <row r="1442" spans="2:12" ht="12.75"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</row>
    <row r="1443" spans="2:12" ht="12.75"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</row>
    <row r="1444" spans="2:12" ht="12.75"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</row>
    <row r="1445" spans="2:12" ht="12.75"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</row>
    <row r="1446" spans="2:12" ht="12.75"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</row>
    <row r="1447" spans="2:12" ht="12.75"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</row>
    <row r="1448" spans="2:12" ht="12.75"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</row>
    <row r="1449" spans="2:12" ht="12.75"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</row>
    <row r="1450" spans="2:12" ht="12.75"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</row>
    <row r="1451" spans="2:12" ht="12.75"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</row>
    <row r="1452" spans="2:12" ht="12.75"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</row>
    <row r="1453" spans="2:12" ht="12.75"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</row>
    <row r="1454" spans="2:12" ht="12.75"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</row>
    <row r="1455" spans="2:12" ht="12.75"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</row>
    <row r="1456" spans="2:12" ht="12.75"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</row>
    <row r="1457" spans="2:12" ht="12.75"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</row>
    <row r="1458" spans="2:12" ht="12.75"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</row>
    <row r="1459" spans="2:12" ht="12.75"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</row>
    <row r="1460" spans="2:12" ht="12.75"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</row>
    <row r="1461" spans="2:12" ht="12.75"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</row>
    <row r="1462" spans="2:12" ht="12.75"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</row>
    <row r="1463" spans="2:12" ht="12.75"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</row>
    <row r="1464" spans="2:12" ht="12.75"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</row>
    <row r="1465" spans="2:12" ht="12.75"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</row>
    <row r="1466" spans="2:12" ht="12.75"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</row>
    <row r="1467" spans="2:12" ht="12.75"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</row>
    <row r="1468" spans="2:12" ht="12.75"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</row>
    <row r="1469" spans="2:12" ht="12.75"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</row>
    <row r="1470" spans="2:12" ht="12.75"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</row>
    <row r="1471" spans="2:12" ht="12.75"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</row>
    <row r="1472" spans="2:12" ht="12.75"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</row>
    <row r="1473" spans="2:12" ht="12.75"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</row>
    <row r="1474" spans="2:12" ht="12.75"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</row>
    <row r="1475" spans="2:12" ht="12.75"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</row>
    <row r="1476" spans="2:12" ht="12.75"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</row>
    <row r="1477" spans="2:12" ht="12.75"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</row>
    <row r="1478" spans="2:12" ht="12.75"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</row>
    <row r="1479" spans="2:12" ht="12.75"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</row>
    <row r="1480" spans="2:12" ht="12.75"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</row>
    <row r="1481" spans="2:12" ht="12.75"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</row>
    <row r="1482" spans="2:12" ht="12.75"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</row>
    <row r="1483" spans="2:12" ht="12.75"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</row>
    <row r="1484" spans="2:12" ht="12.75"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</row>
    <row r="1485" spans="2:12" ht="12.75"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</row>
    <row r="1486" spans="2:12" ht="12.75"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</row>
    <row r="1487" spans="2:12" ht="12.75"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</row>
    <row r="1488" spans="2:12" ht="12.75"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</row>
    <row r="1489" spans="2:12" ht="12.75"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</row>
    <row r="1490" spans="2:12" ht="12.75"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</row>
    <row r="1491" spans="2:12" ht="12.75"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</row>
    <row r="1492" spans="2:12" ht="12.75"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</row>
    <row r="1493" spans="2:12" ht="12.75"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</row>
    <row r="1494" spans="2:12" ht="12.75"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</row>
    <row r="1495" spans="2:12" ht="12.75"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</row>
    <row r="1496" spans="2:12" ht="12.75"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</row>
    <row r="1497" spans="2:12" ht="12.75"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</row>
    <row r="1498" spans="2:12" ht="12.75"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</row>
    <row r="1499" spans="2:12" ht="12.75"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</row>
    <row r="1500" spans="2:12" ht="12.75"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</row>
    <row r="1501" spans="2:12" ht="12.75"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</row>
    <row r="1502" spans="2:12" ht="12.75"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</row>
    <row r="1503" spans="2:12" ht="12.75"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</row>
    <row r="1504" spans="2:12" ht="12.75"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</row>
    <row r="1505" spans="2:12" ht="12.75"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</row>
    <row r="1506" spans="2:12" ht="12.75"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</row>
    <row r="1507" spans="2:12" ht="12.75"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</row>
    <row r="1508" spans="2:12" ht="12.75"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</row>
    <row r="1509" spans="2:12" ht="12.75"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</row>
    <row r="1510" spans="2:12" ht="12.75"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</row>
    <row r="1511" spans="2:12" ht="12.75"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</row>
    <row r="1512" spans="2:12" ht="12.75"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</row>
    <row r="1513" spans="2:12" ht="12.75"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</row>
    <row r="1514" spans="2:12" ht="12.75"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</row>
    <row r="1515" spans="2:12" ht="12.75"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</row>
    <row r="1516" spans="2:12" ht="12.75"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</row>
    <row r="1517" spans="2:12" ht="12.75"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</row>
    <row r="1518" spans="2:12" ht="12.75"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</row>
    <row r="1519" spans="2:12" ht="12.75"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</row>
    <row r="1520" spans="2:12" ht="12.75"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</row>
    <row r="1521" spans="2:12" ht="12.75"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</row>
    <row r="1522" spans="2:12" ht="12.75"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</row>
    <row r="1523" spans="2:12" ht="12.75"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</row>
    <row r="1524" spans="2:12" ht="12.75"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</row>
    <row r="1525" spans="2:12" ht="12.75"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</row>
    <row r="1526" spans="2:12" ht="12.75"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</row>
    <row r="1527" spans="2:12" ht="12.75"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</row>
    <row r="1528" spans="2:12" ht="12.75"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</row>
    <row r="1529" spans="2:12" ht="12.75"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</row>
    <row r="1530" spans="2:12" ht="12.75"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</row>
    <row r="1531" spans="2:12" ht="12.75"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</row>
    <row r="1532" spans="2:12" ht="12.75"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</row>
    <row r="1533" spans="2:12" ht="12.75"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</row>
    <row r="1534" spans="2:12" ht="12.75"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</row>
    <row r="1535" spans="2:12" ht="12.75"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</row>
    <row r="1536" spans="2:12" ht="12.75"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</row>
    <row r="1537" spans="2:12" ht="12.75"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</row>
    <row r="1538" spans="2:12" ht="12.75"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</row>
    <row r="1539" spans="2:12" ht="12.75"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</row>
    <row r="1540" spans="2:12" ht="12.75"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</row>
    <row r="1541" spans="2:12" ht="12.75"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</row>
    <row r="1542" spans="2:12" ht="12.75"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</row>
    <row r="1543" spans="2:12" ht="12.75"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</row>
    <row r="1544" spans="2:12" ht="12.75"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</row>
    <row r="1545" spans="2:12" ht="12.75"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</row>
    <row r="1546" spans="2:12" ht="12.75"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</row>
    <row r="1547" spans="2:12" ht="12.75"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</row>
    <row r="1548" spans="2:12" ht="12.75"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</row>
    <row r="1549" spans="2:12" ht="12.75"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</row>
    <row r="1550" spans="2:12" ht="12.75"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</row>
    <row r="1551" spans="2:12" ht="12.75"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</row>
    <row r="1552" spans="2:12" ht="12.75"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</row>
    <row r="1553" spans="2:12" ht="12.75"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</row>
    <row r="1554" spans="2:12" ht="12.75"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</row>
    <row r="1555" spans="2:12" ht="12.75"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</row>
    <row r="1556" spans="2:12" ht="12.75"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</row>
    <row r="1557" spans="2:12" ht="12.75"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</row>
    <row r="1558" spans="2:12" ht="12.75"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</row>
    <row r="1559" spans="2:12" ht="12.75"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</row>
    <row r="1560" spans="2:12" ht="12.75"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</row>
    <row r="1561" spans="2:12" ht="12.75"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</row>
    <row r="1562" spans="2:12" ht="12.75"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</row>
    <row r="1563" spans="2:12" ht="12.75"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</row>
    <row r="1564" spans="2:12" ht="12.75"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</row>
    <row r="1565" spans="2:12" ht="12.75"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</row>
    <row r="1566" spans="2:12" ht="12.75"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</row>
    <row r="1567" spans="2:12" ht="12.75"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</row>
    <row r="1568" spans="2:12" ht="12.75"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</row>
    <row r="1569" spans="2:12" ht="12.75"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</row>
    <row r="1570" spans="2:12" ht="12.75"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</row>
    <row r="1571" spans="2:12" ht="12.75"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</row>
    <row r="1572" spans="2:12" ht="12.75"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</row>
    <row r="1573" spans="2:12" ht="12.75"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</row>
    <row r="1574" spans="2:12" ht="12.75"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</row>
    <row r="1575" spans="2:12" ht="12.75"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</row>
    <row r="1576" spans="2:12" ht="12.75"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</row>
    <row r="1577" spans="2:12" ht="12.75"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</row>
    <row r="1578" spans="2:12" ht="12.75"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</row>
    <row r="1579" spans="2:12" ht="12.75"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</row>
    <row r="1580" spans="2:12" ht="12.75"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</row>
    <row r="1581" spans="2:12" ht="12.75"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</row>
    <row r="1582" spans="2:12" ht="12.75"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</row>
    <row r="1583" spans="2:12" ht="12.75"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</row>
    <row r="1584" spans="2:12" ht="12.75"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</row>
    <row r="1585" spans="2:12" ht="12.75"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</row>
    <row r="1586" spans="2:12" ht="12.75">
      <c r="B1586" s="31"/>
      <c r="C1586" s="31"/>
      <c r="D1586" s="31"/>
      <c r="E1586" s="31"/>
      <c r="F1586" s="31"/>
      <c r="G1586" s="31"/>
      <c r="H1586" s="31"/>
      <c r="I1586" s="31"/>
      <c r="J1586" s="31"/>
      <c r="K1586" s="31"/>
      <c r="L1586" s="31"/>
    </row>
    <row r="1587" spans="2:12" ht="12.75"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</row>
    <row r="1588" spans="2:12" ht="12.75"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</row>
    <row r="1589" spans="2:12" ht="12.75"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</row>
    <row r="1590" spans="2:12" ht="12.75">
      <c r="B1590" s="31"/>
      <c r="C1590" s="31"/>
      <c r="D1590" s="31"/>
      <c r="E1590" s="31"/>
      <c r="F1590" s="31"/>
      <c r="G1590" s="31"/>
      <c r="H1590" s="31"/>
      <c r="I1590" s="31"/>
      <c r="J1590" s="31"/>
      <c r="K1590" s="31"/>
      <c r="L1590" s="31"/>
    </row>
    <row r="1591" spans="2:12" ht="12.75">
      <c r="B1591" s="31"/>
      <c r="C1591" s="31"/>
      <c r="D1591" s="31"/>
      <c r="E1591" s="31"/>
      <c r="F1591" s="31"/>
      <c r="G1591" s="31"/>
      <c r="H1591" s="31"/>
      <c r="I1591" s="31"/>
      <c r="J1591" s="31"/>
      <c r="K1591" s="31"/>
      <c r="L1591" s="31"/>
    </row>
    <row r="1592" spans="2:12" ht="12.75">
      <c r="B1592" s="31"/>
      <c r="C1592" s="31"/>
      <c r="D1592" s="31"/>
      <c r="E1592" s="31"/>
      <c r="F1592" s="31"/>
      <c r="G1592" s="31"/>
      <c r="H1592" s="31"/>
      <c r="I1592" s="31"/>
      <c r="J1592" s="31"/>
      <c r="K1592" s="31"/>
      <c r="L1592" s="31"/>
    </row>
    <row r="1593" spans="2:12" ht="12.75">
      <c r="B1593" s="31"/>
      <c r="C1593" s="31"/>
      <c r="D1593" s="31"/>
      <c r="E1593" s="31"/>
      <c r="F1593" s="31"/>
      <c r="G1593" s="31"/>
      <c r="H1593" s="31"/>
      <c r="I1593" s="31"/>
      <c r="J1593" s="31"/>
      <c r="K1593" s="31"/>
      <c r="L1593" s="31"/>
    </row>
    <row r="1594" spans="2:12" ht="12.75">
      <c r="B1594" s="31"/>
      <c r="C1594" s="31"/>
      <c r="D1594" s="31"/>
      <c r="E1594" s="31"/>
      <c r="F1594" s="31"/>
      <c r="G1594" s="31"/>
      <c r="H1594" s="31"/>
      <c r="I1594" s="31"/>
      <c r="J1594" s="31"/>
      <c r="K1594" s="31"/>
      <c r="L1594" s="31"/>
    </row>
    <row r="1595" spans="2:12" ht="12.75">
      <c r="B1595" s="31"/>
      <c r="C1595" s="31"/>
      <c r="D1595" s="31"/>
      <c r="E1595" s="31"/>
      <c r="F1595" s="31"/>
      <c r="G1595" s="31"/>
      <c r="H1595" s="31"/>
      <c r="I1595" s="31"/>
      <c r="J1595" s="31"/>
      <c r="K1595" s="31"/>
      <c r="L1595" s="31"/>
    </row>
    <row r="1596" spans="2:12" ht="12.75">
      <c r="B1596" s="31"/>
      <c r="C1596" s="31"/>
      <c r="D1596" s="31"/>
      <c r="E1596" s="31"/>
      <c r="F1596" s="31"/>
      <c r="G1596" s="31"/>
      <c r="H1596" s="31"/>
      <c r="I1596" s="31"/>
      <c r="J1596" s="31"/>
      <c r="K1596" s="31"/>
      <c r="L1596" s="31"/>
    </row>
    <row r="1597" spans="2:12" ht="12.75"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</row>
    <row r="1598" spans="2:12" ht="12.75"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</row>
    <row r="1599" spans="2:12" ht="12.75"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</row>
    <row r="1600" spans="2:12" ht="12.75">
      <c r="B1600" s="31"/>
      <c r="C1600" s="31"/>
      <c r="D1600" s="31"/>
      <c r="E1600" s="31"/>
      <c r="F1600" s="31"/>
      <c r="G1600" s="31"/>
      <c r="H1600" s="31"/>
      <c r="I1600" s="31"/>
      <c r="J1600" s="31"/>
      <c r="K1600" s="31"/>
      <c r="L1600" s="31"/>
    </row>
    <row r="1601" spans="2:12" ht="12.75">
      <c r="B1601" s="31"/>
      <c r="C1601" s="31"/>
      <c r="D1601" s="31"/>
      <c r="E1601" s="31"/>
      <c r="F1601" s="31"/>
      <c r="G1601" s="31"/>
      <c r="H1601" s="31"/>
      <c r="I1601" s="31"/>
      <c r="J1601" s="31"/>
      <c r="K1601" s="31"/>
      <c r="L1601" s="31"/>
    </row>
    <row r="1602" spans="2:12" ht="12.75">
      <c r="B1602" s="31"/>
      <c r="C1602" s="31"/>
      <c r="D1602" s="31"/>
      <c r="E1602" s="31"/>
      <c r="F1602" s="31"/>
      <c r="G1602" s="31"/>
      <c r="H1602" s="31"/>
      <c r="I1602" s="31"/>
      <c r="J1602" s="31"/>
      <c r="K1602" s="31"/>
      <c r="L1602" s="31"/>
    </row>
    <row r="1603" spans="2:12" ht="12.75">
      <c r="B1603" s="31"/>
      <c r="C1603" s="31"/>
      <c r="D1603" s="31"/>
      <c r="E1603" s="31"/>
      <c r="F1603" s="31"/>
      <c r="G1603" s="31"/>
      <c r="H1603" s="31"/>
      <c r="I1603" s="31"/>
      <c r="J1603" s="31"/>
      <c r="K1603" s="31"/>
      <c r="L1603" s="31"/>
    </row>
    <row r="1604" spans="2:12" ht="12.75">
      <c r="B1604" s="31"/>
      <c r="C1604" s="31"/>
      <c r="D1604" s="31"/>
      <c r="E1604" s="31"/>
      <c r="F1604" s="31"/>
      <c r="G1604" s="31"/>
      <c r="H1604" s="31"/>
      <c r="I1604" s="31"/>
      <c r="J1604" s="31"/>
      <c r="K1604" s="31"/>
      <c r="L1604" s="31"/>
    </row>
    <row r="1605" spans="2:12" ht="12.75">
      <c r="B1605" s="31"/>
      <c r="C1605" s="31"/>
      <c r="D1605" s="31"/>
      <c r="E1605" s="31"/>
      <c r="F1605" s="31"/>
      <c r="G1605" s="31"/>
      <c r="H1605" s="31"/>
      <c r="I1605" s="31"/>
      <c r="J1605" s="31"/>
      <c r="K1605" s="31"/>
      <c r="L1605" s="31"/>
    </row>
    <row r="1606" spans="2:12" ht="12.75">
      <c r="B1606" s="31"/>
      <c r="C1606" s="31"/>
      <c r="D1606" s="31"/>
      <c r="E1606" s="31"/>
      <c r="F1606" s="31"/>
      <c r="G1606" s="31"/>
      <c r="H1606" s="31"/>
      <c r="I1606" s="31"/>
      <c r="J1606" s="31"/>
      <c r="K1606" s="31"/>
      <c r="L1606" s="31"/>
    </row>
    <row r="1607" spans="2:12" ht="12.75"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</row>
    <row r="1608" spans="2:12" ht="12.75"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</row>
    <row r="1609" spans="2:12" ht="12.75"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</row>
    <row r="1610" spans="2:12" ht="12.75">
      <c r="B1610" s="31"/>
      <c r="C1610" s="31"/>
      <c r="D1610" s="31"/>
      <c r="E1610" s="31"/>
      <c r="F1610" s="31"/>
      <c r="G1610" s="31"/>
      <c r="H1610" s="31"/>
      <c r="I1610" s="31"/>
      <c r="J1610" s="31"/>
      <c r="K1610" s="31"/>
      <c r="L1610" s="31"/>
    </row>
    <row r="1611" spans="2:12" ht="12.75">
      <c r="B1611" s="31"/>
      <c r="C1611" s="31"/>
      <c r="D1611" s="31"/>
      <c r="E1611" s="31"/>
      <c r="F1611" s="31"/>
      <c r="G1611" s="31"/>
      <c r="H1611" s="31"/>
      <c r="I1611" s="31"/>
      <c r="J1611" s="31"/>
      <c r="K1611" s="31"/>
      <c r="L1611" s="31"/>
    </row>
    <row r="1612" spans="2:12" ht="12.75">
      <c r="B1612" s="31"/>
      <c r="C1612" s="31"/>
      <c r="D1612" s="31"/>
      <c r="E1612" s="31"/>
      <c r="F1612" s="31"/>
      <c r="G1612" s="31"/>
      <c r="H1612" s="31"/>
      <c r="I1612" s="31"/>
      <c r="J1612" s="31"/>
      <c r="K1612" s="31"/>
      <c r="L1612" s="31"/>
    </row>
    <row r="1613" spans="2:12" ht="12.75">
      <c r="B1613" s="31"/>
      <c r="C1613" s="31"/>
      <c r="D1613" s="31"/>
      <c r="E1613" s="31"/>
      <c r="F1613" s="31"/>
      <c r="G1613" s="31"/>
      <c r="H1613" s="31"/>
      <c r="I1613" s="31"/>
      <c r="J1613" s="31"/>
      <c r="K1613" s="31"/>
      <c r="L1613" s="31"/>
    </row>
    <row r="1614" spans="2:12" ht="12.75">
      <c r="B1614" s="31"/>
      <c r="C1614" s="31"/>
      <c r="D1614" s="31"/>
      <c r="E1614" s="31"/>
      <c r="F1614" s="31"/>
      <c r="G1614" s="31"/>
      <c r="H1614" s="31"/>
      <c r="I1614" s="31"/>
      <c r="J1614" s="31"/>
      <c r="K1614" s="31"/>
      <c r="L1614" s="31"/>
    </row>
    <row r="1615" spans="2:12" ht="12.75">
      <c r="B1615" s="31"/>
      <c r="C1615" s="31"/>
      <c r="D1615" s="31"/>
      <c r="E1615" s="31"/>
      <c r="F1615" s="31"/>
      <c r="G1615" s="31"/>
      <c r="H1615" s="31"/>
      <c r="I1615" s="31"/>
      <c r="J1615" s="31"/>
      <c r="K1615" s="31"/>
      <c r="L1615" s="31"/>
    </row>
    <row r="1616" spans="2:12" ht="12.75">
      <c r="B1616" s="31"/>
      <c r="C1616" s="31"/>
      <c r="D1616" s="31"/>
      <c r="E1616" s="31"/>
      <c r="F1616" s="31"/>
      <c r="G1616" s="31"/>
      <c r="H1616" s="31"/>
      <c r="I1616" s="31"/>
      <c r="J1616" s="31"/>
      <c r="K1616" s="31"/>
      <c r="L1616" s="31"/>
    </row>
    <row r="1617" spans="2:12" ht="12.75"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</row>
    <row r="1618" spans="2:12" ht="12.75"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</row>
    <row r="1619" spans="2:12" ht="12.75"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</row>
    <row r="1620" spans="2:12" ht="12.75">
      <c r="B1620" s="31"/>
      <c r="C1620" s="31"/>
      <c r="D1620" s="31"/>
      <c r="E1620" s="31"/>
      <c r="F1620" s="31"/>
      <c r="G1620" s="31"/>
      <c r="H1620" s="31"/>
      <c r="I1620" s="31"/>
      <c r="J1620" s="31"/>
      <c r="K1620" s="31"/>
      <c r="L1620" s="31"/>
    </row>
    <row r="1621" spans="2:12" ht="12.75">
      <c r="B1621" s="31"/>
      <c r="C1621" s="31"/>
      <c r="D1621" s="31"/>
      <c r="E1621" s="31"/>
      <c r="F1621" s="31"/>
      <c r="G1621" s="31"/>
      <c r="H1621" s="31"/>
      <c r="I1621" s="31"/>
      <c r="J1621" s="31"/>
      <c r="K1621" s="31"/>
      <c r="L1621" s="31"/>
    </row>
    <row r="1622" spans="2:12" ht="12.75">
      <c r="B1622" s="31"/>
      <c r="C1622" s="31"/>
      <c r="D1622" s="31"/>
      <c r="E1622" s="31"/>
      <c r="F1622" s="31"/>
      <c r="G1622" s="31"/>
      <c r="H1622" s="31"/>
      <c r="I1622" s="31"/>
      <c r="J1622" s="31"/>
      <c r="K1622" s="31"/>
      <c r="L1622" s="31"/>
    </row>
    <row r="1623" spans="2:12" ht="12.75">
      <c r="B1623" s="31"/>
      <c r="C1623" s="31"/>
      <c r="D1623" s="31"/>
      <c r="E1623" s="31"/>
      <c r="F1623" s="31"/>
      <c r="G1623" s="31"/>
      <c r="H1623" s="31"/>
      <c r="I1623" s="31"/>
      <c r="J1623" s="31"/>
      <c r="K1623" s="31"/>
      <c r="L1623" s="31"/>
    </row>
    <row r="1624" spans="2:12" ht="12.75">
      <c r="B1624" s="31"/>
      <c r="C1624" s="31"/>
      <c r="D1624" s="31"/>
      <c r="E1624" s="31"/>
      <c r="F1624" s="31"/>
      <c r="G1624" s="31"/>
      <c r="H1624" s="31"/>
      <c r="I1624" s="31"/>
      <c r="J1624" s="31"/>
      <c r="K1624" s="31"/>
      <c r="L1624" s="31"/>
    </row>
    <row r="1625" spans="2:12" ht="12.75">
      <c r="B1625" s="31"/>
      <c r="C1625" s="31"/>
      <c r="D1625" s="31"/>
      <c r="E1625" s="31"/>
      <c r="F1625" s="31"/>
      <c r="G1625" s="31"/>
      <c r="H1625" s="31"/>
      <c r="I1625" s="31"/>
      <c r="J1625" s="31"/>
      <c r="K1625" s="31"/>
      <c r="L1625" s="31"/>
    </row>
    <row r="1626" spans="2:12" ht="12.75">
      <c r="B1626" s="31"/>
      <c r="C1626" s="31"/>
      <c r="D1626" s="31"/>
      <c r="E1626" s="31"/>
      <c r="F1626" s="31"/>
      <c r="G1626" s="31"/>
      <c r="H1626" s="31"/>
      <c r="I1626" s="31"/>
      <c r="J1626" s="31"/>
      <c r="K1626" s="31"/>
      <c r="L1626" s="31"/>
    </row>
    <row r="1627" spans="2:12" ht="12.75"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</row>
    <row r="1628" spans="2:12" ht="12.75"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</row>
    <row r="1629" spans="2:12" ht="12.75"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</row>
    <row r="1630" spans="2:12" ht="12.75">
      <c r="B1630" s="31"/>
      <c r="C1630" s="31"/>
      <c r="D1630" s="31"/>
      <c r="E1630" s="31"/>
      <c r="F1630" s="31"/>
      <c r="G1630" s="31"/>
      <c r="H1630" s="31"/>
      <c r="I1630" s="31"/>
      <c r="J1630" s="31"/>
      <c r="K1630" s="31"/>
      <c r="L1630" s="31"/>
    </row>
    <row r="1631" spans="2:12" ht="12.75">
      <c r="B1631" s="31"/>
      <c r="C1631" s="31"/>
      <c r="D1631" s="31"/>
      <c r="E1631" s="31"/>
      <c r="F1631" s="31"/>
      <c r="G1631" s="31"/>
      <c r="H1631" s="31"/>
      <c r="I1631" s="31"/>
      <c r="J1631" s="31"/>
      <c r="K1631" s="31"/>
      <c r="L1631" s="31"/>
    </row>
    <row r="1632" spans="2:12" ht="12.75">
      <c r="B1632" s="31"/>
      <c r="C1632" s="31"/>
      <c r="D1632" s="31"/>
      <c r="E1632" s="31"/>
      <c r="F1632" s="31"/>
      <c r="G1632" s="31"/>
      <c r="H1632" s="31"/>
      <c r="I1632" s="31"/>
      <c r="J1632" s="31"/>
      <c r="K1632" s="31"/>
      <c r="L1632" s="31"/>
    </row>
    <row r="1633" spans="2:12" ht="12.75">
      <c r="B1633" s="31"/>
      <c r="C1633" s="31"/>
      <c r="D1633" s="31"/>
      <c r="E1633" s="31"/>
      <c r="F1633" s="31"/>
      <c r="G1633" s="31"/>
      <c r="H1633" s="31"/>
      <c r="I1633" s="31"/>
      <c r="J1633" s="31"/>
      <c r="K1633" s="31"/>
      <c r="L1633" s="31"/>
    </row>
    <row r="1634" spans="2:12" ht="12.75">
      <c r="B1634" s="31"/>
      <c r="C1634" s="31"/>
      <c r="D1634" s="31"/>
      <c r="E1634" s="31"/>
      <c r="F1634" s="31"/>
      <c r="G1634" s="31"/>
      <c r="H1634" s="31"/>
      <c r="I1634" s="31"/>
      <c r="J1634" s="31"/>
      <c r="K1634" s="31"/>
      <c r="L1634" s="31"/>
    </row>
    <row r="1635" spans="2:12" ht="12.75">
      <c r="B1635" s="31"/>
      <c r="C1635" s="31"/>
      <c r="D1635" s="31"/>
      <c r="E1635" s="31"/>
      <c r="F1635" s="31"/>
      <c r="G1635" s="31"/>
      <c r="H1635" s="31"/>
      <c r="I1635" s="31"/>
      <c r="J1635" s="31"/>
      <c r="K1635" s="31"/>
      <c r="L1635" s="31"/>
    </row>
    <row r="1636" spans="2:12" ht="12.75">
      <c r="B1636" s="31"/>
      <c r="C1636" s="31"/>
      <c r="D1636" s="31"/>
      <c r="E1636" s="31"/>
      <c r="F1636" s="31"/>
      <c r="G1636" s="31"/>
      <c r="H1636" s="31"/>
      <c r="I1636" s="31"/>
      <c r="J1636" s="31"/>
      <c r="K1636" s="31"/>
      <c r="L1636" s="31"/>
    </row>
    <row r="1637" spans="2:12" ht="12.75"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</row>
    <row r="1638" spans="2:12" ht="12.75"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</row>
    <row r="1639" spans="2:12" ht="12.75"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</row>
    <row r="1640" spans="2:12" ht="12.75">
      <c r="B1640" s="31"/>
      <c r="C1640" s="31"/>
      <c r="D1640" s="31"/>
      <c r="E1640" s="31"/>
      <c r="F1640" s="31"/>
      <c r="G1640" s="31"/>
      <c r="H1640" s="31"/>
      <c r="I1640" s="31"/>
      <c r="J1640" s="31"/>
      <c r="K1640" s="31"/>
      <c r="L1640" s="31"/>
    </row>
    <row r="1641" spans="2:12" ht="12.75">
      <c r="B1641" s="31"/>
      <c r="C1641" s="31"/>
      <c r="D1641" s="31"/>
      <c r="E1641" s="31"/>
      <c r="F1641" s="31"/>
      <c r="G1641" s="31"/>
      <c r="H1641" s="31"/>
      <c r="I1641" s="31"/>
      <c r="J1641" s="31"/>
      <c r="K1641" s="31"/>
      <c r="L1641" s="31"/>
    </row>
    <row r="1642" spans="2:12" ht="12.75">
      <c r="B1642" s="31"/>
      <c r="C1642" s="31"/>
      <c r="D1642" s="31"/>
      <c r="E1642" s="31"/>
      <c r="F1642" s="31"/>
      <c r="G1642" s="31"/>
      <c r="H1642" s="31"/>
      <c r="I1642" s="31"/>
      <c r="J1642" s="31"/>
      <c r="K1642" s="31"/>
      <c r="L1642" s="31"/>
    </row>
    <row r="1643" spans="2:12" ht="12.75">
      <c r="B1643" s="31"/>
      <c r="C1643" s="31"/>
      <c r="D1643" s="31"/>
      <c r="E1643" s="31"/>
      <c r="F1643" s="31"/>
      <c r="G1643" s="31"/>
      <c r="H1643" s="31"/>
      <c r="I1643" s="31"/>
      <c r="J1643" s="31"/>
      <c r="K1643" s="31"/>
      <c r="L1643" s="31"/>
    </row>
    <row r="1644" spans="2:12" ht="12.75">
      <c r="B1644" s="31"/>
      <c r="C1644" s="31"/>
      <c r="D1644" s="31"/>
      <c r="E1644" s="31"/>
      <c r="F1644" s="31"/>
      <c r="G1644" s="31"/>
      <c r="H1644" s="31"/>
      <c r="I1644" s="31"/>
      <c r="J1644" s="31"/>
      <c r="K1644" s="31"/>
      <c r="L1644" s="31"/>
    </row>
    <row r="1645" spans="2:12" ht="12.75">
      <c r="B1645" s="31"/>
      <c r="C1645" s="31"/>
      <c r="D1645" s="31"/>
      <c r="E1645" s="31"/>
      <c r="F1645" s="31"/>
      <c r="G1645" s="31"/>
      <c r="H1645" s="31"/>
      <c r="I1645" s="31"/>
      <c r="J1645" s="31"/>
      <c r="K1645" s="31"/>
      <c r="L1645" s="31"/>
    </row>
    <row r="1646" spans="2:12" ht="12.75">
      <c r="B1646" s="31"/>
      <c r="C1646" s="31"/>
      <c r="D1646" s="31"/>
      <c r="E1646" s="31"/>
      <c r="F1646" s="31"/>
      <c r="G1646" s="31"/>
      <c r="H1646" s="31"/>
      <c r="I1646" s="31"/>
      <c r="J1646" s="31"/>
      <c r="K1646" s="31"/>
      <c r="L1646" s="31"/>
    </row>
    <row r="1647" spans="2:12" ht="12.75"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</row>
    <row r="1648" spans="2:12" ht="12.75"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</row>
    <row r="1649" spans="2:12" ht="12.75"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</row>
    <row r="1650" spans="2:12" ht="12.75">
      <c r="B1650" s="31"/>
      <c r="C1650" s="31"/>
      <c r="D1650" s="31"/>
      <c r="E1650" s="31"/>
      <c r="F1650" s="31"/>
      <c r="G1650" s="31"/>
      <c r="H1650" s="31"/>
      <c r="I1650" s="31"/>
      <c r="J1650" s="31"/>
      <c r="K1650" s="31"/>
      <c r="L1650" s="31"/>
    </row>
    <row r="1651" spans="2:12" ht="12.75">
      <c r="B1651" s="31"/>
      <c r="C1651" s="31"/>
      <c r="D1651" s="31"/>
      <c r="E1651" s="31"/>
      <c r="F1651" s="31"/>
      <c r="G1651" s="31"/>
      <c r="H1651" s="31"/>
      <c r="I1651" s="31"/>
      <c r="J1651" s="31"/>
      <c r="K1651" s="31"/>
      <c r="L1651" s="31"/>
    </row>
    <row r="1652" spans="2:12" ht="12.75">
      <c r="B1652" s="31"/>
      <c r="C1652" s="31"/>
      <c r="D1652" s="31"/>
      <c r="E1652" s="31"/>
      <c r="F1652" s="31"/>
      <c r="G1652" s="31"/>
      <c r="H1652" s="31"/>
      <c r="I1652" s="31"/>
      <c r="J1652" s="31"/>
      <c r="K1652" s="31"/>
      <c r="L1652" s="31"/>
    </row>
    <row r="1653" spans="2:12" ht="12.75">
      <c r="B1653" s="31"/>
      <c r="C1653" s="31"/>
      <c r="D1653" s="31"/>
      <c r="E1653" s="31"/>
      <c r="F1653" s="31"/>
      <c r="G1653" s="31"/>
      <c r="H1653" s="31"/>
      <c r="I1653" s="31"/>
      <c r="J1653" s="31"/>
      <c r="K1653" s="31"/>
      <c r="L1653" s="31"/>
    </row>
    <row r="1654" spans="2:12" ht="12.75">
      <c r="B1654" s="31"/>
      <c r="C1654" s="31"/>
      <c r="D1654" s="31"/>
      <c r="E1654" s="31"/>
      <c r="F1654" s="31"/>
      <c r="G1654" s="31"/>
      <c r="H1654" s="31"/>
      <c r="I1654" s="31"/>
      <c r="J1654" s="31"/>
      <c r="K1654" s="31"/>
      <c r="L1654" s="31"/>
    </row>
    <row r="1655" spans="2:12" ht="12.75">
      <c r="B1655" s="31"/>
      <c r="C1655" s="31"/>
      <c r="D1655" s="31"/>
      <c r="E1655" s="31"/>
      <c r="F1655" s="31"/>
      <c r="G1655" s="31"/>
      <c r="H1655" s="31"/>
      <c r="I1655" s="31"/>
      <c r="J1655" s="31"/>
      <c r="K1655" s="31"/>
      <c r="L1655" s="31"/>
    </row>
    <row r="1656" spans="2:12" ht="12.75">
      <c r="B1656" s="31"/>
      <c r="C1656" s="31"/>
      <c r="D1656" s="31"/>
      <c r="E1656" s="31"/>
      <c r="F1656" s="31"/>
      <c r="G1656" s="31"/>
      <c r="H1656" s="31"/>
      <c r="I1656" s="31"/>
      <c r="J1656" s="31"/>
      <c r="K1656" s="31"/>
      <c r="L1656" s="31"/>
    </row>
    <row r="1657" spans="2:12" ht="12.75"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</row>
    <row r="1658" spans="2:12" ht="12.75"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</row>
    <row r="1659" spans="2:12" ht="12.75"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</row>
    <row r="1660" spans="2:12" ht="12.75">
      <c r="B1660" s="31"/>
      <c r="C1660" s="31"/>
      <c r="D1660" s="31"/>
      <c r="E1660" s="31"/>
      <c r="F1660" s="31"/>
      <c r="G1660" s="31"/>
      <c r="H1660" s="31"/>
      <c r="I1660" s="31"/>
      <c r="J1660" s="31"/>
      <c r="K1660" s="31"/>
      <c r="L1660" s="31"/>
    </row>
    <row r="1661" spans="2:12" ht="12.75">
      <c r="B1661" s="31"/>
      <c r="C1661" s="31"/>
      <c r="D1661" s="31"/>
      <c r="E1661" s="31"/>
      <c r="F1661" s="31"/>
      <c r="G1661" s="31"/>
      <c r="H1661" s="31"/>
      <c r="I1661" s="31"/>
      <c r="J1661" s="31"/>
      <c r="K1661" s="31"/>
      <c r="L1661" s="31"/>
    </row>
    <row r="1662" spans="2:12" ht="12.75">
      <c r="B1662" s="31"/>
      <c r="C1662" s="31"/>
      <c r="D1662" s="31"/>
      <c r="E1662" s="31"/>
      <c r="F1662" s="31"/>
      <c r="G1662" s="31"/>
      <c r="H1662" s="31"/>
      <c r="I1662" s="31"/>
      <c r="J1662" s="31"/>
      <c r="K1662" s="31"/>
      <c r="L1662" s="31"/>
    </row>
    <row r="1663" spans="2:12" ht="12.75">
      <c r="B1663" s="31"/>
      <c r="C1663" s="31"/>
      <c r="D1663" s="31"/>
      <c r="E1663" s="31"/>
      <c r="F1663" s="31"/>
      <c r="G1663" s="31"/>
      <c r="H1663" s="31"/>
      <c r="I1663" s="31"/>
      <c r="J1663" s="31"/>
      <c r="K1663" s="31"/>
      <c r="L1663" s="31"/>
    </row>
    <row r="1664" spans="2:12" ht="12.75">
      <c r="B1664" s="31"/>
      <c r="C1664" s="31"/>
      <c r="D1664" s="31"/>
      <c r="E1664" s="31"/>
      <c r="F1664" s="31"/>
      <c r="G1664" s="31"/>
      <c r="H1664" s="31"/>
      <c r="I1664" s="31"/>
      <c r="J1664" s="31"/>
      <c r="K1664" s="31"/>
      <c r="L1664" s="31"/>
    </row>
    <row r="1665" spans="2:12" ht="12.75">
      <c r="B1665" s="31"/>
      <c r="C1665" s="31"/>
      <c r="D1665" s="31"/>
      <c r="E1665" s="31"/>
      <c r="F1665" s="31"/>
      <c r="G1665" s="31"/>
      <c r="H1665" s="31"/>
      <c r="I1665" s="31"/>
      <c r="J1665" s="31"/>
      <c r="K1665" s="31"/>
      <c r="L1665" s="31"/>
    </row>
    <row r="1666" spans="2:12" ht="12.75">
      <c r="B1666" s="31"/>
      <c r="C1666" s="31"/>
      <c r="D1666" s="31"/>
      <c r="E1666" s="31"/>
      <c r="F1666" s="31"/>
      <c r="G1666" s="31"/>
      <c r="H1666" s="31"/>
      <c r="I1666" s="31"/>
      <c r="J1666" s="31"/>
      <c r="K1666" s="31"/>
      <c r="L1666" s="31"/>
    </row>
    <row r="1667" spans="2:12" ht="12.75"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</row>
    <row r="1668" spans="2:12" ht="12.75"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</row>
    <row r="1669" spans="2:12" ht="12.75"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</row>
    <row r="1670" spans="2:12" ht="12.75">
      <c r="B1670" s="31"/>
      <c r="C1670" s="31"/>
      <c r="D1670" s="31"/>
      <c r="E1670" s="31"/>
      <c r="F1670" s="31"/>
      <c r="G1670" s="31"/>
      <c r="H1670" s="31"/>
      <c r="I1670" s="31"/>
      <c r="J1670" s="31"/>
      <c r="K1670" s="31"/>
      <c r="L1670" s="31"/>
    </row>
    <row r="1671" spans="2:12" ht="12.75">
      <c r="B1671" s="31"/>
      <c r="C1671" s="31"/>
      <c r="D1671" s="31"/>
      <c r="E1671" s="31"/>
      <c r="F1671" s="31"/>
      <c r="G1671" s="31"/>
      <c r="H1671" s="31"/>
      <c r="I1671" s="31"/>
      <c r="J1671" s="31"/>
      <c r="K1671" s="31"/>
      <c r="L1671" s="31"/>
    </row>
    <row r="1672" spans="2:12" ht="12.75">
      <c r="B1672" s="31"/>
      <c r="C1672" s="31"/>
      <c r="D1672" s="31"/>
      <c r="E1672" s="31"/>
      <c r="F1672" s="31"/>
      <c r="G1672" s="31"/>
      <c r="H1672" s="31"/>
      <c r="I1672" s="31"/>
      <c r="J1672" s="31"/>
      <c r="K1672" s="31"/>
      <c r="L1672" s="31"/>
    </row>
    <row r="1673" spans="2:12" ht="12.75">
      <c r="B1673" s="31"/>
      <c r="C1673" s="31"/>
      <c r="D1673" s="31"/>
      <c r="E1673" s="31"/>
      <c r="F1673" s="31"/>
      <c r="G1673" s="31"/>
      <c r="H1673" s="31"/>
      <c r="I1673" s="31"/>
      <c r="J1673" s="31"/>
      <c r="K1673" s="31"/>
      <c r="L1673" s="31"/>
    </row>
    <row r="1674" spans="2:12" ht="12.75">
      <c r="B1674" s="31"/>
      <c r="C1674" s="31"/>
      <c r="D1674" s="31"/>
      <c r="E1674" s="31"/>
      <c r="F1674" s="31"/>
      <c r="G1674" s="31"/>
      <c r="H1674" s="31"/>
      <c r="I1674" s="31"/>
      <c r="J1674" s="31"/>
      <c r="K1674" s="31"/>
      <c r="L1674" s="31"/>
    </row>
    <row r="1675" spans="2:12" ht="12.75">
      <c r="B1675" s="31"/>
      <c r="C1675" s="31"/>
      <c r="D1675" s="31"/>
      <c r="E1675" s="31"/>
      <c r="F1675" s="31"/>
      <c r="G1675" s="31"/>
      <c r="H1675" s="31"/>
      <c r="I1675" s="31"/>
      <c r="J1675" s="31"/>
      <c r="K1675" s="31"/>
      <c r="L1675" s="31"/>
    </row>
    <row r="1676" spans="2:12" ht="12.75">
      <c r="B1676" s="31"/>
      <c r="C1676" s="31"/>
      <c r="D1676" s="31"/>
      <c r="E1676" s="31"/>
      <c r="F1676" s="31"/>
      <c r="G1676" s="31"/>
      <c r="H1676" s="31"/>
      <c r="I1676" s="31"/>
      <c r="J1676" s="31"/>
      <c r="K1676" s="31"/>
      <c r="L1676" s="31"/>
    </row>
    <row r="1677" spans="2:12" ht="12.75"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</row>
    <row r="1678" spans="2:12" ht="12.75"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</row>
    <row r="1679" spans="2:12" ht="12.75"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</row>
    <row r="1680" spans="2:12" ht="12.75">
      <c r="B1680" s="31"/>
      <c r="C1680" s="31"/>
      <c r="D1680" s="31"/>
      <c r="E1680" s="31"/>
      <c r="F1680" s="31"/>
      <c r="G1680" s="31"/>
      <c r="H1680" s="31"/>
      <c r="I1680" s="31"/>
      <c r="J1680" s="31"/>
      <c r="K1680" s="31"/>
      <c r="L1680" s="31"/>
    </row>
    <row r="1681" spans="2:12" ht="12.75">
      <c r="B1681" s="31"/>
      <c r="C1681" s="31"/>
      <c r="D1681" s="31"/>
      <c r="E1681" s="31"/>
      <c r="F1681" s="31"/>
      <c r="G1681" s="31"/>
      <c r="H1681" s="31"/>
      <c r="I1681" s="31"/>
      <c r="J1681" s="31"/>
      <c r="K1681" s="31"/>
      <c r="L1681" s="31"/>
    </row>
    <row r="1682" spans="2:12" ht="12.75">
      <c r="B1682" s="31"/>
      <c r="C1682" s="31"/>
      <c r="D1682" s="31"/>
      <c r="E1682" s="31"/>
      <c r="F1682" s="31"/>
      <c r="G1682" s="31"/>
      <c r="H1682" s="31"/>
      <c r="I1682" s="31"/>
      <c r="J1682" s="31"/>
      <c r="K1682" s="31"/>
      <c r="L1682" s="31"/>
    </row>
    <row r="1683" spans="2:12" ht="12.75">
      <c r="B1683" s="31"/>
      <c r="C1683" s="31"/>
      <c r="D1683" s="31"/>
      <c r="E1683" s="31"/>
      <c r="F1683" s="31"/>
      <c r="G1683" s="31"/>
      <c r="H1683" s="31"/>
      <c r="I1683" s="31"/>
      <c r="J1683" s="31"/>
      <c r="K1683" s="31"/>
      <c r="L1683" s="31"/>
    </row>
    <row r="1684" spans="2:12" ht="12.75">
      <c r="B1684" s="31"/>
      <c r="C1684" s="31"/>
      <c r="D1684" s="31"/>
      <c r="E1684" s="31"/>
      <c r="F1684" s="31"/>
      <c r="G1684" s="31"/>
      <c r="H1684" s="31"/>
      <c r="I1684" s="31"/>
      <c r="J1684" s="31"/>
      <c r="K1684" s="31"/>
      <c r="L1684" s="31"/>
    </row>
    <row r="1685" spans="2:12" ht="12.75">
      <c r="B1685" s="31"/>
      <c r="C1685" s="31"/>
      <c r="D1685" s="31"/>
      <c r="E1685" s="31"/>
      <c r="F1685" s="31"/>
      <c r="G1685" s="31"/>
      <c r="H1685" s="31"/>
      <c r="I1685" s="31"/>
      <c r="J1685" s="31"/>
      <c r="K1685" s="31"/>
      <c r="L1685" s="31"/>
    </row>
    <row r="1686" spans="2:12" ht="12.75">
      <c r="B1686" s="31"/>
      <c r="C1686" s="31"/>
      <c r="D1686" s="31"/>
      <c r="E1686" s="31"/>
      <c r="F1686" s="31"/>
      <c r="G1686" s="31"/>
      <c r="H1686" s="31"/>
      <c r="I1686" s="31"/>
      <c r="J1686" s="31"/>
      <c r="K1686" s="31"/>
      <c r="L1686" s="31"/>
    </row>
    <row r="1687" spans="2:12" ht="12.75"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</row>
    <row r="1688" spans="2:12" ht="12.75"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</row>
    <row r="1689" spans="2:12" ht="12.75"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</row>
    <row r="1690" spans="2:12" ht="12.75">
      <c r="B1690" s="31"/>
      <c r="C1690" s="31"/>
      <c r="D1690" s="31"/>
      <c r="E1690" s="31"/>
      <c r="F1690" s="31"/>
      <c r="G1690" s="31"/>
      <c r="H1690" s="31"/>
      <c r="I1690" s="31"/>
      <c r="J1690" s="31"/>
      <c r="K1690" s="31"/>
      <c r="L1690" s="31"/>
    </row>
    <row r="1691" spans="2:12" ht="12.75">
      <c r="B1691" s="31"/>
      <c r="C1691" s="31"/>
      <c r="D1691" s="31"/>
      <c r="E1691" s="31"/>
      <c r="F1691" s="31"/>
      <c r="G1691" s="31"/>
      <c r="H1691" s="31"/>
      <c r="I1691" s="31"/>
      <c r="J1691" s="31"/>
      <c r="K1691" s="31"/>
      <c r="L1691" s="31"/>
    </row>
    <row r="1692" spans="2:12" ht="12.75">
      <c r="B1692" s="31"/>
      <c r="C1692" s="31"/>
      <c r="D1692" s="31"/>
      <c r="E1692" s="31"/>
      <c r="F1692" s="31"/>
      <c r="G1692" s="31"/>
      <c r="H1692" s="31"/>
      <c r="I1692" s="31"/>
      <c r="J1692" s="31"/>
      <c r="K1692" s="31"/>
      <c r="L1692" s="31"/>
    </row>
    <row r="1693" spans="2:12" ht="12.75">
      <c r="B1693" s="31"/>
      <c r="C1693" s="31"/>
      <c r="D1693" s="31"/>
      <c r="E1693" s="31"/>
      <c r="F1693" s="31"/>
      <c r="G1693" s="31"/>
      <c r="H1693" s="31"/>
      <c r="I1693" s="31"/>
      <c r="J1693" s="31"/>
      <c r="K1693" s="31"/>
      <c r="L1693" s="31"/>
    </row>
    <row r="1694" spans="2:12" ht="12.75">
      <c r="B1694" s="31"/>
      <c r="C1694" s="31"/>
      <c r="D1694" s="31"/>
      <c r="E1694" s="31"/>
      <c r="F1694" s="31"/>
      <c r="G1694" s="31"/>
      <c r="H1694" s="31"/>
      <c r="I1694" s="31"/>
      <c r="J1694" s="31"/>
      <c r="K1694" s="31"/>
      <c r="L1694" s="31"/>
    </row>
    <row r="1695" spans="2:12" ht="12.75">
      <c r="B1695" s="31"/>
      <c r="C1695" s="31"/>
      <c r="D1695" s="31"/>
      <c r="E1695" s="31"/>
      <c r="F1695" s="31"/>
      <c r="G1695" s="31"/>
      <c r="H1695" s="31"/>
      <c r="I1695" s="31"/>
      <c r="J1695" s="31"/>
      <c r="K1695" s="31"/>
      <c r="L1695" s="31"/>
    </row>
    <row r="1696" spans="2:12" ht="12.75">
      <c r="B1696" s="31"/>
      <c r="C1696" s="31"/>
      <c r="D1696" s="31"/>
      <c r="E1696" s="31"/>
      <c r="F1696" s="31"/>
      <c r="G1696" s="31"/>
      <c r="H1696" s="31"/>
      <c r="I1696" s="31"/>
      <c r="J1696" s="31"/>
      <c r="K1696" s="31"/>
      <c r="L1696" s="31"/>
    </row>
    <row r="1697" spans="2:12" ht="12.75"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</row>
    <row r="1698" spans="2:12" ht="12.75"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</row>
    <row r="1699" spans="2:12" ht="12.75"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</row>
    <row r="1700" spans="2:12" ht="12.75">
      <c r="B1700" s="31"/>
      <c r="C1700" s="31"/>
      <c r="D1700" s="31"/>
      <c r="E1700" s="31"/>
      <c r="F1700" s="31"/>
      <c r="G1700" s="31"/>
      <c r="H1700" s="31"/>
      <c r="I1700" s="31"/>
      <c r="J1700" s="31"/>
      <c r="K1700" s="31"/>
      <c r="L1700" s="31"/>
    </row>
    <row r="1701" spans="2:12" ht="12.75">
      <c r="B1701" s="31"/>
      <c r="C1701" s="31"/>
      <c r="D1701" s="31"/>
      <c r="E1701" s="31"/>
      <c r="F1701" s="31"/>
      <c r="G1701" s="31"/>
      <c r="H1701" s="31"/>
      <c r="I1701" s="31"/>
      <c r="J1701" s="31"/>
      <c r="K1701" s="31"/>
      <c r="L1701" s="31"/>
    </row>
    <row r="1702" spans="2:12" ht="12.75">
      <c r="B1702" s="31"/>
      <c r="C1702" s="31"/>
      <c r="D1702" s="31"/>
      <c r="E1702" s="31"/>
      <c r="F1702" s="31"/>
      <c r="G1702" s="31"/>
      <c r="H1702" s="31"/>
      <c r="I1702" s="31"/>
      <c r="J1702" s="31"/>
      <c r="K1702" s="31"/>
      <c r="L1702" s="31"/>
    </row>
    <row r="1703" spans="2:12" ht="12.75">
      <c r="B1703" s="31"/>
      <c r="C1703" s="31"/>
      <c r="D1703" s="31"/>
      <c r="E1703" s="31"/>
      <c r="F1703" s="31"/>
      <c r="G1703" s="31"/>
      <c r="H1703" s="31"/>
      <c r="I1703" s="31"/>
      <c r="J1703" s="31"/>
      <c r="K1703" s="31"/>
      <c r="L1703" s="31"/>
    </row>
    <row r="1704" spans="2:12" ht="12.75">
      <c r="B1704" s="31"/>
      <c r="C1704" s="31"/>
      <c r="D1704" s="31"/>
      <c r="E1704" s="31"/>
      <c r="F1704" s="31"/>
      <c r="G1704" s="31"/>
      <c r="H1704" s="31"/>
      <c r="I1704" s="31"/>
      <c r="J1704" s="31"/>
      <c r="K1704" s="31"/>
      <c r="L1704" s="31"/>
    </row>
    <row r="1705" spans="2:12" ht="12.75">
      <c r="B1705" s="31"/>
      <c r="C1705" s="31"/>
      <c r="D1705" s="31"/>
      <c r="E1705" s="31"/>
      <c r="F1705" s="31"/>
      <c r="G1705" s="31"/>
      <c r="H1705" s="31"/>
      <c r="I1705" s="31"/>
      <c r="J1705" s="31"/>
      <c r="K1705" s="31"/>
      <c r="L1705" s="31"/>
    </row>
    <row r="1706" spans="2:12" ht="12.75">
      <c r="B1706" s="31"/>
      <c r="C1706" s="31"/>
      <c r="D1706" s="31"/>
      <c r="E1706" s="31"/>
      <c r="F1706" s="31"/>
      <c r="G1706" s="31"/>
      <c r="H1706" s="31"/>
      <c r="I1706" s="31"/>
      <c r="J1706" s="31"/>
      <c r="K1706" s="31"/>
      <c r="L1706" s="31"/>
    </row>
    <row r="1707" spans="2:12" ht="12.75">
      <c r="B1707" s="31"/>
      <c r="C1707" s="31"/>
      <c r="D1707" s="31"/>
      <c r="E1707" s="31"/>
      <c r="F1707" s="31"/>
      <c r="G1707" s="31"/>
      <c r="H1707" s="31"/>
      <c r="I1707" s="31"/>
      <c r="J1707" s="31"/>
      <c r="K1707" s="31"/>
      <c r="L1707" s="31"/>
    </row>
    <row r="1708" spans="2:12" ht="12.75"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</row>
    <row r="1709" spans="2:12" ht="12.75"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</row>
    <row r="1710" spans="2:12" ht="12.75">
      <c r="B1710" s="31"/>
      <c r="C1710" s="31"/>
      <c r="D1710" s="31"/>
      <c r="E1710" s="31"/>
      <c r="F1710" s="31"/>
      <c r="G1710" s="31"/>
      <c r="H1710" s="31"/>
      <c r="I1710" s="31"/>
      <c r="J1710" s="31"/>
      <c r="K1710" s="31"/>
      <c r="L1710" s="31"/>
    </row>
    <row r="1711" spans="2:12" ht="12.75">
      <c r="B1711" s="31"/>
      <c r="C1711" s="31"/>
      <c r="D1711" s="31"/>
      <c r="E1711" s="31"/>
      <c r="F1711" s="31"/>
      <c r="G1711" s="31"/>
      <c r="H1711" s="31"/>
      <c r="I1711" s="31"/>
      <c r="J1711" s="31"/>
      <c r="K1711" s="31"/>
      <c r="L1711" s="31"/>
    </row>
    <row r="1712" spans="2:12" ht="12.75">
      <c r="B1712" s="31"/>
      <c r="C1712" s="31"/>
      <c r="D1712" s="31"/>
      <c r="E1712" s="31"/>
      <c r="F1712" s="31"/>
      <c r="G1712" s="31"/>
      <c r="H1712" s="31"/>
      <c r="I1712" s="31"/>
      <c r="J1712" s="31"/>
      <c r="K1712" s="31"/>
      <c r="L1712" s="31"/>
    </row>
    <row r="1713" spans="2:12" ht="12.75">
      <c r="B1713" s="31"/>
      <c r="C1713" s="31"/>
      <c r="D1713" s="31"/>
      <c r="E1713" s="31"/>
      <c r="F1713" s="31"/>
      <c r="G1713" s="31"/>
      <c r="H1713" s="31"/>
      <c r="I1713" s="31"/>
      <c r="J1713" s="31"/>
      <c r="K1713" s="31"/>
      <c r="L1713" s="31"/>
    </row>
    <row r="1714" spans="2:12" ht="12.75">
      <c r="B1714" s="31"/>
      <c r="C1714" s="31"/>
      <c r="D1714" s="31"/>
      <c r="E1714" s="31"/>
      <c r="F1714" s="31"/>
      <c r="G1714" s="31"/>
      <c r="H1714" s="31"/>
      <c r="I1714" s="31"/>
      <c r="J1714" s="31"/>
      <c r="K1714" s="31"/>
      <c r="L1714" s="31"/>
    </row>
    <row r="1715" spans="2:12" ht="12.75"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</row>
    <row r="1716" spans="2:12" ht="12.75">
      <c r="B1716" s="31"/>
      <c r="C1716" s="31"/>
      <c r="D1716" s="31"/>
      <c r="E1716" s="31"/>
      <c r="F1716" s="31"/>
      <c r="G1716" s="31"/>
      <c r="H1716" s="31"/>
      <c r="I1716" s="31"/>
      <c r="J1716" s="31"/>
      <c r="K1716" s="31"/>
      <c r="L1716" s="31"/>
    </row>
    <row r="1717" spans="2:12" ht="12.75"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</row>
    <row r="1718" spans="2:12" ht="12.75"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</row>
    <row r="1719" spans="2:12" ht="12.75"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</row>
    <row r="1720" spans="2:12" ht="12.75">
      <c r="B1720" s="31"/>
      <c r="C1720" s="31"/>
      <c r="D1720" s="31"/>
      <c r="E1720" s="31"/>
      <c r="F1720" s="31"/>
      <c r="G1720" s="31"/>
      <c r="H1720" s="31"/>
      <c r="I1720" s="31"/>
      <c r="J1720" s="31"/>
      <c r="K1720" s="31"/>
      <c r="L1720" s="31"/>
    </row>
    <row r="1721" spans="2:12" ht="12.75">
      <c r="B1721" s="31"/>
      <c r="C1721" s="31"/>
      <c r="D1721" s="31"/>
      <c r="E1721" s="31"/>
      <c r="F1721" s="31"/>
      <c r="G1721" s="31"/>
      <c r="H1721" s="31"/>
      <c r="I1721" s="31"/>
      <c r="J1721" s="31"/>
      <c r="K1721" s="31"/>
      <c r="L1721" s="31"/>
    </row>
    <row r="1722" spans="2:12" ht="12.75">
      <c r="B1722" s="31"/>
      <c r="C1722" s="31"/>
      <c r="D1722" s="31"/>
      <c r="E1722" s="31"/>
      <c r="F1722" s="31"/>
      <c r="G1722" s="31"/>
      <c r="H1722" s="31"/>
      <c r="I1722" s="31"/>
      <c r="J1722" s="31"/>
      <c r="K1722" s="31"/>
      <c r="L1722" s="31"/>
    </row>
    <row r="1723" spans="2:12" ht="12.75">
      <c r="B1723" s="31"/>
      <c r="C1723" s="31"/>
      <c r="D1723" s="31"/>
      <c r="E1723" s="31"/>
      <c r="F1723" s="31"/>
      <c r="G1723" s="31"/>
      <c r="H1723" s="31"/>
      <c r="I1723" s="31"/>
      <c r="J1723" s="31"/>
      <c r="K1723" s="31"/>
      <c r="L1723" s="31"/>
    </row>
    <row r="1724" spans="2:12" ht="12.75">
      <c r="B1724" s="31"/>
      <c r="C1724" s="31"/>
      <c r="D1724" s="31"/>
      <c r="E1724" s="31"/>
      <c r="F1724" s="31"/>
      <c r="G1724" s="31"/>
      <c r="H1724" s="31"/>
      <c r="I1724" s="31"/>
      <c r="J1724" s="31"/>
      <c r="K1724" s="31"/>
      <c r="L1724" s="31"/>
    </row>
    <row r="1725" spans="2:12" ht="12.75">
      <c r="B1725" s="31"/>
      <c r="C1725" s="31"/>
      <c r="D1725" s="31"/>
      <c r="E1725" s="31"/>
      <c r="F1725" s="31"/>
      <c r="G1725" s="31"/>
      <c r="H1725" s="31"/>
      <c r="I1725" s="31"/>
      <c r="J1725" s="31"/>
      <c r="K1725" s="31"/>
      <c r="L1725" s="31"/>
    </row>
    <row r="1726" spans="2:12" ht="12.75">
      <c r="B1726" s="31"/>
      <c r="C1726" s="31"/>
      <c r="D1726" s="31"/>
      <c r="E1726" s="31"/>
      <c r="F1726" s="31"/>
      <c r="G1726" s="31"/>
      <c r="H1726" s="31"/>
      <c r="I1726" s="31"/>
      <c r="J1726" s="31"/>
      <c r="K1726" s="31"/>
      <c r="L1726" s="31"/>
    </row>
    <row r="1727" spans="2:12" ht="12.75"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</row>
    <row r="1728" spans="2:12" ht="12.75"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</row>
    <row r="1729" spans="2:12" ht="12.75"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</row>
    <row r="1730" spans="2:12" ht="12.75">
      <c r="B1730" s="31"/>
      <c r="C1730" s="31"/>
      <c r="D1730" s="31"/>
      <c r="E1730" s="31"/>
      <c r="F1730" s="31"/>
      <c r="G1730" s="31"/>
      <c r="H1730" s="31"/>
      <c r="I1730" s="31"/>
      <c r="J1730" s="31"/>
      <c r="K1730" s="31"/>
      <c r="L1730" s="31"/>
    </row>
    <row r="1731" spans="2:12" ht="12.75">
      <c r="B1731" s="31"/>
      <c r="C1731" s="31"/>
      <c r="D1731" s="31"/>
      <c r="E1731" s="31"/>
      <c r="F1731" s="31"/>
      <c r="G1731" s="31"/>
      <c r="H1731" s="31"/>
      <c r="I1731" s="31"/>
      <c r="J1731" s="31"/>
      <c r="K1731" s="31"/>
      <c r="L1731" s="31"/>
    </row>
    <row r="1732" spans="2:12" ht="12.75">
      <c r="B1732" s="31"/>
      <c r="C1732" s="31"/>
      <c r="D1732" s="31"/>
      <c r="E1732" s="31"/>
      <c r="F1732" s="31"/>
      <c r="G1732" s="31"/>
      <c r="H1732" s="31"/>
      <c r="I1732" s="31"/>
      <c r="J1732" s="31"/>
      <c r="K1732" s="31"/>
      <c r="L1732" s="31"/>
    </row>
    <row r="1733" spans="2:12" ht="12.75">
      <c r="B1733" s="31"/>
      <c r="C1733" s="31"/>
      <c r="D1733" s="31"/>
      <c r="E1733" s="31"/>
      <c r="F1733" s="31"/>
      <c r="G1733" s="31"/>
      <c r="H1733" s="31"/>
      <c r="I1733" s="31"/>
      <c r="J1733" s="31"/>
      <c r="K1733" s="31"/>
      <c r="L1733" s="31"/>
    </row>
    <row r="1734" spans="2:12" ht="12.75">
      <c r="B1734" s="31"/>
      <c r="C1734" s="31"/>
      <c r="D1734" s="31"/>
      <c r="E1734" s="31"/>
      <c r="F1734" s="31"/>
      <c r="G1734" s="31"/>
      <c r="H1734" s="31"/>
      <c r="I1734" s="31"/>
      <c r="J1734" s="31"/>
      <c r="K1734" s="31"/>
      <c r="L1734" s="31"/>
    </row>
    <row r="1735" spans="2:12" ht="12.75">
      <c r="B1735" s="31"/>
      <c r="C1735" s="31"/>
      <c r="D1735" s="31"/>
      <c r="E1735" s="31"/>
      <c r="F1735" s="31"/>
      <c r="G1735" s="31"/>
      <c r="H1735" s="31"/>
      <c r="I1735" s="31"/>
      <c r="J1735" s="31"/>
      <c r="K1735" s="31"/>
      <c r="L1735" s="31"/>
    </row>
    <row r="1736" spans="2:12" ht="12.75">
      <c r="B1736" s="31"/>
      <c r="C1736" s="31"/>
      <c r="D1736" s="31"/>
      <c r="E1736" s="31"/>
      <c r="F1736" s="31"/>
      <c r="G1736" s="31"/>
      <c r="H1736" s="31"/>
      <c r="I1736" s="31"/>
      <c r="J1736" s="31"/>
      <c r="K1736" s="31"/>
      <c r="L1736" s="31"/>
    </row>
    <row r="1737" spans="2:12" ht="12.75"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</row>
    <row r="1738" spans="2:12" ht="12.75"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</row>
    <row r="1739" spans="2:12" ht="12.75"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</row>
    <row r="1740" spans="2:12" ht="12.75">
      <c r="B1740" s="31"/>
      <c r="C1740" s="31"/>
      <c r="D1740" s="31"/>
      <c r="E1740" s="31"/>
      <c r="F1740" s="31"/>
      <c r="G1740" s="31"/>
      <c r="H1740" s="31"/>
      <c r="I1740" s="31"/>
      <c r="J1740" s="31"/>
      <c r="K1740" s="31"/>
      <c r="L1740" s="31"/>
    </row>
    <row r="1741" spans="2:12" ht="12.75">
      <c r="B1741" s="31"/>
      <c r="C1741" s="31"/>
      <c r="D1741" s="31"/>
      <c r="E1741" s="31"/>
      <c r="F1741" s="31"/>
      <c r="G1741" s="31"/>
      <c r="H1741" s="31"/>
      <c r="I1741" s="31"/>
      <c r="J1741" s="31"/>
      <c r="K1741" s="31"/>
      <c r="L1741" s="31"/>
    </row>
    <row r="1742" spans="2:12" ht="12.75">
      <c r="B1742" s="31"/>
      <c r="C1742" s="31"/>
      <c r="D1742" s="31"/>
      <c r="E1742" s="31"/>
      <c r="F1742" s="31"/>
      <c r="G1742" s="31"/>
      <c r="H1742" s="31"/>
      <c r="I1742" s="31"/>
      <c r="J1742" s="31"/>
      <c r="K1742" s="31"/>
      <c r="L1742" s="31"/>
    </row>
    <row r="1743" spans="2:12" ht="12.75">
      <c r="B1743" s="31"/>
      <c r="C1743" s="31"/>
      <c r="D1743" s="31"/>
      <c r="E1743" s="31"/>
      <c r="F1743" s="31"/>
      <c r="G1743" s="31"/>
      <c r="H1743" s="31"/>
      <c r="I1743" s="31"/>
      <c r="J1743" s="31"/>
      <c r="K1743" s="31"/>
      <c r="L1743" s="31"/>
    </row>
    <row r="1744" spans="2:12" ht="12.75">
      <c r="B1744" s="31"/>
      <c r="C1744" s="31"/>
      <c r="D1744" s="31"/>
      <c r="E1744" s="31"/>
      <c r="F1744" s="31"/>
      <c r="G1744" s="31"/>
      <c r="H1744" s="31"/>
      <c r="I1744" s="31"/>
      <c r="J1744" s="31"/>
      <c r="K1744" s="31"/>
      <c r="L1744" s="31"/>
    </row>
    <row r="1745" spans="2:12" ht="12.75">
      <c r="B1745" s="31"/>
      <c r="C1745" s="31"/>
      <c r="D1745" s="31"/>
      <c r="E1745" s="31"/>
      <c r="F1745" s="31"/>
      <c r="G1745" s="31"/>
      <c r="H1745" s="31"/>
      <c r="I1745" s="31"/>
      <c r="J1745" s="31"/>
      <c r="K1745" s="31"/>
      <c r="L1745" s="31"/>
    </row>
    <row r="1746" spans="2:12" ht="12.75">
      <c r="B1746" s="31"/>
      <c r="C1746" s="31"/>
      <c r="D1746" s="31"/>
      <c r="E1746" s="31"/>
      <c r="F1746" s="31"/>
      <c r="G1746" s="31"/>
      <c r="H1746" s="31"/>
      <c r="I1746" s="31"/>
      <c r="J1746" s="31"/>
      <c r="K1746" s="31"/>
      <c r="L1746" s="31"/>
    </row>
  </sheetData>
  <printOptions/>
  <pageMargins left="0.75" right="0.75" top="1" bottom="1" header="0.5" footer="0.5"/>
  <pageSetup horizontalDpi="600" verticalDpi="600" orientation="portrait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D Strickler</dc:creator>
  <cp:keywords/>
  <dc:description/>
  <cp:lastModifiedBy>Diane DeNuccio</cp:lastModifiedBy>
  <cp:lastPrinted>2005-06-23T18:08:25Z</cp:lastPrinted>
  <dcterms:created xsi:type="dcterms:W3CDTF">2002-12-21T00:26:59Z</dcterms:created>
  <dcterms:modified xsi:type="dcterms:W3CDTF">2005-06-23T21:46:09Z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1227257946</vt:i4>
  </property>
  <property fmtid="{D5CDD505-2E9C-101B-9397-08002B2CF9AE}" pid="3" name="_EmailSubject">
    <vt:lpwstr>PacifiCorp's 2005 GO 165 report</vt:lpwstr>
  </property>
  <property fmtid="{D5CDD505-2E9C-101B-9397-08002B2CF9AE}" pid="4" name="_AuthorEmail">
    <vt:lpwstr>Diane.DeNuccio@PacifiCorp.com</vt:lpwstr>
  </property>
  <property fmtid="{D5CDD505-2E9C-101B-9397-08002B2CF9AE}" pid="5" name="_AuthorEmailDisplayName">
    <vt:lpwstr>DeNuccio, Diane</vt:lpwstr>
  </property>
  <property fmtid="{D5CDD505-2E9C-101B-9397-08002B2CF9AE}" pid="6" name="_NewReviewCycle">
    <vt:lpwstr/>
  </property>
  <property fmtid="{D5CDD505-2E9C-101B-9397-08002B2CF9AE}" pid="7" name="_PreviousAdHocReviewCycleID">
    <vt:i4>237446709</vt:i4>
  </property>
</Properties>
</file>