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rcak\Desktop\CPUC Staging\RIMS\"/>
    </mc:Choice>
  </mc:AlternateContent>
  <xr:revisionPtr revIDLastSave="0" documentId="13_ncr:1_{4654F7A9-4067-41C6-B1EF-E3CD1B1ABF46}" xr6:coauthVersionLast="46" xr6:coauthVersionMax="46" xr10:uidLastSave="{00000000-0000-0000-0000-000000000000}"/>
  <bookViews>
    <workbookView xWindow="33720" yWindow="-120" windowWidth="29040" windowHeight="16440" activeTab="3" xr2:uid="{6C13572C-0DF9-425C-8D7F-3333F5CE4273}"/>
  </bookViews>
  <sheets>
    <sheet name="Table E-1" sheetId="1" r:id="rId1"/>
    <sheet name="Table E-2" sheetId="2" r:id="rId2"/>
    <sheet name="Table E-3" sheetId="3" r:id="rId3"/>
    <sheet name="Table E-4" sheetId="4" r:id="rId4"/>
  </sheets>
  <definedNames>
    <definedName name="_xlnm._FilterDatabase" localSheetId="3" hidden="1">'Table E-4'!$A$6:$N$88</definedName>
    <definedName name="_xlnm.Print_Titles" localSheetId="3">'Table E-4'!$1:$6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19" i="1"/>
  <c r="G19" i="1"/>
  <c r="F19" i="1"/>
  <c r="E19" i="1"/>
  <c r="D19" i="1"/>
  <c r="C19" i="1"/>
  <c r="N14" i="1"/>
  <c r="M14" i="1"/>
  <c r="L14" i="1"/>
  <c r="K14" i="1"/>
  <c r="J14" i="1"/>
  <c r="I14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7" i="1"/>
  <c r="G7" i="1"/>
  <c r="G14" i="1" s="1"/>
  <c r="F7" i="1"/>
  <c r="E7" i="1"/>
  <c r="D7" i="1"/>
  <c r="C7" i="1"/>
  <c r="C14" i="1" s="1"/>
  <c r="O10" i="1" l="1"/>
  <c r="O21" i="1"/>
  <c r="D14" i="1"/>
  <c r="F14" i="1"/>
  <c r="D26" i="1"/>
  <c r="H26" i="1"/>
  <c r="F26" i="1"/>
  <c r="O9" i="1"/>
  <c r="O22" i="1"/>
  <c r="H14" i="1"/>
  <c r="O12" i="1"/>
  <c r="O24" i="1"/>
  <c r="E14" i="1"/>
  <c r="E26" i="1"/>
  <c r="C26" i="1"/>
  <c r="G26" i="1"/>
  <c r="O23" i="1"/>
  <c r="O11" i="1"/>
  <c r="O7" i="1"/>
  <c r="O19" i="1"/>
  <c r="O26" i="1" l="1"/>
  <c r="O14" i="1"/>
</calcChain>
</file>

<file path=xl/sharedStrings.xml><?xml version="1.0" encoding="utf-8"?>
<sst xmlns="http://schemas.openxmlformats.org/spreadsheetml/2006/main" count="245" uniqueCount="73">
  <si>
    <t>Table E-1</t>
  </si>
  <si>
    <r>
      <rPr>
        <b/>
        <i/>
        <sz val="12"/>
        <rFont val="Arial"/>
        <family val="2"/>
      </rPr>
      <t>IOU</t>
    </r>
    <r>
      <rPr>
        <b/>
        <sz val="12"/>
        <rFont val="Arial"/>
        <family val="2"/>
      </rPr>
      <t xml:space="preserve"> Electric Procurement Funds Monthly Collections for Energy Efficiency by Rate Schedule [1]</t>
    </r>
  </si>
  <si>
    <t>Calendar Year 2022</t>
  </si>
  <si>
    <t>Energy Efficiency Program Revenue Monthly Collection</t>
  </si>
  <si>
    <t xml:space="preserve">Allocation </t>
  </si>
  <si>
    <t>($ thousand)</t>
  </si>
  <si>
    <t>Customer Class</t>
  </si>
  <si>
    <t>Factors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</si>
  <si>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</si>
  <si>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</si>
  <si>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</si>
  <si>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</si>
  <si>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</si>
  <si>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</si>
  <si>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</si>
  <si>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</si>
  <si>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</si>
  <si>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</si>
  <si>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</si>
  <si>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</si>
  <si>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</si>
  <si>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Residential</t>
  </si>
  <si>
    <t xml:space="preserve">Nonresidential - </t>
  </si>
  <si>
    <t xml:space="preserve">  Small/medium</t>
  </si>
  <si>
    <t xml:space="preserve">  Large</t>
  </si>
  <si>
    <t xml:space="preserve">  Agricultural</t>
  </si>
  <si>
    <t xml:space="preserve">  Misc.</t>
  </si>
  <si>
    <t>Total</t>
  </si>
  <si>
    <t>Energy Efficiency Program Sub-Account, AB 841, Revenue Monthly Collection</t>
  </si>
  <si>
    <t>[1] Adjusted 2020 revenue collection with the return of $104.67 million of unspent/uncommitted funds from pre 2020 funding years to off-set PY 2020 revenue collection</t>
  </si>
  <si>
    <t>Table E-2</t>
  </si>
  <si>
    <r>
      <t>IOU</t>
    </r>
    <r>
      <rPr>
        <b/>
        <sz val="12"/>
        <rFont val="Arial"/>
        <family val="2"/>
      </rPr>
      <t xml:space="preserve"> Electric PGC Funds Monthly Payments for Energy Efficiency by Program Implementer [1]</t>
    </r>
  </si>
  <si>
    <t xml:space="preserve"> </t>
  </si>
  <si>
    <t>Program Implementer (PY 2019)</t>
  </si>
  <si>
    <t xml:space="preserve">IOU </t>
  </si>
  <si>
    <t>Non - IOU [2]</t>
  </si>
  <si>
    <t>Notes:</t>
  </si>
  <si>
    <t>[1] Public Good Charge, PGC, collection to fund Energy Efficiency program was sunset in 2011</t>
  </si>
  <si>
    <t>[2] The Commission did not adopt Non-IOU programs for the 2013-2015 program cycle.</t>
  </si>
  <si>
    <t>Table E-3</t>
  </si>
  <si>
    <r>
      <t>IOU</t>
    </r>
    <r>
      <rPr>
        <b/>
        <sz val="12"/>
        <rFont val="Arial"/>
        <family val="2"/>
      </rPr>
      <t xml:space="preserve"> Status of Electric PGC Funds [1]</t>
    </r>
  </si>
  <si>
    <t>2013-17  Electric PGC Funds</t>
  </si>
  <si>
    <t xml:space="preserve">     Beginning Balance</t>
  </si>
  <si>
    <t xml:space="preserve">     Collection</t>
  </si>
  <si>
    <t xml:space="preserve">     Interest Accrued</t>
  </si>
  <si>
    <t xml:space="preserve">     Revenue Adjustment</t>
  </si>
  <si>
    <t xml:space="preserve">     Payments</t>
  </si>
  <si>
    <t xml:space="preserve">     Commitments</t>
  </si>
  <si>
    <t xml:space="preserve">     Month Ending Balance</t>
  </si>
  <si>
    <t>2010-12  Electric PGC Funds</t>
  </si>
  <si>
    <t>1999-2009 Electric PGC Funds</t>
  </si>
  <si>
    <t xml:space="preserve">     Ending Balance</t>
  </si>
  <si>
    <t>Pre-1998 Electric DSM Funds</t>
  </si>
  <si>
    <t>[1] The Commission did not adopt Non-IOU programs for the 2013-2015 program cycle.   Public Good Charge, PGC, collection to fund Energy Efficiency program was sunset in 2011</t>
  </si>
  <si>
    <t>Table E-4</t>
  </si>
  <si>
    <r>
      <t>IOU</t>
    </r>
    <r>
      <rPr>
        <b/>
        <sz val="12"/>
        <rFont val="Arial"/>
        <family val="2"/>
      </rPr>
      <t xml:space="preserve"> Status of Electric Procurement Funds</t>
    </r>
  </si>
  <si>
    <t>$ (thousand)</t>
  </si>
  <si>
    <t>March</t>
  </si>
  <si>
    <t>June</t>
  </si>
  <si>
    <t>PEEBA</t>
  </si>
  <si>
    <t>Rolling Portfolio Electric Procurement Funds</t>
  </si>
  <si>
    <t>Collection</t>
  </si>
  <si>
    <t xml:space="preserve">     Transfer to SWEEBA</t>
  </si>
  <si>
    <t xml:space="preserve">     Month Ending Balance, less commitments</t>
  </si>
  <si>
    <t>2017 Electric Procurement Funds</t>
  </si>
  <si>
    <t>2016 Electric Procurement Funds</t>
  </si>
  <si>
    <t>2013-15 Electric Procurement Funds</t>
  </si>
  <si>
    <t>2010-12 Electric Procurement Funds</t>
  </si>
  <si>
    <t>SEEPA SUBACCOUNT per AL 4408-E (AB 841)</t>
  </si>
  <si>
    <t xml:space="preserve">     Transfers from EE Balancing Account</t>
  </si>
  <si>
    <t xml:space="preserve">     Disbursements to CEC</t>
  </si>
  <si>
    <t>MAP SUBACCOUNT</t>
  </si>
  <si>
    <t>SWEEBA Balancing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</si>
</sst>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0.0%"/>
    <numFmt numFmtId="167" formatCode="_-* #,##0\ _D_M_-;\-* #,##0\ _D_M_-;_-* &quot;-&quot;??\ _D_M_-;_-@_-"/>
    <numFmt numFmtId="168" formatCode="_(&quot;$&quot;* #,##0_);_(&quot;$&quot;* \(#,##0\);_(&quot;$&quot;* &quot;-&quot;??_);_(@_)"/>
    <numFmt numFmtId="169" formatCode="_-* #,##0.00\ _D_M_-;\-* #,##0.00\ _D_M_-;_-* &quot;-&quot;??\ _D_M_-;_-@_-"/>
    <numFmt numFmtId="170" formatCode="#,##0.000_);\(#,##0.000\)"/>
  </numFmts>
  <fonts count="1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164" fontId="0" fillId="0" borderId="0" xfId="0" applyNumberFormat="1"/>
    <xf numFmtId="165" fontId="4" fillId="0" borderId="0" xfId="0" applyNumberFormat="1" applyFont="1"/>
    <xf numFmtId="6" fontId="2" fillId="0" borderId="0" xfId="0" quotePrefix="1" applyNumberFormat="1" applyFont="1"/>
    <xf numFmtId="0" fontId="0" fillId="0" borderId="1" xfId="0" applyBorder="1"/>
    <xf numFmtId="9" fontId="0" fillId="0" borderId="2" xfId="0" applyNumberForma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2" fillId="0" borderId="4" xfId="0" applyFont="1" applyBorder="1"/>
    <xf numFmtId="9" fontId="4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6" fontId="4" fillId="0" borderId="0" xfId="0" applyNumberFormat="1" applyFont="1"/>
    <xf numFmtId="164" fontId="0" fillId="0" borderId="0" xfId="0" applyNumberFormat="1" applyAlignment="1">
      <alignment horizontal="left"/>
    </xf>
    <xf numFmtId="164" fontId="0" fillId="0" borderId="7" xfId="0" applyNumberFormat="1" applyBorder="1"/>
    <xf numFmtId="0" fontId="0" fillId="0" borderId="8" xfId="0" applyBorder="1"/>
    <xf numFmtId="166" fontId="0" fillId="0" borderId="0" xfId="0" applyNumberFormat="1"/>
    <xf numFmtId="164" fontId="0" fillId="0" borderId="7" xfId="0" applyNumberFormat="1" applyBorder="1" applyAlignment="1">
      <alignment horizontal="left"/>
    </xf>
    <xf numFmtId="10" fontId="0" fillId="0" borderId="0" xfId="0" applyNumberFormat="1"/>
    <xf numFmtId="164" fontId="0" fillId="0" borderId="9" xfId="0" applyNumberFormat="1" applyBorder="1"/>
    <xf numFmtId="0" fontId="2" fillId="0" borderId="10" xfId="0" applyFont="1" applyBorder="1" applyAlignment="1">
      <alignment horizontal="right"/>
    </xf>
    <xf numFmtId="9" fontId="5" fillId="0" borderId="11" xfId="0" applyNumberFormat="1" applyFont="1" applyBorder="1" applyAlignment="1">
      <alignment horizontal="right"/>
    </xf>
    <xf numFmtId="164" fontId="0" fillId="0" borderId="11" xfId="0" applyNumberFormat="1" applyBorder="1"/>
    <xf numFmtId="164" fontId="0" fillId="0" borderId="12" xfId="0" applyNumberFormat="1" applyBorder="1"/>
    <xf numFmtId="38" fontId="6" fillId="0" borderId="0" xfId="0" applyNumberFormat="1" applyFont="1"/>
    <xf numFmtId="0" fontId="4" fillId="0" borderId="0" xfId="0" applyFont="1" applyAlignment="1">
      <alignment vertical="top"/>
    </xf>
    <xf numFmtId="44" fontId="0" fillId="0" borderId="0" xfId="0" applyNumberFormat="1"/>
    <xf numFmtId="167" fontId="0" fillId="0" borderId="0" xfId="0" applyNumberFormat="1"/>
    <xf numFmtId="44" fontId="7" fillId="0" borderId="0" xfId="0" applyNumberFormat="1" applyFont="1"/>
    <xf numFmtId="43" fontId="7" fillId="0" borderId="0" xfId="0" applyNumberFormat="1" applyFont="1"/>
    <xf numFmtId="168" fontId="0" fillId="0" borderId="0" xfId="0" applyNumberFormat="1"/>
    <xf numFmtId="168" fontId="0" fillId="0" borderId="0" xfId="0" applyNumberFormat="1" applyAlignment="1">
      <alignment horizontal="right"/>
    </xf>
    <xf numFmtId="0" fontId="3" fillId="0" borderId="0" xfId="0" applyFont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/>
    <xf numFmtId="0" fontId="8" fillId="0" borderId="8" xfId="0" applyFont="1" applyBorder="1"/>
    <xf numFmtId="169" fontId="0" fillId="0" borderId="0" xfId="0" applyNumberFormat="1"/>
    <xf numFmtId="169" fontId="0" fillId="0" borderId="7" xfId="0" applyNumberFormat="1" applyBorder="1"/>
    <xf numFmtId="164" fontId="2" fillId="0" borderId="10" xfId="0" applyNumberFormat="1" applyFont="1" applyBorder="1" applyAlignment="1">
      <alignment horizontal="right"/>
    </xf>
    <xf numFmtId="0" fontId="4" fillId="0" borderId="0" xfId="0" applyFont="1"/>
    <xf numFmtId="170" fontId="0" fillId="0" borderId="0" xfId="0" applyNumberFormat="1"/>
    <xf numFmtId="169" fontId="9" fillId="0" borderId="0" xfId="0" quotePrefix="1" applyNumberFormat="1" applyFont="1"/>
    <xf numFmtId="169" fontId="10" fillId="0" borderId="0" xfId="0" applyNumberFormat="1" applyFont="1"/>
    <xf numFmtId="169" fontId="11" fillId="0" borderId="0" xfId="0" applyNumberFormat="1" applyFont="1"/>
    <xf numFmtId="169" fontId="12" fillId="0" borderId="0" xfId="0" applyNumberFormat="1" applyFont="1"/>
    <xf numFmtId="0" fontId="2" fillId="0" borderId="8" xfId="0" applyFont="1" applyBorder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8" xfId="0" applyFont="1" applyBorder="1" applyAlignment="1">
      <alignment horizontal="left"/>
    </xf>
    <xf numFmtId="164" fontId="4" fillId="0" borderId="0" xfId="0" applyNumberFormat="1" applyFont="1"/>
    <xf numFmtId="164" fontId="4" fillId="0" borderId="7" xfId="0" applyNumberFormat="1" applyFont="1" applyBorder="1"/>
    <xf numFmtId="37" fontId="0" fillId="0" borderId="0" xfId="0" applyNumberFormat="1"/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8" xfId="0" applyBorder="1" applyAlignment="1">
      <alignment horizontal="left"/>
    </xf>
    <xf numFmtId="0" fontId="4" fillId="0" borderId="8" xfId="0" applyFont="1" applyBorder="1"/>
    <xf numFmtId="37" fontId="0" fillId="0" borderId="9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Fill="1"/>
    <xf numFmtId="164" fontId="4" fillId="0" borderId="0" xfId="0" applyNumberFormat="1" applyFont="1" applyFill="1"/>
    <xf numFmtId="0" fontId="13" fillId="0" borderId="0" xfId="0" applyFont="1" applyFill="1"/>
    <xf numFmtId="44" fontId="4" fillId="0" borderId="0" xfId="0" applyNumberFormat="1" applyFont="1" applyFill="1"/>
    <xf numFmtId="0" fontId="3" fillId="0" borderId="0" xfId="0" applyFont="1" applyFill="1"/>
    <xf numFmtId="43" fontId="2" fillId="0" borderId="0" xfId="0" quotePrefix="1" applyNumberFormat="1" applyFont="1" applyFill="1"/>
    <xf numFmtId="10" fontId="5" fillId="0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0" fontId="4" fillId="0" borderId="1" xfId="0" applyFont="1" applyFill="1" applyBorder="1"/>
    <xf numFmtId="164" fontId="4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6" fontId="2" fillId="0" borderId="4" xfId="0" quotePrefix="1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6" fontId="2" fillId="0" borderId="8" xfId="0" quotePrefix="1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14" fillId="0" borderId="8" xfId="0" applyFont="1" applyFill="1" applyBorder="1"/>
    <xf numFmtId="0" fontId="5" fillId="0" borderId="8" xfId="0" applyFont="1" applyFill="1" applyBorder="1"/>
    <xf numFmtId="0" fontId="13" fillId="0" borderId="8" xfId="0" applyFont="1" applyFill="1" applyBorder="1"/>
    <xf numFmtId="0" fontId="13" fillId="0" borderId="8" xfId="0" applyFont="1" applyFill="1" applyBorder="1" applyAlignment="1">
      <alignment horizontal="left" indent="2"/>
    </xf>
    <xf numFmtId="43" fontId="0" fillId="0" borderId="0" xfId="1" applyFont="1" applyFill="1" applyBorder="1"/>
    <xf numFmtId="164" fontId="0" fillId="0" borderId="0" xfId="1" applyNumberFormat="1" applyFont="1" applyFill="1" applyBorder="1"/>
    <xf numFmtId="164" fontId="0" fillId="0" borderId="7" xfId="1" applyNumberFormat="1" applyFont="1" applyFill="1" applyBorder="1"/>
    <xf numFmtId="0" fontId="13" fillId="0" borderId="4" xfId="0" applyFont="1" applyFill="1" applyBorder="1"/>
    <xf numFmtId="164" fontId="0" fillId="0" borderId="0" xfId="0" applyNumberFormat="1" applyFont="1" applyFill="1"/>
    <xf numFmtId="164" fontId="0" fillId="0" borderId="7" xfId="0" applyNumberFormat="1" applyFont="1" applyFill="1" applyBorder="1"/>
    <xf numFmtId="164" fontId="4" fillId="0" borderId="7" xfId="0" applyNumberFormat="1" applyFont="1" applyFill="1" applyBorder="1"/>
    <xf numFmtId="43" fontId="0" fillId="0" borderId="0" xfId="0" applyNumberFormat="1" applyFont="1" applyFill="1"/>
    <xf numFmtId="164" fontId="4" fillId="0" borderId="7" xfId="1" applyNumberFormat="1" applyFont="1" applyFill="1" applyBorder="1"/>
    <xf numFmtId="164" fontId="0" fillId="0" borderId="5" xfId="0" applyNumberFormat="1" applyFont="1" applyFill="1" applyBorder="1"/>
    <xf numFmtId="164" fontId="0" fillId="0" borderId="6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EC93-DF89-48AF-88FB-5D38E66DB4DB}">
  <sheetPr>
    <pageSetUpPr fitToPage="1"/>
  </sheetPr>
  <dimension ref="A1:P34"/>
  <sheetViews>
    <sheetView view="pageBreakPreview" zoomScale="60" zoomScaleNormal="100" workbookViewId="0">
      <selection activeCell="H2" sqref="H2"/>
    </sheetView>
  </sheetViews>
  <sheetFormatPr defaultRowHeight="12.5" x14ac:dyDescent="0.25"/>
  <cols>
    <col min="1" max="1" width="19.7265625" customWidth="1"/>
    <col min="2" max="2" width="13.7265625" customWidth="1"/>
    <col min="3" max="15" width="15.453125" style="2" customWidth="1"/>
    <col min="16" max="16" width="14.54296875" style="2" bestFit="1" customWidth="1"/>
  </cols>
  <sheetData>
    <row r="1" spans="1:15" ht="15.5" x14ac:dyDescent="0.35">
      <c r="A1" s="1" t="s">
        <v>0</v>
      </c>
    </row>
    <row r="2" spans="1:15" ht="15.5" x14ac:dyDescent="0.35">
      <c r="A2" s="1" t="s">
        <v>1</v>
      </c>
    </row>
    <row r="3" spans="1:15" ht="15.5" x14ac:dyDescent="0.35">
      <c r="A3" s="1" t="s">
        <v>2</v>
      </c>
      <c r="F3" s="3"/>
    </row>
    <row r="4" spans="1:15" ht="16" thickBot="1" x14ac:dyDescent="0.4">
      <c r="A4" s="4" t="s">
        <v>3</v>
      </c>
    </row>
    <row r="5" spans="1:15" x14ac:dyDescent="0.25">
      <c r="A5" s="5"/>
      <c r="B5" s="6" t="s">
        <v>4</v>
      </c>
      <c r="C5" s="7" t="s">
        <v>5</v>
      </c>
      <c r="D5" s="7" t="s">
        <v>5</v>
      </c>
      <c r="E5" s="7" t="s">
        <v>5</v>
      </c>
      <c r="F5" s="7" t="s">
        <v>5</v>
      </c>
      <c r="G5" s="7" t="s">
        <v>5</v>
      </c>
      <c r="H5" s="7" t="s">
        <v>5</v>
      </c>
      <c r="I5" s="7" t="s">
        <v>5</v>
      </c>
      <c r="J5" s="7" t="s">
        <v>5</v>
      </c>
      <c r="K5" s="7" t="s">
        <v>5</v>
      </c>
      <c r="L5" s="7" t="s">
        <v>5</v>
      </c>
      <c r="M5" s="7" t="s">
        <v>5</v>
      </c>
      <c r="N5" s="7" t="s">
        <v>5</v>
      </c>
      <c r="O5" s="8" t="s">
        <v>5</v>
      </c>
    </row>
    <row r="6" spans="1:15" ht="16" thickBot="1" x14ac:dyDescent="0.4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2" t="s">
        <v>20</v>
      </c>
    </row>
    <row r="7" spans="1:15" x14ac:dyDescent="0.25">
      <c r="A7" s="5" t="s">
        <v>21</v>
      </c>
      <c r="B7" s="13">
        <v>0.41060694586524488</v>
      </c>
      <c r="C7" s="14">
        <f>'Table E-4'!$B$12*$B7</f>
        <v>4163.3291789465302</v>
      </c>
      <c r="D7" s="14">
        <f>'Table E-4'!$B$12*$B7</f>
        <v>4163.3291789465302</v>
      </c>
      <c r="E7" s="14">
        <f>'Table E-4'!$B$12*$B7</f>
        <v>4163.3291789465302</v>
      </c>
      <c r="F7" s="14">
        <f>'Table E-4'!$B$12*$B7</f>
        <v>4163.3291789465302</v>
      </c>
      <c r="G7" s="14">
        <f>'Table E-4'!$B$12*$B7</f>
        <v>4163.3291789465302</v>
      </c>
      <c r="H7" s="14">
        <f>'Table E-4'!$B$12*$B7</f>
        <v>4163.3291789465302</v>
      </c>
      <c r="I7" s="14"/>
      <c r="J7" s="14"/>
      <c r="K7" s="14"/>
      <c r="L7" s="14"/>
      <c r="M7" s="14"/>
      <c r="N7" s="14"/>
      <c r="O7" s="15">
        <f>+SUM(C7:N7)</f>
        <v>24979.975073679179</v>
      </c>
    </row>
    <row r="8" spans="1:15" x14ac:dyDescent="0.25">
      <c r="A8" s="16" t="s">
        <v>22</v>
      </c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8"/>
    </row>
    <row r="9" spans="1:15" x14ac:dyDescent="0.25">
      <c r="A9" s="16" t="s">
        <v>23</v>
      </c>
      <c r="B9" s="13">
        <v>0.40150657271480911</v>
      </c>
      <c r="C9" s="14">
        <f>'Table E-4'!$B$12*$B9</f>
        <v>4071.0563875141493</v>
      </c>
      <c r="D9" s="14">
        <f>'Table E-4'!$B$12*$B9</f>
        <v>4071.0563875141493</v>
      </c>
      <c r="E9" s="14">
        <f>'Table E-4'!$B$12*$B9</f>
        <v>4071.0563875141493</v>
      </c>
      <c r="F9" s="14">
        <f>'Table E-4'!$B$12*$B9</f>
        <v>4071.0563875141493</v>
      </c>
      <c r="G9" s="14">
        <f>'Table E-4'!$B$12*$B9</f>
        <v>4071.0563875141493</v>
      </c>
      <c r="H9" s="14">
        <f>'Table E-4'!$B$12*$B9</f>
        <v>4071.0563875141493</v>
      </c>
      <c r="I9" s="14"/>
      <c r="J9" s="14"/>
      <c r="K9" s="14"/>
      <c r="L9" s="14"/>
      <c r="M9" s="14"/>
      <c r="N9" s="14"/>
      <c r="O9" s="15">
        <f t="shared" ref="O9:O12" si="0">+SUM(C9:N9)</f>
        <v>24426.338325084896</v>
      </c>
    </row>
    <row r="10" spans="1:15" x14ac:dyDescent="0.25">
      <c r="A10" s="16" t="s">
        <v>24</v>
      </c>
      <c r="B10" s="13">
        <v>0.14367253849044573</v>
      </c>
      <c r="C10" s="14">
        <f>'Table E-4'!$B$12*$B10</f>
        <v>1456.7607239330462</v>
      </c>
      <c r="D10" s="14">
        <f>'Table E-4'!$B$12*$B10</f>
        <v>1456.7607239330462</v>
      </c>
      <c r="E10" s="14">
        <f>'Table E-4'!$B$12*$B10</f>
        <v>1456.7607239330462</v>
      </c>
      <c r="F10" s="14">
        <f>'Table E-4'!$B$12*$B10</f>
        <v>1456.7607239330462</v>
      </c>
      <c r="G10" s="14">
        <f>'Table E-4'!$B$12*$B10</f>
        <v>1456.7607239330462</v>
      </c>
      <c r="H10" s="14">
        <f>'Table E-4'!$B$12*$B10</f>
        <v>1456.7607239330462</v>
      </c>
      <c r="I10" s="14"/>
      <c r="J10" s="14"/>
      <c r="K10" s="14"/>
      <c r="L10" s="14"/>
      <c r="M10" s="14"/>
      <c r="N10" s="14"/>
      <c r="O10" s="15">
        <f t="shared" si="0"/>
        <v>8740.5643435982765</v>
      </c>
    </row>
    <row r="11" spans="1:15" x14ac:dyDescent="0.25">
      <c r="A11" s="16" t="s">
        <v>25</v>
      </c>
      <c r="B11" s="13">
        <v>3.8113145797715721E-2</v>
      </c>
      <c r="C11" s="14">
        <f>'Table E-4'!$B$12*$B11</f>
        <v>386.44639015227187</v>
      </c>
      <c r="D11" s="14">
        <f>'Table E-4'!$B$12*$B11</f>
        <v>386.44639015227187</v>
      </c>
      <c r="E11" s="14">
        <f>'Table E-4'!$B$12*$B11</f>
        <v>386.44639015227187</v>
      </c>
      <c r="F11" s="14">
        <f>'Table E-4'!$B$12*$B11</f>
        <v>386.44639015227187</v>
      </c>
      <c r="G11" s="14">
        <f>'Table E-4'!$B$12*$B11</f>
        <v>386.44639015227187</v>
      </c>
      <c r="H11" s="14">
        <f>'Table E-4'!$B$12*$B11</f>
        <v>386.44639015227187</v>
      </c>
      <c r="I11" s="14"/>
      <c r="J11" s="14"/>
      <c r="K11" s="14"/>
      <c r="L11" s="14"/>
      <c r="M11" s="14"/>
      <c r="N11" s="14"/>
      <c r="O11" s="15">
        <f t="shared" si="0"/>
        <v>2318.678340913631</v>
      </c>
    </row>
    <row r="12" spans="1:15" x14ac:dyDescent="0.25">
      <c r="A12" s="16" t="s">
        <v>26</v>
      </c>
      <c r="B12" s="17">
        <v>6.1007971317845805E-3</v>
      </c>
      <c r="C12" s="14">
        <f>'Table E-4'!$B$12*$B12</f>
        <v>61.8587361206691</v>
      </c>
      <c r="D12" s="14">
        <f>'Table E-4'!$B$12*$B12</f>
        <v>61.8587361206691</v>
      </c>
      <c r="E12" s="14">
        <f>'Table E-4'!$B$12*$B12</f>
        <v>61.8587361206691</v>
      </c>
      <c r="F12" s="14">
        <f>'Table E-4'!$B$12*$B12</f>
        <v>61.8587361206691</v>
      </c>
      <c r="G12" s="14">
        <f>'Table E-4'!$B$12*$B12</f>
        <v>61.8587361206691</v>
      </c>
      <c r="H12" s="14">
        <f>'Table E-4'!$B$12*$B12</f>
        <v>61.8587361206691</v>
      </c>
      <c r="I12" s="14"/>
      <c r="J12" s="14"/>
      <c r="K12" s="14"/>
      <c r="L12" s="14"/>
      <c r="M12" s="14"/>
      <c r="N12" s="14"/>
      <c r="O12" s="15">
        <f t="shared" si="0"/>
        <v>371.15241672401459</v>
      </c>
    </row>
    <row r="13" spans="1:15" x14ac:dyDescent="0.25">
      <c r="A13" s="16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5"/>
    </row>
    <row r="14" spans="1:15" ht="16" thickBot="1" x14ac:dyDescent="0.4">
      <c r="A14" s="21" t="s">
        <v>27</v>
      </c>
      <c r="B14" s="22">
        <v>0.99999999999999989</v>
      </c>
      <c r="C14" s="23">
        <f>SUM(C7:C12)</f>
        <v>10139.451416666667</v>
      </c>
      <c r="D14" s="23">
        <f>SUM(D7:D12)</f>
        <v>10139.451416666667</v>
      </c>
      <c r="E14" s="23">
        <f t="shared" ref="E14:N14" si="1">SUM(E7:E12)</f>
        <v>10139.451416666667</v>
      </c>
      <c r="F14" s="23">
        <f t="shared" si="1"/>
        <v>10139.451416666667</v>
      </c>
      <c r="G14" s="23">
        <f t="shared" si="1"/>
        <v>10139.451416666667</v>
      </c>
      <c r="H14" s="23">
        <f t="shared" si="1"/>
        <v>10139.451416666667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4">
        <f>+O7+O9+O10+O11+O12</f>
        <v>60836.708500000001</v>
      </c>
    </row>
    <row r="15" spans="1:15" x14ac:dyDescent="0.25">
      <c r="B15" s="25"/>
    </row>
    <row r="16" spans="1:15" ht="16" thickBot="1" x14ac:dyDescent="0.4">
      <c r="A16" s="4" t="s">
        <v>28</v>
      </c>
    </row>
    <row r="17" spans="1:15" x14ac:dyDescent="0.25">
      <c r="A17" s="5"/>
      <c r="B17" s="6" t="s">
        <v>4</v>
      </c>
      <c r="C17" s="7" t="s">
        <v>5</v>
      </c>
      <c r="D17" s="7" t="s">
        <v>5</v>
      </c>
      <c r="E17" s="7" t="s">
        <v>5</v>
      </c>
      <c r="F17" s="7" t="s">
        <v>5</v>
      </c>
      <c r="G17" s="7" t="s">
        <v>5</v>
      </c>
      <c r="H17" s="7" t="s">
        <v>5</v>
      </c>
      <c r="I17" s="7" t="s">
        <v>5</v>
      </c>
      <c r="J17" s="7" t="s">
        <v>5</v>
      </c>
      <c r="K17" s="7" t="s">
        <v>5</v>
      </c>
      <c r="L17" s="7" t="s">
        <v>5</v>
      </c>
      <c r="M17" s="7" t="s">
        <v>5</v>
      </c>
      <c r="N17" s="7" t="s">
        <v>5</v>
      </c>
      <c r="O17" s="8" t="s">
        <v>5</v>
      </c>
    </row>
    <row r="18" spans="1:15" ht="16" thickBot="1" x14ac:dyDescent="0.4">
      <c r="A18" s="9" t="s">
        <v>6</v>
      </c>
      <c r="B18" s="10" t="s">
        <v>7</v>
      </c>
      <c r="C18" s="11" t="s">
        <v>8</v>
      </c>
      <c r="D18" s="11" t="s">
        <v>9</v>
      </c>
      <c r="E18" s="11" t="s">
        <v>10</v>
      </c>
      <c r="F18" s="11" t="s">
        <v>10</v>
      </c>
      <c r="G18" s="11" t="s">
        <v>10</v>
      </c>
      <c r="H18" s="11" t="s">
        <v>10</v>
      </c>
      <c r="I18" s="11" t="s">
        <v>14</v>
      </c>
      <c r="J18" s="11" t="s">
        <v>15</v>
      </c>
      <c r="K18" s="11" t="s">
        <v>16</v>
      </c>
      <c r="L18" s="11" t="s">
        <v>17</v>
      </c>
      <c r="M18" s="11" t="s">
        <v>18</v>
      </c>
      <c r="N18" s="11" t="s">
        <v>18</v>
      </c>
      <c r="O18" s="12" t="s">
        <v>20</v>
      </c>
    </row>
    <row r="19" spans="1:15" x14ac:dyDescent="0.25">
      <c r="A19" s="5" t="s">
        <v>21</v>
      </c>
      <c r="B19" s="13">
        <v>0.41060694586524488</v>
      </c>
      <c r="C19" s="14">
        <f>'Table E-4'!$B$62*'Table E-1'!$B19</f>
        <v>2980.9938008180925</v>
      </c>
      <c r="D19" s="14">
        <f>'Table E-4'!$B$62*'Table E-1'!$B19</f>
        <v>2980.9938008180925</v>
      </c>
      <c r="E19" s="14">
        <f>'Table E-4'!$B$62*'Table E-1'!$B19</f>
        <v>2980.9938008180925</v>
      </c>
      <c r="F19" s="14">
        <f>'Table E-4'!$B$62*'Table E-1'!$B19</f>
        <v>2980.9938008180925</v>
      </c>
      <c r="G19" s="14">
        <f>'Table E-4'!$B$62*'Table E-1'!$B19</f>
        <v>2980.9938008180925</v>
      </c>
      <c r="H19" s="14">
        <f>'Table E-4'!$B$62*'Table E-1'!$B19</f>
        <v>2980.9938008180925</v>
      </c>
      <c r="I19" s="14"/>
      <c r="J19" s="14"/>
      <c r="K19" s="14"/>
      <c r="L19" s="14"/>
      <c r="M19" s="14"/>
      <c r="N19" s="14"/>
      <c r="O19" s="15">
        <f>+SUM(C19:N19)</f>
        <v>17885.962804908555</v>
      </c>
    </row>
    <row r="20" spans="1:15" x14ac:dyDescent="0.25">
      <c r="A20" s="16" t="s">
        <v>22</v>
      </c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8"/>
    </row>
    <row r="21" spans="1:15" x14ac:dyDescent="0.25">
      <c r="A21" s="16" t="s">
        <v>23</v>
      </c>
      <c r="B21" s="13">
        <v>0.40150657271480911</v>
      </c>
      <c r="C21" s="14">
        <f>'Table E-4'!$B$62*'Table E-1'!$B21</f>
        <v>2914.9253715824034</v>
      </c>
      <c r="D21" s="14">
        <f>'Table E-4'!$B$62*'Table E-1'!$B21</f>
        <v>2914.9253715824034</v>
      </c>
      <c r="E21" s="14">
        <f>'Table E-4'!$B$62*'Table E-1'!$B21</f>
        <v>2914.9253715824034</v>
      </c>
      <c r="F21" s="14">
        <f>'Table E-4'!$B$62*'Table E-1'!$B21</f>
        <v>2914.9253715824034</v>
      </c>
      <c r="G21" s="14">
        <f>'Table E-4'!$B$62*'Table E-1'!$B21</f>
        <v>2914.9253715824034</v>
      </c>
      <c r="H21" s="14">
        <f>'Table E-4'!$B$62*'Table E-1'!$B21</f>
        <v>2914.9253715824034</v>
      </c>
      <c r="I21" s="14"/>
      <c r="J21" s="14"/>
      <c r="K21" s="14"/>
      <c r="L21" s="14"/>
      <c r="M21" s="14"/>
      <c r="N21" s="14"/>
      <c r="O21" s="15">
        <f t="shared" ref="O21:O24" si="2">+SUM(C21:N21)</f>
        <v>17489.55222949442</v>
      </c>
    </row>
    <row r="22" spans="1:15" x14ac:dyDescent="0.25">
      <c r="A22" s="16" t="s">
        <v>24</v>
      </c>
      <c r="B22" s="13">
        <v>0.14367253849044573</v>
      </c>
      <c r="C22" s="14">
        <f>'Table E-4'!$B$62*'Table E-1'!$B22</f>
        <v>1043.0582115100774</v>
      </c>
      <c r="D22" s="14">
        <f>'Table E-4'!$B$62*'Table E-1'!$B22</f>
        <v>1043.0582115100774</v>
      </c>
      <c r="E22" s="14">
        <f>'Table E-4'!$B$62*'Table E-1'!$B22</f>
        <v>1043.0582115100774</v>
      </c>
      <c r="F22" s="14">
        <f>'Table E-4'!$B$62*'Table E-1'!$B22</f>
        <v>1043.0582115100774</v>
      </c>
      <c r="G22" s="14">
        <f>'Table E-4'!$B$62*'Table E-1'!$B22</f>
        <v>1043.0582115100774</v>
      </c>
      <c r="H22" s="14">
        <f>'Table E-4'!$B$62*'Table E-1'!$B22</f>
        <v>1043.0582115100774</v>
      </c>
      <c r="I22" s="14"/>
      <c r="J22" s="14"/>
      <c r="K22" s="14"/>
      <c r="L22" s="14"/>
      <c r="M22" s="14"/>
      <c r="N22" s="14"/>
      <c r="O22" s="15">
        <f t="shared" si="2"/>
        <v>6258.3492690604635</v>
      </c>
    </row>
    <row r="23" spans="1:15" x14ac:dyDescent="0.25">
      <c r="A23" s="16" t="s">
        <v>25</v>
      </c>
      <c r="B23" s="13">
        <v>3.8113145797715721E-2</v>
      </c>
      <c r="C23" s="14">
        <f>'Table E-4'!$B$62*'Table E-1'!$B23</f>
        <v>276.70026651218285</v>
      </c>
      <c r="D23" s="14">
        <f>'Table E-4'!$B$62*'Table E-1'!$B23</f>
        <v>276.70026651218285</v>
      </c>
      <c r="E23" s="14">
        <f>'Table E-4'!$B$62*'Table E-1'!$B23</f>
        <v>276.70026651218285</v>
      </c>
      <c r="F23" s="14">
        <f>'Table E-4'!$B$62*'Table E-1'!$B23</f>
        <v>276.70026651218285</v>
      </c>
      <c r="G23" s="14">
        <f>'Table E-4'!$B$62*'Table E-1'!$B23</f>
        <v>276.70026651218285</v>
      </c>
      <c r="H23" s="14">
        <f>'Table E-4'!$B$62*'Table E-1'!$B23</f>
        <v>276.70026651218285</v>
      </c>
      <c r="I23" s="14"/>
      <c r="J23" s="14"/>
      <c r="K23" s="14"/>
      <c r="L23" s="14"/>
      <c r="M23" s="14"/>
      <c r="N23" s="14"/>
      <c r="O23" s="15">
        <f t="shared" si="2"/>
        <v>1660.2015990730972</v>
      </c>
    </row>
    <row r="24" spans="1:15" x14ac:dyDescent="0.25">
      <c r="A24" s="16" t="s">
        <v>26</v>
      </c>
      <c r="B24" s="17">
        <v>6.1007971317845805E-3</v>
      </c>
      <c r="C24" s="14">
        <f>'Table E-4'!$B$62*'Table E-1'!$B24</f>
        <v>44.291599577244256</v>
      </c>
      <c r="D24" s="14">
        <f>'Table E-4'!$B$62*'Table E-1'!$B24</f>
        <v>44.291599577244256</v>
      </c>
      <c r="E24" s="14">
        <f>'Table E-4'!$B$62*'Table E-1'!$B24</f>
        <v>44.291599577244256</v>
      </c>
      <c r="F24" s="14">
        <f>'Table E-4'!$B$62*'Table E-1'!$B24</f>
        <v>44.291599577244256</v>
      </c>
      <c r="G24" s="14">
        <f>'Table E-4'!$B$62*'Table E-1'!$B24</f>
        <v>44.291599577244256</v>
      </c>
      <c r="H24" s="14">
        <f>'Table E-4'!$B$62*'Table E-1'!$B24</f>
        <v>44.291599577244256</v>
      </c>
      <c r="I24" s="14"/>
      <c r="J24" s="14"/>
      <c r="K24" s="14"/>
      <c r="L24" s="14"/>
      <c r="M24" s="14"/>
      <c r="N24" s="14"/>
      <c r="O24" s="15">
        <f t="shared" si="2"/>
        <v>265.74959746346553</v>
      </c>
    </row>
    <row r="25" spans="1:15" x14ac:dyDescent="0.25">
      <c r="A25" s="16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5"/>
    </row>
    <row r="26" spans="1:15" ht="16" thickBot="1" x14ac:dyDescent="0.4">
      <c r="A26" s="21" t="s">
        <v>27</v>
      </c>
      <c r="B26" s="22">
        <v>0.99999999999999989</v>
      </c>
      <c r="C26" s="23">
        <f t="shared" ref="C26:H26" si="3">SUM(C19:C24)</f>
        <v>7259.9692500000001</v>
      </c>
      <c r="D26" s="23">
        <f t="shared" si="3"/>
        <v>7259.9692500000001</v>
      </c>
      <c r="E26" s="23">
        <f t="shared" si="3"/>
        <v>7259.9692500000001</v>
      </c>
      <c r="F26" s="23">
        <f t="shared" si="3"/>
        <v>7259.9692500000001</v>
      </c>
      <c r="G26" s="23">
        <f t="shared" si="3"/>
        <v>7259.9692500000001</v>
      </c>
      <c r="H26" s="23">
        <f t="shared" si="3"/>
        <v>7259.9692500000001</v>
      </c>
      <c r="I26" s="23">
        <f t="shared" ref="I26:N26" si="4">SUM(I19:I24)</f>
        <v>0</v>
      </c>
      <c r="J26" s="23">
        <f t="shared" si="4"/>
        <v>0</v>
      </c>
      <c r="K26" s="23">
        <f t="shared" si="4"/>
        <v>0</v>
      </c>
      <c r="L26" s="23">
        <f t="shared" si="4"/>
        <v>0</v>
      </c>
      <c r="M26" s="23">
        <f t="shared" si="4"/>
        <v>0</v>
      </c>
      <c r="N26" s="23">
        <f t="shared" si="4"/>
        <v>0</v>
      </c>
      <c r="O26" s="24">
        <f>+O19+O21+O22+O23+O24</f>
        <v>43559.815499999997</v>
      </c>
    </row>
    <row r="27" spans="1:15" x14ac:dyDescent="0.25">
      <c r="A27" s="26" t="s">
        <v>29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5" x14ac:dyDescent="0.25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30"/>
    </row>
    <row r="29" spans="1:15" x14ac:dyDescent="0.25">
      <c r="B29" s="28"/>
      <c r="C29" s="31"/>
      <c r="D29" s="28"/>
      <c r="E29" s="28"/>
      <c r="F29" s="28"/>
      <c r="G29" s="28"/>
    </row>
    <row r="30" spans="1:15" x14ac:dyDescent="0.25"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5" x14ac:dyDescent="0.25">
      <c r="B31" s="28"/>
      <c r="C31" s="32"/>
      <c r="D31" s="28"/>
      <c r="E31" s="28"/>
      <c r="F31" s="28"/>
      <c r="G31" s="28"/>
    </row>
    <row r="32" spans="1:15" x14ac:dyDescent="0.25">
      <c r="B32" s="28"/>
      <c r="C32" s="32"/>
      <c r="D32" s="28"/>
      <c r="E32" s="28"/>
      <c r="F32" s="28"/>
      <c r="G32" s="28"/>
    </row>
    <row r="33" spans="2:7" x14ac:dyDescent="0.25">
      <c r="B33" s="28"/>
      <c r="C33" s="32"/>
      <c r="D33" s="28"/>
      <c r="E33" s="28"/>
      <c r="F33" s="28"/>
      <c r="G33" s="28"/>
    </row>
    <row r="34" spans="2:7" x14ac:dyDescent="0.25">
      <c r="B34" s="28"/>
      <c r="C34" s="28"/>
      <c r="D34" s="28"/>
      <c r="E34" s="28"/>
      <c r="F34" s="28"/>
      <c r="G34" s="28"/>
    </row>
  </sheetData>
  <pageMargins left="0.37" right="0.25" top="0.51" bottom="0.51" header="0.5" footer="0.5"/>
  <pageSetup scale="56" orientation="landscape" verticalDpi="300" r:id="rId1"/>
  <headerFooter alignWithMargins="0">
    <oddFooter>&amp;CA-1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198CD-6BEB-4FA3-B5B3-D54B39EBD507}">
  <sheetPr>
    <pageSetUpPr fitToPage="1"/>
  </sheetPr>
  <dimension ref="A1:O17"/>
  <sheetViews>
    <sheetView view="pageBreakPreview" zoomScale="60" zoomScaleNormal="100" workbookViewId="0">
      <selection activeCell="E50" sqref="E50"/>
    </sheetView>
  </sheetViews>
  <sheetFormatPr defaultRowHeight="12.5" x14ac:dyDescent="0.25"/>
  <cols>
    <col min="1" max="1" width="34.7265625" customWidth="1"/>
    <col min="2" max="14" width="12.26953125" customWidth="1"/>
    <col min="16" max="16" width="12.81640625" bestFit="1" customWidth="1"/>
  </cols>
  <sheetData>
    <row r="1" spans="1:15" ht="15.5" x14ac:dyDescent="0.35">
      <c r="A1" s="1" t="s">
        <v>30</v>
      </c>
    </row>
    <row r="2" spans="1:15" ht="15.5" x14ac:dyDescent="0.35">
      <c r="A2" s="33" t="s">
        <v>31</v>
      </c>
    </row>
    <row r="3" spans="1:15" ht="15.5" x14ac:dyDescent="0.35">
      <c r="A3" s="1" t="s">
        <v>2</v>
      </c>
    </row>
    <row r="4" spans="1:15" ht="16" thickBot="1" x14ac:dyDescent="0.4">
      <c r="A4" s="4"/>
    </row>
    <row r="5" spans="1:15" ht="13" x14ac:dyDescent="0.3">
      <c r="A5" s="5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32</v>
      </c>
    </row>
    <row r="6" spans="1:15" ht="13.5" thickBot="1" x14ac:dyDescent="0.35">
      <c r="A6" s="36" t="s">
        <v>33</v>
      </c>
      <c r="B6" s="37" t="s">
        <v>8</v>
      </c>
      <c r="C6" s="37" t="s">
        <v>9</v>
      </c>
      <c r="D6" s="37" t="s">
        <v>10</v>
      </c>
      <c r="E6" s="37" t="s">
        <v>11</v>
      </c>
      <c r="F6" s="37" t="s">
        <v>12</v>
      </c>
      <c r="G6" s="37" t="s">
        <v>13</v>
      </c>
      <c r="H6" s="37" t="s">
        <v>14</v>
      </c>
      <c r="I6" s="37" t="s">
        <v>15</v>
      </c>
      <c r="J6" s="37" t="s">
        <v>16</v>
      </c>
      <c r="K6" s="37" t="s">
        <v>17</v>
      </c>
      <c r="L6" s="37" t="s">
        <v>18</v>
      </c>
      <c r="M6" s="37" t="s">
        <v>19</v>
      </c>
      <c r="N6" s="38" t="s">
        <v>20</v>
      </c>
    </row>
    <row r="7" spans="1:15" x14ac:dyDescent="0.25">
      <c r="A7" s="16" t="s">
        <v>32</v>
      </c>
      <c r="N7" s="39"/>
    </row>
    <row r="8" spans="1:15" ht="13" x14ac:dyDescent="0.3">
      <c r="A8" s="40" t="s">
        <v>34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5">
        <v>0</v>
      </c>
      <c r="O8" s="41"/>
    </row>
    <row r="9" spans="1:15" ht="13" x14ac:dyDescent="0.3">
      <c r="A9" s="4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5"/>
      <c r="O9" s="41"/>
    </row>
    <row r="10" spans="1:15" ht="13" x14ac:dyDescent="0.3">
      <c r="A10" s="40" t="s">
        <v>35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5">
        <v>0</v>
      </c>
      <c r="O10" s="41"/>
    </row>
    <row r="11" spans="1:15" x14ac:dyDescent="0.25">
      <c r="A11" s="16" t="s">
        <v>32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1"/>
    </row>
    <row r="12" spans="1:15" s="2" customFormat="1" ht="16" thickBot="1" x14ac:dyDescent="0.4">
      <c r="A12" s="43" t="s">
        <v>27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5" x14ac:dyDescent="0.25">
      <c r="A13" t="s">
        <v>36</v>
      </c>
    </row>
    <row r="14" spans="1:15" x14ac:dyDescent="0.25">
      <c r="A14" s="44" t="s">
        <v>37</v>
      </c>
    </row>
    <row r="15" spans="1:15" x14ac:dyDescent="0.25">
      <c r="A15" s="44" t="s">
        <v>38</v>
      </c>
    </row>
    <row r="17" spans="4:4" x14ac:dyDescent="0.25">
      <c r="D17" s="45"/>
    </row>
  </sheetData>
  <pageMargins left="0.37" right="0.25" top="0.51" bottom="0.51" header="0.5" footer="0.5"/>
  <pageSetup scale="70" orientation="landscape" r:id="rId1"/>
  <headerFooter alignWithMargins="0">
    <oddFooter>&amp;CA-2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02C60-A3B2-4A02-B97E-FA87585C3901}">
  <sheetPr>
    <pageSetUpPr fitToPage="1"/>
  </sheetPr>
  <dimension ref="A1:P48"/>
  <sheetViews>
    <sheetView view="pageBreakPreview" zoomScale="60" zoomScaleNormal="100" workbookViewId="0">
      <selection activeCell="N67" sqref="N67"/>
    </sheetView>
  </sheetViews>
  <sheetFormatPr defaultRowHeight="12.5" x14ac:dyDescent="0.25"/>
  <cols>
    <col min="1" max="1" width="30.453125" customWidth="1"/>
    <col min="2" max="14" width="13.7265625" customWidth="1"/>
  </cols>
  <sheetData>
    <row r="1" spans="1:15" ht="15.5" x14ac:dyDescent="0.35">
      <c r="A1" s="1" t="s">
        <v>39</v>
      </c>
    </row>
    <row r="2" spans="1:15" ht="15.5" x14ac:dyDescent="0.35">
      <c r="A2" s="33" t="s">
        <v>40</v>
      </c>
    </row>
    <row r="3" spans="1:15" ht="15.5" x14ac:dyDescent="0.35">
      <c r="A3" s="1" t="s">
        <v>2</v>
      </c>
    </row>
    <row r="4" spans="1:15" s="49" customFormat="1" ht="16" thickBot="1" x14ac:dyDescent="0.4">
      <c r="A4" s="46"/>
      <c r="B4" s="47"/>
      <c r="C4" s="48"/>
      <c r="D4" s="48"/>
      <c r="E4" s="47"/>
      <c r="F4" s="47"/>
    </row>
    <row r="5" spans="1:15" ht="13" x14ac:dyDescent="0.3">
      <c r="A5" s="5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32</v>
      </c>
    </row>
    <row r="6" spans="1:15" ht="16" thickBot="1" x14ac:dyDescent="0.4">
      <c r="A6" s="9" t="s">
        <v>32</v>
      </c>
      <c r="B6" s="37" t="s">
        <v>8</v>
      </c>
      <c r="C6" s="37" t="s">
        <v>9</v>
      </c>
      <c r="D6" s="37" t="s">
        <v>10</v>
      </c>
      <c r="E6" s="37" t="s">
        <v>11</v>
      </c>
      <c r="F6" s="37" t="s">
        <v>12</v>
      </c>
      <c r="G6" s="37" t="s">
        <v>13</v>
      </c>
      <c r="H6" s="37" t="s">
        <v>14</v>
      </c>
      <c r="I6" s="37" t="s">
        <v>15</v>
      </c>
      <c r="J6" s="37" t="s">
        <v>16</v>
      </c>
      <c r="K6" s="37" t="s">
        <v>17</v>
      </c>
      <c r="L6" s="37" t="s">
        <v>18</v>
      </c>
      <c r="M6" s="37" t="s">
        <v>19</v>
      </c>
      <c r="N6" s="38" t="s">
        <v>20</v>
      </c>
    </row>
    <row r="7" spans="1:15" ht="15.5" x14ac:dyDescent="0.3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5" ht="13" x14ac:dyDescent="0.3">
      <c r="A8" s="53" t="s">
        <v>41</v>
      </c>
      <c r="N8" s="39"/>
    </row>
    <row r="9" spans="1:15" x14ac:dyDescent="0.25">
      <c r="A9" s="54" t="s">
        <v>42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6">
        <v>0</v>
      </c>
      <c r="O9" s="57"/>
    </row>
    <row r="10" spans="1:15" x14ac:dyDescent="0.25">
      <c r="A10" s="54" t="s">
        <v>43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6">
        <v>0</v>
      </c>
      <c r="O10" s="57"/>
    </row>
    <row r="11" spans="1:15" x14ac:dyDescent="0.25">
      <c r="A11" s="54" t="s">
        <v>44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6">
        <v>0</v>
      </c>
      <c r="O11" s="57"/>
    </row>
    <row r="12" spans="1:15" x14ac:dyDescent="0.25">
      <c r="A12" s="54" t="s">
        <v>45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6">
        <v>0</v>
      </c>
      <c r="O12" s="57"/>
    </row>
    <row r="13" spans="1:15" x14ac:dyDescent="0.25">
      <c r="A13" s="54" t="s">
        <v>46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6">
        <v>0</v>
      </c>
      <c r="O13" s="57"/>
    </row>
    <row r="14" spans="1:15" x14ac:dyDescent="0.25">
      <c r="A14" s="54" t="s">
        <v>47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6">
        <v>0</v>
      </c>
      <c r="O14" s="57"/>
    </row>
    <row r="15" spans="1:15" x14ac:dyDescent="0.25">
      <c r="A15" s="54" t="s">
        <v>48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6">
        <v>0</v>
      </c>
      <c r="O15" s="57"/>
    </row>
    <row r="16" spans="1:15" x14ac:dyDescent="0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</row>
    <row r="17" spans="1:16" x14ac:dyDescent="0.25">
      <c r="A17" s="16"/>
      <c r="N17" s="39"/>
    </row>
    <row r="18" spans="1:16" ht="13" x14ac:dyDescent="0.3">
      <c r="A18" s="53" t="s">
        <v>49</v>
      </c>
      <c r="N18" s="39"/>
    </row>
    <row r="19" spans="1:16" x14ac:dyDescent="0.25">
      <c r="A19" s="54" t="s">
        <v>42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6">
        <v>0</v>
      </c>
      <c r="O19" s="57"/>
    </row>
    <row r="20" spans="1:16" x14ac:dyDescent="0.25">
      <c r="A20" s="61" t="s">
        <v>43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6">
        <v>0</v>
      </c>
    </row>
    <row r="21" spans="1:16" x14ac:dyDescent="0.25">
      <c r="A21" s="54" t="s">
        <v>44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0</v>
      </c>
    </row>
    <row r="22" spans="1:16" x14ac:dyDescent="0.25">
      <c r="A22" s="61" t="s">
        <v>45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6">
        <v>0</v>
      </c>
    </row>
    <row r="23" spans="1:16" x14ac:dyDescent="0.25">
      <c r="A23" s="61" t="s">
        <v>46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>
        <v>0</v>
      </c>
    </row>
    <row r="24" spans="1:16" x14ac:dyDescent="0.25">
      <c r="A24" s="61" t="s">
        <v>47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6">
        <v>0</v>
      </c>
      <c r="O24" s="57"/>
    </row>
    <row r="25" spans="1:16" x14ac:dyDescent="0.25">
      <c r="A25" s="16" t="s">
        <v>48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6">
        <v>0</v>
      </c>
    </row>
    <row r="26" spans="1:16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</row>
    <row r="27" spans="1:16" x14ac:dyDescent="0.25">
      <c r="A27" s="16"/>
      <c r="N27" s="39"/>
    </row>
    <row r="28" spans="1:16" ht="13" x14ac:dyDescent="0.3">
      <c r="A28" s="53" t="s">
        <v>50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39"/>
    </row>
    <row r="29" spans="1:16" x14ac:dyDescent="0.25">
      <c r="A29" s="62" t="s">
        <v>42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6">
        <v>0</v>
      </c>
      <c r="P29" s="57"/>
    </row>
    <row r="30" spans="1:16" x14ac:dyDescent="0.25">
      <c r="A30" s="54" t="s">
        <v>44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6">
        <v>0</v>
      </c>
    </row>
    <row r="31" spans="1:16" x14ac:dyDescent="0.25">
      <c r="A31" s="16" t="s">
        <v>46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6">
        <v>0</v>
      </c>
    </row>
    <row r="32" spans="1:16" x14ac:dyDescent="0.25">
      <c r="A32" s="16" t="s">
        <v>47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6">
        <v>0</v>
      </c>
      <c r="O32" s="57"/>
    </row>
    <row r="33" spans="1:16" x14ac:dyDescent="0.25">
      <c r="A33" s="16" t="s">
        <v>51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6">
        <v>0</v>
      </c>
      <c r="P33" s="57"/>
    </row>
    <row r="34" spans="1:16" x14ac:dyDescent="0.25">
      <c r="A34" s="58"/>
      <c r="B34" s="59"/>
      <c r="C34" s="59"/>
      <c r="D34" s="59"/>
      <c r="E34" s="59"/>
      <c r="F34" s="59"/>
      <c r="G34" s="63"/>
      <c r="H34" s="59"/>
      <c r="I34" s="59"/>
      <c r="J34" s="59"/>
      <c r="K34" s="59"/>
      <c r="L34" s="59"/>
      <c r="M34" s="59"/>
      <c r="N34" s="60"/>
    </row>
    <row r="35" spans="1:16" x14ac:dyDescent="0.25">
      <c r="A35" s="16"/>
      <c r="N35" s="39"/>
    </row>
    <row r="36" spans="1:16" ht="13" x14ac:dyDescent="0.3">
      <c r="A36" s="53" t="s">
        <v>52</v>
      </c>
      <c r="N36" s="39"/>
    </row>
    <row r="37" spans="1:16" x14ac:dyDescent="0.25">
      <c r="A37" s="16" t="s">
        <v>42</v>
      </c>
      <c r="B37" s="55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6"/>
    </row>
    <row r="38" spans="1:16" x14ac:dyDescent="0.25">
      <c r="A38" s="62" t="s">
        <v>44</v>
      </c>
      <c r="B38" s="55">
        <v>0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6"/>
    </row>
    <row r="39" spans="1:16" x14ac:dyDescent="0.25">
      <c r="A39" s="61" t="s">
        <v>45</v>
      </c>
      <c r="B39" s="55">
        <v>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</row>
    <row r="40" spans="1:16" x14ac:dyDescent="0.25">
      <c r="A40" s="16" t="s">
        <v>46</v>
      </c>
      <c r="B40" s="55">
        <v>0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6"/>
    </row>
    <row r="41" spans="1:16" x14ac:dyDescent="0.25">
      <c r="A41" s="16" t="s">
        <v>47</v>
      </c>
      <c r="B41" s="55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6"/>
    </row>
    <row r="42" spans="1:16" x14ac:dyDescent="0.25">
      <c r="A42" s="16" t="s">
        <v>51</v>
      </c>
      <c r="B42" s="55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6"/>
    </row>
    <row r="43" spans="1:16" ht="13" thickBot="1" x14ac:dyDescent="0.3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</row>
    <row r="44" spans="1:16" x14ac:dyDescent="0.25">
      <c r="A44" t="s">
        <v>36</v>
      </c>
    </row>
    <row r="45" spans="1:16" x14ac:dyDescent="0.25">
      <c r="A45" s="44"/>
      <c r="B45" s="2"/>
      <c r="C45" s="2"/>
      <c r="D45" s="2"/>
      <c r="E45" s="2"/>
      <c r="F45" s="2"/>
      <c r="G45" s="2"/>
    </row>
    <row r="46" spans="1:16" x14ac:dyDescent="0.25">
      <c r="A46" s="44" t="s">
        <v>53</v>
      </c>
    </row>
    <row r="47" spans="1:16" x14ac:dyDescent="0.25">
      <c r="D47" s="27"/>
      <c r="E47" s="57"/>
      <c r="F47" s="57"/>
      <c r="G47" s="57"/>
    </row>
    <row r="48" spans="1:16" x14ac:dyDescent="0.25">
      <c r="B48" s="17"/>
    </row>
  </sheetData>
  <pageMargins left="0.37" right="0.25" top="0.51" bottom="0.51" header="0.5" footer="0.5"/>
  <pageSetup scale="64" orientation="landscape" verticalDpi="300" r:id="rId1"/>
  <headerFooter alignWithMargins="0">
    <oddFooter>&amp;CA-3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E00EB-1500-478E-A135-2C63D3A9EC10}">
  <sheetPr>
    <pageSetUpPr fitToPage="1"/>
  </sheetPr>
  <dimension ref="A1:N88"/>
  <sheetViews>
    <sheetView tabSelected="1" view="pageBreakPreview" zoomScale="60" zoomScaleNormal="90" workbookViewId="0">
      <selection activeCell="O3" sqref="O3"/>
    </sheetView>
  </sheetViews>
  <sheetFormatPr defaultColWidth="9.1796875" defaultRowHeight="14.5" outlineLevelCol="1" x14ac:dyDescent="0.35"/>
  <cols>
    <col min="1" max="1" width="48.81640625" style="69" bestFit="1" customWidth="1"/>
    <col min="2" max="7" width="20.54296875" style="93" customWidth="1"/>
    <col min="8" max="13" width="20.54296875" style="93" hidden="1" customWidth="1" outlineLevel="1"/>
    <col min="14" max="14" width="20.54296875" style="93" customWidth="1" collapsed="1"/>
    <col min="15" max="16384" width="9.1796875" style="69"/>
  </cols>
  <sheetData>
    <row r="1" spans="1:14" ht="15.5" x14ac:dyDescent="0.35">
      <c r="A1" s="67" t="s">
        <v>54</v>
      </c>
      <c r="B1" s="68"/>
      <c r="C1" s="68" t="s">
        <v>32</v>
      </c>
      <c r="D1" s="68" t="s">
        <v>32</v>
      </c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5" x14ac:dyDescent="0.35">
      <c r="A2" s="71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5" x14ac:dyDescent="0.35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6" thickBot="1" x14ac:dyDescent="0.4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5"/>
    </row>
    <row r="5" spans="1:14" x14ac:dyDescent="0.3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 t="s">
        <v>32</v>
      </c>
    </row>
    <row r="6" spans="1:14" ht="16" thickBot="1" x14ac:dyDescent="0.4">
      <c r="A6" s="79" t="s">
        <v>56</v>
      </c>
      <c r="B6" s="80" t="s">
        <v>8</v>
      </c>
      <c r="C6" s="80" t="s">
        <v>9</v>
      </c>
      <c r="D6" s="80" t="s">
        <v>57</v>
      </c>
      <c r="E6" s="80" t="s">
        <v>11</v>
      </c>
      <c r="F6" s="80" t="s">
        <v>12</v>
      </c>
      <c r="G6" s="80" t="s">
        <v>58</v>
      </c>
      <c r="H6" s="80" t="s">
        <v>14</v>
      </c>
      <c r="I6" s="80" t="s">
        <v>15</v>
      </c>
      <c r="J6" s="80" t="s">
        <v>16</v>
      </c>
      <c r="K6" s="80" t="s">
        <v>17</v>
      </c>
      <c r="L6" s="80" t="s">
        <v>18</v>
      </c>
      <c r="M6" s="80" t="s">
        <v>19</v>
      </c>
      <c r="N6" s="81" t="s">
        <v>27</v>
      </c>
    </row>
    <row r="7" spans="1:14" ht="15.5" x14ac:dyDescent="0.3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</row>
    <row r="8" spans="1:14" x14ac:dyDescent="0.35">
      <c r="A8" s="85" t="s">
        <v>59</v>
      </c>
      <c r="N8" s="94"/>
    </row>
    <row r="9" spans="1:14" x14ac:dyDescent="0.35">
      <c r="A9" s="86" t="s">
        <v>60</v>
      </c>
      <c r="N9" s="94"/>
    </row>
    <row r="10" spans="1:14" x14ac:dyDescent="0.35">
      <c r="A10" s="87" t="s">
        <v>42</v>
      </c>
      <c r="B10" s="93">
        <v>121689.80654638053</v>
      </c>
      <c r="C10" s="93">
        <v>126669.63679757431</v>
      </c>
      <c r="D10" s="93">
        <v>157400.47850587717</v>
      </c>
      <c r="E10" s="93">
        <v>176836.4502783682</v>
      </c>
      <c r="F10" s="93">
        <v>194309.0100411851</v>
      </c>
      <c r="G10" s="93">
        <v>213182.30182423483</v>
      </c>
      <c r="H10" s="93">
        <v>233094.47134176164</v>
      </c>
      <c r="I10" s="93">
        <v>233094.47134176164</v>
      </c>
      <c r="J10" s="93">
        <v>233094.47134176164</v>
      </c>
      <c r="K10" s="93">
        <v>233094.47134176164</v>
      </c>
      <c r="L10" s="93">
        <v>233094.47134176164</v>
      </c>
      <c r="M10" s="93">
        <v>233094.47134176164</v>
      </c>
      <c r="N10" s="95">
        <v>213182.30182423483</v>
      </c>
    </row>
    <row r="11" spans="1:14" x14ac:dyDescent="0.35">
      <c r="A11" s="87" t="s">
        <v>45</v>
      </c>
      <c r="B11" s="68">
        <v>0</v>
      </c>
      <c r="C11" s="68">
        <v>15898.204389999999</v>
      </c>
      <c r="D11" s="68">
        <v>0</v>
      </c>
      <c r="E11" s="68">
        <v>2655.1616100000001</v>
      </c>
      <c r="F11" s="68">
        <v>0</v>
      </c>
      <c r="G11" s="68">
        <v>0</v>
      </c>
      <c r="H11" s="68"/>
      <c r="I11" s="68"/>
      <c r="J11" s="68"/>
      <c r="K11" s="68"/>
      <c r="L11" s="68"/>
      <c r="M11" s="68"/>
      <c r="N11" s="94">
        <v>18553.365999999998</v>
      </c>
    </row>
    <row r="12" spans="1:14" x14ac:dyDescent="0.35">
      <c r="A12" s="88" t="s">
        <v>61</v>
      </c>
      <c r="B12" s="68">
        <v>10139.451416666667</v>
      </c>
      <c r="C12" s="68">
        <v>26245.6355</v>
      </c>
      <c r="D12" s="68">
        <v>26245.6355</v>
      </c>
      <c r="E12" s="68">
        <v>26245.6355</v>
      </c>
      <c r="F12" s="68">
        <v>26245.6355</v>
      </c>
      <c r="G12" s="68">
        <v>26245.6355</v>
      </c>
      <c r="N12" s="94">
        <v>141367.62891666667</v>
      </c>
    </row>
    <row r="13" spans="1:14" x14ac:dyDescent="0.35">
      <c r="A13" s="87" t="s">
        <v>62</v>
      </c>
      <c r="B13" s="68">
        <v>-250.22399999999999</v>
      </c>
      <c r="C13" s="68">
        <v>-459.06479999999999</v>
      </c>
      <c r="D13" s="68">
        <v>-459.06479999999999</v>
      </c>
      <c r="E13" s="68">
        <v>-1083.5980199999999</v>
      </c>
      <c r="F13" s="68">
        <v>-1083.5980199999999</v>
      </c>
      <c r="G13" s="68">
        <v>-1083.5980199999999</v>
      </c>
      <c r="N13" s="94">
        <v>-4419.1476599999996</v>
      </c>
    </row>
    <row r="14" spans="1:14" x14ac:dyDescent="0.35">
      <c r="A14" s="87" t="s">
        <v>46</v>
      </c>
      <c r="B14" s="93">
        <v>-4922.8492400000005</v>
      </c>
      <c r="C14" s="93">
        <v>-10972.680229999998</v>
      </c>
      <c r="D14" s="93">
        <v>-6379.8421000000008</v>
      </c>
      <c r="E14" s="93">
        <v>-10442.73624</v>
      </c>
      <c r="F14" s="93">
        <v>-6436.4077699999998</v>
      </c>
      <c r="G14" s="93">
        <v>-5450.6021800000008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4">
        <v>-44605.117760000001</v>
      </c>
    </row>
    <row r="15" spans="1:14" x14ac:dyDescent="0.35">
      <c r="A15" s="87" t="s">
        <v>44</v>
      </c>
      <c r="B15" s="93">
        <v>13.452074527094</v>
      </c>
      <c r="C15" s="93">
        <v>18.746848302821789</v>
      </c>
      <c r="D15" s="93">
        <v>29.243172491028499</v>
      </c>
      <c r="E15" s="93">
        <v>98.096912816893322</v>
      </c>
      <c r="F15" s="93">
        <v>147.66207304973418</v>
      </c>
      <c r="G15" s="93">
        <v>200.73421752681136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4">
        <v>507.93529871438318</v>
      </c>
    </row>
    <row r="16" spans="1:14" x14ac:dyDescent="0.35">
      <c r="A16" s="87" t="s">
        <v>48</v>
      </c>
      <c r="B16" s="68">
        <v>126669.63679757431</v>
      </c>
      <c r="C16" s="68">
        <v>157400.47850587717</v>
      </c>
      <c r="D16" s="68">
        <v>176836.4502783682</v>
      </c>
      <c r="E16" s="68">
        <v>194309.0100411851</v>
      </c>
      <c r="F16" s="68">
        <v>213182.30182423483</v>
      </c>
      <c r="G16" s="68">
        <v>233094.47134176164</v>
      </c>
      <c r="H16" s="68">
        <v>233094.47134176164</v>
      </c>
      <c r="I16" s="68">
        <v>233094.47134176164</v>
      </c>
      <c r="J16" s="68">
        <v>233094.47134176164</v>
      </c>
      <c r="K16" s="68">
        <v>233094.47134176164</v>
      </c>
      <c r="L16" s="68">
        <v>233094.47134176164</v>
      </c>
      <c r="M16" s="68">
        <v>233094.47134176164</v>
      </c>
      <c r="N16" s="95">
        <v>233094.47134176164</v>
      </c>
    </row>
    <row r="17" spans="1:14" s="70" customFormat="1" x14ac:dyDescent="0.35">
      <c r="A17" s="87" t="s">
        <v>47</v>
      </c>
      <c r="B17" s="93">
        <v>-83722.049710199979</v>
      </c>
      <c r="C17" s="93">
        <v>-79718.242544499997</v>
      </c>
      <c r="D17" s="93">
        <v>-98229.814656062488</v>
      </c>
      <c r="E17" s="93">
        <v>-98908.97563106248</v>
      </c>
      <c r="F17" s="93">
        <v>-290398.53307916253</v>
      </c>
      <c r="G17" s="68">
        <v>-279542.97750411247</v>
      </c>
      <c r="H17" s="93"/>
      <c r="I17" s="93"/>
      <c r="J17" s="93"/>
      <c r="K17" s="93"/>
      <c r="L17" s="93"/>
      <c r="M17" s="93"/>
      <c r="N17" s="95">
        <v>-279542.97750411247</v>
      </c>
    </row>
    <row r="18" spans="1:14" s="70" customFormat="1" x14ac:dyDescent="0.35">
      <c r="A18" s="87" t="s">
        <v>63</v>
      </c>
      <c r="B18" s="93">
        <v>42947.587087374326</v>
      </c>
      <c r="C18" s="93">
        <v>77682.23596137717</v>
      </c>
      <c r="D18" s="93">
        <v>78606.635622305708</v>
      </c>
      <c r="E18" s="93">
        <v>95400.034410122622</v>
      </c>
      <c r="F18" s="93">
        <v>-77216.231254927698</v>
      </c>
      <c r="G18" s="93">
        <v>-46448.506162350823</v>
      </c>
      <c r="H18" s="93">
        <v>233094.47134176164</v>
      </c>
      <c r="I18" s="93">
        <v>233094.47134176164</v>
      </c>
      <c r="J18" s="93">
        <v>233094.47134176164</v>
      </c>
      <c r="K18" s="93">
        <v>233094.47134176164</v>
      </c>
      <c r="L18" s="93">
        <v>233094.47134176164</v>
      </c>
      <c r="M18" s="93">
        <v>233094.47134176164</v>
      </c>
      <c r="N18" s="95">
        <v>-46448.506162350823</v>
      </c>
    </row>
    <row r="19" spans="1:14" s="70" customFormat="1" x14ac:dyDescent="0.35">
      <c r="A19" s="87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s="70" customFormat="1" ht="13" x14ac:dyDescent="0.3">
      <c r="A20" s="86" t="s">
        <v>64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</row>
    <row r="21" spans="1:14" s="70" customFormat="1" x14ac:dyDescent="0.35">
      <c r="A21" s="87" t="s">
        <v>42</v>
      </c>
      <c r="B21" s="93">
        <v>16881.773249999969</v>
      </c>
      <c r="C21" s="93">
        <v>16732.663353362303</v>
      </c>
      <c r="D21" s="93">
        <v>16869.976577105848</v>
      </c>
      <c r="E21" s="93">
        <v>16761.537607128215</v>
      </c>
      <c r="F21" s="93">
        <v>16748.449270241959</v>
      </c>
      <c r="G21" s="93">
        <v>16737.557549037883</v>
      </c>
      <c r="H21" s="93">
        <v>16826.911976576517</v>
      </c>
      <c r="I21" s="93">
        <v>16826.911976576517</v>
      </c>
      <c r="J21" s="93">
        <v>16826.911976576517</v>
      </c>
      <c r="K21" s="93">
        <v>16826.911976576517</v>
      </c>
      <c r="L21" s="93">
        <v>16826.911976576517</v>
      </c>
      <c r="M21" s="93">
        <v>16826.911976576517</v>
      </c>
      <c r="N21" s="95">
        <v>16737.557549037883</v>
      </c>
    </row>
    <row r="22" spans="1:14" s="70" customFormat="1" x14ac:dyDescent="0.35">
      <c r="A22" s="87" t="s">
        <v>45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/>
      <c r="I22" s="93"/>
      <c r="J22" s="93"/>
      <c r="K22" s="93"/>
      <c r="L22" s="93"/>
      <c r="M22" s="93"/>
      <c r="N22" s="94">
        <v>0</v>
      </c>
    </row>
    <row r="23" spans="1:14" s="70" customFormat="1" x14ac:dyDescent="0.35">
      <c r="A23" s="88" t="s">
        <v>61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/>
      <c r="I23" s="93"/>
      <c r="J23" s="93"/>
      <c r="K23" s="93"/>
      <c r="L23" s="93"/>
      <c r="M23" s="93"/>
      <c r="N23" s="94">
        <v>0</v>
      </c>
    </row>
    <row r="24" spans="1:14" s="70" customFormat="1" x14ac:dyDescent="0.35">
      <c r="A24" s="87" t="s">
        <v>46</v>
      </c>
      <c r="B24" s="93">
        <v>-150.93058000000002</v>
      </c>
      <c r="C24" s="93">
        <v>135.21319</v>
      </c>
      <c r="D24" s="93">
        <v>-111.38147000000002</v>
      </c>
      <c r="E24" s="93">
        <v>-21.882399999999997</v>
      </c>
      <c r="F24" s="93">
        <v>-23.026</v>
      </c>
      <c r="G24" s="93">
        <v>74.257210000000001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4">
        <v>-97.750050000000059</v>
      </c>
    </row>
    <row r="25" spans="1:14" s="70" customFormat="1" x14ac:dyDescent="0.35">
      <c r="A25" s="87" t="s">
        <v>44</v>
      </c>
      <c r="B25" s="93">
        <v>1.8206833623333301</v>
      </c>
      <c r="C25" s="93">
        <v>2.1000337435452878</v>
      </c>
      <c r="D25" s="93">
        <v>2.9425000223685234</v>
      </c>
      <c r="E25" s="93">
        <v>8.7940631137423129</v>
      </c>
      <c r="F25" s="93">
        <v>12.13427879592542</v>
      </c>
      <c r="G25" s="93">
        <v>15.097217538634098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4">
        <v>42.88877657654897</v>
      </c>
    </row>
    <row r="26" spans="1:14" s="70" customFormat="1" x14ac:dyDescent="0.35">
      <c r="A26" s="87" t="s">
        <v>48</v>
      </c>
      <c r="B26" s="93">
        <v>16732.663353362303</v>
      </c>
      <c r="C26" s="93">
        <v>16869.976577105848</v>
      </c>
      <c r="D26" s="93">
        <v>16761.537607128215</v>
      </c>
      <c r="E26" s="93">
        <v>16748.449270241959</v>
      </c>
      <c r="F26" s="93">
        <v>16737.557549037883</v>
      </c>
      <c r="G26" s="93">
        <v>16826.911976576517</v>
      </c>
      <c r="H26" s="93">
        <v>16826.911976576517</v>
      </c>
      <c r="I26" s="93">
        <v>16826.911976576517</v>
      </c>
      <c r="J26" s="93">
        <v>16826.911976576517</v>
      </c>
      <c r="K26" s="93">
        <v>16826.911976576517</v>
      </c>
      <c r="L26" s="93">
        <v>16826.911976576517</v>
      </c>
      <c r="M26" s="93">
        <v>16826.911976576517</v>
      </c>
      <c r="N26" s="95">
        <v>16826.911976576517</v>
      </c>
    </row>
    <row r="27" spans="1:14" s="70" customFormat="1" x14ac:dyDescent="0.35">
      <c r="A27" s="87" t="s">
        <v>47</v>
      </c>
      <c r="B27" s="93">
        <v>-13696.427085999998</v>
      </c>
      <c r="C27" s="93">
        <v>-13813.463984299999</v>
      </c>
      <c r="D27" s="93">
        <v>-13704.629064300001</v>
      </c>
      <c r="E27" s="93">
        <v>-13635.004064300001</v>
      </c>
      <c r="F27" s="93">
        <v>-13635.004064300001</v>
      </c>
      <c r="G27" s="68">
        <v>-13415.0038243</v>
      </c>
      <c r="H27" s="93"/>
      <c r="I27" s="93"/>
      <c r="J27" s="93"/>
      <c r="K27" s="93"/>
      <c r="L27" s="93"/>
      <c r="M27" s="93"/>
      <c r="N27" s="95">
        <v>-13415.0038243</v>
      </c>
    </row>
    <row r="28" spans="1:14" s="70" customFormat="1" x14ac:dyDescent="0.35">
      <c r="A28" s="87" t="s">
        <v>63</v>
      </c>
      <c r="B28" s="93">
        <v>3036.2362673623047</v>
      </c>
      <c r="C28" s="93">
        <v>3056.5125928058496</v>
      </c>
      <c r="D28" s="93">
        <v>3056.9085428282142</v>
      </c>
      <c r="E28" s="93">
        <v>3113.4452059419582</v>
      </c>
      <c r="F28" s="93">
        <v>3102.5534847378822</v>
      </c>
      <c r="G28" s="93">
        <v>3411.9081522765173</v>
      </c>
      <c r="H28" s="93">
        <v>16826.911976576517</v>
      </c>
      <c r="I28" s="93">
        <v>16826.911976576517</v>
      </c>
      <c r="J28" s="93">
        <v>16826.911976576517</v>
      </c>
      <c r="K28" s="93">
        <v>16826.911976576517</v>
      </c>
      <c r="L28" s="93">
        <v>16826.911976576517</v>
      </c>
      <c r="M28" s="93">
        <v>16826.911976576517</v>
      </c>
      <c r="N28" s="95">
        <v>3411.9081522765173</v>
      </c>
    </row>
    <row r="29" spans="1:14" s="70" customFormat="1" x14ac:dyDescent="0.35">
      <c r="A29" s="87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</row>
    <row r="30" spans="1:14" s="70" customFormat="1" ht="13" x14ac:dyDescent="0.3">
      <c r="A30" s="86" t="s">
        <v>65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</row>
    <row r="31" spans="1:14" s="70" customFormat="1" x14ac:dyDescent="0.35">
      <c r="A31" s="87" t="s">
        <v>42</v>
      </c>
      <c r="B31" s="93">
        <v>4596.2219300000734</v>
      </c>
      <c r="C31" s="93">
        <v>4321.7688316687818</v>
      </c>
      <c r="D31" s="93">
        <v>3433.9924064521156</v>
      </c>
      <c r="E31" s="93">
        <v>2666.52376491412</v>
      </c>
      <c r="F31" s="93">
        <v>1997.7069441649498</v>
      </c>
      <c r="G31" s="93">
        <v>1394.0607744249694</v>
      </c>
      <c r="H31" s="93">
        <v>1293.7397206129519</v>
      </c>
      <c r="I31" s="93">
        <v>1293.7397206129519</v>
      </c>
      <c r="J31" s="93">
        <v>1293.7397206129519</v>
      </c>
      <c r="K31" s="93">
        <v>1293.7397206129519</v>
      </c>
      <c r="L31" s="93">
        <v>1293.7397206129519</v>
      </c>
      <c r="M31" s="93">
        <v>1293.7397206129519</v>
      </c>
      <c r="N31" s="95">
        <v>1394.0607744249694</v>
      </c>
    </row>
    <row r="32" spans="1:14" s="70" customFormat="1" x14ac:dyDescent="0.35">
      <c r="A32" s="87" t="s">
        <v>45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/>
      <c r="I32" s="93"/>
      <c r="J32" s="93"/>
      <c r="K32" s="93"/>
      <c r="L32" s="93"/>
      <c r="M32" s="93"/>
      <c r="N32" s="94">
        <v>0</v>
      </c>
    </row>
    <row r="33" spans="1:14" s="70" customFormat="1" x14ac:dyDescent="0.35">
      <c r="A33" s="88" t="s">
        <v>61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/>
      <c r="I33" s="93"/>
      <c r="J33" s="93"/>
      <c r="K33" s="93"/>
      <c r="L33" s="93"/>
      <c r="M33" s="93"/>
      <c r="N33" s="94">
        <v>0</v>
      </c>
    </row>
    <row r="34" spans="1:14" s="70" customFormat="1" x14ac:dyDescent="0.35">
      <c r="A34" s="87" t="s">
        <v>46</v>
      </c>
      <c r="B34" s="93">
        <v>-274.93612999999999</v>
      </c>
      <c r="C34" s="93">
        <v>-888.26112999999998</v>
      </c>
      <c r="D34" s="93">
        <v>-768.00238999999988</v>
      </c>
      <c r="E34" s="93">
        <v>-670.04085999999995</v>
      </c>
      <c r="F34" s="93">
        <v>-604.87523999999996</v>
      </c>
      <c r="G34" s="93">
        <v>-101.53002000000001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4">
        <v>-3307.6457699999996</v>
      </c>
    </row>
    <row r="35" spans="1:14" s="70" customFormat="1" x14ac:dyDescent="0.35">
      <c r="A35" s="87" t="s">
        <v>44</v>
      </c>
      <c r="B35" s="96">
        <v>0.4830316687083413</v>
      </c>
      <c r="C35" s="96">
        <v>0.48470478333359773</v>
      </c>
      <c r="D35" s="96">
        <v>0.53374846200412029</v>
      </c>
      <c r="E35" s="96">
        <v>1.2240392508299129</v>
      </c>
      <c r="F35" s="96">
        <v>1.2290702600195886</v>
      </c>
      <c r="G35" s="96">
        <v>1.2089661879824725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4">
        <v>5.1635606128780331</v>
      </c>
    </row>
    <row r="36" spans="1:14" s="70" customFormat="1" x14ac:dyDescent="0.35">
      <c r="A36" s="87" t="s">
        <v>48</v>
      </c>
      <c r="B36" s="93">
        <v>4321.7688316687818</v>
      </c>
      <c r="C36" s="93">
        <v>3433.9924064521156</v>
      </c>
      <c r="D36" s="93">
        <v>2666.52376491412</v>
      </c>
      <c r="E36" s="93">
        <v>1997.7069441649498</v>
      </c>
      <c r="F36" s="93">
        <v>1394.0607744249694</v>
      </c>
      <c r="G36" s="93">
        <v>1293.7397206129519</v>
      </c>
      <c r="H36" s="93">
        <v>1293.7397206129519</v>
      </c>
      <c r="I36" s="93">
        <v>1293.7397206129519</v>
      </c>
      <c r="J36" s="93">
        <v>1293.7397206129519</v>
      </c>
      <c r="K36" s="93">
        <v>1293.7397206129519</v>
      </c>
      <c r="L36" s="93">
        <v>1293.7397206129519</v>
      </c>
      <c r="M36" s="93">
        <v>1293.7397206129519</v>
      </c>
      <c r="N36" s="95">
        <v>1293.7397206129519</v>
      </c>
    </row>
    <row r="37" spans="1:14" s="70" customFormat="1" x14ac:dyDescent="0.35">
      <c r="A37" s="87" t="s">
        <v>47</v>
      </c>
      <c r="B37" s="93">
        <v>-5688.3838440000009</v>
      </c>
      <c r="C37" s="93">
        <v>-4970.0680204999999</v>
      </c>
      <c r="D37" s="93">
        <v>1930.2290094999996</v>
      </c>
      <c r="E37" s="93">
        <v>2598.9872194999989</v>
      </c>
      <c r="F37" s="93">
        <v>3353.5709694999987</v>
      </c>
      <c r="G37" s="68">
        <v>3459.9968795000009</v>
      </c>
      <c r="H37" s="93"/>
      <c r="I37" s="93"/>
      <c r="J37" s="93"/>
      <c r="K37" s="93"/>
      <c r="L37" s="93"/>
      <c r="M37" s="93"/>
      <c r="N37" s="95">
        <v>3459.9968795000009</v>
      </c>
    </row>
    <row r="38" spans="1:14" s="70" customFormat="1" x14ac:dyDescent="0.35">
      <c r="A38" s="87" t="s">
        <v>63</v>
      </c>
      <c r="B38" s="93">
        <v>-1366.6150123312191</v>
      </c>
      <c r="C38" s="93">
        <v>-1536.0756140478843</v>
      </c>
      <c r="D38" s="93">
        <v>4596.7527744141198</v>
      </c>
      <c r="E38" s="93">
        <v>4596.694163664949</v>
      </c>
      <c r="F38" s="93">
        <v>4747.6317439249679</v>
      </c>
      <c r="G38" s="93">
        <v>4753.7366001129531</v>
      </c>
      <c r="H38" s="93">
        <v>1293.7397206129519</v>
      </c>
      <c r="I38" s="93">
        <v>1293.7397206129519</v>
      </c>
      <c r="J38" s="93">
        <v>1293.7397206129519</v>
      </c>
      <c r="K38" s="93">
        <v>1293.7397206129519</v>
      </c>
      <c r="L38" s="93">
        <v>1293.7397206129519</v>
      </c>
      <c r="M38" s="93">
        <v>1293.7397206129519</v>
      </c>
      <c r="N38" s="95">
        <v>4753.7366001129531</v>
      </c>
    </row>
    <row r="39" spans="1:14" s="70" customFormat="1" x14ac:dyDescent="0.35">
      <c r="A39" s="87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</row>
    <row r="40" spans="1:14" s="70" customFormat="1" ht="13" x14ac:dyDescent="0.3">
      <c r="A40" s="86" t="s">
        <v>66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</row>
    <row r="41" spans="1:14" s="70" customFormat="1" x14ac:dyDescent="0.35">
      <c r="A41" s="87" t="s">
        <v>42</v>
      </c>
      <c r="B41" s="93">
        <v>2388.5923199999511</v>
      </c>
      <c r="C41" s="93">
        <v>2147.1269914887848</v>
      </c>
      <c r="D41" s="93">
        <v>2345.407757362721</v>
      </c>
      <c r="E41" s="93">
        <v>2313.1036414465098</v>
      </c>
      <c r="F41" s="93">
        <v>2311.806311707644</v>
      </c>
      <c r="G41" s="93">
        <v>2313.4823712836319</v>
      </c>
      <c r="H41" s="93">
        <v>2315.5645054177871</v>
      </c>
      <c r="I41" s="93">
        <v>2315.5645054177871</v>
      </c>
      <c r="J41" s="93">
        <v>2315.5645054177871</v>
      </c>
      <c r="K41" s="93">
        <v>2315.5645054177871</v>
      </c>
      <c r="L41" s="93">
        <v>2315.5645054177871</v>
      </c>
      <c r="M41" s="93">
        <v>2315.5645054177871</v>
      </c>
      <c r="N41" s="95">
        <v>2313.4823712836319</v>
      </c>
    </row>
    <row r="42" spans="1:14" s="70" customFormat="1" x14ac:dyDescent="0.35">
      <c r="A42" s="87" t="s">
        <v>45</v>
      </c>
      <c r="B42" s="93">
        <v>0</v>
      </c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93"/>
      <c r="I42" s="93"/>
      <c r="J42" s="93"/>
      <c r="K42" s="93"/>
      <c r="L42" s="93"/>
      <c r="M42" s="93"/>
      <c r="N42" s="94">
        <v>0</v>
      </c>
    </row>
    <row r="43" spans="1:14" s="70" customFormat="1" x14ac:dyDescent="0.35">
      <c r="A43" s="88" t="s">
        <v>61</v>
      </c>
      <c r="B43" s="93">
        <v>0</v>
      </c>
      <c r="C43" s="93">
        <v>0</v>
      </c>
      <c r="D43" s="93">
        <v>0</v>
      </c>
      <c r="E43" s="93">
        <v>0</v>
      </c>
      <c r="F43" s="93">
        <v>0</v>
      </c>
      <c r="G43" s="93">
        <v>0</v>
      </c>
      <c r="H43" s="93"/>
      <c r="I43" s="93"/>
      <c r="J43" s="93"/>
      <c r="K43" s="93"/>
      <c r="L43" s="93"/>
      <c r="M43" s="93"/>
      <c r="N43" s="94">
        <v>0</v>
      </c>
    </row>
    <row r="44" spans="1:14" s="70" customFormat="1" x14ac:dyDescent="0.35">
      <c r="A44" s="87" t="s">
        <v>46</v>
      </c>
      <c r="B44" s="93">
        <v>-241.71100000000001</v>
      </c>
      <c r="C44" s="93">
        <v>198</v>
      </c>
      <c r="D44" s="93">
        <v>-32.711700000000008</v>
      </c>
      <c r="E44" s="93">
        <v>-2.51105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4">
        <v>-78.933750000000018</v>
      </c>
    </row>
    <row r="45" spans="1:14" s="70" customFormat="1" x14ac:dyDescent="0.35">
      <c r="A45" s="87" t="s">
        <v>44</v>
      </c>
      <c r="B45" s="96">
        <v>0.24567148883332801</v>
      </c>
      <c r="C45" s="96">
        <v>0.28076587393609814</v>
      </c>
      <c r="D45" s="96">
        <v>0.40758408378847616</v>
      </c>
      <c r="E45" s="96">
        <v>1.2137202611344176</v>
      </c>
      <c r="F45" s="96">
        <v>1.6760595759880417</v>
      </c>
      <c r="G45" s="96">
        <v>2.0821341341552686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4">
        <v>5.9059354178356305</v>
      </c>
    </row>
    <row r="46" spans="1:14" s="70" customFormat="1" x14ac:dyDescent="0.35">
      <c r="A46" s="87" t="s">
        <v>48</v>
      </c>
      <c r="B46" s="93">
        <v>2147.1269914887848</v>
      </c>
      <c r="C46" s="93">
        <v>2345.407757362721</v>
      </c>
      <c r="D46" s="93">
        <v>2313.1036414465098</v>
      </c>
      <c r="E46" s="93">
        <v>2311.806311707644</v>
      </c>
      <c r="F46" s="93">
        <v>2313.4823712836319</v>
      </c>
      <c r="G46" s="93">
        <v>2315.5645054177871</v>
      </c>
      <c r="H46" s="93">
        <v>2315.5645054177871</v>
      </c>
      <c r="I46" s="93">
        <v>2315.5645054177871</v>
      </c>
      <c r="J46" s="93">
        <v>2315.5645054177871</v>
      </c>
      <c r="K46" s="93">
        <v>2315.5645054177871</v>
      </c>
      <c r="L46" s="93">
        <v>2315.5645054177871</v>
      </c>
      <c r="M46" s="93">
        <v>2315.5645054177871</v>
      </c>
      <c r="N46" s="95">
        <v>2315.5645054177871</v>
      </c>
    </row>
    <row r="47" spans="1:14" s="70" customFormat="1" x14ac:dyDescent="0.35">
      <c r="A47" s="87" t="s">
        <v>47</v>
      </c>
      <c r="B47" s="93">
        <v>-2019.4219299999959</v>
      </c>
      <c r="C47" s="93">
        <v>-2509.3580394999958</v>
      </c>
      <c r="D47" s="93">
        <v>-2387.9406794999968</v>
      </c>
      <c r="E47" s="93">
        <v>-2387.9406794999968</v>
      </c>
      <c r="F47" s="93">
        <v>-2387.9406794999968</v>
      </c>
      <c r="G47" s="68">
        <v>-2387.9406394999969</v>
      </c>
      <c r="H47" s="93"/>
      <c r="I47" s="93"/>
      <c r="J47" s="93"/>
      <c r="K47" s="93"/>
      <c r="L47" s="93"/>
      <c r="M47" s="93"/>
      <c r="N47" s="95">
        <v>-2387.9406394999969</v>
      </c>
    </row>
    <row r="48" spans="1:14" s="70" customFormat="1" x14ac:dyDescent="0.35">
      <c r="A48" s="87" t="s">
        <v>63</v>
      </c>
      <c r="B48" s="93">
        <v>127.70506148878894</v>
      </c>
      <c r="C48" s="93">
        <v>-163.95028213727483</v>
      </c>
      <c r="D48" s="93">
        <v>-74.837038053487049</v>
      </c>
      <c r="E48" s="93">
        <v>-76.134367792352805</v>
      </c>
      <c r="F48" s="93">
        <v>-74.458308216364912</v>
      </c>
      <c r="G48" s="93">
        <v>-72.376134082209774</v>
      </c>
      <c r="H48" s="93">
        <v>2315.5645054177871</v>
      </c>
      <c r="I48" s="93">
        <v>2315.5645054177871</v>
      </c>
      <c r="J48" s="93">
        <v>2315.5645054177871</v>
      </c>
      <c r="K48" s="93">
        <v>2315.5645054177871</v>
      </c>
      <c r="L48" s="93">
        <v>2315.5645054177871</v>
      </c>
      <c r="M48" s="93">
        <v>2315.5645054177871</v>
      </c>
      <c r="N48" s="95">
        <v>-72.376134082209774</v>
      </c>
    </row>
    <row r="49" spans="1:14" s="70" customFormat="1" x14ac:dyDescent="0.35">
      <c r="A49" s="87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</row>
    <row r="50" spans="1:14" s="70" customFormat="1" ht="13" x14ac:dyDescent="0.3">
      <c r="A50" s="86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1:14" s="70" customFormat="1" x14ac:dyDescent="0.35">
      <c r="A51" s="87" t="s">
        <v>42</v>
      </c>
      <c r="B51" s="93">
        <v>42.961999999999996</v>
      </c>
      <c r="C51" s="93">
        <v>42.966654216666662</v>
      </c>
      <c r="D51" s="93">
        <v>42.972025048443747</v>
      </c>
      <c r="E51" s="93">
        <v>42.979545152827228</v>
      </c>
      <c r="F51" s="93">
        <v>43.002109414032461</v>
      </c>
      <c r="G51" s="93">
        <v>43.033285943357633</v>
      </c>
      <c r="H51" s="93">
        <v>43.072015900706653</v>
      </c>
      <c r="I51" s="93">
        <v>43.072015900706653</v>
      </c>
      <c r="J51" s="93">
        <v>43.072015900706653</v>
      </c>
      <c r="K51" s="93">
        <v>43.072015900706653</v>
      </c>
      <c r="L51" s="93">
        <v>43.072015900706653</v>
      </c>
      <c r="M51" s="93">
        <v>43.072015900706653</v>
      </c>
      <c r="N51" s="95">
        <v>43.033285943357633</v>
      </c>
    </row>
    <row r="52" spans="1:14" s="70" customFormat="1" x14ac:dyDescent="0.35">
      <c r="A52" s="87" t="s">
        <v>45</v>
      </c>
      <c r="B52" s="93">
        <v>0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/>
      <c r="I52" s="93"/>
      <c r="J52" s="93"/>
      <c r="K52" s="93"/>
      <c r="L52" s="93"/>
      <c r="M52" s="93"/>
      <c r="N52" s="94">
        <v>0</v>
      </c>
    </row>
    <row r="53" spans="1:14" s="70" customFormat="1" x14ac:dyDescent="0.35">
      <c r="A53" s="88" t="s">
        <v>61</v>
      </c>
      <c r="B53" s="93">
        <v>0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/>
      <c r="I53" s="93"/>
      <c r="J53" s="93"/>
      <c r="K53" s="93"/>
      <c r="L53" s="93"/>
      <c r="M53" s="93"/>
      <c r="N53" s="94">
        <v>0</v>
      </c>
    </row>
    <row r="54" spans="1:14" s="70" customFormat="1" x14ac:dyDescent="0.35">
      <c r="A54" s="87" t="s">
        <v>46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4">
        <v>0</v>
      </c>
    </row>
    <row r="55" spans="1:14" s="70" customFormat="1" x14ac:dyDescent="0.35">
      <c r="A55" s="87" t="s">
        <v>44</v>
      </c>
      <c r="B55" s="96">
        <v>4.6542166666666664E-3</v>
      </c>
      <c r="C55" s="96">
        <v>5.3708317770833321E-3</v>
      </c>
      <c r="D55" s="96">
        <v>7.5201043834776556E-3</v>
      </c>
      <c r="E55" s="96">
        <v>2.2564261205234293E-2</v>
      </c>
      <c r="F55" s="96">
        <v>3.1176529325173532E-2</v>
      </c>
      <c r="G55" s="96">
        <v>3.8729957349021869E-2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4">
        <v>0.11001590070665734</v>
      </c>
    </row>
    <row r="56" spans="1:14" s="70" customFormat="1" x14ac:dyDescent="0.35">
      <c r="A56" s="87" t="s">
        <v>48</v>
      </c>
      <c r="B56" s="93">
        <v>42.966654216666662</v>
      </c>
      <c r="C56" s="93">
        <v>42.972025048443747</v>
      </c>
      <c r="D56" s="93">
        <v>42.979545152827228</v>
      </c>
      <c r="E56" s="93">
        <v>43.002109414032461</v>
      </c>
      <c r="F56" s="93">
        <v>43.033285943357633</v>
      </c>
      <c r="G56" s="93">
        <v>43.072015900706653</v>
      </c>
      <c r="H56" s="93">
        <v>43.072015900706653</v>
      </c>
      <c r="I56" s="93">
        <v>43.072015900706653</v>
      </c>
      <c r="J56" s="93">
        <v>43.072015900706653</v>
      </c>
      <c r="K56" s="93">
        <v>43.072015900706653</v>
      </c>
      <c r="L56" s="93">
        <v>43.072015900706653</v>
      </c>
      <c r="M56" s="93">
        <v>43.072015900706653</v>
      </c>
      <c r="N56" s="95">
        <v>43.072015900706653</v>
      </c>
    </row>
    <row r="57" spans="1:14" s="70" customFormat="1" x14ac:dyDescent="0.35">
      <c r="A57" s="87" t="s">
        <v>47</v>
      </c>
      <c r="B57" s="93">
        <v>0</v>
      </c>
      <c r="C57" s="93">
        <v>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5">
        <v>0</v>
      </c>
    </row>
    <row r="58" spans="1:14" s="70" customFormat="1" x14ac:dyDescent="0.35">
      <c r="A58" s="87" t="s">
        <v>63</v>
      </c>
      <c r="B58" s="93">
        <v>42.966654216666662</v>
      </c>
      <c r="C58" s="93">
        <v>42.972025048443747</v>
      </c>
      <c r="D58" s="93">
        <v>42.979545152827228</v>
      </c>
      <c r="E58" s="93">
        <v>43.002109414032461</v>
      </c>
      <c r="F58" s="93">
        <v>43.033285943357633</v>
      </c>
      <c r="G58" s="93">
        <v>43.072015900706653</v>
      </c>
      <c r="H58" s="93">
        <v>43.072015900706653</v>
      </c>
      <c r="I58" s="93">
        <v>43.072015900706653</v>
      </c>
      <c r="J58" s="93">
        <v>43.072015900706653</v>
      </c>
      <c r="K58" s="93">
        <v>43.072015900706653</v>
      </c>
      <c r="L58" s="93">
        <v>43.072015900706653</v>
      </c>
      <c r="M58" s="93">
        <v>43.072015900706653</v>
      </c>
      <c r="N58" s="95">
        <v>43.072015900706653</v>
      </c>
    </row>
    <row r="59" spans="1:14" s="70" customFormat="1" x14ac:dyDescent="0.35">
      <c r="A59" s="87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4"/>
    </row>
    <row r="60" spans="1:14" s="70" customFormat="1" ht="13" x14ac:dyDescent="0.3">
      <c r="A60" s="85" t="s">
        <v>68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4"/>
    </row>
    <row r="61" spans="1:14" s="70" customFormat="1" x14ac:dyDescent="0.35">
      <c r="A61" s="87" t="s">
        <v>42</v>
      </c>
      <c r="B61" s="93">
        <v>0</v>
      </c>
      <c r="C61" s="93">
        <v>7260.3624983343752</v>
      </c>
      <c r="D61" s="93">
        <v>14521.693041724791</v>
      </c>
      <c r="E61" s="93">
        <v>21784.83883531647</v>
      </c>
      <c r="F61" s="93">
        <v>29058.15086763314</v>
      </c>
      <c r="G61" s="93">
        <v>36341.819015865294</v>
      </c>
      <c r="H61" s="93">
        <v>2981.4147616920732</v>
      </c>
      <c r="I61" s="93">
        <v>2981.4147616920732</v>
      </c>
      <c r="J61" s="93">
        <v>2981.4147616920732</v>
      </c>
      <c r="K61" s="93">
        <v>2981.4147616920732</v>
      </c>
      <c r="L61" s="93">
        <v>2981.4147616920732</v>
      </c>
      <c r="M61" s="93">
        <v>2981.4147616920732</v>
      </c>
      <c r="N61" s="95">
        <v>36341.819015865294</v>
      </c>
    </row>
    <row r="62" spans="1:14" s="70" customFormat="1" x14ac:dyDescent="0.35">
      <c r="A62" s="88" t="s">
        <v>61</v>
      </c>
      <c r="B62" s="93">
        <v>7259.9692500000001</v>
      </c>
      <c r="C62" s="93">
        <v>7259.9692500000001</v>
      </c>
      <c r="D62" s="93">
        <v>7259.9692500000001</v>
      </c>
      <c r="E62" s="93">
        <v>7259.9692500000001</v>
      </c>
      <c r="F62" s="93">
        <v>7259.9692500000001</v>
      </c>
      <c r="G62" s="93">
        <v>7259.9692500000001</v>
      </c>
      <c r="H62" s="93"/>
      <c r="I62" s="93"/>
      <c r="J62" s="93"/>
      <c r="K62" s="93"/>
      <c r="L62" s="93"/>
      <c r="M62" s="93"/>
      <c r="N62" s="94">
        <v>43559.815500000004</v>
      </c>
    </row>
    <row r="63" spans="1:14" s="70" customFormat="1" x14ac:dyDescent="0.35">
      <c r="A63" s="87" t="s">
        <v>69</v>
      </c>
      <c r="B63" s="93">
        <v>0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/>
      <c r="I63" s="93"/>
      <c r="J63" s="93"/>
      <c r="K63" s="93"/>
      <c r="L63" s="93"/>
      <c r="M63" s="93"/>
      <c r="N63" s="94">
        <v>0</v>
      </c>
    </row>
    <row r="64" spans="1:14" s="70" customFormat="1" x14ac:dyDescent="0.35">
      <c r="A64" s="87" t="s">
        <v>70</v>
      </c>
      <c r="B64" s="93">
        <v>0</v>
      </c>
      <c r="C64" s="93">
        <v>0</v>
      </c>
      <c r="D64" s="93">
        <v>0</v>
      </c>
      <c r="E64" s="93">
        <v>0</v>
      </c>
      <c r="F64" s="93">
        <v>0</v>
      </c>
      <c r="G64" s="93">
        <v>-40638.061000000002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4"/>
    </row>
    <row r="65" spans="1:14" x14ac:dyDescent="0.35">
      <c r="A65" s="87" t="s">
        <v>44</v>
      </c>
      <c r="B65" s="89">
        <v>0.39324833437499995</v>
      </c>
      <c r="C65" s="90">
        <v>1.3612933904167968</v>
      </c>
      <c r="D65" s="90">
        <v>3.1765435916768379</v>
      </c>
      <c r="E65" s="90">
        <v>13.342782316666147</v>
      </c>
      <c r="F65" s="90">
        <v>23.698898232159024</v>
      </c>
      <c r="G65" s="90">
        <v>17.687495826778765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4">
        <v>59.660261692072574</v>
      </c>
    </row>
    <row r="66" spans="1:14" x14ac:dyDescent="0.35">
      <c r="A66" s="87" t="s">
        <v>48</v>
      </c>
      <c r="B66" s="93">
        <v>7260.3624983343752</v>
      </c>
      <c r="C66" s="93">
        <v>14521.693041724791</v>
      </c>
      <c r="D66" s="93">
        <v>21784.83883531647</v>
      </c>
      <c r="E66" s="93">
        <v>29058.15086763314</v>
      </c>
      <c r="F66" s="93">
        <v>36341.819015865294</v>
      </c>
      <c r="G66" s="93">
        <v>2981.4147616920732</v>
      </c>
      <c r="H66" s="93">
        <v>2981.4147616920732</v>
      </c>
      <c r="I66" s="93">
        <v>2981.4147616920732</v>
      </c>
      <c r="J66" s="93">
        <v>2981.4147616920732</v>
      </c>
      <c r="K66" s="93">
        <v>2981.4147616920732</v>
      </c>
      <c r="L66" s="93">
        <v>2981.4147616920732</v>
      </c>
      <c r="M66" s="93">
        <v>2981.4147616920732</v>
      </c>
      <c r="N66" s="95">
        <v>2981.4147616920732</v>
      </c>
    </row>
    <row r="67" spans="1:14" x14ac:dyDescent="0.35">
      <c r="A67" s="87"/>
      <c r="N67" s="94"/>
    </row>
    <row r="68" spans="1:14" x14ac:dyDescent="0.35">
      <c r="A68" s="85" t="s">
        <v>71</v>
      </c>
      <c r="N68" s="94"/>
    </row>
    <row r="69" spans="1:14" x14ac:dyDescent="0.35">
      <c r="A69" s="87" t="s">
        <v>42</v>
      </c>
      <c r="B69" s="93">
        <v>0</v>
      </c>
      <c r="C69" s="93">
        <v>0</v>
      </c>
      <c r="D69" s="93">
        <v>0</v>
      </c>
      <c r="E69" s="93">
        <v>3378.8898208519167</v>
      </c>
      <c r="F69" s="93">
        <v>4507.000990612034</v>
      </c>
      <c r="G69" s="93">
        <v>5636.7184231010615</v>
      </c>
      <c r="H69" s="93">
        <v>6768.3398550985194</v>
      </c>
      <c r="I69" s="93">
        <v>6768.3398550985194</v>
      </c>
      <c r="J69" s="93">
        <v>6768.3398550985194</v>
      </c>
      <c r="K69" s="93">
        <v>6768.3398550985194</v>
      </c>
      <c r="L69" s="93">
        <v>6768.3398550985194</v>
      </c>
      <c r="M69" s="93">
        <v>6768.3398550985194</v>
      </c>
      <c r="N69" s="95">
        <v>5636.7184231010615</v>
      </c>
    </row>
    <row r="70" spans="1:14" x14ac:dyDescent="0.35">
      <c r="A70" s="87" t="s">
        <v>45</v>
      </c>
      <c r="B70" s="93">
        <v>0</v>
      </c>
      <c r="C70" s="93">
        <v>0</v>
      </c>
      <c r="D70" s="93">
        <v>2252.3554633333333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4">
        <v>2252.3554633333333</v>
      </c>
    </row>
    <row r="71" spans="1:14" x14ac:dyDescent="0.35">
      <c r="A71" s="88" t="s">
        <v>61</v>
      </c>
      <c r="B71" s="93">
        <v>0</v>
      </c>
      <c r="C71" s="93">
        <v>0</v>
      </c>
      <c r="D71" s="93">
        <v>1126.0416666666667</v>
      </c>
      <c r="E71" s="93">
        <v>1126.0416666666667</v>
      </c>
      <c r="F71" s="93">
        <v>1126.0416666666667</v>
      </c>
      <c r="G71" s="93">
        <v>1126.0416666666667</v>
      </c>
      <c r="H71" s="93">
        <v>0</v>
      </c>
      <c r="I71" s="93">
        <v>0</v>
      </c>
      <c r="J71" s="93">
        <v>0</v>
      </c>
      <c r="K71" s="93">
        <v>0</v>
      </c>
      <c r="L71" s="93">
        <v>0</v>
      </c>
      <c r="M71" s="93">
        <v>0</v>
      </c>
      <c r="N71" s="94">
        <v>4504.166666666667</v>
      </c>
    </row>
    <row r="72" spans="1:14" x14ac:dyDescent="0.35">
      <c r="A72" s="87" t="s">
        <v>46</v>
      </c>
      <c r="B72" s="93">
        <v>0</v>
      </c>
      <c r="C72" s="93">
        <v>0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4">
        <v>0</v>
      </c>
    </row>
    <row r="73" spans="1:14" x14ac:dyDescent="0.35">
      <c r="A73" s="87" t="s">
        <v>44</v>
      </c>
      <c r="B73" s="89">
        <v>0</v>
      </c>
      <c r="C73" s="89">
        <v>0</v>
      </c>
      <c r="D73" s="89">
        <v>0.49269085191666667</v>
      </c>
      <c r="E73" s="93">
        <v>2.0695030934472562</v>
      </c>
      <c r="F73" s="93">
        <v>3.6757658223603911</v>
      </c>
      <c r="G73" s="93">
        <v>5.5797653307909556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4">
        <v>11.81772509851527</v>
      </c>
    </row>
    <row r="74" spans="1:14" x14ac:dyDescent="0.35">
      <c r="A74" s="87" t="s">
        <v>48</v>
      </c>
      <c r="B74" s="93">
        <v>0</v>
      </c>
      <c r="C74" s="93">
        <v>0</v>
      </c>
      <c r="D74" s="93">
        <v>3378.8898208519167</v>
      </c>
      <c r="E74" s="93">
        <v>4507.000990612034</v>
      </c>
      <c r="F74" s="93">
        <v>5636.7184231010615</v>
      </c>
      <c r="G74" s="93">
        <v>6768.3398550985194</v>
      </c>
      <c r="H74" s="93">
        <v>6768.3398550985194</v>
      </c>
      <c r="I74" s="93">
        <v>6768.3398550985194</v>
      </c>
      <c r="J74" s="93">
        <v>6768.3398550985194</v>
      </c>
      <c r="K74" s="93">
        <v>6768.3398550985194</v>
      </c>
      <c r="L74" s="93">
        <v>6768.3398550985194</v>
      </c>
      <c r="M74" s="93">
        <v>6768.3398550985194</v>
      </c>
      <c r="N74" s="95">
        <v>6768.3398550985194</v>
      </c>
    </row>
    <row r="75" spans="1:14" x14ac:dyDescent="0.35">
      <c r="A75" s="87" t="s">
        <v>47</v>
      </c>
      <c r="B75" s="93">
        <v>0</v>
      </c>
      <c r="C75" s="93">
        <v>0</v>
      </c>
      <c r="D75" s="93">
        <v>0</v>
      </c>
      <c r="E75" s="93">
        <v>0</v>
      </c>
      <c r="F75" s="93">
        <v>0</v>
      </c>
      <c r="G75" s="93">
        <v>0</v>
      </c>
      <c r="N75" s="95">
        <v>0</v>
      </c>
    </row>
    <row r="76" spans="1:14" x14ac:dyDescent="0.35">
      <c r="A76" s="87" t="s">
        <v>63</v>
      </c>
      <c r="B76" s="93">
        <v>0</v>
      </c>
      <c r="C76" s="93">
        <v>0</v>
      </c>
      <c r="D76" s="93">
        <v>3378.8898208519167</v>
      </c>
      <c r="E76" s="93">
        <v>4507.000990612034</v>
      </c>
      <c r="F76" s="93">
        <v>5636.7184231010615</v>
      </c>
      <c r="G76" s="93">
        <v>6768.3398550985194</v>
      </c>
      <c r="H76" s="93">
        <v>6768.3398550985194</v>
      </c>
      <c r="I76" s="93">
        <v>6768.3398550985194</v>
      </c>
      <c r="J76" s="93">
        <v>6768.3398550985194</v>
      </c>
      <c r="K76" s="93">
        <v>6768.3398550985194</v>
      </c>
      <c r="L76" s="93">
        <v>6768.3398550985194</v>
      </c>
      <c r="M76" s="93">
        <v>6768.3398550985194</v>
      </c>
      <c r="N76" s="95">
        <v>6768.3398550985194</v>
      </c>
    </row>
    <row r="77" spans="1:14" x14ac:dyDescent="0.35">
      <c r="A77" s="87"/>
      <c r="N77" s="94"/>
    </row>
    <row r="78" spans="1:14" x14ac:dyDescent="0.35">
      <c r="A78" s="85" t="s">
        <v>72</v>
      </c>
      <c r="N78" s="94"/>
    </row>
    <row r="79" spans="1:14" x14ac:dyDescent="0.35">
      <c r="A79" s="87" t="s">
        <v>42</v>
      </c>
      <c r="B79" s="90">
        <v>6618.6476888915304</v>
      </c>
      <c r="C79" s="90">
        <v>7236.0949834716184</v>
      </c>
      <c r="D79" s="90">
        <v>8278.7705644083035</v>
      </c>
      <c r="E79" s="90">
        <v>9023.2423527612009</v>
      </c>
      <c r="F79" s="90">
        <v>5200.9992656150444</v>
      </c>
      <c r="G79" s="90">
        <v>9269.9681604204907</v>
      </c>
      <c r="H79" s="90">
        <v>11839.153269916816</v>
      </c>
      <c r="I79" s="90">
        <v>11839.153269916816</v>
      </c>
      <c r="J79" s="90">
        <v>11839.153269916816</v>
      </c>
      <c r="K79" s="90">
        <v>11839.153269916816</v>
      </c>
      <c r="L79" s="90">
        <v>11839.153269916816</v>
      </c>
      <c r="M79" s="90">
        <v>11839.153269916816</v>
      </c>
      <c r="N79" s="97">
        <v>9269.9681604204907</v>
      </c>
    </row>
    <row r="80" spans="1:14" x14ac:dyDescent="0.35">
      <c r="A80" s="87" t="s">
        <v>45</v>
      </c>
      <c r="B80" s="90">
        <v>0</v>
      </c>
      <c r="C80" s="90">
        <v>208.85210999999998</v>
      </c>
      <c r="D80" s="90">
        <v>623.99378999999999</v>
      </c>
      <c r="E80" s="90">
        <v>-5593.8411927254247</v>
      </c>
      <c r="F80" s="90">
        <v>0</v>
      </c>
      <c r="G80" s="90">
        <v>-1027.4216207029217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91">
        <v>-5788.4169134283457</v>
      </c>
    </row>
    <row r="81" spans="1:14" x14ac:dyDescent="0.35">
      <c r="A81" s="88" t="s">
        <v>61</v>
      </c>
      <c r="B81" s="90">
        <v>624</v>
      </c>
      <c r="C81" s="90">
        <v>832.84080000000006</v>
      </c>
      <c r="D81" s="90">
        <v>118.90960999999999</v>
      </c>
      <c r="E81" s="90">
        <v>1769.33322</v>
      </c>
      <c r="F81" s="90">
        <v>3635.1454399999998</v>
      </c>
      <c r="G81" s="90">
        <v>3728.1297200000004</v>
      </c>
      <c r="H81" s="90">
        <v>0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91">
        <v>10708.35879</v>
      </c>
    </row>
    <row r="82" spans="1:14" x14ac:dyDescent="0.35">
      <c r="A82" s="87" t="s">
        <v>46</v>
      </c>
      <c r="B82" s="90">
        <v>-7.3031300000000003</v>
      </c>
      <c r="C82" s="90">
        <v>0</v>
      </c>
      <c r="D82" s="90">
        <v>0</v>
      </c>
      <c r="E82" s="90">
        <v>0</v>
      </c>
      <c r="F82" s="90">
        <v>428.57963000000001</v>
      </c>
      <c r="G82" s="90">
        <v>-140.55569</v>
      </c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1">
        <v>280.72081000000003</v>
      </c>
    </row>
    <row r="83" spans="1:14" x14ac:dyDescent="0.35">
      <c r="A83" s="87" t="s">
        <v>44</v>
      </c>
      <c r="B83" s="89">
        <v>0.75042458008824908</v>
      </c>
      <c r="C83" s="89">
        <v>0.98267093668395233</v>
      </c>
      <c r="D83" s="89">
        <v>1.5683883528964531</v>
      </c>
      <c r="E83" s="90">
        <v>2.2648855792687828</v>
      </c>
      <c r="F83" s="90">
        <v>5.2438248054459065</v>
      </c>
      <c r="G83" s="90">
        <v>9.0327001992458111</v>
      </c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1">
        <v>19.842894453629157</v>
      </c>
    </row>
    <row r="84" spans="1:14" x14ac:dyDescent="0.35">
      <c r="A84" s="87" t="s">
        <v>48</v>
      </c>
      <c r="B84" s="90">
        <v>7236.0949834716184</v>
      </c>
      <c r="C84" s="90">
        <v>8278.7705644083035</v>
      </c>
      <c r="D84" s="90">
        <v>9023.2423527612009</v>
      </c>
      <c r="E84" s="90">
        <v>5200.9992656150444</v>
      </c>
      <c r="F84" s="90">
        <v>9269.9681604204907</v>
      </c>
      <c r="G84" s="90">
        <v>11839.153269916816</v>
      </c>
      <c r="H84" s="90">
        <v>11839.153269916816</v>
      </c>
      <c r="I84" s="90">
        <v>11839.153269916816</v>
      </c>
      <c r="J84" s="90">
        <v>11839.153269916816</v>
      </c>
      <c r="K84" s="90">
        <v>11839.153269916816</v>
      </c>
      <c r="L84" s="90">
        <v>11839.153269916816</v>
      </c>
      <c r="M84" s="90">
        <v>11839.153269916816</v>
      </c>
      <c r="N84" s="97">
        <v>11839.153269916816</v>
      </c>
    </row>
    <row r="85" spans="1:14" x14ac:dyDescent="0.35">
      <c r="A85" s="87" t="s">
        <v>47</v>
      </c>
      <c r="B85" s="93">
        <v>0</v>
      </c>
      <c r="C85" s="93">
        <v>0</v>
      </c>
      <c r="D85" s="93">
        <v>0</v>
      </c>
      <c r="E85" s="93">
        <v>0</v>
      </c>
      <c r="F85" s="93">
        <v>0</v>
      </c>
      <c r="G85" s="90">
        <v>0</v>
      </c>
      <c r="H85" s="90">
        <v>0</v>
      </c>
      <c r="I85" s="90"/>
      <c r="J85" s="90"/>
      <c r="K85" s="90"/>
      <c r="L85" s="90"/>
      <c r="M85" s="90"/>
      <c r="N85" s="97">
        <v>0</v>
      </c>
    </row>
    <row r="86" spans="1:14" x14ac:dyDescent="0.35">
      <c r="A86" s="87" t="s">
        <v>63</v>
      </c>
      <c r="B86" s="90">
        <v>7236.0949834716184</v>
      </c>
      <c r="C86" s="90">
        <v>8278.7705644083035</v>
      </c>
      <c r="D86" s="90">
        <v>9023.2423527612009</v>
      </c>
      <c r="E86" s="90">
        <v>5200.9992656150444</v>
      </c>
      <c r="F86" s="90">
        <v>9269.9681604204907</v>
      </c>
      <c r="G86" s="90">
        <v>11839.153269916816</v>
      </c>
      <c r="H86" s="90">
        <v>11839.153269916816</v>
      </c>
      <c r="I86" s="90">
        <v>11839.153269916816</v>
      </c>
      <c r="J86" s="90">
        <v>11839.153269916816</v>
      </c>
      <c r="K86" s="90">
        <v>11839.153269916816</v>
      </c>
      <c r="L86" s="90">
        <v>11839.153269916816</v>
      </c>
      <c r="M86" s="90">
        <v>11839.153269916816</v>
      </c>
      <c r="N86" s="97">
        <v>11839.153269916816</v>
      </c>
    </row>
    <row r="87" spans="1:14" x14ac:dyDescent="0.35">
      <c r="A87" s="87"/>
      <c r="N87" s="94"/>
    </row>
    <row r="88" spans="1:14" ht="15" thickBot="1" x14ac:dyDescent="0.4">
      <c r="A88" s="92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9"/>
    </row>
  </sheetData>
  <autoFilter ref="A6:N88" xr:uid="{4F4C09B8-CBA3-4A4B-8A44-C07337AD0599}"/>
  <pageMargins left="0.25" right="0.25" top="0.35" bottom="0.34" header="0.3" footer="0.3"/>
  <pageSetup scale="70" fitToHeight="0" orientation="landscape" r:id="rId1"/>
  <headerFooter>
    <oddFooter>&amp;CA-4</oddFooter>
  </headerFooter>
  <rowBreaks count="1" manualBreakCount="1">
    <brk id="4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10" ma:contentTypeDescription="Create a new document." ma:contentTypeScope="" ma:versionID="4e69994aa4bbbb4ff1104e20e906f587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5d8c0cc8352c053a10497efe8e06694f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753176-D74C-41BC-8620-C2FA8A101A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180B88-D4B0-424F-B425-57150B1F6DA4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43DDFABB-A041-4357-A1FE-AA77537259A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950DA92-FA68-4EDD-BC3E-62B472805544}"/>
</file>

<file path=customXml/itemProps5.xml><?xml version="1.0" encoding="utf-8"?>
<ds:datastoreItem xmlns:ds="http://schemas.openxmlformats.org/officeDocument/2006/customXml" ds:itemID="{99158C76-1E68-4A42-8018-AEF114EE4AE3}">
  <ds:schemaRefs>
    <ds:schemaRef ds:uri="http://schemas.microsoft.com/office/2006/metadata/properties"/>
    <ds:schemaRef ds:uri="http://schemas.microsoft.com/office/infopath/2007/PartnerControls"/>
    <ds:schemaRef ds:uri="ec52a836-0bb4-4d79-aa0d-20b4805e15e2"/>
    <ds:schemaRef ds:uri="b8ecece3-635c-4d59-b520-a032f66bc3f7"/>
    <ds:schemaRef ds:uri="e45da448-bf9c-43e8-8676-7e88d583ded9"/>
    <ds:schemaRef ds:uri="43ebc385-919f-4264-8390-972eb2033e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E-1</vt:lpstr>
      <vt:lpstr>Table E-2</vt:lpstr>
      <vt:lpstr>Table E-3</vt:lpstr>
      <vt:lpstr>Table E-4</vt:lpstr>
      <vt:lpstr>'Table E-4'!Print_Titles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Hewitt</dc:creator>
  <cp:lastModifiedBy>Karen Abarca</cp:lastModifiedBy>
  <cp:lastPrinted>2022-07-21T15:35:14Z</cp:lastPrinted>
  <dcterms:created xsi:type="dcterms:W3CDTF">2022-07-19T20:34:53Z</dcterms:created>
  <dcterms:modified xsi:type="dcterms:W3CDTF">2022-07-21T15:35:38Z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  <property fmtid="{D5CDD505-2E9C-101B-9397-08002B2CF9AE}" pid="3" name="_dlc_DocIdItemGuid">
    <vt:lpwstr>8ec38a26-6562-4c8c-9dd4-888d72d4b95a</vt:lpwstr>
  </property>
  <property fmtid="{D5CDD505-2E9C-101B-9397-08002B2CF9AE}" pid="4" name="Retention Code">
    <vt:lpwstr/>
  </property>
</Properties>
</file>