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wittl\Documents\00 Monthly Reports\ALJ Monthly Report\2022\09\"/>
    </mc:Choice>
  </mc:AlternateContent>
  <xr:revisionPtr revIDLastSave="0" documentId="13_ncr:1_{AA891997-751E-47B7-B4B7-25F1BEC4F69C}" xr6:coauthVersionLast="46" xr6:coauthVersionMax="46" xr10:uidLastSave="{00000000-0000-0000-0000-000000000000}"/>
  <bookViews>
    <workbookView xWindow="-120" yWindow="-120" windowWidth="29040" windowHeight="15840" xr2:uid="{78CB8F87-CFEA-43F9-97F8-7C1A2A0C2652}"/>
  </bookViews>
  <sheets>
    <sheet name="Table E-1" sheetId="1" r:id="rId1"/>
    <sheet name="Table E-2" sheetId="2" r:id="rId2"/>
    <sheet name="Table E-3" sheetId="3" r:id="rId3"/>
    <sheet name="Table E-4" sheetId="4" r:id="rId4"/>
  </sheets>
  <definedNames>
    <definedName name="_xlnm._FilterDatabase" localSheetId="3" hidden="1">'Table E-4'!$A$6:$N$88</definedName>
    <definedName name="_xlnm.Print_Titles" localSheetId="3">'Table E-4'!$1:$6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6" i="1" l="1"/>
  <c r="M26" i="1"/>
  <c r="L26" i="1"/>
  <c r="K24" i="1"/>
  <c r="J24" i="1"/>
  <c r="I24" i="1"/>
  <c r="H24" i="1"/>
  <c r="G24" i="1"/>
  <c r="F24" i="1"/>
  <c r="E24" i="1"/>
  <c r="D24" i="1"/>
  <c r="C24" i="1"/>
  <c r="K23" i="1"/>
  <c r="J23" i="1"/>
  <c r="I23" i="1"/>
  <c r="H23" i="1"/>
  <c r="G23" i="1"/>
  <c r="F23" i="1"/>
  <c r="E23" i="1"/>
  <c r="D23" i="1"/>
  <c r="C23" i="1"/>
  <c r="K22" i="1"/>
  <c r="J22" i="1"/>
  <c r="I22" i="1"/>
  <c r="H22" i="1"/>
  <c r="G22" i="1"/>
  <c r="F22" i="1"/>
  <c r="E22" i="1"/>
  <c r="D22" i="1"/>
  <c r="C22" i="1"/>
  <c r="K21" i="1"/>
  <c r="J21" i="1"/>
  <c r="I21" i="1"/>
  <c r="H21" i="1"/>
  <c r="G21" i="1"/>
  <c r="F21" i="1"/>
  <c r="E21" i="1"/>
  <c r="D21" i="1"/>
  <c r="C21" i="1"/>
  <c r="K19" i="1"/>
  <c r="J19" i="1"/>
  <c r="I19" i="1"/>
  <c r="H19" i="1"/>
  <c r="G19" i="1"/>
  <c r="F19" i="1"/>
  <c r="E19" i="1"/>
  <c r="D19" i="1"/>
  <c r="C19" i="1"/>
  <c r="N14" i="1"/>
  <c r="M14" i="1"/>
  <c r="L14" i="1"/>
  <c r="K12" i="1"/>
  <c r="J12" i="1"/>
  <c r="I12" i="1"/>
  <c r="H12" i="1"/>
  <c r="G12" i="1"/>
  <c r="F12" i="1"/>
  <c r="E12" i="1"/>
  <c r="D12" i="1"/>
  <c r="C12" i="1"/>
  <c r="K11" i="1"/>
  <c r="J11" i="1"/>
  <c r="I11" i="1"/>
  <c r="H11" i="1"/>
  <c r="G11" i="1"/>
  <c r="F11" i="1"/>
  <c r="E11" i="1"/>
  <c r="D11" i="1"/>
  <c r="C11" i="1"/>
  <c r="K10" i="1"/>
  <c r="J10" i="1"/>
  <c r="I10" i="1"/>
  <c r="H10" i="1"/>
  <c r="G10" i="1"/>
  <c r="F10" i="1"/>
  <c r="E10" i="1"/>
  <c r="D10" i="1"/>
  <c r="C10" i="1"/>
  <c r="K9" i="1"/>
  <c r="J9" i="1"/>
  <c r="I9" i="1"/>
  <c r="H9" i="1"/>
  <c r="G9" i="1"/>
  <c r="F9" i="1"/>
  <c r="E9" i="1"/>
  <c r="D9" i="1"/>
  <c r="C9" i="1"/>
  <c r="K7" i="1"/>
  <c r="J7" i="1"/>
  <c r="I7" i="1"/>
  <c r="H7" i="1"/>
  <c r="G7" i="1"/>
  <c r="F7" i="1"/>
  <c r="E7" i="1"/>
  <c r="D7" i="1"/>
  <c r="C7" i="1"/>
  <c r="E14" i="1" l="1"/>
  <c r="I14" i="1"/>
  <c r="H14" i="1"/>
  <c r="O21" i="1"/>
  <c r="H26" i="1"/>
  <c r="O22" i="1"/>
  <c r="D14" i="1"/>
  <c r="G26" i="1"/>
  <c r="K26" i="1"/>
  <c r="F14" i="1"/>
  <c r="J14" i="1"/>
  <c r="O10" i="1"/>
  <c r="O11" i="1"/>
  <c r="F26" i="1"/>
  <c r="J26" i="1"/>
  <c r="E26" i="1"/>
  <c r="I26" i="1"/>
  <c r="C26" i="1"/>
  <c r="O23" i="1"/>
  <c r="O24" i="1"/>
  <c r="O7" i="1"/>
  <c r="O9" i="1"/>
  <c r="G14" i="1"/>
  <c r="K14" i="1"/>
  <c r="O12" i="1"/>
  <c r="C14" i="1"/>
  <c r="D26" i="1"/>
  <c r="O19" i="1"/>
  <c r="O26" i="1" l="1"/>
  <c r="O14" i="1"/>
</calcChain>
</file>

<file path=xl/sharedStrings.xml><?xml version="1.0" encoding="utf-8"?>
<sst xmlns="http://schemas.openxmlformats.org/spreadsheetml/2006/main" count="245" uniqueCount="73">
  <si>
    <t>Table E-1</t>
  </si>
  <si>
    <r>
      <rPr>
        <b/>
        <i/>
        <sz val="12"/>
        <rFont val="Arial"/>
        <family val="2"/>
      </rPr>
      <t>IOU</t>
    </r>
    <r>
      <rPr>
        <b/>
        <sz val="12"/>
        <rFont val="Arial"/>
        <family val="2"/>
      </rPr>
      <t xml:space="preserve"> Electric Procurement Funds Monthly Collections for Energy Efficiency by Rate Schedule [1]</t>
    </r>
  </si>
  <si>
    <t>Calendar Year 2022</t>
  </si>
  <si>
    <t>Energy Efficiency Program Revenue Monthly Collection</t>
  </si>
  <si>
    <t xml:space="preserve">Allocation </t>
  </si>
  <si>
    <t>($ thousand)</t>
  </si>
  <si>
    <t>Customer Class</t>
  </si>
  <si>
    <t>Factors</t>
  </si>
  <si>
    <t>January</t>
  </si>
  <si>
    <t>February</t>
  </si>
  <si>
    <t xml:space="preserve">March </t>
  </si>
  <si>
    <t>April</t>
  </si>
  <si>
    <t>May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</si>
  <si>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</si>
  <si>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</si>
  <si>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</si>
  <si>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</si>
  <si>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</si>
  <si>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</si>
  <si>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</si>
  <si>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TOTAL</t>
  </si>
  <si>
    <t>Residential</t>
  </si>
  <si>
    <t xml:space="preserve">Nonresidential - </t>
  </si>
  <si>
    <t xml:space="preserve">  Small/medium</t>
  </si>
  <si>
    <t xml:space="preserve">  Large</t>
  </si>
  <si>
    <t xml:space="preserve">  Agricultural</t>
  </si>
  <si>
    <t xml:space="preserve">  Misc.</t>
  </si>
  <si>
    <t>Total</t>
  </si>
  <si>
    <t>Energy Efficiency Program Sub-Account, AB 841, Revenue Monthly Collection</t>
  </si>
  <si>
    <t>[1] Adjusted 2020 revenue collection with the return of $104.67 million of unspent/uncommitted funds from pre 2020 funding years to off-set PY 2020 revenue collection</t>
  </si>
  <si>
    <t>Table E-2</t>
  </si>
  <si>
    <r>
      <t>IOU</t>
    </r>
    <r>
      <rPr>
        <b/>
        <sz val="12"/>
        <rFont val="Arial"/>
        <family val="2"/>
      </rPr>
      <t xml:space="preserve"> Electric PGC Funds Monthly Payments for Energy Efficiency by Program Implementer [1]</t>
    </r>
  </si>
  <si>
    <t xml:space="preserve"> </t>
  </si>
  <si>
    <t>Program Implementer (PY 2019)</t>
  </si>
  <si>
    <t xml:space="preserve">IOU </t>
  </si>
  <si>
    <t>Non - IOU [2]</t>
  </si>
  <si>
    <t>Notes:</t>
  </si>
  <si>
    <t>[1] Public Good Charge, PGC, collection to fund Energy Efficiency program was sunset in 2011</t>
  </si>
  <si>
    <t>[2] The Commission did not adopt Non-IOU programs for the 2013-2015 program cycle.</t>
  </si>
  <si>
    <t>Table E-3</t>
  </si>
  <si>
    <r>
      <t>IOU</t>
    </r>
    <r>
      <rPr>
        <b/>
        <sz val="12"/>
        <rFont val="Arial"/>
        <family val="2"/>
      </rPr>
      <t xml:space="preserve"> Status of Electric PGC Funds [1]</t>
    </r>
  </si>
  <si>
    <t>2013-17  Electric PGC Funds</t>
  </si>
  <si>
    <t xml:space="preserve">     Beginning Balance</t>
  </si>
  <si>
    <t xml:space="preserve">     Collection</t>
  </si>
  <si>
    <t xml:space="preserve">     Interest Accrued</t>
  </si>
  <si>
    <t xml:space="preserve">     Revenue Adjustment</t>
  </si>
  <si>
    <t xml:space="preserve">     Payments</t>
  </si>
  <si>
    <t xml:space="preserve">     Commitments</t>
  </si>
  <si>
    <t xml:space="preserve">     Month Ending Balance</t>
  </si>
  <si>
    <t>2010-12  Electric PGC Funds</t>
  </si>
  <si>
    <t>1999-2009 Electric PGC Funds</t>
  </si>
  <si>
    <t xml:space="preserve">     Ending Balance</t>
  </si>
  <si>
    <t>Pre-1998 Electric DSM Funds</t>
  </si>
  <si>
    <t>[1] The Commission did not adopt Non-IOU programs for the 2013-2015 program cycle.   Public Good Charge, PGC, collection to fund Energy Efficiency program was sunset in 2011</t>
  </si>
  <si>
    <t>Table E-4</t>
  </si>
  <si>
    <r>
      <t>IOU</t>
    </r>
    <r>
      <rPr>
        <b/>
        <sz val="12"/>
        <rFont val="Arial"/>
        <family val="2"/>
      </rPr>
      <t xml:space="preserve"> Status of Electric Procurement Funds</t>
    </r>
  </si>
  <si>
    <t>$ (thousand)</t>
  </si>
  <si>
    <t>March</t>
  </si>
  <si>
    <t>June</t>
  </si>
  <si>
    <t>PEEBA</t>
  </si>
  <si>
    <t>Rolling Portfolio Electric Procurement Funds</t>
  </si>
  <si>
    <t>Collection</t>
  </si>
  <si>
    <t xml:space="preserve">     Transfer to SWEEBA</t>
  </si>
  <si>
    <t xml:space="preserve">     Month Ending Balance, less commitments</t>
  </si>
  <si>
    <t>2017 Electric Procurement Funds</t>
  </si>
  <si>
    <t>2016 Electric Procurement Funds</t>
  </si>
  <si>
    <t>2013-15 Electric Procurement Funds</t>
  </si>
  <si>
    <t>2010-12 Electric Procurement Funds</t>
  </si>
  <si>
    <t>SEEPA SUBACCOUNT per AL 4408-E (AB 841)</t>
  </si>
  <si>
    <t xml:space="preserve">     Transfers from EE Balancing Account</t>
  </si>
  <si>
    <t xml:space="preserve">     Disbursements to CEC</t>
  </si>
  <si>
    <t>MAP SUBACCOUNT</t>
  </si>
  <si>
    <t>SWEEBA Balancing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</si>
</sst>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_);_(&quot;$&quot;* \(#,##0.0000\);_(&quot;$&quot;* &quot;-&quot;??_);_(@_)"/>
    <numFmt numFmtId="166" formatCode="0.0%"/>
    <numFmt numFmtId="167" formatCode="_-* #,##0\ _D_M_-;\-* #,##0\ _D_M_-;_-* &quot;-&quot;??\ _D_M_-;_-@_-"/>
    <numFmt numFmtId="168" formatCode="_(&quot;$&quot;* #,##0_);_(&quot;$&quot;* \(#,##0\);_(&quot;$&quot;* &quot;-&quot;??_);_(@_)"/>
    <numFmt numFmtId="169" formatCode="_-* #,##0.00\ _D_M_-;\-* #,##0.00\ _D_M_-;_-* &quot;-&quot;??\ _D_M_-;_-@_-"/>
    <numFmt numFmtId="170" formatCode="#,##0.000_);\(#,##0.000\)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0000FF"/>
      <name val="Arial"/>
      <family val="2"/>
    </font>
    <font>
      <i/>
      <sz val="10"/>
      <name val="Arial"/>
      <family val="2"/>
    </font>
    <font>
      <b/>
      <sz val="12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/>
    <xf numFmtId="164" fontId="0" fillId="0" borderId="0" xfId="0" applyNumberFormat="1"/>
    <xf numFmtId="165" fontId="1" fillId="0" borderId="0" xfId="0" applyNumberFormat="1" applyFont="1"/>
    <xf numFmtId="6" fontId="2" fillId="0" borderId="0" xfId="0" quotePrefix="1" applyNumberFormat="1" applyFont="1"/>
    <xf numFmtId="0" fontId="0" fillId="0" borderId="1" xfId="0" applyBorder="1"/>
    <xf numFmtId="9" fontId="0" fillId="0" borderId="2" xfId="0" applyNumberForma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2" fillId="0" borderId="4" xfId="0" applyFont="1" applyBorder="1"/>
    <xf numFmtId="9" fontId="1" fillId="0" borderId="5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6" fontId="1" fillId="0" borderId="0" xfId="0" applyNumberFormat="1" applyFont="1"/>
    <xf numFmtId="164" fontId="0" fillId="0" borderId="0" xfId="0" applyNumberFormat="1" applyAlignment="1">
      <alignment horizontal="left"/>
    </xf>
    <xf numFmtId="164" fontId="0" fillId="0" borderId="7" xfId="0" applyNumberFormat="1" applyBorder="1"/>
    <xf numFmtId="0" fontId="0" fillId="0" borderId="8" xfId="0" applyBorder="1"/>
    <xf numFmtId="166" fontId="0" fillId="0" borderId="0" xfId="0" applyNumberFormat="1"/>
    <xf numFmtId="164" fontId="0" fillId="0" borderId="7" xfId="0" applyNumberFormat="1" applyBorder="1" applyAlignment="1">
      <alignment horizontal="left"/>
    </xf>
    <xf numFmtId="10" fontId="0" fillId="0" borderId="0" xfId="0" applyNumberFormat="1"/>
    <xf numFmtId="164" fontId="0" fillId="0" borderId="9" xfId="0" applyNumberFormat="1" applyBorder="1"/>
    <xf numFmtId="0" fontId="2" fillId="0" borderId="10" xfId="0" applyFont="1" applyBorder="1" applyAlignment="1">
      <alignment horizontal="right"/>
    </xf>
    <xf numFmtId="9" fontId="4" fillId="0" borderId="11" xfId="0" applyNumberFormat="1" applyFont="1" applyBorder="1" applyAlignment="1">
      <alignment horizontal="right"/>
    </xf>
    <xf numFmtId="164" fontId="0" fillId="0" borderId="11" xfId="0" applyNumberFormat="1" applyBorder="1"/>
    <xf numFmtId="164" fontId="0" fillId="0" borderId="12" xfId="0" applyNumberFormat="1" applyBorder="1"/>
    <xf numFmtId="38" fontId="5" fillId="0" borderId="0" xfId="0" applyNumberFormat="1" applyFont="1"/>
    <xf numFmtId="0" fontId="1" fillId="0" borderId="0" xfId="0" applyFont="1" applyAlignment="1">
      <alignment vertical="top"/>
    </xf>
    <xf numFmtId="44" fontId="0" fillId="0" borderId="0" xfId="0" applyNumberFormat="1"/>
    <xf numFmtId="167" fontId="0" fillId="0" borderId="0" xfId="0" applyNumberFormat="1"/>
    <xf numFmtId="44" fontId="6" fillId="0" borderId="0" xfId="0" applyNumberFormat="1" applyFont="1"/>
    <xf numFmtId="43" fontId="6" fillId="0" borderId="0" xfId="0" applyNumberFormat="1" applyFont="1"/>
    <xf numFmtId="168" fontId="0" fillId="0" borderId="0" xfId="0" applyNumberFormat="1"/>
    <xf numFmtId="168" fontId="0" fillId="0" borderId="0" xfId="0" applyNumberFormat="1" applyAlignment="1">
      <alignment horizontal="right"/>
    </xf>
    <xf numFmtId="0" fontId="3" fillId="0" borderId="0" xfId="0" applyFont="1"/>
    <xf numFmtId="0" fontId="0" fillId="0" borderId="2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7" xfId="0" applyBorder="1"/>
    <xf numFmtId="0" fontId="7" fillId="0" borderId="8" xfId="0" applyFont="1" applyBorder="1"/>
    <xf numFmtId="169" fontId="0" fillId="0" borderId="0" xfId="0" applyNumberFormat="1"/>
    <xf numFmtId="169" fontId="0" fillId="0" borderId="7" xfId="0" applyNumberFormat="1" applyBorder="1"/>
    <xf numFmtId="164" fontId="2" fillId="0" borderId="10" xfId="0" applyNumberFormat="1" applyFont="1" applyBorder="1" applyAlignment="1">
      <alignment horizontal="right"/>
    </xf>
    <xf numFmtId="0" fontId="1" fillId="0" borderId="0" xfId="0" applyFont="1"/>
    <xf numFmtId="170" fontId="0" fillId="0" borderId="0" xfId="0" applyNumberFormat="1"/>
    <xf numFmtId="169" fontId="8" fillId="0" borderId="0" xfId="0" quotePrefix="1" applyNumberFormat="1" applyFont="1"/>
    <xf numFmtId="169" fontId="9" fillId="0" borderId="0" xfId="0" applyNumberFormat="1" applyFont="1"/>
    <xf numFmtId="169" fontId="10" fillId="0" borderId="0" xfId="0" applyNumberFormat="1" applyFont="1"/>
    <xf numFmtId="169" fontId="11" fillId="0" borderId="0" xfId="0" applyNumberFormat="1" applyFont="1"/>
    <xf numFmtId="0" fontId="2" fillId="0" borderId="8" xfId="0" applyFont="1" applyBorder="1"/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1" fillId="0" borderId="8" xfId="0" applyFont="1" applyBorder="1" applyAlignment="1">
      <alignment horizontal="left"/>
    </xf>
    <xf numFmtId="164" fontId="1" fillId="0" borderId="0" xfId="0" applyNumberFormat="1" applyFont="1"/>
    <xf numFmtId="164" fontId="1" fillId="0" borderId="7" xfId="0" applyNumberFormat="1" applyFont="1" applyBorder="1"/>
    <xf numFmtId="37" fontId="0" fillId="0" borderId="0" xfId="0" applyNumberFormat="1"/>
    <xf numFmtId="0" fontId="0" fillId="0" borderId="13" xfId="0" applyBorder="1"/>
    <xf numFmtId="0" fontId="0" fillId="0" borderId="9" xfId="0" applyBorder="1"/>
    <xf numFmtId="0" fontId="0" fillId="0" borderId="14" xfId="0" applyBorder="1"/>
    <xf numFmtId="0" fontId="0" fillId="0" borderId="8" xfId="0" applyBorder="1" applyAlignment="1">
      <alignment horizontal="left"/>
    </xf>
    <xf numFmtId="0" fontId="1" fillId="0" borderId="8" xfId="0" applyFont="1" applyBorder="1"/>
    <xf numFmtId="37" fontId="0" fillId="0" borderId="9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0" xfId="0" applyNumberFormat="1" applyFont="1" applyFill="1"/>
    <xf numFmtId="164" fontId="14" fillId="0" borderId="0" xfId="0" applyNumberFormat="1" applyFont="1" applyFill="1"/>
    <xf numFmtId="164" fontId="2" fillId="0" borderId="0" xfId="0" applyNumberFormat="1" applyFont="1" applyFill="1"/>
    <xf numFmtId="10" fontId="4" fillId="0" borderId="0" xfId="0" applyNumberFormat="1" applyFont="1" applyFill="1"/>
    <xf numFmtId="164" fontId="4" fillId="0" borderId="0" xfId="0" applyNumberFormat="1" applyFont="1" applyFill="1"/>
    <xf numFmtId="164" fontId="4" fillId="0" borderId="0" xfId="0" applyNumberFormat="1" applyFont="1" applyFill="1" applyAlignment="1">
      <alignment horizontal="right"/>
    </xf>
    <xf numFmtId="164" fontId="0" fillId="0" borderId="2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164" fontId="0" fillId="0" borderId="7" xfId="0" applyNumberFormat="1" applyFont="1" applyFill="1" applyBorder="1"/>
    <xf numFmtId="43" fontId="0" fillId="0" borderId="0" xfId="0" applyNumberFormat="1" applyFont="1" applyFill="1"/>
    <xf numFmtId="164" fontId="0" fillId="0" borderId="5" xfId="0" applyNumberFormat="1" applyFont="1" applyFill="1" applyBorder="1"/>
    <xf numFmtId="164" fontId="0" fillId="0" borderId="6" xfId="0" applyNumberFormat="1" applyFont="1" applyFill="1" applyBorder="1"/>
    <xf numFmtId="0" fontId="2" fillId="0" borderId="0" xfId="0" applyFont="1" applyFill="1"/>
    <xf numFmtId="0" fontId="12" fillId="0" borderId="0" xfId="0" applyFont="1" applyFill="1"/>
    <xf numFmtId="0" fontId="3" fillId="0" borderId="0" xfId="0" applyFont="1" applyFill="1"/>
    <xf numFmtId="43" fontId="2" fillId="0" borderId="0" xfId="0" quotePrefix="1" applyNumberFormat="1" applyFont="1" applyFill="1"/>
    <xf numFmtId="0" fontId="1" fillId="0" borderId="1" xfId="0" applyFont="1" applyFill="1" applyBorder="1"/>
    <xf numFmtId="6" fontId="2" fillId="0" borderId="4" xfId="0" quotePrefix="1" applyNumberFormat="1" applyFont="1" applyFill="1" applyBorder="1" applyAlignment="1">
      <alignment horizontal="center"/>
    </xf>
    <xf numFmtId="6" fontId="2" fillId="0" borderId="8" xfId="0" quotePrefix="1" applyNumberFormat="1" applyFont="1" applyFill="1" applyBorder="1" applyAlignment="1">
      <alignment horizontal="center"/>
    </xf>
    <xf numFmtId="0" fontId="13" fillId="0" borderId="8" xfId="0" applyFont="1" applyFill="1" applyBorder="1"/>
    <xf numFmtId="0" fontId="4" fillId="0" borderId="8" xfId="0" applyFont="1" applyFill="1" applyBorder="1"/>
    <xf numFmtId="0" fontId="12" fillId="0" borderId="8" xfId="0" applyFont="1" applyFill="1" applyBorder="1"/>
    <xf numFmtId="0" fontId="12" fillId="0" borderId="8" xfId="0" applyFont="1" applyFill="1" applyBorder="1" applyAlignment="1">
      <alignment horizontal="left" indent="2"/>
    </xf>
    <xf numFmtId="44" fontId="1" fillId="0" borderId="0" xfId="0" applyNumberFormat="1" applyFont="1" applyFill="1"/>
    <xf numFmtId="0" fontId="12" fillId="0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9D6DB-E4FF-4E8D-AE01-751496F30242}">
  <sheetPr>
    <pageSetUpPr fitToPage="1"/>
  </sheetPr>
  <dimension ref="A1:P34"/>
  <sheetViews>
    <sheetView tabSelected="1" zoomScaleNormal="100" workbookViewId="0">
      <selection activeCell="E34" sqref="E34"/>
    </sheetView>
  </sheetViews>
  <sheetFormatPr defaultRowHeight="12.75" x14ac:dyDescent="0.2"/>
  <cols>
    <col min="1" max="1" width="19.7109375" customWidth="1"/>
    <col min="2" max="2" width="13.7109375" customWidth="1"/>
    <col min="3" max="15" width="15.42578125" style="2" customWidth="1"/>
    <col min="16" max="16" width="14.5703125" style="2" bestFit="1" customWidth="1"/>
  </cols>
  <sheetData>
    <row r="1" spans="1:15" ht="15.75" x14ac:dyDescent="0.25">
      <c r="A1" s="1" t="s">
        <v>0</v>
      </c>
    </row>
    <row r="2" spans="1:15" ht="15.75" x14ac:dyDescent="0.25">
      <c r="A2" s="1" t="s">
        <v>1</v>
      </c>
    </row>
    <row r="3" spans="1:15" ht="15.75" x14ac:dyDescent="0.25">
      <c r="A3" s="1" t="s">
        <v>2</v>
      </c>
      <c r="F3" s="3"/>
    </row>
    <row r="4" spans="1:15" ht="16.5" thickBot="1" x14ac:dyDescent="0.3">
      <c r="A4" s="4" t="s">
        <v>3</v>
      </c>
    </row>
    <row r="5" spans="1:15" x14ac:dyDescent="0.2">
      <c r="A5" s="5"/>
      <c r="B5" s="6" t="s">
        <v>4</v>
      </c>
      <c r="C5" s="7" t="s">
        <v>5</v>
      </c>
      <c r="D5" s="7" t="s">
        <v>5</v>
      </c>
      <c r="E5" s="7" t="s">
        <v>5</v>
      </c>
      <c r="F5" s="7" t="s">
        <v>5</v>
      </c>
      <c r="G5" s="7" t="s">
        <v>5</v>
      </c>
      <c r="H5" s="7" t="s">
        <v>5</v>
      </c>
      <c r="I5" s="7" t="s">
        <v>5</v>
      </c>
      <c r="J5" s="7" t="s">
        <v>5</v>
      </c>
      <c r="K5" s="7" t="s">
        <v>5</v>
      </c>
      <c r="L5" s="7" t="s">
        <v>5</v>
      </c>
      <c r="M5" s="7" t="s">
        <v>5</v>
      </c>
      <c r="N5" s="7" t="s">
        <v>5</v>
      </c>
      <c r="O5" s="8" t="s">
        <v>5</v>
      </c>
    </row>
    <row r="6" spans="1:15" ht="16.5" thickBot="1" x14ac:dyDescent="0.3">
      <c r="A6" s="9" t="s">
        <v>6</v>
      </c>
      <c r="B6" s="10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1" t="s">
        <v>13</v>
      </c>
      <c r="I6" s="11" t="s">
        <v>14</v>
      </c>
      <c r="J6" s="11" t="s">
        <v>15</v>
      </c>
      <c r="K6" s="11" t="s">
        <v>16</v>
      </c>
      <c r="L6" s="11" t="s">
        <v>17</v>
      </c>
      <c r="M6" s="11" t="s">
        <v>18</v>
      </c>
      <c r="N6" s="11" t="s">
        <v>19</v>
      </c>
      <c r="O6" s="12" t="s">
        <v>20</v>
      </c>
    </row>
    <row r="7" spans="1:15" x14ac:dyDescent="0.2">
      <c r="A7" s="5" t="s">
        <v>21</v>
      </c>
      <c r="B7" s="13">
        <v>0.41060694586524488</v>
      </c>
      <c r="C7" s="14">
        <f>'Table E-4'!$B$12*$B7</f>
        <v>4163.3291789465302</v>
      </c>
      <c r="D7" s="14">
        <f>'Table E-4'!$B$12*$B7</f>
        <v>4163.3291789465302</v>
      </c>
      <c r="E7" s="14">
        <f>'Table E-4'!$B$12*$B7</f>
        <v>4163.3291789465302</v>
      </c>
      <c r="F7" s="14">
        <f>'Table E-4'!$B$12*$B7</f>
        <v>4163.3291789465302</v>
      </c>
      <c r="G7" s="14">
        <f>'Table E-4'!$B$12*$B7</f>
        <v>4163.3291789465302</v>
      </c>
      <c r="H7" s="14">
        <f>'Table E-4'!$B$12*$B7</f>
        <v>4163.3291789465302</v>
      </c>
      <c r="I7" s="14">
        <f>'Table E-4'!$B$12*$B7</f>
        <v>4163.3291789465302</v>
      </c>
      <c r="J7" s="14">
        <f>'Table E-4'!$B$12*$B7</f>
        <v>4163.3291789465302</v>
      </c>
      <c r="K7" s="14">
        <f>'Table E-4'!$B$12*$B7</f>
        <v>4163.3291789465302</v>
      </c>
      <c r="L7" s="14"/>
      <c r="M7" s="14"/>
      <c r="N7" s="14"/>
      <c r="O7" s="15">
        <f>+SUM(C7:N7)</f>
        <v>37469.962610518771</v>
      </c>
    </row>
    <row r="8" spans="1:15" x14ac:dyDescent="0.2">
      <c r="A8" s="16" t="s">
        <v>22</v>
      </c>
      <c r="B8" s="17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8"/>
    </row>
    <row r="9" spans="1:15" x14ac:dyDescent="0.2">
      <c r="A9" s="16" t="s">
        <v>23</v>
      </c>
      <c r="B9" s="13">
        <v>0.40150657271480911</v>
      </c>
      <c r="C9" s="14">
        <f>'Table E-4'!$B$12*$B9</f>
        <v>4071.0563875141493</v>
      </c>
      <c r="D9" s="14">
        <f>'Table E-4'!$B$12*$B9</f>
        <v>4071.0563875141493</v>
      </c>
      <c r="E9" s="14">
        <f>'Table E-4'!$B$12*$B9</f>
        <v>4071.0563875141493</v>
      </c>
      <c r="F9" s="14">
        <f>'Table E-4'!$B$12*$B9</f>
        <v>4071.0563875141493</v>
      </c>
      <c r="G9" s="14">
        <f>'Table E-4'!$B$12*$B9</f>
        <v>4071.0563875141493</v>
      </c>
      <c r="H9" s="14">
        <f>'Table E-4'!$B$12*$B9</f>
        <v>4071.0563875141493</v>
      </c>
      <c r="I9" s="14">
        <f>'Table E-4'!$B$12*$B9</f>
        <v>4071.0563875141493</v>
      </c>
      <c r="J9" s="14">
        <f>'Table E-4'!$B$12*$B9</f>
        <v>4071.0563875141493</v>
      </c>
      <c r="K9" s="14">
        <f>'Table E-4'!$B$12*$B9</f>
        <v>4071.0563875141493</v>
      </c>
      <c r="L9" s="14"/>
      <c r="M9" s="14"/>
      <c r="N9" s="14"/>
      <c r="O9" s="15">
        <f t="shared" ref="O9:O12" si="0">+SUM(C9:N9)</f>
        <v>36639.507487627343</v>
      </c>
    </row>
    <row r="10" spans="1:15" x14ac:dyDescent="0.2">
      <c r="A10" s="16" t="s">
        <v>24</v>
      </c>
      <c r="B10" s="13">
        <v>0.14367253849044573</v>
      </c>
      <c r="C10" s="14">
        <f>'Table E-4'!$B$12*$B10</f>
        <v>1456.7607239330462</v>
      </c>
      <c r="D10" s="14">
        <f>'Table E-4'!$B$12*$B10</f>
        <v>1456.7607239330462</v>
      </c>
      <c r="E10" s="14">
        <f>'Table E-4'!$B$12*$B10</f>
        <v>1456.7607239330462</v>
      </c>
      <c r="F10" s="14">
        <f>'Table E-4'!$B$12*$B10</f>
        <v>1456.7607239330462</v>
      </c>
      <c r="G10" s="14">
        <f>'Table E-4'!$B$12*$B10</f>
        <v>1456.7607239330462</v>
      </c>
      <c r="H10" s="14">
        <f>'Table E-4'!$B$12*$B10</f>
        <v>1456.7607239330462</v>
      </c>
      <c r="I10" s="14">
        <f>'Table E-4'!$B$12*$B10</f>
        <v>1456.7607239330462</v>
      </c>
      <c r="J10" s="14">
        <f>'Table E-4'!$B$12*$B10</f>
        <v>1456.7607239330462</v>
      </c>
      <c r="K10" s="14">
        <f>'Table E-4'!$B$12*$B10</f>
        <v>1456.7607239330462</v>
      </c>
      <c r="L10" s="14"/>
      <c r="M10" s="14"/>
      <c r="N10" s="14"/>
      <c r="O10" s="15">
        <f t="shared" si="0"/>
        <v>13110.846515397416</v>
      </c>
    </row>
    <row r="11" spans="1:15" x14ac:dyDescent="0.2">
      <c r="A11" s="16" t="s">
        <v>25</v>
      </c>
      <c r="B11" s="13">
        <v>3.8113145797715721E-2</v>
      </c>
      <c r="C11" s="14">
        <f>'Table E-4'!$B$12*$B11</f>
        <v>386.44639015227187</v>
      </c>
      <c r="D11" s="14">
        <f>'Table E-4'!$B$12*$B11</f>
        <v>386.44639015227187</v>
      </c>
      <c r="E11" s="14">
        <f>'Table E-4'!$B$12*$B11</f>
        <v>386.44639015227187</v>
      </c>
      <c r="F11" s="14">
        <f>'Table E-4'!$B$12*$B11</f>
        <v>386.44639015227187</v>
      </c>
      <c r="G11" s="14">
        <f>'Table E-4'!$B$12*$B11</f>
        <v>386.44639015227187</v>
      </c>
      <c r="H11" s="14">
        <f>'Table E-4'!$B$12*$B11</f>
        <v>386.44639015227187</v>
      </c>
      <c r="I11" s="14">
        <f>'Table E-4'!$B$12*$B11</f>
        <v>386.44639015227187</v>
      </c>
      <c r="J11" s="14">
        <f>'Table E-4'!$B$12*$B11</f>
        <v>386.44639015227187</v>
      </c>
      <c r="K11" s="14">
        <f>'Table E-4'!$B$12*$B11</f>
        <v>386.44639015227187</v>
      </c>
      <c r="L11" s="14"/>
      <c r="M11" s="14"/>
      <c r="N11" s="14"/>
      <c r="O11" s="15">
        <f t="shared" si="0"/>
        <v>3478.0175113704463</v>
      </c>
    </row>
    <row r="12" spans="1:15" x14ac:dyDescent="0.2">
      <c r="A12" s="16" t="s">
        <v>26</v>
      </c>
      <c r="B12" s="17">
        <v>6.1007971317845805E-3</v>
      </c>
      <c r="C12" s="14">
        <f>'Table E-4'!$B$12*$B12</f>
        <v>61.8587361206691</v>
      </c>
      <c r="D12" s="14">
        <f>'Table E-4'!$B$12*$B12</f>
        <v>61.8587361206691</v>
      </c>
      <c r="E12" s="14">
        <f>'Table E-4'!$B$12*$B12</f>
        <v>61.8587361206691</v>
      </c>
      <c r="F12" s="14">
        <f>'Table E-4'!$B$12*$B12</f>
        <v>61.8587361206691</v>
      </c>
      <c r="G12" s="14">
        <f>'Table E-4'!$B$12*$B12</f>
        <v>61.8587361206691</v>
      </c>
      <c r="H12" s="14">
        <f>'Table E-4'!$B$12*$B12</f>
        <v>61.8587361206691</v>
      </c>
      <c r="I12" s="14">
        <f>'Table E-4'!$B$12*$B12</f>
        <v>61.8587361206691</v>
      </c>
      <c r="J12" s="14">
        <f>'Table E-4'!$B$12*$B12</f>
        <v>61.8587361206691</v>
      </c>
      <c r="K12" s="14">
        <f>'Table E-4'!$B$12*$B12</f>
        <v>61.8587361206691</v>
      </c>
      <c r="L12" s="14"/>
      <c r="M12" s="14"/>
      <c r="N12" s="14"/>
      <c r="O12" s="15">
        <f t="shared" si="0"/>
        <v>556.72862508602191</v>
      </c>
    </row>
    <row r="13" spans="1:15" x14ac:dyDescent="0.2">
      <c r="A13" s="16"/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15"/>
    </row>
    <row r="14" spans="1:15" ht="16.5" thickBot="1" x14ac:dyDescent="0.3">
      <c r="A14" s="21" t="s">
        <v>27</v>
      </c>
      <c r="B14" s="22">
        <v>0.99999999999999989</v>
      </c>
      <c r="C14" s="23">
        <f>SUM(C7:C12)</f>
        <v>10139.451416666667</v>
      </c>
      <c r="D14" s="23">
        <f>SUM(D7:D12)</f>
        <v>10139.451416666667</v>
      </c>
      <c r="E14" s="23">
        <f t="shared" ref="E14:N14" si="1">SUM(E7:E12)</f>
        <v>10139.451416666667</v>
      </c>
      <c r="F14" s="23">
        <f t="shared" si="1"/>
        <v>10139.451416666667</v>
      </c>
      <c r="G14" s="23">
        <f t="shared" si="1"/>
        <v>10139.451416666667</v>
      </c>
      <c r="H14" s="23">
        <f t="shared" si="1"/>
        <v>10139.451416666667</v>
      </c>
      <c r="I14" s="23">
        <f t="shared" si="1"/>
        <v>10139.451416666667</v>
      </c>
      <c r="J14" s="23">
        <f t="shared" si="1"/>
        <v>10139.451416666667</v>
      </c>
      <c r="K14" s="23">
        <f t="shared" si="1"/>
        <v>10139.451416666667</v>
      </c>
      <c r="L14" s="23">
        <f t="shared" si="1"/>
        <v>0</v>
      </c>
      <c r="M14" s="23">
        <f t="shared" si="1"/>
        <v>0</v>
      </c>
      <c r="N14" s="23">
        <f t="shared" si="1"/>
        <v>0</v>
      </c>
      <c r="O14" s="24">
        <f>+O7+O9+O10+O11+O12</f>
        <v>91255.062749999997</v>
      </c>
    </row>
    <row r="15" spans="1:15" x14ac:dyDescent="0.2">
      <c r="B15" s="25"/>
    </row>
    <row r="16" spans="1:15" ht="16.5" thickBot="1" x14ac:dyDescent="0.3">
      <c r="A16" s="4" t="s">
        <v>28</v>
      </c>
    </row>
    <row r="17" spans="1:15" x14ac:dyDescent="0.2">
      <c r="A17" s="5"/>
      <c r="B17" s="6" t="s">
        <v>4</v>
      </c>
      <c r="C17" s="7" t="s">
        <v>5</v>
      </c>
      <c r="D17" s="7" t="s">
        <v>5</v>
      </c>
      <c r="E17" s="7" t="s">
        <v>5</v>
      </c>
      <c r="F17" s="7" t="s">
        <v>5</v>
      </c>
      <c r="G17" s="7" t="s">
        <v>5</v>
      </c>
      <c r="H17" s="7" t="s">
        <v>5</v>
      </c>
      <c r="I17" s="7" t="s">
        <v>5</v>
      </c>
      <c r="J17" s="7" t="s">
        <v>5</v>
      </c>
      <c r="K17" s="7" t="s">
        <v>5</v>
      </c>
      <c r="L17" s="7" t="s">
        <v>5</v>
      </c>
      <c r="M17" s="7" t="s">
        <v>5</v>
      </c>
      <c r="N17" s="7" t="s">
        <v>5</v>
      </c>
      <c r="O17" s="8" t="s">
        <v>5</v>
      </c>
    </row>
    <row r="18" spans="1:15" ht="16.5" thickBot="1" x14ac:dyDescent="0.3">
      <c r="A18" s="9" t="s">
        <v>6</v>
      </c>
      <c r="B18" s="10" t="s">
        <v>7</v>
      </c>
      <c r="C18" s="11" t="s">
        <v>8</v>
      </c>
      <c r="D18" s="11" t="s">
        <v>9</v>
      </c>
      <c r="E18" s="11" t="s">
        <v>10</v>
      </c>
      <c r="F18" s="11" t="s">
        <v>10</v>
      </c>
      <c r="G18" s="11" t="s">
        <v>10</v>
      </c>
      <c r="H18" s="11" t="s">
        <v>10</v>
      </c>
      <c r="I18" s="11" t="s">
        <v>14</v>
      </c>
      <c r="J18" s="11" t="s">
        <v>15</v>
      </c>
      <c r="K18" s="11" t="s">
        <v>16</v>
      </c>
      <c r="L18" s="11" t="s">
        <v>17</v>
      </c>
      <c r="M18" s="11" t="s">
        <v>18</v>
      </c>
      <c r="N18" s="11" t="s">
        <v>18</v>
      </c>
      <c r="O18" s="12" t="s">
        <v>20</v>
      </c>
    </row>
    <row r="19" spans="1:15" x14ac:dyDescent="0.2">
      <c r="A19" s="5" t="s">
        <v>21</v>
      </c>
      <c r="B19" s="13">
        <v>0.41060694586524488</v>
      </c>
      <c r="C19" s="14">
        <f>'Table E-4'!$B$62*'Table E-1'!$B19</f>
        <v>2980.9938008180925</v>
      </c>
      <c r="D19" s="14">
        <f>'Table E-4'!$B$62*'Table E-1'!$B19</f>
        <v>2980.9938008180925</v>
      </c>
      <c r="E19" s="14">
        <f>'Table E-4'!$B$62*'Table E-1'!$B19</f>
        <v>2980.9938008180925</v>
      </c>
      <c r="F19" s="14">
        <f>'Table E-4'!$B$62*'Table E-1'!$B19</f>
        <v>2980.9938008180925</v>
      </c>
      <c r="G19" s="14">
        <f>'Table E-4'!$B$62*'Table E-1'!$B19</f>
        <v>2980.9938008180925</v>
      </c>
      <c r="H19" s="14">
        <f>'Table E-4'!$B$62*'Table E-1'!$B19</f>
        <v>2980.9938008180925</v>
      </c>
      <c r="I19" s="14">
        <f>'Table E-4'!$B$62*'Table E-1'!$B19</f>
        <v>2980.9938008180925</v>
      </c>
      <c r="J19" s="14">
        <f>'Table E-4'!$B$62*'Table E-1'!$B19</f>
        <v>2980.9938008180925</v>
      </c>
      <c r="K19" s="14">
        <f>'Table E-4'!$B$62*'Table E-1'!$B19</f>
        <v>2980.9938008180925</v>
      </c>
      <c r="L19" s="14"/>
      <c r="M19" s="14"/>
      <c r="N19" s="14"/>
      <c r="O19" s="15">
        <f>+SUM(C19:N19)</f>
        <v>26828.944207362831</v>
      </c>
    </row>
    <row r="20" spans="1:15" x14ac:dyDescent="0.2">
      <c r="A20" s="16" t="s">
        <v>22</v>
      </c>
      <c r="B20" s="17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8"/>
    </row>
    <row r="21" spans="1:15" x14ac:dyDescent="0.2">
      <c r="A21" s="16" t="s">
        <v>23</v>
      </c>
      <c r="B21" s="13">
        <v>0.40150657271480911</v>
      </c>
      <c r="C21" s="14">
        <f>'Table E-4'!$B$62*'Table E-1'!$B21</f>
        <v>2914.9253715824034</v>
      </c>
      <c r="D21" s="14">
        <f>'Table E-4'!$B$62*'Table E-1'!$B21</f>
        <v>2914.9253715824034</v>
      </c>
      <c r="E21" s="14">
        <f>'Table E-4'!$B$62*'Table E-1'!$B21</f>
        <v>2914.9253715824034</v>
      </c>
      <c r="F21" s="14">
        <f>'Table E-4'!$B$62*'Table E-1'!$B21</f>
        <v>2914.9253715824034</v>
      </c>
      <c r="G21" s="14">
        <f>'Table E-4'!$B$62*'Table E-1'!$B21</f>
        <v>2914.9253715824034</v>
      </c>
      <c r="H21" s="14">
        <f>'Table E-4'!$B$62*'Table E-1'!$B21</f>
        <v>2914.9253715824034</v>
      </c>
      <c r="I21" s="14">
        <f>'Table E-4'!$B$62*'Table E-1'!$B21</f>
        <v>2914.9253715824034</v>
      </c>
      <c r="J21" s="14">
        <f>'Table E-4'!$B$62*'Table E-1'!$B21</f>
        <v>2914.9253715824034</v>
      </c>
      <c r="K21" s="14">
        <f>'Table E-4'!$B$62*'Table E-1'!$B21</f>
        <v>2914.9253715824034</v>
      </c>
      <c r="L21" s="14"/>
      <c r="M21" s="14"/>
      <c r="N21" s="14"/>
      <c r="O21" s="15">
        <f t="shared" ref="O21:O24" si="2">+SUM(C21:N21)</f>
        <v>26234.328344241629</v>
      </c>
    </row>
    <row r="22" spans="1:15" x14ac:dyDescent="0.2">
      <c r="A22" s="16" t="s">
        <v>24</v>
      </c>
      <c r="B22" s="13">
        <v>0.14367253849044573</v>
      </c>
      <c r="C22" s="14">
        <f>'Table E-4'!$B$62*'Table E-1'!$B22</f>
        <v>1043.0582115100774</v>
      </c>
      <c r="D22" s="14">
        <f>'Table E-4'!$B$62*'Table E-1'!$B22</f>
        <v>1043.0582115100774</v>
      </c>
      <c r="E22" s="14">
        <f>'Table E-4'!$B$62*'Table E-1'!$B22</f>
        <v>1043.0582115100774</v>
      </c>
      <c r="F22" s="14">
        <f>'Table E-4'!$B$62*'Table E-1'!$B22</f>
        <v>1043.0582115100774</v>
      </c>
      <c r="G22" s="14">
        <f>'Table E-4'!$B$62*'Table E-1'!$B22</f>
        <v>1043.0582115100774</v>
      </c>
      <c r="H22" s="14">
        <f>'Table E-4'!$B$62*'Table E-1'!$B22</f>
        <v>1043.0582115100774</v>
      </c>
      <c r="I22" s="14">
        <f>'Table E-4'!$B$62*'Table E-1'!$B22</f>
        <v>1043.0582115100774</v>
      </c>
      <c r="J22" s="14">
        <f>'Table E-4'!$B$62*'Table E-1'!$B22</f>
        <v>1043.0582115100774</v>
      </c>
      <c r="K22" s="14">
        <f>'Table E-4'!$B$62*'Table E-1'!$B22</f>
        <v>1043.0582115100774</v>
      </c>
      <c r="L22" s="14"/>
      <c r="M22" s="14"/>
      <c r="N22" s="14"/>
      <c r="O22" s="15">
        <f t="shared" si="2"/>
        <v>9387.5239035906943</v>
      </c>
    </row>
    <row r="23" spans="1:15" x14ac:dyDescent="0.2">
      <c r="A23" s="16" t="s">
        <v>25</v>
      </c>
      <c r="B23" s="13">
        <v>3.8113145797715721E-2</v>
      </c>
      <c r="C23" s="14">
        <f>'Table E-4'!$B$62*'Table E-1'!$B23</f>
        <v>276.70026651218285</v>
      </c>
      <c r="D23" s="14">
        <f>'Table E-4'!$B$62*'Table E-1'!$B23</f>
        <v>276.70026651218285</v>
      </c>
      <c r="E23" s="14">
        <f>'Table E-4'!$B$62*'Table E-1'!$B23</f>
        <v>276.70026651218285</v>
      </c>
      <c r="F23" s="14">
        <f>'Table E-4'!$B$62*'Table E-1'!$B23</f>
        <v>276.70026651218285</v>
      </c>
      <c r="G23" s="14">
        <f>'Table E-4'!$B$62*'Table E-1'!$B23</f>
        <v>276.70026651218285</v>
      </c>
      <c r="H23" s="14">
        <f>'Table E-4'!$B$62*'Table E-1'!$B23</f>
        <v>276.70026651218285</v>
      </c>
      <c r="I23" s="14">
        <f>'Table E-4'!$B$62*'Table E-1'!$B23</f>
        <v>276.70026651218285</v>
      </c>
      <c r="J23" s="14">
        <f>'Table E-4'!$B$62*'Table E-1'!$B23</f>
        <v>276.70026651218285</v>
      </c>
      <c r="K23" s="14">
        <f>'Table E-4'!$B$62*'Table E-1'!$B23</f>
        <v>276.70026651218285</v>
      </c>
      <c r="L23" s="14"/>
      <c r="M23" s="14"/>
      <c r="N23" s="14"/>
      <c r="O23" s="15">
        <f t="shared" si="2"/>
        <v>2490.3023986096455</v>
      </c>
    </row>
    <row r="24" spans="1:15" x14ac:dyDescent="0.2">
      <c r="A24" s="16" t="s">
        <v>26</v>
      </c>
      <c r="B24" s="17">
        <v>6.1007971317845805E-3</v>
      </c>
      <c r="C24" s="14">
        <f>'Table E-4'!$B$62*'Table E-1'!$B24</f>
        <v>44.291599577244256</v>
      </c>
      <c r="D24" s="14">
        <f>'Table E-4'!$B$62*'Table E-1'!$B24</f>
        <v>44.291599577244256</v>
      </c>
      <c r="E24" s="14">
        <f>'Table E-4'!$B$62*'Table E-1'!$B24</f>
        <v>44.291599577244256</v>
      </c>
      <c r="F24" s="14">
        <f>'Table E-4'!$B$62*'Table E-1'!$B24</f>
        <v>44.291599577244256</v>
      </c>
      <c r="G24" s="14">
        <f>'Table E-4'!$B$62*'Table E-1'!$B24</f>
        <v>44.291599577244256</v>
      </c>
      <c r="H24" s="14">
        <f>'Table E-4'!$B$62*'Table E-1'!$B24</f>
        <v>44.291599577244256</v>
      </c>
      <c r="I24" s="14">
        <f>'Table E-4'!$B$62*'Table E-1'!$B24</f>
        <v>44.291599577244256</v>
      </c>
      <c r="J24" s="14">
        <f>'Table E-4'!$B$62*'Table E-1'!$B24</f>
        <v>44.291599577244256</v>
      </c>
      <c r="K24" s="14">
        <f>'Table E-4'!$B$62*'Table E-1'!$B24</f>
        <v>44.291599577244256</v>
      </c>
      <c r="L24" s="14"/>
      <c r="M24" s="14"/>
      <c r="N24" s="14"/>
      <c r="O24" s="15">
        <f t="shared" si="2"/>
        <v>398.6243961951983</v>
      </c>
    </row>
    <row r="25" spans="1:15" x14ac:dyDescent="0.2">
      <c r="A25" s="16"/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5"/>
    </row>
    <row r="26" spans="1:15" ht="16.5" thickBot="1" x14ac:dyDescent="0.3">
      <c r="A26" s="21" t="s">
        <v>27</v>
      </c>
      <c r="B26" s="22">
        <v>0.99999999999999989</v>
      </c>
      <c r="C26" s="23">
        <f t="shared" ref="C26:H26" si="3">SUM(C19:C24)</f>
        <v>7259.9692500000001</v>
      </c>
      <c r="D26" s="23">
        <f t="shared" si="3"/>
        <v>7259.9692500000001</v>
      </c>
      <c r="E26" s="23">
        <f t="shared" si="3"/>
        <v>7259.9692500000001</v>
      </c>
      <c r="F26" s="23">
        <f t="shared" si="3"/>
        <v>7259.9692500000001</v>
      </c>
      <c r="G26" s="23">
        <f t="shared" si="3"/>
        <v>7259.9692500000001</v>
      </c>
      <c r="H26" s="23">
        <f t="shared" si="3"/>
        <v>7259.9692500000001</v>
      </c>
      <c r="I26" s="23">
        <f t="shared" ref="I26:N26" si="4">SUM(I19:I24)</f>
        <v>7259.9692500000001</v>
      </c>
      <c r="J26" s="23">
        <f t="shared" si="4"/>
        <v>7259.9692500000001</v>
      </c>
      <c r="K26" s="23">
        <f t="shared" si="4"/>
        <v>7259.9692500000001</v>
      </c>
      <c r="L26" s="23">
        <f t="shared" si="4"/>
        <v>0</v>
      </c>
      <c r="M26" s="23">
        <f t="shared" si="4"/>
        <v>0</v>
      </c>
      <c r="N26" s="23">
        <f t="shared" si="4"/>
        <v>0</v>
      </c>
      <c r="O26" s="24">
        <f>+O19+O21+O22+O23+O24</f>
        <v>65339.723249999995</v>
      </c>
    </row>
    <row r="27" spans="1:15" x14ac:dyDescent="0.2">
      <c r="A27" s="26" t="s">
        <v>29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</row>
    <row r="28" spans="1:15" x14ac:dyDescent="0.2">
      <c r="B28" s="28"/>
      <c r="C28" s="29"/>
      <c r="D28" s="29"/>
      <c r="E28" s="29"/>
      <c r="F28" s="29"/>
      <c r="G28" s="29"/>
      <c r="H28" s="29"/>
      <c r="I28" s="29"/>
      <c r="J28" s="29"/>
      <c r="K28" s="29"/>
      <c r="L28" s="30"/>
      <c r="M28" s="30"/>
    </row>
    <row r="29" spans="1:15" x14ac:dyDescent="0.2">
      <c r="B29" s="28"/>
      <c r="C29" s="31"/>
      <c r="D29" s="28"/>
      <c r="E29" s="28"/>
      <c r="F29" s="28"/>
      <c r="G29" s="28"/>
    </row>
    <row r="30" spans="1:15" x14ac:dyDescent="0.2">
      <c r="B30" s="28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</row>
    <row r="31" spans="1:15" x14ac:dyDescent="0.2">
      <c r="B31" s="28"/>
      <c r="C31" s="32"/>
      <c r="D31" s="28"/>
      <c r="E31" s="28"/>
      <c r="F31" s="28"/>
      <c r="G31" s="28"/>
    </row>
    <row r="32" spans="1:15" x14ac:dyDescent="0.2">
      <c r="B32" s="28"/>
      <c r="C32" s="32"/>
      <c r="D32" s="28"/>
      <c r="E32" s="28"/>
      <c r="F32" s="28"/>
      <c r="G32" s="28"/>
    </row>
    <row r="33" spans="2:7" x14ac:dyDescent="0.2">
      <c r="B33" s="28"/>
      <c r="C33" s="32"/>
      <c r="D33" s="28"/>
      <c r="E33" s="28"/>
      <c r="F33" s="28"/>
      <c r="G33" s="28"/>
    </row>
    <row r="34" spans="2:7" x14ac:dyDescent="0.2">
      <c r="B34" s="28"/>
      <c r="C34" s="28"/>
      <c r="D34" s="28"/>
      <c r="E34" s="28"/>
      <c r="F34" s="28"/>
      <c r="G34" s="28"/>
    </row>
  </sheetData>
  <pageMargins left="0.25" right="0.25" top="0.35" bottom="0.34" header="0.3" footer="0.3"/>
  <pageSetup scale="58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21143-CBA2-4926-B289-38E6EA75625F}">
  <sheetPr>
    <pageSetUpPr fitToPage="1"/>
  </sheetPr>
  <dimension ref="A1:O17"/>
  <sheetViews>
    <sheetView zoomScaleNormal="100" workbookViewId="0">
      <selection activeCell="D31" sqref="D31"/>
    </sheetView>
  </sheetViews>
  <sheetFormatPr defaultRowHeight="12.75" x14ac:dyDescent="0.2"/>
  <cols>
    <col min="1" max="1" width="34.7109375" customWidth="1"/>
    <col min="2" max="14" width="12.28515625" customWidth="1"/>
    <col min="16" max="16" width="12.85546875" bestFit="1" customWidth="1"/>
  </cols>
  <sheetData>
    <row r="1" spans="1:15" ht="15.75" x14ac:dyDescent="0.25">
      <c r="A1" s="1" t="s">
        <v>30</v>
      </c>
    </row>
    <row r="2" spans="1:15" ht="15.75" x14ac:dyDescent="0.25">
      <c r="A2" s="33" t="s">
        <v>31</v>
      </c>
    </row>
    <row r="3" spans="1:15" ht="15.75" x14ac:dyDescent="0.25">
      <c r="A3" s="1" t="s">
        <v>2</v>
      </c>
    </row>
    <row r="4" spans="1:15" ht="16.5" thickBot="1" x14ac:dyDescent="0.3">
      <c r="A4" s="4"/>
    </row>
    <row r="5" spans="1:15" x14ac:dyDescent="0.2">
      <c r="A5" s="5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5" t="s">
        <v>32</v>
      </c>
    </row>
    <row r="6" spans="1:15" ht="13.5" thickBot="1" x14ac:dyDescent="0.25">
      <c r="A6" s="36" t="s">
        <v>33</v>
      </c>
      <c r="B6" s="37" t="s">
        <v>8</v>
      </c>
      <c r="C6" s="37" t="s">
        <v>9</v>
      </c>
      <c r="D6" s="37" t="s">
        <v>10</v>
      </c>
      <c r="E6" s="37" t="s">
        <v>11</v>
      </c>
      <c r="F6" s="37" t="s">
        <v>12</v>
      </c>
      <c r="G6" s="37" t="s">
        <v>13</v>
      </c>
      <c r="H6" s="37" t="s">
        <v>14</v>
      </c>
      <c r="I6" s="37" t="s">
        <v>15</v>
      </c>
      <c r="J6" s="37" t="s">
        <v>16</v>
      </c>
      <c r="K6" s="37" t="s">
        <v>17</v>
      </c>
      <c r="L6" s="37" t="s">
        <v>18</v>
      </c>
      <c r="M6" s="37" t="s">
        <v>19</v>
      </c>
      <c r="N6" s="38" t="s">
        <v>20</v>
      </c>
    </row>
    <row r="7" spans="1:15" x14ac:dyDescent="0.2">
      <c r="A7" s="16" t="s">
        <v>32</v>
      </c>
      <c r="N7" s="39"/>
    </row>
    <row r="8" spans="1:15" x14ac:dyDescent="0.2">
      <c r="A8" s="40" t="s">
        <v>34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15">
        <v>0</v>
      </c>
      <c r="O8" s="41"/>
    </row>
    <row r="9" spans="1:15" x14ac:dyDescent="0.2">
      <c r="A9" s="40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5"/>
      <c r="O9" s="41"/>
    </row>
    <row r="10" spans="1:15" x14ac:dyDescent="0.2">
      <c r="A10" s="40" t="s">
        <v>35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15">
        <v>0</v>
      </c>
      <c r="O10" s="41"/>
    </row>
    <row r="11" spans="1:15" x14ac:dyDescent="0.2">
      <c r="A11" s="16" t="s">
        <v>32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2"/>
      <c r="O11" s="41"/>
    </row>
    <row r="12" spans="1:15" s="2" customFormat="1" ht="16.5" thickBot="1" x14ac:dyDescent="0.3">
      <c r="A12" s="43" t="s">
        <v>27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4">
        <v>0</v>
      </c>
    </row>
    <row r="13" spans="1:15" x14ac:dyDescent="0.2">
      <c r="A13" t="s">
        <v>36</v>
      </c>
    </row>
    <row r="14" spans="1:15" x14ac:dyDescent="0.2">
      <c r="A14" s="44" t="s">
        <v>37</v>
      </c>
    </row>
    <row r="15" spans="1:15" x14ac:dyDescent="0.2">
      <c r="A15" s="44" t="s">
        <v>38</v>
      </c>
    </row>
    <row r="17" spans="4:4" x14ac:dyDescent="0.2">
      <c r="D17" s="45"/>
    </row>
  </sheetData>
  <pageMargins left="0.25" right="0.25" top="0.35" bottom="0.34" header="0.3" footer="0.3"/>
  <pageSetup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71248-47FF-4128-AEC7-9FF67D3B50ED}">
  <sheetPr>
    <pageSetUpPr fitToPage="1"/>
  </sheetPr>
  <dimension ref="A1:P48"/>
  <sheetViews>
    <sheetView zoomScaleNormal="100" workbookViewId="0">
      <pane xSplit="1" ySplit="6" topLeftCell="B7" activePane="bottomRight" state="frozen"/>
      <selection activeCell="D31" sqref="D31"/>
      <selection pane="topRight" activeCell="D31" sqref="D31"/>
      <selection pane="bottomLeft" activeCell="D31" sqref="D31"/>
      <selection pane="bottomRight" activeCell="D31" sqref="D31"/>
    </sheetView>
  </sheetViews>
  <sheetFormatPr defaultRowHeight="12.75" x14ac:dyDescent="0.2"/>
  <cols>
    <col min="1" max="1" width="30.42578125" customWidth="1"/>
    <col min="2" max="14" width="13.7109375" customWidth="1"/>
  </cols>
  <sheetData>
    <row r="1" spans="1:15" ht="15.75" x14ac:dyDescent="0.25">
      <c r="A1" s="1" t="s">
        <v>39</v>
      </c>
    </row>
    <row r="2" spans="1:15" ht="15.75" x14ac:dyDescent="0.25">
      <c r="A2" s="33" t="s">
        <v>40</v>
      </c>
    </row>
    <row r="3" spans="1:15" ht="15.75" x14ac:dyDescent="0.25">
      <c r="A3" s="1" t="s">
        <v>2</v>
      </c>
    </row>
    <row r="4" spans="1:15" s="49" customFormat="1" ht="16.5" thickBot="1" x14ac:dyDescent="0.3">
      <c r="A4" s="46"/>
      <c r="B4" s="47"/>
      <c r="C4" s="48"/>
      <c r="D4" s="48"/>
      <c r="E4" s="47"/>
      <c r="F4" s="47"/>
    </row>
    <row r="5" spans="1:15" x14ac:dyDescent="0.2">
      <c r="A5" s="5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5" t="s">
        <v>32</v>
      </c>
    </row>
    <row r="6" spans="1:15" ht="16.5" thickBot="1" x14ac:dyDescent="0.3">
      <c r="A6" s="9" t="s">
        <v>32</v>
      </c>
      <c r="B6" s="37" t="s">
        <v>8</v>
      </c>
      <c r="C6" s="37" t="s">
        <v>9</v>
      </c>
      <c r="D6" s="37" t="s">
        <v>10</v>
      </c>
      <c r="E6" s="37" t="s">
        <v>11</v>
      </c>
      <c r="F6" s="37" t="s">
        <v>12</v>
      </c>
      <c r="G6" s="37" t="s">
        <v>13</v>
      </c>
      <c r="H6" s="37" t="s">
        <v>14</v>
      </c>
      <c r="I6" s="37" t="s">
        <v>15</v>
      </c>
      <c r="J6" s="37" t="s">
        <v>16</v>
      </c>
      <c r="K6" s="37" t="s">
        <v>17</v>
      </c>
      <c r="L6" s="37" t="s">
        <v>18</v>
      </c>
      <c r="M6" s="37" t="s">
        <v>19</v>
      </c>
      <c r="N6" s="38" t="s">
        <v>20</v>
      </c>
    </row>
    <row r="7" spans="1:15" ht="15.75" x14ac:dyDescent="0.25">
      <c r="A7" s="50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2"/>
    </row>
    <row r="8" spans="1:15" x14ac:dyDescent="0.2">
      <c r="A8" s="53" t="s">
        <v>41</v>
      </c>
      <c r="N8" s="39"/>
    </row>
    <row r="9" spans="1:15" x14ac:dyDescent="0.2">
      <c r="A9" s="54" t="s">
        <v>42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6">
        <v>0</v>
      </c>
      <c r="O9" s="57"/>
    </row>
    <row r="10" spans="1:15" x14ac:dyDescent="0.2">
      <c r="A10" s="54" t="s">
        <v>43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6">
        <v>0</v>
      </c>
      <c r="O10" s="57"/>
    </row>
    <row r="11" spans="1:15" x14ac:dyDescent="0.2">
      <c r="A11" s="54" t="s">
        <v>44</v>
      </c>
      <c r="B11" s="55">
        <v>0</v>
      </c>
      <c r="C11" s="55">
        <v>0</v>
      </c>
      <c r="D11" s="55">
        <v>0</v>
      </c>
      <c r="E11" s="55">
        <v>0</v>
      </c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6">
        <v>0</v>
      </c>
      <c r="O11" s="57"/>
    </row>
    <row r="12" spans="1:15" x14ac:dyDescent="0.2">
      <c r="A12" s="54" t="s">
        <v>45</v>
      </c>
      <c r="B12" s="55">
        <v>0</v>
      </c>
      <c r="C12" s="55">
        <v>0</v>
      </c>
      <c r="D12" s="55">
        <v>0</v>
      </c>
      <c r="E12" s="55">
        <v>0</v>
      </c>
      <c r="F12" s="55">
        <v>0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6">
        <v>0</v>
      </c>
      <c r="O12" s="57"/>
    </row>
    <row r="13" spans="1:15" x14ac:dyDescent="0.2">
      <c r="A13" s="54" t="s">
        <v>46</v>
      </c>
      <c r="B13" s="55">
        <v>0</v>
      </c>
      <c r="C13" s="55">
        <v>0</v>
      </c>
      <c r="D13" s="55">
        <v>0</v>
      </c>
      <c r="E13" s="55">
        <v>0</v>
      </c>
      <c r="F13" s="55">
        <v>0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55">
        <v>0</v>
      </c>
      <c r="M13" s="55">
        <v>0</v>
      </c>
      <c r="N13" s="56">
        <v>0</v>
      </c>
      <c r="O13" s="57"/>
    </row>
    <row r="14" spans="1:15" x14ac:dyDescent="0.2">
      <c r="A14" s="54" t="s">
        <v>47</v>
      </c>
      <c r="B14" s="55">
        <v>0</v>
      </c>
      <c r="C14" s="55">
        <v>0</v>
      </c>
      <c r="D14" s="55">
        <v>0</v>
      </c>
      <c r="E14" s="55">
        <v>0</v>
      </c>
      <c r="F14" s="55">
        <v>0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6">
        <v>0</v>
      </c>
      <c r="O14" s="57"/>
    </row>
    <row r="15" spans="1:15" x14ac:dyDescent="0.2">
      <c r="A15" s="54" t="s">
        <v>48</v>
      </c>
      <c r="B15" s="55">
        <v>0</v>
      </c>
      <c r="C15" s="55">
        <v>0</v>
      </c>
      <c r="D15" s="55">
        <v>0</v>
      </c>
      <c r="E15" s="55">
        <v>0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6">
        <v>0</v>
      </c>
      <c r="O15" s="57"/>
    </row>
    <row r="16" spans="1:15" x14ac:dyDescent="0.2">
      <c r="A16" s="58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60"/>
    </row>
    <row r="17" spans="1:16" x14ac:dyDescent="0.2">
      <c r="A17" s="16"/>
      <c r="N17" s="39"/>
    </row>
    <row r="18" spans="1:16" x14ac:dyDescent="0.2">
      <c r="A18" s="53" t="s">
        <v>49</v>
      </c>
      <c r="N18" s="39"/>
    </row>
    <row r="19" spans="1:16" x14ac:dyDescent="0.2">
      <c r="A19" s="54" t="s">
        <v>42</v>
      </c>
      <c r="B19" s="55">
        <v>0</v>
      </c>
      <c r="C19" s="55">
        <v>0</v>
      </c>
      <c r="D19" s="55">
        <v>0</v>
      </c>
      <c r="E19" s="55">
        <v>0</v>
      </c>
      <c r="F19" s="55">
        <v>0</v>
      </c>
      <c r="G19" s="55">
        <v>0</v>
      </c>
      <c r="H19" s="55">
        <v>0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6">
        <v>0</v>
      </c>
      <c r="O19" s="57"/>
    </row>
    <row r="20" spans="1:16" x14ac:dyDescent="0.2">
      <c r="A20" s="61" t="s">
        <v>43</v>
      </c>
      <c r="B20" s="55">
        <v>0</v>
      </c>
      <c r="C20" s="55">
        <v>0</v>
      </c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6">
        <v>0</v>
      </c>
    </row>
    <row r="21" spans="1:16" x14ac:dyDescent="0.2">
      <c r="A21" s="54" t="s">
        <v>44</v>
      </c>
      <c r="B21" s="55">
        <v>0</v>
      </c>
      <c r="C21" s="55">
        <v>0</v>
      </c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6">
        <v>0</v>
      </c>
    </row>
    <row r="22" spans="1:16" x14ac:dyDescent="0.2">
      <c r="A22" s="61" t="s">
        <v>45</v>
      </c>
      <c r="B22" s="55">
        <v>0</v>
      </c>
      <c r="C22" s="55">
        <v>0</v>
      </c>
      <c r="D22" s="55">
        <v>0</v>
      </c>
      <c r="E22" s="55">
        <v>0</v>
      </c>
      <c r="F22" s="55">
        <v>0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6">
        <v>0</v>
      </c>
    </row>
    <row r="23" spans="1:16" x14ac:dyDescent="0.2">
      <c r="A23" s="61" t="s">
        <v>46</v>
      </c>
      <c r="B23" s="55">
        <v>0</v>
      </c>
      <c r="C23" s="55">
        <v>0</v>
      </c>
      <c r="D23" s="55">
        <v>0</v>
      </c>
      <c r="E23" s="55">
        <v>0</v>
      </c>
      <c r="F23" s="55">
        <v>0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6">
        <v>0</v>
      </c>
    </row>
    <row r="24" spans="1:16" x14ac:dyDescent="0.2">
      <c r="A24" s="61" t="s">
        <v>47</v>
      </c>
      <c r="B24" s="55">
        <v>0</v>
      </c>
      <c r="C24" s="55">
        <v>0</v>
      </c>
      <c r="D24" s="55">
        <v>0</v>
      </c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6">
        <v>0</v>
      </c>
      <c r="O24" s="57"/>
    </row>
    <row r="25" spans="1:16" x14ac:dyDescent="0.2">
      <c r="A25" s="16" t="s">
        <v>48</v>
      </c>
      <c r="B25" s="55">
        <v>0</v>
      </c>
      <c r="C25" s="55">
        <v>0</v>
      </c>
      <c r="D25" s="55">
        <v>0</v>
      </c>
      <c r="E25" s="55">
        <v>0</v>
      </c>
      <c r="F25" s="55">
        <v>0</v>
      </c>
      <c r="G25" s="55">
        <v>0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6">
        <v>0</v>
      </c>
    </row>
    <row r="26" spans="1:16" x14ac:dyDescent="0.2">
      <c r="A26" s="58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60"/>
    </row>
    <row r="27" spans="1:16" x14ac:dyDescent="0.2">
      <c r="A27" s="16"/>
      <c r="N27" s="39"/>
    </row>
    <row r="28" spans="1:16" x14ac:dyDescent="0.2">
      <c r="A28" s="53" t="s">
        <v>50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39"/>
    </row>
    <row r="29" spans="1:16" x14ac:dyDescent="0.2">
      <c r="A29" s="62" t="s">
        <v>42</v>
      </c>
      <c r="B29" s="55">
        <v>0</v>
      </c>
      <c r="C29" s="55">
        <v>0</v>
      </c>
      <c r="D29" s="55">
        <v>0</v>
      </c>
      <c r="E29" s="55">
        <v>0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>
        <v>0</v>
      </c>
      <c r="M29" s="55">
        <v>0</v>
      </c>
      <c r="N29" s="56">
        <v>0</v>
      </c>
      <c r="P29" s="57"/>
    </row>
    <row r="30" spans="1:16" x14ac:dyDescent="0.2">
      <c r="A30" s="54" t="s">
        <v>44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6">
        <v>0</v>
      </c>
    </row>
    <row r="31" spans="1:16" x14ac:dyDescent="0.2">
      <c r="A31" s="16" t="s">
        <v>46</v>
      </c>
      <c r="B31" s="55">
        <v>0</v>
      </c>
      <c r="C31" s="55">
        <v>0</v>
      </c>
      <c r="D31" s="55">
        <v>0</v>
      </c>
      <c r="E31" s="55">
        <v>0</v>
      </c>
      <c r="F31" s="55">
        <v>0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6">
        <v>0</v>
      </c>
    </row>
    <row r="32" spans="1:16" x14ac:dyDescent="0.2">
      <c r="A32" s="16" t="s">
        <v>47</v>
      </c>
      <c r="B32" s="55">
        <v>0</v>
      </c>
      <c r="C32" s="55">
        <v>0</v>
      </c>
      <c r="D32" s="55">
        <v>0</v>
      </c>
      <c r="E32" s="55">
        <v>0</v>
      </c>
      <c r="F32" s="55">
        <v>0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56">
        <v>0</v>
      </c>
      <c r="O32" s="57"/>
    </row>
    <row r="33" spans="1:16" x14ac:dyDescent="0.2">
      <c r="A33" s="16" t="s">
        <v>51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56">
        <v>0</v>
      </c>
      <c r="P33" s="57"/>
    </row>
    <row r="34" spans="1:16" x14ac:dyDescent="0.2">
      <c r="A34" s="58"/>
      <c r="B34" s="59"/>
      <c r="C34" s="59"/>
      <c r="D34" s="59"/>
      <c r="E34" s="59"/>
      <c r="F34" s="59"/>
      <c r="G34" s="63"/>
      <c r="H34" s="59"/>
      <c r="I34" s="59"/>
      <c r="J34" s="59"/>
      <c r="K34" s="59"/>
      <c r="L34" s="59"/>
      <c r="M34" s="59"/>
      <c r="N34" s="60"/>
    </row>
    <row r="35" spans="1:16" x14ac:dyDescent="0.2">
      <c r="A35" s="16"/>
      <c r="N35" s="39"/>
    </row>
    <row r="36" spans="1:16" x14ac:dyDescent="0.2">
      <c r="A36" s="53" t="s">
        <v>52</v>
      </c>
      <c r="N36" s="39"/>
    </row>
    <row r="37" spans="1:16" x14ac:dyDescent="0.2">
      <c r="A37" s="16" t="s">
        <v>42</v>
      </c>
      <c r="B37" s="55">
        <v>0</v>
      </c>
      <c r="C37" s="55">
        <v>0</v>
      </c>
      <c r="D37" s="55">
        <v>0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55">
        <v>0</v>
      </c>
      <c r="N37" s="56"/>
    </row>
    <row r="38" spans="1:16" x14ac:dyDescent="0.2">
      <c r="A38" s="62" t="s">
        <v>44</v>
      </c>
      <c r="B38" s="55">
        <v>0</v>
      </c>
      <c r="C38" s="55">
        <v>0</v>
      </c>
      <c r="D38" s="55">
        <v>0</v>
      </c>
      <c r="E38" s="55">
        <v>0</v>
      </c>
      <c r="F38" s="55">
        <v>0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  <c r="L38" s="55">
        <v>0</v>
      </c>
      <c r="M38" s="55">
        <v>0</v>
      </c>
      <c r="N38" s="56"/>
    </row>
    <row r="39" spans="1:16" x14ac:dyDescent="0.2">
      <c r="A39" s="61" t="s">
        <v>45</v>
      </c>
      <c r="B39" s="55">
        <v>0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6"/>
    </row>
    <row r="40" spans="1:16" x14ac:dyDescent="0.2">
      <c r="A40" s="16" t="s">
        <v>46</v>
      </c>
      <c r="B40" s="55">
        <v>0</v>
      </c>
      <c r="C40" s="55">
        <v>0</v>
      </c>
      <c r="D40" s="55">
        <v>0</v>
      </c>
      <c r="E40" s="55">
        <v>0</v>
      </c>
      <c r="F40" s="55">
        <v>0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  <c r="L40" s="55">
        <v>0</v>
      </c>
      <c r="M40" s="55">
        <v>0</v>
      </c>
      <c r="N40" s="56"/>
    </row>
    <row r="41" spans="1:16" x14ac:dyDescent="0.2">
      <c r="A41" s="16" t="s">
        <v>47</v>
      </c>
      <c r="B41" s="55">
        <v>0</v>
      </c>
      <c r="C41" s="55">
        <v>0</v>
      </c>
      <c r="D41" s="55">
        <v>0</v>
      </c>
      <c r="E41" s="55">
        <v>0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6"/>
    </row>
    <row r="42" spans="1:16" x14ac:dyDescent="0.2">
      <c r="A42" s="16" t="s">
        <v>51</v>
      </c>
      <c r="B42" s="55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56"/>
    </row>
    <row r="43" spans="1:16" ht="13.5" thickBot="1" x14ac:dyDescent="0.25">
      <c r="A43" s="64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6"/>
    </row>
    <row r="44" spans="1:16" x14ac:dyDescent="0.2">
      <c r="A44" t="s">
        <v>36</v>
      </c>
    </row>
    <row r="45" spans="1:16" x14ac:dyDescent="0.2">
      <c r="A45" s="44"/>
      <c r="B45" s="2"/>
      <c r="C45" s="2"/>
      <c r="D45" s="2"/>
      <c r="E45" s="2"/>
      <c r="F45" s="2"/>
      <c r="G45" s="2"/>
    </row>
    <row r="46" spans="1:16" x14ac:dyDescent="0.2">
      <c r="A46" s="44" t="s">
        <v>53</v>
      </c>
    </row>
    <row r="47" spans="1:16" x14ac:dyDescent="0.2">
      <c r="D47" s="27"/>
      <c r="E47" s="57"/>
      <c r="F47" s="57"/>
      <c r="G47" s="57"/>
    </row>
    <row r="48" spans="1:16" x14ac:dyDescent="0.2">
      <c r="B48" s="17"/>
    </row>
  </sheetData>
  <pageMargins left="0.25" right="0.25" top="0.35" bottom="0.34" header="0.3" footer="0.3"/>
  <pageSetup scale="65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B2E61-C5EE-482C-9ACE-E72CE7F8828D}">
  <sheetPr>
    <pageSetUpPr fitToPage="1"/>
  </sheetPr>
  <dimension ref="A1:AB176"/>
  <sheetViews>
    <sheetView zoomScaleNormal="100" workbookViewId="0">
      <pane ySplit="6" topLeftCell="A7" activePane="bottomLeft" state="frozen"/>
      <selection activeCell="D31" sqref="D31"/>
      <selection pane="bottomLeft"/>
    </sheetView>
  </sheetViews>
  <sheetFormatPr defaultRowHeight="15" outlineLevelCol="1" x14ac:dyDescent="0.25"/>
  <cols>
    <col min="1" max="1" width="48.85546875" style="84" bestFit="1" customWidth="1"/>
    <col min="2" max="10" width="20.5703125" style="67" customWidth="1"/>
    <col min="11" max="13" width="20.5703125" style="67" hidden="1" customWidth="1" outlineLevel="1"/>
    <col min="14" max="14" width="20.5703125" style="67" customWidth="1" collapsed="1"/>
    <col min="15" max="16384" width="9.140625" style="84"/>
  </cols>
  <sheetData>
    <row r="1" spans="1:14" ht="15.75" x14ac:dyDescent="0.25">
      <c r="A1" s="83" t="s">
        <v>54</v>
      </c>
      <c r="C1" s="67" t="s">
        <v>32</v>
      </c>
      <c r="D1" s="67" t="s">
        <v>32</v>
      </c>
    </row>
    <row r="2" spans="1:14" ht="15.75" x14ac:dyDescent="0.25">
      <c r="A2" s="85" t="s">
        <v>55</v>
      </c>
    </row>
    <row r="3" spans="1:14" ht="15.75" x14ac:dyDescent="0.25">
      <c r="A3" s="83" t="s">
        <v>2</v>
      </c>
      <c r="G3" s="68"/>
      <c r="H3" s="68"/>
      <c r="I3" s="68"/>
      <c r="J3" s="68"/>
      <c r="K3" s="69"/>
      <c r="L3" s="69"/>
      <c r="M3" s="69"/>
      <c r="N3" s="69"/>
    </row>
    <row r="4" spans="1:14" ht="16.5" thickBot="1" x14ac:dyDescent="0.3">
      <c r="A4" s="86"/>
      <c r="B4" s="70"/>
      <c r="C4" s="70"/>
      <c r="D4" s="70"/>
      <c r="E4" s="70"/>
      <c r="F4" s="70"/>
      <c r="G4" s="70"/>
      <c r="H4" s="70"/>
      <c r="I4" s="70"/>
      <c r="J4" s="70"/>
      <c r="K4" s="71"/>
      <c r="L4" s="71"/>
      <c r="M4" s="71"/>
      <c r="N4" s="72"/>
    </row>
    <row r="5" spans="1:14" x14ac:dyDescent="0.25">
      <c r="A5" s="87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4" t="s">
        <v>32</v>
      </c>
    </row>
    <row r="6" spans="1:14" ht="16.5" thickBot="1" x14ac:dyDescent="0.3">
      <c r="A6" s="88" t="s">
        <v>56</v>
      </c>
      <c r="B6" s="75" t="s">
        <v>8</v>
      </c>
      <c r="C6" s="75" t="s">
        <v>9</v>
      </c>
      <c r="D6" s="75" t="s">
        <v>57</v>
      </c>
      <c r="E6" s="75" t="s">
        <v>11</v>
      </c>
      <c r="F6" s="75" t="s">
        <v>12</v>
      </c>
      <c r="G6" s="75" t="s">
        <v>58</v>
      </c>
      <c r="H6" s="75" t="s">
        <v>14</v>
      </c>
      <c r="I6" s="75" t="s">
        <v>15</v>
      </c>
      <c r="J6" s="75" t="s">
        <v>16</v>
      </c>
      <c r="K6" s="75" t="s">
        <v>17</v>
      </c>
      <c r="L6" s="75" t="s">
        <v>18</v>
      </c>
      <c r="M6" s="75" t="s">
        <v>19</v>
      </c>
      <c r="N6" s="76" t="s">
        <v>27</v>
      </c>
    </row>
    <row r="7" spans="1:14" ht="15.75" x14ac:dyDescent="0.25">
      <c r="A7" s="89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8"/>
    </row>
    <row r="8" spans="1:14" x14ac:dyDescent="0.25">
      <c r="A8" s="90" t="s">
        <v>59</v>
      </c>
      <c r="N8" s="79"/>
    </row>
    <row r="9" spans="1:14" x14ac:dyDescent="0.25">
      <c r="A9" s="91" t="s">
        <v>60</v>
      </c>
      <c r="N9" s="79"/>
    </row>
    <row r="10" spans="1:14" x14ac:dyDescent="0.25">
      <c r="A10" s="92" t="s">
        <v>42</v>
      </c>
      <c r="B10" s="67">
        <v>121689.80654638053</v>
      </c>
      <c r="C10" s="67">
        <v>126669.63679757431</v>
      </c>
      <c r="D10" s="67">
        <v>157400.47850587717</v>
      </c>
      <c r="E10" s="67">
        <v>176836.4502783682</v>
      </c>
      <c r="F10" s="67">
        <v>194309.0100411851</v>
      </c>
      <c r="G10" s="67">
        <v>213182.30182423483</v>
      </c>
      <c r="H10" s="67">
        <v>233094.47134176164</v>
      </c>
      <c r="I10" s="67">
        <v>250142.29481111196</v>
      </c>
      <c r="J10" s="67">
        <v>268281.36614218424</v>
      </c>
      <c r="K10" s="67">
        <v>285333.07711005403</v>
      </c>
      <c r="L10" s="67">
        <v>285333.07711005403</v>
      </c>
      <c r="M10" s="67">
        <v>285333.07711005403</v>
      </c>
      <c r="N10" s="79">
        <v>268281.36614218424</v>
      </c>
    </row>
    <row r="11" spans="1:14" x14ac:dyDescent="0.25">
      <c r="A11" s="92" t="s">
        <v>45</v>
      </c>
      <c r="B11" s="67">
        <v>0</v>
      </c>
      <c r="C11" s="67">
        <v>15898.204389999999</v>
      </c>
      <c r="D11" s="67">
        <v>0</v>
      </c>
      <c r="E11" s="67">
        <v>2655.1616100000001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N11" s="79">
        <v>18553.365999999998</v>
      </c>
    </row>
    <row r="12" spans="1:14" x14ac:dyDescent="0.25">
      <c r="A12" s="93" t="s">
        <v>61</v>
      </c>
      <c r="B12" s="67">
        <v>10139.451416666667</v>
      </c>
      <c r="C12" s="67">
        <v>26245.6355</v>
      </c>
      <c r="D12" s="67">
        <v>26245.6355</v>
      </c>
      <c r="E12" s="67">
        <v>26245.6355</v>
      </c>
      <c r="F12" s="67">
        <v>26245.6355</v>
      </c>
      <c r="G12" s="67">
        <v>26245.6355</v>
      </c>
      <c r="H12" s="67">
        <v>26245.6355</v>
      </c>
      <c r="I12" s="67">
        <v>26245.6355</v>
      </c>
      <c r="J12" s="67">
        <v>26245.6355</v>
      </c>
      <c r="N12" s="79">
        <v>220104.53541666668</v>
      </c>
    </row>
    <row r="13" spans="1:14" x14ac:dyDescent="0.25">
      <c r="A13" s="92" t="s">
        <v>62</v>
      </c>
      <c r="B13" s="67">
        <v>-250.22399999999999</v>
      </c>
      <c r="C13" s="67">
        <v>-459.06479999999999</v>
      </c>
      <c r="D13" s="67">
        <v>-459.06479999999999</v>
      </c>
      <c r="E13" s="67">
        <v>-1083.5980199999999</v>
      </c>
      <c r="F13" s="67">
        <v>-1083.5980199999999</v>
      </c>
      <c r="G13" s="67">
        <v>-1083.5980199999999</v>
      </c>
      <c r="H13" s="67">
        <v>-1083.5980199999999</v>
      </c>
      <c r="I13" s="67">
        <v>-1083.5980199999999</v>
      </c>
      <c r="J13" s="67">
        <v>-1083.5980199999999</v>
      </c>
      <c r="N13" s="79">
        <v>-7669.9417199999989</v>
      </c>
    </row>
    <row r="14" spans="1:14" x14ac:dyDescent="0.25">
      <c r="A14" s="92" t="s">
        <v>46</v>
      </c>
      <c r="B14" s="67">
        <v>-4922.8492400000005</v>
      </c>
      <c r="C14" s="67">
        <v>-10972.680229999998</v>
      </c>
      <c r="D14" s="67">
        <v>-6379.8421000000008</v>
      </c>
      <c r="E14" s="67">
        <v>-10442.73624</v>
      </c>
      <c r="F14" s="67">
        <v>-6436.4077699999998</v>
      </c>
      <c r="G14" s="67">
        <v>-5450.6021800000008</v>
      </c>
      <c r="H14" s="67">
        <v>-8329.56106</v>
      </c>
      <c r="I14" s="67">
        <v>-7549.4949000000006</v>
      </c>
      <c r="J14" s="67">
        <v>-8702.52117</v>
      </c>
      <c r="K14" s="67">
        <v>0</v>
      </c>
      <c r="L14" s="67">
        <v>0</v>
      </c>
      <c r="M14" s="67">
        <v>0</v>
      </c>
      <c r="N14" s="79">
        <v>-69186.694889999999</v>
      </c>
    </row>
    <row r="15" spans="1:14" x14ac:dyDescent="0.25">
      <c r="A15" s="92" t="s">
        <v>44</v>
      </c>
      <c r="B15" s="67">
        <v>13.452074527094</v>
      </c>
      <c r="C15" s="67">
        <v>18.746848302821789</v>
      </c>
      <c r="D15" s="67">
        <v>29.243172491028499</v>
      </c>
      <c r="E15" s="67">
        <v>98.096912816893322</v>
      </c>
      <c r="F15" s="67">
        <v>147.66207304973418</v>
      </c>
      <c r="G15" s="67">
        <v>200.73421752681136</v>
      </c>
      <c r="H15" s="67">
        <v>215.34704935032082</v>
      </c>
      <c r="I15" s="67">
        <v>526.528751072261</v>
      </c>
      <c r="J15" s="67">
        <v>592.19465786980288</v>
      </c>
      <c r="K15" s="67">
        <v>0</v>
      </c>
      <c r="L15" s="67">
        <v>0</v>
      </c>
      <c r="M15" s="67">
        <v>0</v>
      </c>
      <c r="N15" s="79">
        <v>1842.0057570067679</v>
      </c>
    </row>
    <row r="16" spans="1:14" x14ac:dyDescent="0.25">
      <c r="A16" s="92" t="s">
        <v>48</v>
      </c>
      <c r="B16" s="67">
        <v>126669.63679757431</v>
      </c>
      <c r="C16" s="67">
        <v>157400.47850587717</v>
      </c>
      <c r="D16" s="67">
        <v>176836.4502783682</v>
      </c>
      <c r="E16" s="67">
        <v>194309.0100411851</v>
      </c>
      <c r="F16" s="67">
        <v>213182.30182423483</v>
      </c>
      <c r="G16" s="67">
        <v>233094.47134176164</v>
      </c>
      <c r="H16" s="67">
        <v>250142.29481111196</v>
      </c>
      <c r="I16" s="67">
        <v>268281.36614218424</v>
      </c>
      <c r="J16" s="67">
        <v>285333.07711005403</v>
      </c>
      <c r="K16" s="67">
        <v>285333.07711005403</v>
      </c>
      <c r="L16" s="67">
        <v>285333.07711005403</v>
      </c>
      <c r="M16" s="67">
        <v>285333.07711005403</v>
      </c>
      <c r="N16" s="79">
        <v>285333.07711005403</v>
      </c>
    </row>
    <row r="17" spans="1:28" s="94" customFormat="1" x14ac:dyDescent="0.25">
      <c r="A17" s="92" t="s">
        <v>47</v>
      </c>
      <c r="B17" s="67">
        <v>-83722.049710199979</v>
      </c>
      <c r="C17" s="67">
        <v>-79718.242544499997</v>
      </c>
      <c r="D17" s="67">
        <v>-98229.814656062488</v>
      </c>
      <c r="E17" s="67">
        <v>-98908.97563106248</v>
      </c>
      <c r="F17" s="67">
        <v>-290398.53307916253</v>
      </c>
      <c r="G17" s="67">
        <v>-279542.97750411247</v>
      </c>
      <c r="H17" s="67">
        <v>-256096.35585091246</v>
      </c>
      <c r="I17" s="67">
        <v>-253441.41272191246</v>
      </c>
      <c r="J17" s="67">
        <v>-253803.49126501248</v>
      </c>
      <c r="K17" s="67"/>
      <c r="L17" s="67"/>
      <c r="M17" s="67"/>
      <c r="N17" s="79">
        <v>-253803.49126501248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</row>
    <row r="18" spans="1:28" s="94" customFormat="1" x14ac:dyDescent="0.25">
      <c r="A18" s="92" t="s">
        <v>63</v>
      </c>
      <c r="B18" s="67">
        <v>42947.587087374326</v>
      </c>
      <c r="C18" s="67">
        <v>77682.23596137717</v>
      </c>
      <c r="D18" s="67">
        <v>78606.635622305708</v>
      </c>
      <c r="E18" s="67">
        <v>95400.034410122622</v>
      </c>
      <c r="F18" s="67">
        <v>-77216.231254927698</v>
      </c>
      <c r="G18" s="67">
        <v>-46448.506162350823</v>
      </c>
      <c r="H18" s="67">
        <v>-5954.0610398004937</v>
      </c>
      <c r="I18" s="67">
        <v>14839.953420271777</v>
      </c>
      <c r="J18" s="67">
        <v>31529.585845041554</v>
      </c>
      <c r="K18" s="67">
        <v>285333.07711005403</v>
      </c>
      <c r="L18" s="67">
        <v>285333.07711005403</v>
      </c>
      <c r="M18" s="67">
        <v>285333.07711005403</v>
      </c>
      <c r="N18" s="79">
        <v>31529.585845041554</v>
      </c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</row>
    <row r="19" spans="1:28" s="94" customFormat="1" x14ac:dyDescent="0.25">
      <c r="A19" s="92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79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</row>
    <row r="20" spans="1:28" s="94" customFormat="1" x14ac:dyDescent="0.25">
      <c r="A20" s="91" t="s">
        <v>64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79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</row>
    <row r="21" spans="1:28" s="94" customFormat="1" x14ac:dyDescent="0.25">
      <c r="A21" s="92" t="s">
        <v>42</v>
      </c>
      <c r="B21" s="67">
        <v>16881.773249999969</v>
      </c>
      <c r="C21" s="67">
        <v>16732.663353362303</v>
      </c>
      <c r="D21" s="67">
        <v>16869.976577105848</v>
      </c>
      <c r="E21" s="67">
        <v>16761.537607128215</v>
      </c>
      <c r="F21" s="67">
        <v>16748.449270241959</v>
      </c>
      <c r="G21" s="67">
        <v>16737.557549037883</v>
      </c>
      <c r="H21" s="67">
        <v>16826.911976576517</v>
      </c>
      <c r="I21" s="67">
        <v>16491.571927641296</v>
      </c>
      <c r="J21" s="67">
        <v>16519.013564103498</v>
      </c>
      <c r="K21" s="67">
        <v>16870.733761997577</v>
      </c>
      <c r="L21" s="67">
        <v>16870.733761997577</v>
      </c>
      <c r="M21" s="67">
        <v>16870.733761997577</v>
      </c>
      <c r="N21" s="79">
        <v>16519.013564103498</v>
      </c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</row>
    <row r="22" spans="1:28" s="94" customFormat="1" x14ac:dyDescent="0.25">
      <c r="A22" s="92" t="s">
        <v>45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79">
        <v>0</v>
      </c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</row>
    <row r="23" spans="1:28" s="94" customFormat="1" x14ac:dyDescent="0.25">
      <c r="A23" s="93" t="s">
        <v>61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79">
        <v>0</v>
      </c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</row>
    <row r="24" spans="1:28" s="94" customFormat="1" x14ac:dyDescent="0.25">
      <c r="A24" s="92" t="s">
        <v>46</v>
      </c>
      <c r="B24" s="67">
        <v>-150.93058000000002</v>
      </c>
      <c r="C24" s="67">
        <v>135.21319</v>
      </c>
      <c r="D24" s="67">
        <v>-111.38147000000002</v>
      </c>
      <c r="E24" s="67">
        <v>-21.882399999999997</v>
      </c>
      <c r="F24" s="67">
        <v>-23.026</v>
      </c>
      <c r="G24" s="67">
        <v>74.257210000000001</v>
      </c>
      <c r="H24" s="67">
        <v>-350.18791999999996</v>
      </c>
      <c r="I24" s="67">
        <v>-6.0850400000000073</v>
      </c>
      <c r="J24" s="67">
        <v>316.00359000000003</v>
      </c>
      <c r="K24" s="67">
        <v>0</v>
      </c>
      <c r="L24" s="67">
        <v>0</v>
      </c>
      <c r="M24" s="67">
        <v>0</v>
      </c>
      <c r="N24" s="79">
        <v>-138.01941999999997</v>
      </c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</row>
    <row r="25" spans="1:28" s="94" customFormat="1" x14ac:dyDescent="0.25">
      <c r="A25" s="92" t="s">
        <v>44</v>
      </c>
      <c r="B25" s="67">
        <v>1.8206833623333301</v>
      </c>
      <c r="C25" s="67">
        <v>2.1000337435452878</v>
      </c>
      <c r="D25" s="67">
        <v>2.9425000223685234</v>
      </c>
      <c r="E25" s="67">
        <v>8.7940631137423129</v>
      </c>
      <c r="F25" s="67">
        <v>12.13427879592542</v>
      </c>
      <c r="G25" s="67">
        <v>15.097217538634098</v>
      </c>
      <c r="H25" s="67">
        <v>14.847871064780728</v>
      </c>
      <c r="I25" s="67">
        <v>33.526676462203973</v>
      </c>
      <c r="J25" s="67">
        <v>35.716607894079992</v>
      </c>
      <c r="K25" s="67">
        <v>0</v>
      </c>
      <c r="L25" s="67">
        <v>0</v>
      </c>
      <c r="M25" s="67">
        <v>0</v>
      </c>
      <c r="N25" s="79">
        <v>126.97993199761368</v>
      </c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</row>
    <row r="26" spans="1:28" s="94" customFormat="1" x14ac:dyDescent="0.25">
      <c r="A26" s="92" t="s">
        <v>48</v>
      </c>
      <c r="B26" s="67">
        <v>16732.663353362303</v>
      </c>
      <c r="C26" s="67">
        <v>16869.976577105848</v>
      </c>
      <c r="D26" s="67">
        <v>16761.537607128215</v>
      </c>
      <c r="E26" s="67">
        <v>16748.449270241959</v>
      </c>
      <c r="F26" s="67">
        <v>16737.557549037883</v>
      </c>
      <c r="G26" s="67">
        <v>16826.911976576517</v>
      </c>
      <c r="H26" s="67">
        <v>16491.571927641296</v>
      </c>
      <c r="I26" s="67">
        <v>16519.013564103498</v>
      </c>
      <c r="J26" s="67">
        <v>16870.733761997577</v>
      </c>
      <c r="K26" s="67">
        <v>16870.733761997577</v>
      </c>
      <c r="L26" s="67">
        <v>16870.733761997577</v>
      </c>
      <c r="M26" s="67">
        <v>16870.733761997577</v>
      </c>
      <c r="N26" s="79">
        <v>16870.733761997577</v>
      </c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</row>
    <row r="27" spans="1:28" s="94" customFormat="1" x14ac:dyDescent="0.25">
      <c r="A27" s="92" t="s">
        <v>47</v>
      </c>
      <c r="B27" s="67">
        <v>-13696.427085999998</v>
      </c>
      <c r="C27" s="67">
        <v>-13813.463984299999</v>
      </c>
      <c r="D27" s="67">
        <v>-13704.629064300001</v>
      </c>
      <c r="E27" s="67">
        <v>-13635.004064300001</v>
      </c>
      <c r="F27" s="67">
        <v>-13635.004064300001</v>
      </c>
      <c r="G27" s="67">
        <v>-13415.0038243</v>
      </c>
      <c r="H27" s="67">
        <v>-13581.4438243</v>
      </c>
      <c r="I27" s="67">
        <v>-13581.4438243</v>
      </c>
      <c r="J27" s="67">
        <v>-13422.004354000001</v>
      </c>
      <c r="K27" s="67"/>
      <c r="L27" s="67"/>
      <c r="M27" s="67"/>
      <c r="N27" s="79">
        <v>-13422.004354000001</v>
      </c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</row>
    <row r="28" spans="1:28" s="94" customFormat="1" x14ac:dyDescent="0.25">
      <c r="A28" s="92" t="s">
        <v>63</v>
      </c>
      <c r="B28" s="67">
        <v>3036.2362673623047</v>
      </c>
      <c r="C28" s="67">
        <v>3056.5125928058496</v>
      </c>
      <c r="D28" s="67">
        <v>3056.9085428282142</v>
      </c>
      <c r="E28" s="67">
        <v>3113.4452059419582</v>
      </c>
      <c r="F28" s="67">
        <v>3102.5534847378822</v>
      </c>
      <c r="G28" s="67">
        <v>3411.9081522765173</v>
      </c>
      <c r="H28" s="67">
        <v>2910.1281033412961</v>
      </c>
      <c r="I28" s="67">
        <v>2937.5697398034972</v>
      </c>
      <c r="J28" s="67">
        <v>3448.7294079975763</v>
      </c>
      <c r="K28" s="67">
        <v>16870.733761997577</v>
      </c>
      <c r="L28" s="67">
        <v>16870.733761997577</v>
      </c>
      <c r="M28" s="67">
        <v>16870.733761997577</v>
      </c>
      <c r="N28" s="79">
        <v>3448.7294079975763</v>
      </c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</row>
    <row r="29" spans="1:28" s="94" customFormat="1" x14ac:dyDescent="0.25">
      <c r="A29" s="92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79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</row>
    <row r="30" spans="1:28" s="94" customFormat="1" x14ac:dyDescent="0.25">
      <c r="A30" s="91" t="s">
        <v>65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79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</row>
    <row r="31" spans="1:28" s="94" customFormat="1" x14ac:dyDescent="0.25">
      <c r="A31" s="92" t="s">
        <v>42</v>
      </c>
      <c r="B31" s="67">
        <v>4596.2219300000734</v>
      </c>
      <c r="C31" s="67">
        <v>4321.7688316687818</v>
      </c>
      <c r="D31" s="67">
        <v>3433.9924064521156</v>
      </c>
      <c r="E31" s="67">
        <v>2666.52376491412</v>
      </c>
      <c r="F31" s="67">
        <v>1997.7069441649498</v>
      </c>
      <c r="G31" s="67">
        <v>1394.0607744249694</v>
      </c>
      <c r="H31" s="67">
        <v>1293.7397206129519</v>
      </c>
      <c r="I31" s="67">
        <v>559.4654930781652</v>
      </c>
      <c r="J31" s="67">
        <v>158.2334125640908</v>
      </c>
      <c r="K31" s="67">
        <v>-631.03833112495943</v>
      </c>
      <c r="L31" s="67">
        <v>-631.03833112495943</v>
      </c>
      <c r="M31" s="67">
        <v>-631.03833112495943</v>
      </c>
      <c r="N31" s="79">
        <v>158.2334125640908</v>
      </c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</row>
    <row r="32" spans="1:28" s="94" customFormat="1" x14ac:dyDescent="0.25">
      <c r="A32" s="92" t="s">
        <v>45</v>
      </c>
      <c r="B32" s="67">
        <v>0</v>
      </c>
      <c r="C32" s="67">
        <v>0</v>
      </c>
      <c r="D32" s="67">
        <v>0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79">
        <v>0</v>
      </c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</row>
    <row r="33" spans="1:28" s="94" customFormat="1" x14ac:dyDescent="0.25">
      <c r="A33" s="93" t="s">
        <v>61</v>
      </c>
      <c r="B33" s="67">
        <v>0</v>
      </c>
      <c r="C33" s="67">
        <v>0</v>
      </c>
      <c r="D33" s="67">
        <v>0</v>
      </c>
      <c r="E33" s="67">
        <v>0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79">
        <v>0</v>
      </c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</row>
    <row r="34" spans="1:28" s="94" customFormat="1" x14ac:dyDescent="0.25">
      <c r="A34" s="92" t="s">
        <v>46</v>
      </c>
      <c r="B34" s="67">
        <v>-274.93612999999999</v>
      </c>
      <c r="C34" s="67">
        <v>-888.26112999999998</v>
      </c>
      <c r="D34" s="67">
        <v>-768.00238999999988</v>
      </c>
      <c r="E34" s="67">
        <v>-670.04085999999995</v>
      </c>
      <c r="F34" s="67">
        <v>-604.87523999999996</v>
      </c>
      <c r="G34" s="67">
        <v>-101.53002000000001</v>
      </c>
      <c r="H34" s="67">
        <v>-735.10007999999993</v>
      </c>
      <c r="I34" s="67">
        <v>-401.96100000000001</v>
      </c>
      <c r="J34" s="67">
        <v>-788.76598999999999</v>
      </c>
      <c r="K34" s="67">
        <v>0</v>
      </c>
      <c r="L34" s="67">
        <v>0</v>
      </c>
      <c r="M34" s="67">
        <v>0</v>
      </c>
      <c r="N34" s="79">
        <v>-5233.4728399999995</v>
      </c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</row>
    <row r="35" spans="1:28" s="94" customFormat="1" x14ac:dyDescent="0.25">
      <c r="A35" s="92" t="s">
        <v>44</v>
      </c>
      <c r="B35" s="80">
        <v>0.4830316687083413</v>
      </c>
      <c r="C35" s="80">
        <v>0.48470478333359773</v>
      </c>
      <c r="D35" s="80">
        <v>0.53374846200412029</v>
      </c>
      <c r="E35" s="80">
        <v>1.2240392508299129</v>
      </c>
      <c r="F35" s="80">
        <v>1.2290702600195886</v>
      </c>
      <c r="G35" s="80">
        <v>1.2089661879824725</v>
      </c>
      <c r="H35" s="80">
        <v>0.82585246521321543</v>
      </c>
      <c r="I35" s="80">
        <v>0.72891948592560263</v>
      </c>
      <c r="J35" s="80">
        <v>-0.50575368905023887</v>
      </c>
      <c r="K35" s="80">
        <v>0</v>
      </c>
      <c r="L35" s="80">
        <v>0</v>
      </c>
      <c r="M35" s="80">
        <v>0</v>
      </c>
      <c r="N35" s="79">
        <v>6.2125788749666127</v>
      </c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</row>
    <row r="36" spans="1:28" s="94" customFormat="1" x14ac:dyDescent="0.25">
      <c r="A36" s="92" t="s">
        <v>48</v>
      </c>
      <c r="B36" s="67">
        <v>4321.7688316687818</v>
      </c>
      <c r="C36" s="67">
        <v>3433.9924064521156</v>
      </c>
      <c r="D36" s="67">
        <v>2666.52376491412</v>
      </c>
      <c r="E36" s="67">
        <v>1997.7069441649498</v>
      </c>
      <c r="F36" s="67">
        <v>1394.0607744249694</v>
      </c>
      <c r="G36" s="67">
        <v>1293.7397206129519</v>
      </c>
      <c r="H36" s="67">
        <v>559.4654930781652</v>
      </c>
      <c r="I36" s="67">
        <v>158.2334125640908</v>
      </c>
      <c r="J36" s="67">
        <v>-631.03833112495943</v>
      </c>
      <c r="K36" s="67">
        <v>-631.03833112495943</v>
      </c>
      <c r="L36" s="67">
        <v>-631.03833112495943</v>
      </c>
      <c r="M36" s="67">
        <v>-631.03833112495943</v>
      </c>
      <c r="N36" s="79">
        <v>-631.03833112495943</v>
      </c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</row>
    <row r="37" spans="1:28" s="94" customFormat="1" x14ac:dyDescent="0.25">
      <c r="A37" s="92" t="s">
        <v>47</v>
      </c>
      <c r="B37" s="67">
        <v>-5688.3838440000009</v>
      </c>
      <c r="C37" s="67">
        <v>-4970.0680204999999</v>
      </c>
      <c r="D37" s="67">
        <v>1930.2290094999996</v>
      </c>
      <c r="E37" s="67">
        <v>2598.9872194999989</v>
      </c>
      <c r="F37" s="67">
        <v>3353.5709694999987</v>
      </c>
      <c r="G37" s="67">
        <v>3459.9968795000009</v>
      </c>
      <c r="H37" s="67">
        <v>4225.8361194999989</v>
      </c>
      <c r="I37" s="67">
        <v>4627.5579895000001</v>
      </c>
      <c r="J37" s="67">
        <v>4839.1257619999978</v>
      </c>
      <c r="K37" s="67"/>
      <c r="L37" s="67"/>
      <c r="M37" s="67"/>
      <c r="N37" s="79">
        <v>4839.1257619999978</v>
      </c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</row>
    <row r="38" spans="1:28" s="94" customFormat="1" x14ac:dyDescent="0.25">
      <c r="A38" s="92" t="s">
        <v>63</v>
      </c>
      <c r="B38" s="67">
        <v>-1366.6150123312191</v>
      </c>
      <c r="C38" s="67">
        <v>-1536.0756140478843</v>
      </c>
      <c r="D38" s="67">
        <v>4596.7527744141198</v>
      </c>
      <c r="E38" s="67">
        <v>4596.694163664949</v>
      </c>
      <c r="F38" s="67">
        <v>4747.6317439249679</v>
      </c>
      <c r="G38" s="67">
        <v>4753.7366001129531</v>
      </c>
      <c r="H38" s="67">
        <v>4785.3016125781642</v>
      </c>
      <c r="I38" s="67">
        <v>4785.791402064091</v>
      </c>
      <c r="J38" s="67">
        <v>4208.0874308750381</v>
      </c>
      <c r="K38" s="67">
        <v>-631.03833112495943</v>
      </c>
      <c r="L38" s="67">
        <v>-631.03833112495943</v>
      </c>
      <c r="M38" s="67">
        <v>-631.03833112495943</v>
      </c>
      <c r="N38" s="79">
        <v>4208.0874308750381</v>
      </c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</row>
    <row r="39" spans="1:28" s="94" customFormat="1" x14ac:dyDescent="0.25">
      <c r="A39" s="92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79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</row>
    <row r="40" spans="1:28" s="94" customFormat="1" x14ac:dyDescent="0.25">
      <c r="A40" s="91" t="s">
        <v>66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79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</row>
    <row r="41" spans="1:28" s="94" customFormat="1" x14ac:dyDescent="0.25">
      <c r="A41" s="92" t="s">
        <v>42</v>
      </c>
      <c r="B41" s="67">
        <v>2388.5923199999511</v>
      </c>
      <c r="C41" s="67">
        <v>2147.1269914887848</v>
      </c>
      <c r="D41" s="67">
        <v>2345.407757362721</v>
      </c>
      <c r="E41" s="67">
        <v>2313.1036414465098</v>
      </c>
      <c r="F41" s="67">
        <v>2311.806311707644</v>
      </c>
      <c r="G41" s="67">
        <v>2313.4823712836319</v>
      </c>
      <c r="H41" s="67">
        <v>2315.5645054177871</v>
      </c>
      <c r="I41" s="67">
        <v>2394.442067569868</v>
      </c>
      <c r="J41" s="67">
        <v>2399.2406051824264</v>
      </c>
      <c r="K41" s="67">
        <v>2403.9480378395256</v>
      </c>
      <c r="L41" s="67">
        <v>2403.9480378395256</v>
      </c>
      <c r="M41" s="67">
        <v>2403.9480378395256</v>
      </c>
      <c r="N41" s="79">
        <v>2399.2406051824264</v>
      </c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</row>
    <row r="42" spans="1:28" s="94" customFormat="1" x14ac:dyDescent="0.25">
      <c r="A42" s="92" t="s">
        <v>45</v>
      </c>
      <c r="B42" s="67">
        <v>0</v>
      </c>
      <c r="C42" s="67">
        <v>0</v>
      </c>
      <c r="D42" s="67">
        <v>0</v>
      </c>
      <c r="E42" s="67">
        <v>0</v>
      </c>
      <c r="F42" s="67">
        <v>0</v>
      </c>
      <c r="G42" s="67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79">
        <v>0</v>
      </c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</row>
    <row r="43" spans="1:28" s="94" customFormat="1" x14ac:dyDescent="0.25">
      <c r="A43" s="93" t="s">
        <v>61</v>
      </c>
      <c r="B43" s="67">
        <v>0</v>
      </c>
      <c r="C43" s="67">
        <v>0</v>
      </c>
      <c r="D43" s="67">
        <v>0</v>
      </c>
      <c r="E43" s="67">
        <v>0</v>
      </c>
      <c r="F43" s="67">
        <v>0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79">
        <v>0</v>
      </c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</row>
    <row r="44" spans="1:28" s="94" customFormat="1" x14ac:dyDescent="0.25">
      <c r="A44" s="92" t="s">
        <v>46</v>
      </c>
      <c r="B44" s="67">
        <v>-241.71100000000001</v>
      </c>
      <c r="C44" s="67">
        <v>198</v>
      </c>
      <c r="D44" s="67">
        <v>-32.711700000000008</v>
      </c>
      <c r="E44" s="67">
        <v>-2.51105</v>
      </c>
      <c r="F44" s="67">
        <v>0</v>
      </c>
      <c r="G44" s="67">
        <v>0</v>
      </c>
      <c r="H44" s="67">
        <v>76.778619999999989</v>
      </c>
      <c r="I44" s="67">
        <v>-7.009E-2</v>
      </c>
      <c r="J44" s="67">
        <v>-0.43048000000000003</v>
      </c>
      <c r="K44" s="67">
        <v>0</v>
      </c>
      <c r="L44" s="67">
        <v>0</v>
      </c>
      <c r="M44" s="67">
        <v>0</v>
      </c>
      <c r="N44" s="79">
        <v>-2.6557000000000284</v>
      </c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</row>
    <row r="45" spans="1:28" s="94" customFormat="1" x14ac:dyDescent="0.25">
      <c r="A45" s="92" t="s">
        <v>44</v>
      </c>
      <c r="B45" s="80">
        <v>0.24567148883332801</v>
      </c>
      <c r="C45" s="80">
        <v>0.28076587393609814</v>
      </c>
      <c r="D45" s="80">
        <v>0.40758408378847616</v>
      </c>
      <c r="E45" s="80">
        <v>1.2137202611344176</v>
      </c>
      <c r="F45" s="80">
        <v>1.6760595759880417</v>
      </c>
      <c r="G45" s="80">
        <v>2.0821341341552686</v>
      </c>
      <c r="H45" s="80">
        <v>2.09894215208086</v>
      </c>
      <c r="I45" s="80">
        <v>4.8686276125587318</v>
      </c>
      <c r="J45" s="80">
        <v>5.1379126570990303</v>
      </c>
      <c r="K45" s="80">
        <v>0</v>
      </c>
      <c r="L45" s="80">
        <v>0</v>
      </c>
      <c r="M45" s="80">
        <v>0</v>
      </c>
      <c r="N45" s="79">
        <v>18.011417839574253</v>
      </c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</row>
    <row r="46" spans="1:28" s="94" customFormat="1" x14ac:dyDescent="0.25">
      <c r="A46" s="92" t="s">
        <v>48</v>
      </c>
      <c r="B46" s="67">
        <v>2147.1269914887848</v>
      </c>
      <c r="C46" s="67">
        <v>2345.407757362721</v>
      </c>
      <c r="D46" s="67">
        <v>2313.1036414465098</v>
      </c>
      <c r="E46" s="67">
        <v>2311.806311707644</v>
      </c>
      <c r="F46" s="67">
        <v>2313.4823712836319</v>
      </c>
      <c r="G46" s="67">
        <v>2315.5645054177871</v>
      </c>
      <c r="H46" s="67">
        <v>2394.442067569868</v>
      </c>
      <c r="I46" s="67">
        <v>2399.2406051824264</v>
      </c>
      <c r="J46" s="67">
        <v>2403.9480378395256</v>
      </c>
      <c r="K46" s="67">
        <v>2403.9480378395256</v>
      </c>
      <c r="L46" s="67">
        <v>2403.9480378395256</v>
      </c>
      <c r="M46" s="67">
        <v>2403.9480378395256</v>
      </c>
      <c r="N46" s="79">
        <v>2403.9480378395256</v>
      </c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</row>
    <row r="47" spans="1:28" s="94" customFormat="1" x14ac:dyDescent="0.25">
      <c r="A47" s="92" t="s">
        <v>47</v>
      </c>
      <c r="B47" s="67">
        <v>-2019.4219299999959</v>
      </c>
      <c r="C47" s="67">
        <v>-2509.3580394999958</v>
      </c>
      <c r="D47" s="67">
        <v>-2387.9406794999968</v>
      </c>
      <c r="E47" s="67">
        <v>-2387.9406794999968</v>
      </c>
      <c r="F47" s="67">
        <v>-2387.9406794999968</v>
      </c>
      <c r="G47" s="67">
        <v>-2387.9406394999969</v>
      </c>
      <c r="H47" s="67">
        <v>-2451.5598194999966</v>
      </c>
      <c r="I47" s="67">
        <v>-2451.5598194999966</v>
      </c>
      <c r="J47" s="67">
        <v>-3110.7239599999966</v>
      </c>
      <c r="K47" s="67"/>
      <c r="L47" s="67"/>
      <c r="M47" s="67"/>
      <c r="N47" s="79">
        <v>-3110.7239599999966</v>
      </c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</row>
    <row r="48" spans="1:28" s="94" customFormat="1" x14ac:dyDescent="0.25">
      <c r="A48" s="92" t="s">
        <v>63</v>
      </c>
      <c r="B48" s="67">
        <v>127.70506148878894</v>
      </c>
      <c r="C48" s="67">
        <v>-163.95028213727483</v>
      </c>
      <c r="D48" s="67">
        <v>-74.837038053487049</v>
      </c>
      <c r="E48" s="67">
        <v>-76.134367792352805</v>
      </c>
      <c r="F48" s="67">
        <v>-74.458308216364912</v>
      </c>
      <c r="G48" s="67">
        <v>-72.376134082209774</v>
      </c>
      <c r="H48" s="67">
        <v>-57.117751930128634</v>
      </c>
      <c r="I48" s="67">
        <v>-52.319214317570186</v>
      </c>
      <c r="J48" s="67">
        <v>-706.77592216047105</v>
      </c>
      <c r="K48" s="67">
        <v>2403.9480378395256</v>
      </c>
      <c r="L48" s="67">
        <v>2403.9480378395256</v>
      </c>
      <c r="M48" s="67">
        <v>2403.9480378395256</v>
      </c>
      <c r="N48" s="79">
        <v>-706.77592216047105</v>
      </c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</row>
    <row r="49" spans="1:28" s="94" customFormat="1" x14ac:dyDescent="0.25">
      <c r="A49" s="92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79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</row>
    <row r="50" spans="1:28" s="94" customFormat="1" x14ac:dyDescent="0.25">
      <c r="A50" s="91" t="s">
        <v>67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79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</row>
    <row r="51" spans="1:28" s="94" customFormat="1" x14ac:dyDescent="0.25">
      <c r="A51" s="92" t="s">
        <v>42</v>
      </c>
      <c r="B51" s="67">
        <v>42.961999999999996</v>
      </c>
      <c r="C51" s="67">
        <v>42.966654216666662</v>
      </c>
      <c r="D51" s="67">
        <v>42.972025048443747</v>
      </c>
      <c r="E51" s="67">
        <v>42.979545152827228</v>
      </c>
      <c r="F51" s="67">
        <v>43.002109414032461</v>
      </c>
      <c r="G51" s="67">
        <v>43.033285943357633</v>
      </c>
      <c r="H51" s="67">
        <v>43.072015900706653</v>
      </c>
      <c r="I51" s="67">
        <v>43.110421781551452</v>
      </c>
      <c r="J51" s="67">
        <v>43.19807963917394</v>
      </c>
      <c r="K51" s="67">
        <v>43.290595526401169</v>
      </c>
      <c r="L51" s="67">
        <v>43.290595526401169</v>
      </c>
      <c r="M51" s="67">
        <v>43.290595526401169</v>
      </c>
      <c r="N51" s="79">
        <v>43.19807963917394</v>
      </c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</row>
    <row r="52" spans="1:28" s="94" customFormat="1" x14ac:dyDescent="0.25">
      <c r="A52" s="92" t="s">
        <v>45</v>
      </c>
      <c r="B52" s="67">
        <v>0</v>
      </c>
      <c r="C52" s="67">
        <v>0</v>
      </c>
      <c r="D52" s="67">
        <v>0</v>
      </c>
      <c r="E52" s="67">
        <v>0</v>
      </c>
      <c r="F52" s="67">
        <v>0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79">
        <v>0</v>
      </c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</row>
    <row r="53" spans="1:28" s="94" customFormat="1" x14ac:dyDescent="0.25">
      <c r="A53" s="93" t="s">
        <v>61</v>
      </c>
      <c r="B53" s="67">
        <v>0</v>
      </c>
      <c r="C53" s="67">
        <v>0</v>
      </c>
      <c r="D53" s="67">
        <v>0</v>
      </c>
      <c r="E53" s="67">
        <v>0</v>
      </c>
      <c r="F53" s="67">
        <v>0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79">
        <v>0</v>
      </c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</row>
    <row r="54" spans="1:28" s="94" customFormat="1" x14ac:dyDescent="0.25">
      <c r="A54" s="92" t="s">
        <v>46</v>
      </c>
      <c r="B54" s="67">
        <v>0</v>
      </c>
      <c r="C54" s="67">
        <v>0</v>
      </c>
      <c r="D54" s="67">
        <v>0</v>
      </c>
      <c r="E54" s="67">
        <v>0</v>
      </c>
      <c r="F54" s="67">
        <v>0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79">
        <v>0</v>
      </c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</row>
    <row r="55" spans="1:28" s="94" customFormat="1" x14ac:dyDescent="0.25">
      <c r="A55" s="92" t="s">
        <v>44</v>
      </c>
      <c r="B55" s="80">
        <v>4.6542166666666664E-3</v>
      </c>
      <c r="C55" s="80">
        <v>5.3708317770833321E-3</v>
      </c>
      <c r="D55" s="80">
        <v>7.5201043834776556E-3</v>
      </c>
      <c r="E55" s="80">
        <v>2.2564261205234293E-2</v>
      </c>
      <c r="F55" s="80">
        <v>3.1176529325173532E-2</v>
      </c>
      <c r="G55" s="80">
        <v>3.8729957349021869E-2</v>
      </c>
      <c r="H55" s="80">
        <v>3.8405880844796764E-2</v>
      </c>
      <c r="I55" s="80">
        <v>8.7657857622487956E-2</v>
      </c>
      <c r="J55" s="80">
        <v>9.2515887227230864E-2</v>
      </c>
      <c r="K55" s="80">
        <v>0</v>
      </c>
      <c r="L55" s="80">
        <v>0</v>
      </c>
      <c r="M55" s="80">
        <v>0</v>
      </c>
      <c r="N55" s="79">
        <v>0.32859552640117295</v>
      </c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</row>
    <row r="56" spans="1:28" s="94" customFormat="1" x14ac:dyDescent="0.25">
      <c r="A56" s="92" t="s">
        <v>48</v>
      </c>
      <c r="B56" s="67">
        <v>42.966654216666662</v>
      </c>
      <c r="C56" s="67">
        <v>42.972025048443747</v>
      </c>
      <c r="D56" s="67">
        <v>42.979545152827228</v>
      </c>
      <c r="E56" s="67">
        <v>43.002109414032461</v>
      </c>
      <c r="F56" s="67">
        <v>43.033285943357633</v>
      </c>
      <c r="G56" s="67">
        <v>43.072015900706653</v>
      </c>
      <c r="H56" s="67">
        <v>43.110421781551452</v>
      </c>
      <c r="I56" s="67">
        <v>43.19807963917394</v>
      </c>
      <c r="J56" s="67">
        <v>43.290595526401169</v>
      </c>
      <c r="K56" s="67">
        <v>43.290595526401169</v>
      </c>
      <c r="L56" s="67">
        <v>43.290595526401169</v>
      </c>
      <c r="M56" s="67">
        <v>43.290595526401169</v>
      </c>
      <c r="N56" s="79">
        <v>43.290595526401169</v>
      </c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</row>
    <row r="57" spans="1:28" s="94" customFormat="1" x14ac:dyDescent="0.25">
      <c r="A57" s="92" t="s">
        <v>47</v>
      </c>
      <c r="B57" s="67">
        <v>0</v>
      </c>
      <c r="C57" s="67">
        <v>0</v>
      </c>
      <c r="D57" s="67">
        <v>0</v>
      </c>
      <c r="E57" s="67">
        <v>0</v>
      </c>
      <c r="F57" s="67">
        <v>0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79">
        <v>0</v>
      </c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</row>
    <row r="58" spans="1:28" s="94" customFormat="1" x14ac:dyDescent="0.25">
      <c r="A58" s="92" t="s">
        <v>63</v>
      </c>
      <c r="B58" s="67">
        <v>42.966654216666662</v>
      </c>
      <c r="C58" s="67">
        <v>42.972025048443747</v>
      </c>
      <c r="D58" s="67">
        <v>42.979545152827228</v>
      </c>
      <c r="E58" s="67">
        <v>43.002109414032461</v>
      </c>
      <c r="F58" s="67">
        <v>43.033285943357633</v>
      </c>
      <c r="G58" s="67">
        <v>43.072015900706653</v>
      </c>
      <c r="H58" s="67">
        <v>43.110421781551452</v>
      </c>
      <c r="I58" s="67">
        <v>43.19807963917394</v>
      </c>
      <c r="J58" s="67">
        <v>43.290595526401169</v>
      </c>
      <c r="K58" s="67">
        <v>43.290595526401169</v>
      </c>
      <c r="L58" s="67">
        <v>43.290595526401169</v>
      </c>
      <c r="M58" s="67">
        <v>43.290595526401169</v>
      </c>
      <c r="N58" s="79">
        <v>43.290595526401169</v>
      </c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</row>
    <row r="59" spans="1:28" s="94" customFormat="1" x14ac:dyDescent="0.25">
      <c r="A59" s="92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79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</row>
    <row r="60" spans="1:28" s="94" customFormat="1" x14ac:dyDescent="0.25">
      <c r="A60" s="90" t="s">
        <v>68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79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</row>
    <row r="61" spans="1:28" s="94" customFormat="1" x14ac:dyDescent="0.25">
      <c r="A61" s="92" t="s">
        <v>42</v>
      </c>
      <c r="B61" s="67">
        <v>0</v>
      </c>
      <c r="C61" s="67">
        <v>7260.3624983343752</v>
      </c>
      <c r="D61" s="67">
        <v>14521.693041724791</v>
      </c>
      <c r="E61" s="67">
        <v>21784.83883531647</v>
      </c>
      <c r="F61" s="67">
        <v>29058.15086763314</v>
      </c>
      <c r="G61" s="67">
        <v>36341.819015865294</v>
      </c>
      <c r="H61" s="67">
        <v>2981.4147616920732</v>
      </c>
      <c r="I61" s="67">
        <v>10247.279176145206</v>
      </c>
      <c r="J61" s="67">
        <v>17535.465529207533</v>
      </c>
      <c r="K61" s="67">
        <v>24840.764118287796</v>
      </c>
      <c r="L61" s="67">
        <v>24840.764118287796</v>
      </c>
      <c r="M61" s="67">
        <v>24840.764118287796</v>
      </c>
      <c r="N61" s="79">
        <v>17535.465529207533</v>
      </c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</row>
    <row r="62" spans="1:28" s="94" customFormat="1" x14ac:dyDescent="0.25">
      <c r="A62" s="93" t="s">
        <v>61</v>
      </c>
      <c r="B62" s="67">
        <v>7259.9692500000001</v>
      </c>
      <c r="C62" s="67">
        <v>7259.9692500000001</v>
      </c>
      <c r="D62" s="67">
        <v>7259.9692500000001</v>
      </c>
      <c r="E62" s="67">
        <v>7259.9692500000001</v>
      </c>
      <c r="F62" s="67">
        <v>7259.9692500000001</v>
      </c>
      <c r="G62" s="67">
        <v>7259.9692500000001</v>
      </c>
      <c r="H62" s="67">
        <v>7259.9692500000001</v>
      </c>
      <c r="I62" s="67">
        <v>7259.9692500000001</v>
      </c>
      <c r="J62" s="67">
        <v>7259.9692500000001</v>
      </c>
      <c r="K62" s="67"/>
      <c r="L62" s="67"/>
      <c r="M62" s="67"/>
      <c r="N62" s="79">
        <v>65339.72325000001</v>
      </c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</row>
    <row r="63" spans="1:28" s="94" customFormat="1" x14ac:dyDescent="0.25">
      <c r="A63" s="92" t="s">
        <v>69</v>
      </c>
      <c r="B63" s="67">
        <v>0</v>
      </c>
      <c r="C63" s="67">
        <v>0</v>
      </c>
      <c r="D63" s="67">
        <v>0</v>
      </c>
      <c r="E63" s="67">
        <v>0</v>
      </c>
      <c r="F63" s="67">
        <v>0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79">
        <v>0</v>
      </c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</row>
    <row r="64" spans="1:28" s="94" customFormat="1" x14ac:dyDescent="0.25">
      <c r="A64" s="92" t="s">
        <v>70</v>
      </c>
      <c r="B64" s="67">
        <v>0</v>
      </c>
      <c r="C64" s="67">
        <v>0</v>
      </c>
      <c r="D64" s="67">
        <v>0</v>
      </c>
      <c r="E64" s="67">
        <v>0</v>
      </c>
      <c r="F64" s="67">
        <v>0</v>
      </c>
      <c r="G64" s="67">
        <v>-40638.061000000002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79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</row>
    <row r="65" spans="1:28" s="94" customFormat="1" x14ac:dyDescent="0.25">
      <c r="A65" s="92" t="s">
        <v>44</v>
      </c>
      <c r="B65" s="80">
        <v>0.39324833437499995</v>
      </c>
      <c r="C65" s="67">
        <v>1.3612933904167968</v>
      </c>
      <c r="D65" s="67">
        <v>3.1765435916768379</v>
      </c>
      <c r="E65" s="67">
        <v>13.342782316666147</v>
      </c>
      <c r="F65" s="67">
        <v>23.698898232159024</v>
      </c>
      <c r="G65" s="67">
        <v>17.687495826778765</v>
      </c>
      <c r="H65" s="67">
        <v>5.8951644531337655</v>
      </c>
      <c r="I65" s="67">
        <v>28.21710306232859</v>
      </c>
      <c r="J65" s="67">
        <v>45.329339080261143</v>
      </c>
      <c r="K65" s="67">
        <v>0</v>
      </c>
      <c r="L65" s="67">
        <v>0</v>
      </c>
      <c r="M65" s="67">
        <v>0</v>
      </c>
      <c r="N65" s="79">
        <v>139.10186828779607</v>
      </c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</row>
    <row r="66" spans="1:28" s="94" customFormat="1" x14ac:dyDescent="0.25">
      <c r="A66" s="92" t="s">
        <v>48</v>
      </c>
      <c r="B66" s="67">
        <v>7260.3624983343752</v>
      </c>
      <c r="C66" s="67">
        <v>14521.693041724791</v>
      </c>
      <c r="D66" s="67">
        <v>21784.83883531647</v>
      </c>
      <c r="E66" s="67">
        <v>29058.15086763314</v>
      </c>
      <c r="F66" s="67">
        <v>36341.819015865294</v>
      </c>
      <c r="G66" s="67">
        <v>2981.4147616920732</v>
      </c>
      <c r="H66" s="67">
        <v>10247.279176145206</v>
      </c>
      <c r="I66" s="67">
        <v>17535.465529207533</v>
      </c>
      <c r="J66" s="67">
        <v>24840.764118287796</v>
      </c>
      <c r="K66" s="67">
        <v>24840.764118287796</v>
      </c>
      <c r="L66" s="67">
        <v>24840.764118287796</v>
      </c>
      <c r="M66" s="67">
        <v>24840.764118287796</v>
      </c>
      <c r="N66" s="79">
        <v>24840.764118287796</v>
      </c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</row>
    <row r="67" spans="1:28" s="94" customFormat="1" x14ac:dyDescent="0.25">
      <c r="A67" s="92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79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</row>
    <row r="68" spans="1:28" s="94" customFormat="1" x14ac:dyDescent="0.25">
      <c r="A68" s="90" t="s">
        <v>71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79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</row>
    <row r="69" spans="1:28" s="94" customFormat="1" x14ac:dyDescent="0.25">
      <c r="A69" s="92" t="s">
        <v>42</v>
      </c>
      <c r="B69" s="67">
        <v>0</v>
      </c>
      <c r="C69" s="67">
        <v>0</v>
      </c>
      <c r="D69" s="67">
        <v>0</v>
      </c>
      <c r="E69" s="67">
        <v>3378.8898208519167</v>
      </c>
      <c r="F69" s="67">
        <v>4507.000990612034</v>
      </c>
      <c r="G69" s="67">
        <v>5636.7184231010615</v>
      </c>
      <c r="H69" s="67">
        <v>6768.3398550985194</v>
      </c>
      <c r="I69" s="67">
        <v>7900.9186517123717</v>
      </c>
      <c r="J69" s="67">
        <v>9044.1703286652973</v>
      </c>
      <c r="K69" s="67">
        <v>10190.78739640391</v>
      </c>
      <c r="L69" s="67">
        <v>10190.78739640391</v>
      </c>
      <c r="M69" s="67">
        <v>10190.78739640391</v>
      </c>
      <c r="N69" s="79">
        <v>9044.1703286652973</v>
      </c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</row>
    <row r="70" spans="1:28" s="94" customFormat="1" x14ac:dyDescent="0.25">
      <c r="A70" s="92" t="s">
        <v>45</v>
      </c>
      <c r="B70" s="67">
        <v>0</v>
      </c>
      <c r="C70" s="67">
        <v>0</v>
      </c>
      <c r="D70" s="67">
        <v>2252.3554633333333</v>
      </c>
      <c r="E70" s="67">
        <v>0</v>
      </c>
      <c r="F70" s="67">
        <v>0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79">
        <v>2252.3554633333333</v>
      </c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</row>
    <row r="71" spans="1:28" s="94" customFormat="1" x14ac:dyDescent="0.25">
      <c r="A71" s="93" t="s">
        <v>61</v>
      </c>
      <c r="B71" s="67">
        <v>0</v>
      </c>
      <c r="C71" s="67">
        <v>0</v>
      </c>
      <c r="D71" s="67">
        <v>1126.0416666666667</v>
      </c>
      <c r="E71" s="67">
        <v>1126.0416666666667</v>
      </c>
      <c r="F71" s="67">
        <v>1126.0416666666667</v>
      </c>
      <c r="G71" s="67">
        <v>1126.0416666666667</v>
      </c>
      <c r="H71" s="67">
        <v>1126.0416666666667</v>
      </c>
      <c r="I71" s="67">
        <v>1126.0416666666667</v>
      </c>
      <c r="J71" s="67">
        <v>1126.0416666666667</v>
      </c>
      <c r="K71" s="67">
        <v>0</v>
      </c>
      <c r="L71" s="67">
        <v>0</v>
      </c>
      <c r="M71" s="67">
        <v>0</v>
      </c>
      <c r="N71" s="79">
        <v>7882.2916666666679</v>
      </c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</row>
    <row r="72" spans="1:28" s="94" customFormat="1" x14ac:dyDescent="0.25">
      <c r="A72" s="92" t="s">
        <v>46</v>
      </c>
      <c r="B72" s="67">
        <v>0</v>
      </c>
      <c r="C72" s="67">
        <v>0</v>
      </c>
      <c r="D72" s="67">
        <v>0</v>
      </c>
      <c r="E72" s="67">
        <v>0</v>
      </c>
      <c r="F72" s="67">
        <v>0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79">
        <v>0</v>
      </c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</row>
    <row r="73" spans="1:28" s="94" customFormat="1" x14ac:dyDescent="0.25">
      <c r="A73" s="92" t="s">
        <v>44</v>
      </c>
      <c r="B73" s="80">
        <v>0</v>
      </c>
      <c r="C73" s="80">
        <v>0</v>
      </c>
      <c r="D73" s="80">
        <v>0.49269085191666667</v>
      </c>
      <c r="E73" s="67">
        <v>2.0695030934472562</v>
      </c>
      <c r="F73" s="67">
        <v>3.6757658223603911</v>
      </c>
      <c r="G73" s="67">
        <v>5.5797653307909556</v>
      </c>
      <c r="H73" s="67">
        <v>6.5371299471850683</v>
      </c>
      <c r="I73" s="67">
        <v>17.2100102862596</v>
      </c>
      <c r="J73" s="67">
        <v>20.57540107194707</v>
      </c>
      <c r="K73" s="67">
        <v>0</v>
      </c>
      <c r="L73" s="67">
        <v>0</v>
      </c>
      <c r="M73" s="67">
        <v>0</v>
      </c>
      <c r="N73" s="79">
        <v>56.140266403907006</v>
      </c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</row>
    <row r="74" spans="1:28" s="94" customFormat="1" x14ac:dyDescent="0.25">
      <c r="A74" s="92" t="s">
        <v>48</v>
      </c>
      <c r="B74" s="67">
        <v>0</v>
      </c>
      <c r="C74" s="67">
        <v>0</v>
      </c>
      <c r="D74" s="67">
        <v>3378.8898208519167</v>
      </c>
      <c r="E74" s="67">
        <v>4507.000990612034</v>
      </c>
      <c r="F74" s="67">
        <v>5636.7184231010615</v>
      </c>
      <c r="G74" s="67">
        <v>6768.3398550985194</v>
      </c>
      <c r="H74" s="67">
        <v>7900.9186517123717</v>
      </c>
      <c r="I74" s="67">
        <v>9044.1703286652973</v>
      </c>
      <c r="J74" s="67">
        <v>10190.78739640391</v>
      </c>
      <c r="K74" s="67">
        <v>10190.78739640391</v>
      </c>
      <c r="L74" s="67">
        <v>10190.78739640391</v>
      </c>
      <c r="M74" s="67">
        <v>10190.78739640391</v>
      </c>
      <c r="N74" s="79">
        <v>10190.78739640391</v>
      </c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</row>
    <row r="75" spans="1:28" s="94" customFormat="1" x14ac:dyDescent="0.25">
      <c r="A75" s="92" t="s">
        <v>47</v>
      </c>
      <c r="B75" s="67">
        <v>0</v>
      </c>
      <c r="C75" s="67">
        <v>0</v>
      </c>
      <c r="D75" s="67">
        <v>0</v>
      </c>
      <c r="E75" s="67">
        <v>0</v>
      </c>
      <c r="F75" s="67">
        <v>0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79">
        <v>0</v>
      </c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</row>
    <row r="76" spans="1:28" s="94" customFormat="1" x14ac:dyDescent="0.25">
      <c r="A76" s="92" t="s">
        <v>63</v>
      </c>
      <c r="B76" s="67">
        <v>0</v>
      </c>
      <c r="C76" s="67">
        <v>0</v>
      </c>
      <c r="D76" s="67">
        <v>3378.8898208519167</v>
      </c>
      <c r="E76" s="67">
        <v>4507.000990612034</v>
      </c>
      <c r="F76" s="67">
        <v>5636.7184231010615</v>
      </c>
      <c r="G76" s="67">
        <v>6768.3398550985194</v>
      </c>
      <c r="H76" s="67">
        <v>7900.9186517123717</v>
      </c>
      <c r="I76" s="67">
        <v>9044.1703286652973</v>
      </c>
      <c r="J76" s="67">
        <v>10190.78739640391</v>
      </c>
      <c r="K76" s="67">
        <v>10190.78739640391</v>
      </c>
      <c r="L76" s="67">
        <v>10190.78739640391</v>
      </c>
      <c r="M76" s="67">
        <v>10190.78739640391</v>
      </c>
      <c r="N76" s="79">
        <v>10190.78739640391</v>
      </c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</row>
    <row r="77" spans="1:28" s="94" customFormat="1" x14ac:dyDescent="0.25">
      <c r="A77" s="92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79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</row>
    <row r="78" spans="1:28" s="94" customFormat="1" x14ac:dyDescent="0.25">
      <c r="A78" s="90" t="s">
        <v>72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79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</row>
    <row r="79" spans="1:28" s="94" customFormat="1" x14ac:dyDescent="0.25">
      <c r="A79" s="92" t="s">
        <v>42</v>
      </c>
      <c r="B79" s="67">
        <v>6618.6476888915304</v>
      </c>
      <c r="C79" s="67">
        <v>7236.0949834716184</v>
      </c>
      <c r="D79" s="67">
        <v>8278.7705644083035</v>
      </c>
      <c r="E79" s="67">
        <v>9023.2423527612009</v>
      </c>
      <c r="F79" s="67">
        <v>5200.9992656150444</v>
      </c>
      <c r="G79" s="67">
        <v>9269.9681604204907</v>
      </c>
      <c r="H79" s="67">
        <v>11839.153269916816</v>
      </c>
      <c r="I79" s="67">
        <v>14149.843217388534</v>
      </c>
      <c r="J79" s="67">
        <v>16660.874863481058</v>
      </c>
      <c r="K79" s="67">
        <v>18899.897270290177</v>
      </c>
      <c r="L79" s="67">
        <v>18899.897270290177</v>
      </c>
      <c r="M79" s="67">
        <v>18899.897270290177</v>
      </c>
      <c r="N79" s="79">
        <v>16660.874863481058</v>
      </c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</row>
    <row r="80" spans="1:28" s="94" customFormat="1" x14ac:dyDescent="0.25">
      <c r="A80" s="92" t="s">
        <v>45</v>
      </c>
      <c r="B80" s="67">
        <v>0</v>
      </c>
      <c r="C80" s="67">
        <v>208.85210999999998</v>
      </c>
      <c r="D80" s="67">
        <v>623.99378999999999</v>
      </c>
      <c r="E80" s="67">
        <v>-5593.8411927254247</v>
      </c>
      <c r="F80" s="67">
        <v>0</v>
      </c>
      <c r="G80" s="67">
        <v>-1027.4216207029217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79">
        <v>-5788.4169134283457</v>
      </c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</row>
    <row r="81" spans="1:14" x14ac:dyDescent="0.25">
      <c r="A81" s="93" t="s">
        <v>61</v>
      </c>
      <c r="B81" s="67">
        <v>624</v>
      </c>
      <c r="C81" s="67">
        <v>832.84080000000006</v>
      </c>
      <c r="D81" s="67">
        <v>118.90960999999999</v>
      </c>
      <c r="E81" s="67">
        <v>1769.33322</v>
      </c>
      <c r="F81" s="67">
        <v>3635.1454399999998</v>
      </c>
      <c r="G81" s="67">
        <v>3728.1297200000004</v>
      </c>
      <c r="H81" s="67">
        <v>2702.2393299999999</v>
      </c>
      <c r="I81" s="67">
        <v>2702.2393299999999</v>
      </c>
      <c r="J81" s="67">
        <v>2702.2393299999999</v>
      </c>
      <c r="K81" s="67">
        <v>0</v>
      </c>
      <c r="L81" s="67">
        <v>0</v>
      </c>
      <c r="M81" s="67">
        <v>0</v>
      </c>
      <c r="N81" s="79">
        <v>18815.076779999999</v>
      </c>
    </row>
    <row r="82" spans="1:14" x14ac:dyDescent="0.25">
      <c r="A82" s="92" t="s">
        <v>46</v>
      </c>
      <c r="B82" s="67">
        <v>-7.3031300000000003</v>
      </c>
      <c r="C82" s="67">
        <v>0</v>
      </c>
      <c r="D82" s="67">
        <v>0</v>
      </c>
      <c r="E82" s="67">
        <v>0</v>
      </c>
      <c r="F82" s="67">
        <v>428.57963000000001</v>
      </c>
      <c r="G82" s="67">
        <v>-140.55569</v>
      </c>
      <c r="H82" s="67">
        <v>-403.13097999999997</v>
      </c>
      <c r="I82" s="67">
        <v>-222.5001</v>
      </c>
      <c r="J82" s="67">
        <v>-501.25584999999995</v>
      </c>
      <c r="K82" s="67">
        <v>0</v>
      </c>
      <c r="L82" s="67">
        <v>0</v>
      </c>
      <c r="M82" s="67">
        <v>0</v>
      </c>
      <c r="N82" s="79">
        <v>-846.16611999999986</v>
      </c>
    </row>
    <row r="83" spans="1:14" x14ac:dyDescent="0.25">
      <c r="A83" s="92" t="s">
        <v>44</v>
      </c>
      <c r="B83" s="80">
        <v>0.75042458008824908</v>
      </c>
      <c r="C83" s="80">
        <v>0.98267093668395233</v>
      </c>
      <c r="D83" s="80">
        <v>1.5683883528964531</v>
      </c>
      <c r="E83" s="67">
        <v>2.2648855792687828</v>
      </c>
      <c r="F83" s="67">
        <v>5.2438248054459065</v>
      </c>
      <c r="G83" s="67">
        <v>9.0327001992458111</v>
      </c>
      <c r="H83" s="67">
        <v>11.581597471717494</v>
      </c>
      <c r="I83" s="67">
        <v>31.292416092523354</v>
      </c>
      <c r="J83" s="67">
        <v>38.038926809121939</v>
      </c>
      <c r="K83" s="67">
        <v>0</v>
      </c>
      <c r="L83" s="67">
        <v>0</v>
      </c>
      <c r="M83" s="67">
        <v>0</v>
      </c>
      <c r="N83" s="79">
        <v>100.75583482699194</v>
      </c>
    </row>
    <row r="84" spans="1:14" x14ac:dyDescent="0.25">
      <c r="A84" s="92" t="s">
        <v>48</v>
      </c>
      <c r="B84" s="67">
        <v>7236.0949834716184</v>
      </c>
      <c r="C84" s="67">
        <v>8278.7705644083035</v>
      </c>
      <c r="D84" s="67">
        <v>9023.2423527612009</v>
      </c>
      <c r="E84" s="67">
        <v>5200.9992656150444</v>
      </c>
      <c r="F84" s="67">
        <v>9269.9681604204907</v>
      </c>
      <c r="G84" s="67">
        <v>11839.153269916816</v>
      </c>
      <c r="H84" s="67">
        <v>14149.843217388534</v>
      </c>
      <c r="I84" s="67">
        <v>16660.874863481058</v>
      </c>
      <c r="J84" s="67">
        <v>18899.897270290177</v>
      </c>
      <c r="K84" s="67">
        <v>18899.897270290177</v>
      </c>
      <c r="L84" s="67">
        <v>18899.897270290177</v>
      </c>
      <c r="M84" s="67">
        <v>18899.897270290177</v>
      </c>
      <c r="N84" s="79">
        <v>18899.897270290177</v>
      </c>
    </row>
    <row r="85" spans="1:14" x14ac:dyDescent="0.25">
      <c r="A85" s="92" t="s">
        <v>47</v>
      </c>
      <c r="B85" s="67">
        <v>0</v>
      </c>
      <c r="C85" s="67">
        <v>0</v>
      </c>
      <c r="D85" s="67">
        <v>0</v>
      </c>
      <c r="E85" s="67">
        <v>0</v>
      </c>
      <c r="F85" s="67">
        <v>0</v>
      </c>
      <c r="G85" s="67">
        <v>0</v>
      </c>
      <c r="H85" s="67">
        <v>-19593.364939999996</v>
      </c>
      <c r="I85" s="67">
        <v>-20198.779139999995</v>
      </c>
      <c r="J85" s="67">
        <v>-21312.90929</v>
      </c>
      <c r="N85" s="79">
        <v>-21312.90929</v>
      </c>
    </row>
    <row r="86" spans="1:14" x14ac:dyDescent="0.25">
      <c r="A86" s="92" t="s">
        <v>63</v>
      </c>
      <c r="B86" s="67">
        <v>7236.0949834716184</v>
      </c>
      <c r="C86" s="67">
        <v>8278.7705644083035</v>
      </c>
      <c r="D86" s="67">
        <v>9023.2423527612009</v>
      </c>
      <c r="E86" s="67">
        <v>5200.9992656150444</v>
      </c>
      <c r="F86" s="67">
        <v>9269.9681604204907</v>
      </c>
      <c r="G86" s="67">
        <v>11839.153269916816</v>
      </c>
      <c r="H86" s="67">
        <v>-5443.5217226114619</v>
      </c>
      <c r="I86" s="67">
        <v>-3537.904276518937</v>
      </c>
      <c r="J86" s="67">
        <v>-2413.0120197098222</v>
      </c>
      <c r="K86" s="67">
        <v>18899.897270290177</v>
      </c>
      <c r="L86" s="67">
        <v>18899.897270290177</v>
      </c>
      <c r="M86" s="67">
        <v>18899.897270290177</v>
      </c>
      <c r="N86" s="79">
        <v>-2413.0120197098222</v>
      </c>
    </row>
    <row r="87" spans="1:14" x14ac:dyDescent="0.25">
      <c r="A87" s="92"/>
      <c r="N87" s="79"/>
    </row>
    <row r="88" spans="1:14" ht="15.75" thickBot="1" x14ac:dyDescent="0.3">
      <c r="A88" s="95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2"/>
    </row>
    <row r="90" spans="1:14" x14ac:dyDescent="0.25">
      <c r="B90" s="84"/>
      <c r="C90" s="84"/>
      <c r="D90" s="84"/>
      <c r="E90" s="84"/>
      <c r="F90" s="84"/>
      <c r="G90" s="84"/>
      <c r="H90" s="84"/>
      <c r="I90" s="84"/>
    </row>
    <row r="91" spans="1:14" x14ac:dyDescent="0.25">
      <c r="B91" s="84"/>
      <c r="C91" s="84"/>
      <c r="D91" s="84"/>
      <c r="E91" s="84"/>
      <c r="F91" s="84"/>
      <c r="G91" s="84"/>
      <c r="H91" s="84"/>
      <c r="I91" s="84"/>
    </row>
    <row r="92" spans="1:14" x14ac:dyDescent="0.25">
      <c r="B92" s="84"/>
      <c r="C92" s="84"/>
      <c r="D92" s="84"/>
      <c r="E92" s="84"/>
      <c r="F92" s="84"/>
      <c r="G92" s="84"/>
      <c r="H92" s="84"/>
      <c r="I92" s="84"/>
    </row>
    <row r="93" spans="1:14" x14ac:dyDescent="0.25">
      <c r="B93" s="84"/>
      <c r="C93" s="84"/>
      <c r="D93" s="84"/>
      <c r="E93" s="84"/>
      <c r="F93" s="84"/>
      <c r="G93" s="84"/>
      <c r="H93" s="84"/>
      <c r="I93" s="84"/>
    </row>
    <row r="94" spans="1:14" x14ac:dyDescent="0.25">
      <c r="B94" s="84"/>
      <c r="C94" s="84"/>
      <c r="D94" s="84"/>
      <c r="E94" s="84"/>
      <c r="F94" s="84"/>
      <c r="G94" s="84"/>
      <c r="H94" s="84"/>
      <c r="I94" s="84"/>
    </row>
    <row r="95" spans="1:14" x14ac:dyDescent="0.25">
      <c r="B95" s="84"/>
      <c r="C95" s="84"/>
      <c r="D95" s="84"/>
      <c r="E95" s="84"/>
      <c r="F95" s="84"/>
      <c r="G95" s="84"/>
      <c r="H95" s="84"/>
      <c r="I95" s="84"/>
    </row>
    <row r="96" spans="1:14" x14ac:dyDescent="0.25">
      <c r="B96" s="84"/>
      <c r="C96" s="84"/>
      <c r="D96" s="84"/>
      <c r="E96" s="84"/>
      <c r="F96" s="84"/>
      <c r="G96" s="84"/>
      <c r="H96" s="84"/>
      <c r="I96" s="84"/>
    </row>
    <row r="97" spans="2:9" x14ac:dyDescent="0.25">
      <c r="B97" s="84"/>
      <c r="C97" s="84"/>
      <c r="D97" s="84"/>
      <c r="E97" s="84"/>
      <c r="F97" s="84"/>
      <c r="G97" s="84"/>
      <c r="H97" s="84"/>
      <c r="I97" s="84"/>
    </row>
    <row r="98" spans="2:9" x14ac:dyDescent="0.25">
      <c r="B98" s="84"/>
      <c r="C98" s="84"/>
      <c r="D98" s="84"/>
      <c r="E98" s="84"/>
      <c r="F98" s="84"/>
      <c r="G98" s="84"/>
      <c r="H98" s="84"/>
      <c r="I98" s="84"/>
    </row>
    <row r="99" spans="2:9" x14ac:dyDescent="0.25">
      <c r="B99" s="84"/>
      <c r="C99" s="84"/>
      <c r="D99" s="84"/>
      <c r="E99" s="84"/>
      <c r="F99" s="84"/>
      <c r="G99" s="84"/>
      <c r="H99" s="84"/>
      <c r="I99" s="84"/>
    </row>
    <row r="100" spans="2:9" x14ac:dyDescent="0.25">
      <c r="B100" s="84"/>
      <c r="C100" s="84"/>
      <c r="D100" s="84"/>
      <c r="E100" s="84"/>
      <c r="F100" s="84"/>
      <c r="G100" s="84"/>
      <c r="H100" s="84"/>
      <c r="I100" s="84"/>
    </row>
    <row r="101" spans="2:9" x14ac:dyDescent="0.25">
      <c r="B101" s="84"/>
      <c r="C101" s="84"/>
      <c r="D101" s="84"/>
      <c r="E101" s="84"/>
      <c r="F101" s="84"/>
      <c r="G101" s="84"/>
      <c r="H101" s="84"/>
      <c r="I101" s="84"/>
    </row>
    <row r="102" spans="2:9" x14ac:dyDescent="0.25">
      <c r="B102" s="84"/>
      <c r="C102" s="84"/>
      <c r="D102" s="84"/>
      <c r="E102" s="84"/>
      <c r="F102" s="84"/>
      <c r="G102" s="84"/>
      <c r="H102" s="84"/>
      <c r="I102" s="84"/>
    </row>
    <row r="103" spans="2:9" x14ac:dyDescent="0.25">
      <c r="B103" s="84"/>
      <c r="C103" s="84"/>
      <c r="D103" s="84"/>
      <c r="E103" s="84"/>
      <c r="F103" s="84"/>
      <c r="G103" s="84"/>
      <c r="H103" s="84"/>
      <c r="I103" s="84"/>
    </row>
    <row r="104" spans="2:9" x14ac:dyDescent="0.25">
      <c r="B104" s="84"/>
      <c r="C104" s="84"/>
      <c r="D104" s="84"/>
      <c r="E104" s="84"/>
      <c r="F104" s="84"/>
      <c r="G104" s="84"/>
      <c r="H104" s="84"/>
      <c r="I104" s="84"/>
    </row>
    <row r="105" spans="2:9" x14ac:dyDescent="0.25">
      <c r="B105" s="84"/>
      <c r="C105" s="84"/>
      <c r="D105" s="84"/>
      <c r="E105" s="84"/>
      <c r="F105" s="84"/>
      <c r="G105" s="84"/>
      <c r="H105" s="84"/>
      <c r="I105" s="84"/>
    </row>
    <row r="106" spans="2:9" x14ac:dyDescent="0.25">
      <c r="B106" s="84"/>
      <c r="C106" s="84"/>
      <c r="D106" s="84"/>
      <c r="E106" s="84"/>
      <c r="F106" s="84"/>
      <c r="G106" s="84"/>
      <c r="H106" s="84"/>
      <c r="I106" s="84"/>
    </row>
    <row r="107" spans="2:9" x14ac:dyDescent="0.25">
      <c r="B107" s="84"/>
      <c r="C107" s="84"/>
      <c r="D107" s="84"/>
      <c r="E107" s="84"/>
      <c r="F107" s="84"/>
      <c r="G107" s="84"/>
      <c r="H107" s="84"/>
      <c r="I107" s="84"/>
    </row>
    <row r="108" spans="2:9" x14ac:dyDescent="0.25">
      <c r="B108" s="84"/>
      <c r="C108" s="84"/>
      <c r="D108" s="84"/>
      <c r="E108" s="84"/>
      <c r="F108" s="84"/>
      <c r="G108" s="84"/>
      <c r="H108" s="84"/>
      <c r="I108" s="84"/>
    </row>
    <row r="109" spans="2:9" x14ac:dyDescent="0.25">
      <c r="B109" s="84"/>
      <c r="C109" s="84"/>
      <c r="D109" s="84"/>
      <c r="E109" s="84"/>
      <c r="F109" s="84"/>
      <c r="G109" s="84"/>
      <c r="H109" s="84"/>
      <c r="I109" s="84"/>
    </row>
    <row r="110" spans="2:9" x14ac:dyDescent="0.25">
      <c r="B110" s="84"/>
      <c r="C110" s="84"/>
      <c r="D110" s="84"/>
      <c r="E110" s="84"/>
      <c r="F110" s="84"/>
      <c r="G110" s="84"/>
      <c r="H110" s="84"/>
      <c r="I110" s="84"/>
    </row>
    <row r="111" spans="2:9" x14ac:dyDescent="0.25">
      <c r="B111" s="84"/>
      <c r="C111" s="84"/>
      <c r="D111" s="84"/>
      <c r="E111" s="84"/>
      <c r="F111" s="84"/>
      <c r="G111" s="84"/>
      <c r="H111" s="84"/>
      <c r="I111" s="84"/>
    </row>
    <row r="112" spans="2:9" x14ac:dyDescent="0.25">
      <c r="B112" s="84"/>
      <c r="C112" s="84"/>
      <c r="D112" s="84"/>
      <c r="E112" s="84"/>
      <c r="F112" s="84"/>
      <c r="G112" s="84"/>
      <c r="H112" s="84"/>
      <c r="I112" s="84"/>
    </row>
    <row r="113" spans="2:9" x14ac:dyDescent="0.25">
      <c r="B113" s="84"/>
      <c r="C113" s="84"/>
      <c r="D113" s="84"/>
      <c r="E113" s="84"/>
      <c r="F113" s="84"/>
      <c r="G113" s="84"/>
      <c r="H113" s="84"/>
      <c r="I113" s="84"/>
    </row>
    <row r="114" spans="2:9" x14ac:dyDescent="0.25">
      <c r="B114" s="84"/>
      <c r="C114" s="84"/>
      <c r="D114" s="84"/>
      <c r="E114" s="84"/>
      <c r="F114" s="84"/>
      <c r="G114" s="84"/>
      <c r="H114" s="84"/>
      <c r="I114" s="84"/>
    </row>
    <row r="115" spans="2:9" x14ac:dyDescent="0.25">
      <c r="B115" s="84"/>
      <c r="C115" s="84"/>
      <c r="D115" s="84"/>
      <c r="E115" s="84"/>
      <c r="F115" s="84"/>
      <c r="G115" s="84"/>
      <c r="H115" s="84"/>
      <c r="I115" s="84"/>
    </row>
    <row r="116" spans="2:9" x14ac:dyDescent="0.25">
      <c r="B116" s="84"/>
      <c r="C116" s="84"/>
      <c r="D116" s="84"/>
      <c r="E116" s="84"/>
      <c r="F116" s="84"/>
      <c r="G116" s="84"/>
      <c r="H116" s="84"/>
      <c r="I116" s="84"/>
    </row>
    <row r="117" spans="2:9" x14ac:dyDescent="0.25">
      <c r="B117" s="84"/>
      <c r="C117" s="84"/>
      <c r="D117" s="84"/>
      <c r="E117" s="84"/>
      <c r="F117" s="84"/>
      <c r="G117" s="84"/>
      <c r="H117" s="84"/>
      <c r="I117" s="84"/>
    </row>
    <row r="118" spans="2:9" x14ac:dyDescent="0.25">
      <c r="B118" s="84"/>
      <c r="C118" s="84"/>
      <c r="D118" s="84"/>
      <c r="E118" s="84"/>
      <c r="F118" s="84"/>
      <c r="G118" s="84"/>
      <c r="H118" s="84"/>
      <c r="I118" s="84"/>
    </row>
    <row r="119" spans="2:9" x14ac:dyDescent="0.25">
      <c r="B119" s="84"/>
      <c r="C119" s="84"/>
      <c r="D119" s="84"/>
      <c r="E119" s="84"/>
      <c r="F119" s="84"/>
      <c r="G119" s="84"/>
      <c r="H119" s="84"/>
      <c r="I119" s="84"/>
    </row>
    <row r="120" spans="2:9" x14ac:dyDescent="0.25">
      <c r="B120" s="84"/>
      <c r="C120" s="84"/>
      <c r="D120" s="84"/>
      <c r="E120" s="84"/>
      <c r="F120" s="84"/>
      <c r="G120" s="84"/>
      <c r="H120" s="84"/>
      <c r="I120" s="84"/>
    </row>
    <row r="121" spans="2:9" x14ac:dyDescent="0.25">
      <c r="B121" s="84"/>
      <c r="C121" s="84"/>
      <c r="D121" s="84"/>
      <c r="E121" s="84"/>
      <c r="F121" s="84"/>
      <c r="G121" s="84"/>
      <c r="H121" s="84"/>
      <c r="I121" s="84"/>
    </row>
    <row r="122" spans="2:9" x14ac:dyDescent="0.25">
      <c r="B122" s="84"/>
      <c r="C122" s="84"/>
      <c r="D122" s="84"/>
      <c r="E122" s="84"/>
      <c r="F122" s="84"/>
      <c r="G122" s="84"/>
      <c r="H122" s="84"/>
      <c r="I122" s="84"/>
    </row>
    <row r="123" spans="2:9" x14ac:dyDescent="0.25">
      <c r="B123" s="84"/>
      <c r="C123" s="84"/>
      <c r="D123" s="84"/>
      <c r="E123" s="84"/>
      <c r="F123" s="84"/>
      <c r="G123" s="84"/>
      <c r="H123" s="84"/>
      <c r="I123" s="84"/>
    </row>
    <row r="124" spans="2:9" x14ac:dyDescent="0.25">
      <c r="B124" s="84"/>
      <c r="C124" s="84"/>
      <c r="D124" s="84"/>
      <c r="E124" s="84"/>
      <c r="F124" s="84"/>
      <c r="G124" s="84"/>
      <c r="H124" s="84"/>
      <c r="I124" s="84"/>
    </row>
    <row r="125" spans="2:9" x14ac:dyDescent="0.25">
      <c r="B125" s="84"/>
      <c r="C125" s="84"/>
      <c r="D125" s="84"/>
      <c r="E125" s="84"/>
      <c r="F125" s="84"/>
      <c r="G125" s="84"/>
      <c r="H125" s="84"/>
      <c r="I125" s="84"/>
    </row>
    <row r="126" spans="2:9" x14ac:dyDescent="0.25">
      <c r="B126" s="84"/>
      <c r="C126" s="84"/>
      <c r="D126" s="84"/>
      <c r="E126" s="84"/>
      <c r="F126" s="84"/>
      <c r="G126" s="84"/>
      <c r="H126" s="84"/>
      <c r="I126" s="84"/>
    </row>
    <row r="127" spans="2:9" x14ac:dyDescent="0.25">
      <c r="B127" s="84"/>
      <c r="C127" s="84"/>
      <c r="D127" s="84"/>
      <c r="E127" s="84"/>
      <c r="F127" s="84"/>
      <c r="G127" s="84"/>
      <c r="H127" s="84"/>
      <c r="I127" s="84"/>
    </row>
    <row r="128" spans="2:9" x14ac:dyDescent="0.25">
      <c r="B128" s="84"/>
      <c r="C128" s="84"/>
      <c r="D128" s="84"/>
      <c r="E128" s="84"/>
      <c r="F128" s="84"/>
      <c r="G128" s="84"/>
      <c r="H128" s="84"/>
      <c r="I128" s="84"/>
    </row>
    <row r="129" spans="2:9" x14ac:dyDescent="0.25">
      <c r="B129" s="84"/>
      <c r="C129" s="84"/>
      <c r="D129" s="84"/>
      <c r="E129" s="84"/>
      <c r="F129" s="84"/>
      <c r="G129" s="84"/>
      <c r="H129" s="84"/>
      <c r="I129" s="84"/>
    </row>
    <row r="130" spans="2:9" x14ac:dyDescent="0.25">
      <c r="B130" s="84"/>
      <c r="C130" s="84"/>
      <c r="D130" s="84"/>
      <c r="E130" s="84"/>
      <c r="F130" s="84"/>
      <c r="G130" s="84"/>
      <c r="H130" s="84"/>
      <c r="I130" s="84"/>
    </row>
    <row r="131" spans="2:9" x14ac:dyDescent="0.25">
      <c r="B131" s="84"/>
      <c r="C131" s="84"/>
      <c r="D131" s="84"/>
      <c r="E131" s="84"/>
      <c r="F131" s="84"/>
      <c r="G131" s="84"/>
      <c r="H131" s="84"/>
      <c r="I131" s="84"/>
    </row>
    <row r="132" spans="2:9" x14ac:dyDescent="0.25">
      <c r="B132" s="84"/>
      <c r="C132" s="84"/>
      <c r="D132" s="84"/>
      <c r="E132" s="84"/>
      <c r="F132" s="84"/>
      <c r="G132" s="84"/>
      <c r="H132" s="84"/>
      <c r="I132" s="84"/>
    </row>
    <row r="133" spans="2:9" x14ac:dyDescent="0.25">
      <c r="B133" s="84"/>
      <c r="C133" s="84"/>
      <c r="D133" s="84"/>
      <c r="E133" s="84"/>
      <c r="F133" s="84"/>
      <c r="G133" s="84"/>
      <c r="H133" s="84"/>
      <c r="I133" s="84"/>
    </row>
    <row r="134" spans="2:9" x14ac:dyDescent="0.25">
      <c r="B134" s="84"/>
      <c r="C134" s="84"/>
      <c r="D134" s="84"/>
      <c r="E134" s="84"/>
      <c r="F134" s="84"/>
      <c r="G134" s="84"/>
      <c r="H134" s="84"/>
      <c r="I134" s="84"/>
    </row>
    <row r="135" spans="2:9" x14ac:dyDescent="0.25">
      <c r="B135" s="84"/>
      <c r="C135" s="84"/>
      <c r="D135" s="84"/>
      <c r="E135" s="84"/>
      <c r="F135" s="84"/>
      <c r="G135" s="84"/>
      <c r="H135" s="84"/>
      <c r="I135" s="84"/>
    </row>
    <row r="136" spans="2:9" x14ac:dyDescent="0.25">
      <c r="B136" s="84"/>
      <c r="C136" s="84"/>
      <c r="D136" s="84"/>
      <c r="E136" s="84"/>
      <c r="F136" s="84"/>
      <c r="G136" s="84"/>
      <c r="H136" s="84"/>
      <c r="I136" s="84"/>
    </row>
    <row r="137" spans="2:9" x14ac:dyDescent="0.25">
      <c r="B137" s="84"/>
      <c r="C137" s="84"/>
      <c r="D137" s="84"/>
      <c r="E137" s="84"/>
      <c r="F137" s="84"/>
      <c r="G137" s="84"/>
      <c r="H137" s="84"/>
      <c r="I137" s="84"/>
    </row>
    <row r="138" spans="2:9" x14ac:dyDescent="0.25">
      <c r="B138" s="84"/>
      <c r="C138" s="84"/>
      <c r="D138" s="84"/>
      <c r="E138" s="84"/>
      <c r="F138" s="84"/>
      <c r="G138" s="84"/>
      <c r="H138" s="84"/>
      <c r="I138" s="84"/>
    </row>
    <row r="139" spans="2:9" x14ac:dyDescent="0.25">
      <c r="B139" s="84"/>
      <c r="C139" s="84"/>
      <c r="D139" s="84"/>
      <c r="E139" s="84"/>
      <c r="F139" s="84"/>
      <c r="G139" s="84"/>
      <c r="H139" s="84"/>
      <c r="I139" s="84"/>
    </row>
    <row r="140" spans="2:9" x14ac:dyDescent="0.25">
      <c r="B140" s="84"/>
      <c r="C140" s="84"/>
      <c r="D140" s="84"/>
      <c r="E140" s="84"/>
      <c r="F140" s="84"/>
      <c r="G140" s="84"/>
      <c r="H140" s="84"/>
      <c r="I140" s="84"/>
    </row>
    <row r="141" spans="2:9" x14ac:dyDescent="0.25">
      <c r="B141" s="84"/>
      <c r="C141" s="84"/>
      <c r="D141" s="84"/>
      <c r="E141" s="84"/>
      <c r="F141" s="84"/>
      <c r="G141" s="84"/>
      <c r="H141" s="84"/>
      <c r="I141" s="84"/>
    </row>
    <row r="142" spans="2:9" x14ac:dyDescent="0.25">
      <c r="B142" s="84"/>
      <c r="C142" s="84"/>
      <c r="D142" s="84"/>
      <c r="E142" s="84"/>
      <c r="F142" s="84"/>
      <c r="G142" s="84"/>
      <c r="H142" s="84"/>
      <c r="I142" s="84"/>
    </row>
    <row r="143" spans="2:9" x14ac:dyDescent="0.25">
      <c r="B143" s="84"/>
      <c r="C143" s="84"/>
      <c r="D143" s="84"/>
      <c r="E143" s="84"/>
      <c r="F143" s="84"/>
      <c r="G143" s="84"/>
      <c r="H143" s="84"/>
      <c r="I143" s="84"/>
    </row>
    <row r="144" spans="2:9" x14ac:dyDescent="0.25">
      <c r="B144" s="84"/>
      <c r="C144" s="84"/>
      <c r="D144" s="84"/>
      <c r="E144" s="84"/>
      <c r="F144" s="84"/>
      <c r="G144" s="84"/>
      <c r="H144" s="84"/>
      <c r="I144" s="84"/>
    </row>
    <row r="145" spans="2:9" x14ac:dyDescent="0.25">
      <c r="B145" s="84"/>
      <c r="C145" s="84"/>
      <c r="D145" s="84"/>
      <c r="E145" s="84"/>
      <c r="F145" s="84"/>
      <c r="G145" s="84"/>
      <c r="H145" s="84"/>
      <c r="I145" s="84"/>
    </row>
    <row r="146" spans="2:9" x14ac:dyDescent="0.25">
      <c r="B146" s="84"/>
      <c r="C146" s="84"/>
      <c r="D146" s="84"/>
      <c r="E146" s="84"/>
      <c r="F146" s="84"/>
      <c r="G146" s="84"/>
      <c r="H146" s="84"/>
      <c r="I146" s="84"/>
    </row>
    <row r="147" spans="2:9" x14ac:dyDescent="0.25">
      <c r="B147" s="84"/>
      <c r="C147" s="84"/>
      <c r="D147" s="84"/>
      <c r="E147" s="84"/>
      <c r="F147" s="84"/>
      <c r="G147" s="84"/>
      <c r="H147" s="84"/>
      <c r="I147" s="84"/>
    </row>
    <row r="148" spans="2:9" x14ac:dyDescent="0.25">
      <c r="B148" s="84"/>
      <c r="C148" s="84"/>
      <c r="D148" s="84"/>
      <c r="E148" s="84"/>
      <c r="F148" s="84"/>
      <c r="G148" s="84"/>
      <c r="H148" s="84"/>
      <c r="I148" s="84"/>
    </row>
    <row r="149" spans="2:9" x14ac:dyDescent="0.25">
      <c r="B149" s="84"/>
      <c r="C149" s="84"/>
      <c r="D149" s="84"/>
      <c r="E149" s="84"/>
      <c r="F149" s="84"/>
      <c r="G149" s="84"/>
      <c r="H149" s="84"/>
      <c r="I149" s="84"/>
    </row>
    <row r="150" spans="2:9" x14ac:dyDescent="0.25">
      <c r="B150" s="84"/>
      <c r="C150" s="84"/>
      <c r="D150" s="84"/>
      <c r="E150" s="84"/>
      <c r="F150" s="84"/>
      <c r="G150" s="84"/>
      <c r="H150" s="84"/>
      <c r="I150" s="84"/>
    </row>
    <row r="151" spans="2:9" x14ac:dyDescent="0.25">
      <c r="B151" s="84"/>
      <c r="C151" s="84"/>
      <c r="D151" s="84"/>
      <c r="E151" s="84"/>
      <c r="F151" s="84"/>
      <c r="G151" s="84"/>
      <c r="H151" s="84"/>
      <c r="I151" s="84"/>
    </row>
    <row r="152" spans="2:9" x14ac:dyDescent="0.25">
      <c r="B152" s="84"/>
      <c r="C152" s="84"/>
      <c r="D152" s="84"/>
      <c r="E152" s="84"/>
      <c r="F152" s="84"/>
      <c r="G152" s="84"/>
      <c r="H152" s="84"/>
      <c r="I152" s="84"/>
    </row>
    <row r="153" spans="2:9" x14ac:dyDescent="0.25">
      <c r="B153" s="84"/>
      <c r="C153" s="84"/>
      <c r="D153" s="84"/>
      <c r="E153" s="84"/>
      <c r="F153" s="84"/>
      <c r="G153" s="84"/>
      <c r="H153" s="84"/>
      <c r="I153" s="84"/>
    </row>
    <row r="154" spans="2:9" x14ac:dyDescent="0.25">
      <c r="B154" s="84"/>
      <c r="C154" s="84"/>
      <c r="D154" s="84"/>
      <c r="E154" s="84"/>
      <c r="F154" s="84"/>
      <c r="G154" s="84"/>
      <c r="H154" s="84"/>
      <c r="I154" s="84"/>
    </row>
    <row r="155" spans="2:9" x14ac:dyDescent="0.25">
      <c r="B155" s="84"/>
      <c r="C155" s="84"/>
      <c r="D155" s="84"/>
      <c r="E155" s="84"/>
      <c r="F155" s="84"/>
      <c r="G155" s="84"/>
      <c r="H155" s="84"/>
      <c r="I155" s="84"/>
    </row>
    <row r="156" spans="2:9" x14ac:dyDescent="0.25">
      <c r="B156" s="84"/>
      <c r="C156" s="84"/>
      <c r="D156" s="84"/>
      <c r="E156" s="84"/>
      <c r="F156" s="84"/>
      <c r="G156" s="84"/>
      <c r="H156" s="84"/>
      <c r="I156" s="84"/>
    </row>
    <row r="157" spans="2:9" x14ac:dyDescent="0.25">
      <c r="B157" s="84"/>
      <c r="C157" s="84"/>
      <c r="D157" s="84"/>
      <c r="E157" s="84"/>
      <c r="F157" s="84"/>
      <c r="G157" s="84"/>
      <c r="H157" s="84"/>
      <c r="I157" s="84"/>
    </row>
    <row r="158" spans="2:9" x14ac:dyDescent="0.25">
      <c r="B158" s="84"/>
      <c r="C158" s="84"/>
      <c r="D158" s="84"/>
      <c r="E158" s="84"/>
      <c r="F158" s="84"/>
      <c r="G158" s="84"/>
      <c r="H158" s="84"/>
      <c r="I158" s="84"/>
    </row>
    <row r="159" spans="2:9" x14ac:dyDescent="0.25">
      <c r="B159" s="84"/>
      <c r="C159" s="84"/>
      <c r="D159" s="84"/>
      <c r="E159" s="84"/>
      <c r="F159" s="84"/>
      <c r="G159" s="84"/>
      <c r="H159" s="84"/>
      <c r="I159" s="84"/>
    </row>
    <row r="160" spans="2:9" x14ac:dyDescent="0.25">
      <c r="B160" s="84"/>
      <c r="C160" s="84"/>
      <c r="D160" s="84"/>
      <c r="E160" s="84"/>
      <c r="F160" s="84"/>
      <c r="G160" s="84"/>
      <c r="H160" s="84"/>
      <c r="I160" s="84"/>
    </row>
    <row r="161" spans="2:9" x14ac:dyDescent="0.25">
      <c r="B161" s="84"/>
      <c r="C161" s="84"/>
      <c r="D161" s="84"/>
      <c r="E161" s="84"/>
      <c r="F161" s="84"/>
      <c r="G161" s="84"/>
      <c r="H161" s="84"/>
      <c r="I161" s="84"/>
    </row>
    <row r="162" spans="2:9" x14ac:dyDescent="0.25">
      <c r="B162" s="84"/>
      <c r="C162" s="84"/>
      <c r="D162" s="84"/>
      <c r="E162" s="84"/>
      <c r="F162" s="84"/>
      <c r="G162" s="84"/>
      <c r="H162" s="84"/>
      <c r="I162" s="84"/>
    </row>
    <row r="163" spans="2:9" x14ac:dyDescent="0.25">
      <c r="B163" s="84"/>
      <c r="C163" s="84"/>
      <c r="D163" s="84"/>
      <c r="E163" s="84"/>
      <c r="F163" s="84"/>
      <c r="G163" s="84"/>
      <c r="H163" s="84"/>
      <c r="I163" s="84"/>
    </row>
    <row r="164" spans="2:9" x14ac:dyDescent="0.25">
      <c r="B164" s="84"/>
      <c r="C164" s="84"/>
      <c r="D164" s="84"/>
      <c r="E164" s="84"/>
      <c r="F164" s="84"/>
      <c r="G164" s="84"/>
      <c r="H164" s="84"/>
      <c r="I164" s="84"/>
    </row>
    <row r="165" spans="2:9" x14ac:dyDescent="0.25">
      <c r="B165" s="84"/>
      <c r="C165" s="84"/>
      <c r="D165" s="84"/>
      <c r="E165" s="84"/>
      <c r="F165" s="84"/>
      <c r="G165" s="84"/>
      <c r="H165" s="84"/>
      <c r="I165" s="84"/>
    </row>
    <row r="166" spans="2:9" x14ac:dyDescent="0.25">
      <c r="B166" s="84"/>
      <c r="C166" s="84"/>
      <c r="D166" s="84"/>
      <c r="E166" s="84"/>
      <c r="F166" s="84"/>
      <c r="G166" s="84"/>
      <c r="H166" s="84"/>
      <c r="I166" s="84"/>
    </row>
    <row r="167" spans="2:9" x14ac:dyDescent="0.25">
      <c r="B167" s="84"/>
      <c r="C167" s="84"/>
      <c r="D167" s="84"/>
      <c r="E167" s="84"/>
      <c r="F167" s="84"/>
      <c r="G167" s="84"/>
      <c r="H167" s="84"/>
      <c r="I167" s="84"/>
    </row>
    <row r="168" spans="2:9" x14ac:dyDescent="0.25">
      <c r="B168" s="84"/>
      <c r="C168" s="84"/>
      <c r="D168" s="84"/>
      <c r="E168" s="84"/>
      <c r="F168" s="84"/>
      <c r="G168" s="84"/>
      <c r="H168" s="84"/>
      <c r="I168" s="84"/>
    </row>
    <row r="169" spans="2:9" x14ac:dyDescent="0.25">
      <c r="B169" s="84"/>
      <c r="C169" s="84"/>
      <c r="D169" s="84"/>
      <c r="E169" s="84"/>
      <c r="F169" s="84"/>
      <c r="G169" s="84"/>
      <c r="H169" s="84"/>
      <c r="I169" s="84"/>
    </row>
    <row r="170" spans="2:9" x14ac:dyDescent="0.25">
      <c r="B170" s="84"/>
      <c r="C170" s="84"/>
      <c r="D170" s="84"/>
      <c r="E170" s="84"/>
      <c r="F170" s="84"/>
      <c r="G170" s="84"/>
      <c r="H170" s="84"/>
      <c r="I170" s="84"/>
    </row>
    <row r="171" spans="2:9" x14ac:dyDescent="0.25">
      <c r="B171" s="84"/>
      <c r="C171" s="84"/>
      <c r="D171" s="84"/>
      <c r="E171" s="84"/>
      <c r="F171" s="84"/>
      <c r="G171" s="84"/>
      <c r="H171" s="84"/>
      <c r="I171" s="84"/>
    </row>
    <row r="172" spans="2:9" x14ac:dyDescent="0.25">
      <c r="B172" s="84"/>
      <c r="C172" s="84"/>
      <c r="D172" s="84"/>
      <c r="E172" s="84"/>
      <c r="F172" s="84"/>
      <c r="G172" s="84"/>
      <c r="H172" s="84"/>
      <c r="I172" s="84"/>
    </row>
    <row r="173" spans="2:9" x14ac:dyDescent="0.25">
      <c r="B173" s="84"/>
      <c r="C173" s="84"/>
      <c r="D173" s="84"/>
      <c r="E173" s="84"/>
      <c r="F173" s="84"/>
      <c r="G173" s="84"/>
      <c r="H173" s="84"/>
      <c r="I173" s="84"/>
    </row>
    <row r="174" spans="2:9" x14ac:dyDescent="0.25">
      <c r="B174" s="84"/>
      <c r="C174" s="84"/>
      <c r="D174" s="84"/>
      <c r="E174" s="84"/>
      <c r="F174" s="84"/>
      <c r="G174" s="84"/>
      <c r="H174" s="84"/>
      <c r="I174" s="84"/>
    </row>
    <row r="175" spans="2:9" x14ac:dyDescent="0.25">
      <c r="B175" s="84"/>
      <c r="C175" s="84"/>
      <c r="D175" s="84"/>
      <c r="E175" s="84"/>
      <c r="F175" s="84"/>
      <c r="G175" s="84"/>
      <c r="H175" s="84"/>
      <c r="I175" s="84"/>
    </row>
    <row r="176" spans="2:9" x14ac:dyDescent="0.25">
      <c r="B176" s="84"/>
      <c r="C176" s="84"/>
      <c r="D176" s="84"/>
      <c r="E176" s="84"/>
      <c r="F176" s="84"/>
      <c r="G176" s="84"/>
      <c r="H176" s="84"/>
      <c r="I176" s="84"/>
    </row>
  </sheetData>
  <autoFilter ref="A6:N88" xr:uid="{4F4C09B8-CBA3-4A4B-8A44-C07337AD0599}"/>
  <pageMargins left="0.25" right="0.25" top="0.35" bottom="0.34" header="0.3" footer="0.3"/>
  <pageSetup scale="53" fitToHeight="0" orientation="landscape" r:id="rId1"/>
  <rowBreaks count="1" manualBreakCount="1">
    <brk id="5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Legal Document" ma:contentTypeID="0x01010059CF184591B1604A8B5108A47612E8120079F4DEF02488604A908630558A2EAE2A" ma:contentTypeVersion="75" ma:contentTypeDescription="" ma:contentTypeScope="" ma:versionID="9a436f7f3c694854ce348be031ddcdc1">
  <xsd:schema xmlns:xsd="http://www.w3.org/2001/XMLSchema" xmlns:xs="http://www.w3.org/2001/XMLSchema" xmlns:p="http://schemas.microsoft.com/office/2006/metadata/properties" xmlns:ns2="ec52a836-0bb4-4d79-aa0d-20b4805e15e2" xmlns:ns4="43ebc385-919f-4264-8390-972eb2033e46" xmlns:ns5="b8ecece3-635c-4d59-b520-a032f66bc3f7" xmlns:ns6="e45da448-bf9c-43e8-8676-7e88d583ded9" targetNamespace="http://schemas.microsoft.com/office/2006/metadata/properties" ma:root="true" ma:fieldsID="9998abee9d7c50ca6ba3ab6b4a886c2f" ns2:_="" ns4:_="" ns5:_="" ns6:_="">
    <xsd:import namespace="ec52a836-0bb4-4d79-aa0d-20b4805e15e2"/>
    <xsd:import namespace="43ebc385-919f-4264-8390-972eb2033e46"/>
    <xsd:import namespace="b8ecece3-635c-4d59-b520-a032f66bc3f7"/>
    <xsd:import namespace="e45da448-bf9c-43e8-8676-7e88d583ded9"/>
    <xsd:element name="properties">
      <xsd:complexType>
        <xsd:sequence>
          <xsd:element name="documentManagement">
            <xsd:complexType>
              <xsd:all>
                <xsd:element ref="ns2:Stage" minOccurs="0"/>
                <xsd:element ref="ns2:Document_x0020_Date" minOccurs="0"/>
                <xsd:element ref="ns4:Clip" minOccurs="0"/>
                <xsd:element ref="ns5:Document_x0020_Type" minOccurs="0"/>
                <xsd:element ref="ns2:ACT_x0020_Classification" minOccurs="0"/>
                <xsd:element ref="ns2:SharedWithUsers" minOccurs="0"/>
                <xsd:element ref="ns2:SharedWithDetails" minOccurs="0"/>
                <xsd:element ref="ns6:TaxCatchAll" minOccurs="0"/>
                <xsd:element ref="ns6:TaxCatchAllLabel" minOccurs="0"/>
                <xsd:element ref="ns4:LastSharedByUser" minOccurs="0"/>
                <xsd:element ref="ns4:LastSharedByTime" minOccurs="0"/>
                <xsd:element ref="ns2:_dlc_DocId" minOccurs="0"/>
                <xsd:element ref="ns2:_dlc_DocIdUrl" minOccurs="0"/>
                <xsd:element ref="ns2:_dlc_DocIdPersistId" minOccurs="0"/>
                <xsd:element ref="ns5:MediaServiceMetadata" minOccurs="0"/>
                <xsd:element ref="ns5:MediaServiceFastMetadata" minOccurs="0"/>
                <xsd:element ref="ns2:f592d44c3d924bebbe126578b82f9ed8" minOccurs="0"/>
                <xsd:element ref="ns5:MediaServiceEventHashCode" minOccurs="0"/>
                <xsd:element ref="ns5:MediaServiceGenerationTime" minOccurs="0"/>
                <xsd:element ref="ns5:MediaServiceAutoKeyPoints" minOccurs="0"/>
                <xsd:element ref="ns5:MediaServiceKeyPoints" minOccurs="0"/>
                <xsd:element ref="ns5:MediaServiceAutoTags" minOccurs="0"/>
                <xsd:element ref="ns5:MediaServiceOCR" minOccurs="0"/>
                <xsd:element ref="ns5:MediaServiceDateTaken" minOccurs="0"/>
                <xsd:element ref="ns5:MediaServiceLocation" minOccurs="0"/>
                <xsd:element ref="ns2:Legal_x0020_Group1" minOccurs="0"/>
                <xsd:element ref="ns5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2a836-0bb4-4d79-aa0d-20b4805e15e2" elementFormDefault="qualified">
    <xsd:import namespace="http://schemas.microsoft.com/office/2006/documentManagement/types"/>
    <xsd:import namespace="http://schemas.microsoft.com/office/infopath/2007/PartnerControls"/>
    <xsd:element name="Stage" ma:index="2" nillable="true" ma:displayName="Stage" ma:format="Dropdown" ma:indexed="true" ma:internalName="Stage">
      <xsd:simpleType>
        <xsd:restriction base="dms:Choice">
          <xsd:enumeration value="(1)-Draft"/>
          <xsd:enumeration value="(2)-Review"/>
          <xsd:enumeration value="(3)-Final"/>
        </xsd:restriction>
      </xsd:simpleType>
    </xsd:element>
    <xsd:element name="Document_x0020_Date" ma:index="4" nillable="true" ma:displayName="Document Date" ma:format="DateOnly" ma:indexed="true" ma:internalName="Document_x0020_Date">
      <xsd:simpleType>
        <xsd:restriction base="dms:DateTime"/>
      </xsd:simpleType>
    </xsd:element>
    <xsd:element name="ACT_x0020_Classification" ma:index="8" nillable="true" ma:displayName="ACT Classification" ma:default="Internal" ma:format="Dropdown" ma:indexed="true" ma:internalName="ACT_x0020_Classification">
      <xsd:simpleType>
        <xsd:restriction base="dms:Choice">
          <xsd:enumeration value="Public"/>
          <xsd:enumeration value="Internal"/>
          <xsd:enumeration value="Confidential"/>
        </xsd:restriction>
      </xsd:simpleType>
    </xsd:element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_dlc_DocId" ma:index="16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592d44c3d924bebbe126578b82f9ed8" ma:index="21" nillable="true" ma:displayName="Retention Code_0" ma:hidden="true" ma:internalName="f592d44c3d924bebbe126578b82f9ed8">
      <xsd:simpleType>
        <xsd:restriction base="dms:Note"/>
      </xsd:simpleType>
    </xsd:element>
    <xsd:element name="Legal_x0020_Group1" ma:index="35" nillable="true" ma:displayName="Legal Group" ma:format="Dropdown" ma:internalName="Legal_x0020_Group1">
      <xsd:simpleType>
        <xsd:restriction base="dms:Choice">
          <xsd:enumeration value="Claims and General Litigation"/>
          <xsd:enumeration value="Commercial Litigation"/>
          <xsd:enumeration value="Contracts And Intellectual Property"/>
          <xsd:enumeration value="Base Rates and Grid Support"/>
          <xsd:enumeration value="Corporate Governance - Area"/>
          <xsd:enumeration value="Customer and Tariff"/>
          <xsd:enumeration value="Labor and Employment"/>
          <xsd:enumeration value="Licensing and Environmental"/>
          <xsd:enumeration value="Power Procurement"/>
          <xsd:enumeration value="Real Prop and Local Government"/>
          <xsd:enumeration value="Resource Policy and Planning"/>
          <xsd:enumeration value="Transmission and Wholesale Marke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ebc385-919f-4264-8390-972eb2033e46" elementFormDefault="qualified">
    <xsd:import namespace="http://schemas.microsoft.com/office/2006/documentManagement/types"/>
    <xsd:import namespace="http://schemas.microsoft.com/office/infopath/2007/PartnerControls"/>
    <xsd:element name="Clip" ma:index="6" nillable="true" ma:displayName="Clip" ma:indexed="true" ma:list="{e3e1a59d-4104-4f62-aee3-ce4ee5de76ea}" ma:internalName="Clip" ma:showField="Title" ma:web="43ebc385-919f-4264-8390-972eb2033e46">
      <xsd:simpleType>
        <xsd:restriction base="dms:Lookup"/>
      </xsd:simpleType>
    </xsd:element>
    <xsd:element name="LastSharedByUser" ma:index="14" nillable="true" ma:displayName="Last Shared By User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5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ecece3-635c-4d59-b520-a032f66bc3f7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7" nillable="true" ma:displayName="Document Type" ma:hidden="true" ma:indexed="true" ma:list="{3b594b3d-316a-4236-8c90-69b68189df39}" ma:internalName="Document_x0020_Type" ma:readOnly="false" ma:showField="Title">
      <xsd:simpleType>
        <xsd:restriction base="dms:Lookup"/>
      </xsd:simpleType>
    </xsd:element>
    <xsd:element name="MediaServiceMetadata" ma:index="1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2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31" nillable="true" ma:displayName="Tags" ma:internalName="MediaServiceAutoTags" ma:readOnly="true">
      <xsd:simpleType>
        <xsd:restriction base="dms:Text"/>
      </xsd:simpleType>
    </xsd:element>
    <xsd:element name="MediaServiceOCR" ma:index="3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3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34" nillable="true" ma:displayName="Location" ma:internalName="MediaServiceLocation" ma:readOnly="true">
      <xsd:simpleType>
        <xsd:restriction base="dms:Text"/>
      </xsd:simpleType>
    </xsd:element>
    <xsd:element name="lcf76f155ced4ddcb4097134ff3c332f" ma:index="37" nillable="true" ma:taxonomy="true" ma:internalName="lcf76f155ced4ddcb4097134ff3c332f" ma:taxonomyFieldName="MediaServiceImageTags" ma:displayName="Image Tags" ma:readOnly="false" ma:fieldId="{5cf76f15-5ced-4ddc-b409-7134ff3c332f}" ma:taxonomyMulti="true" ma:sspId="1da7e81d-6ea8-45c5-b51f-f6fb8dd584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5da448-bf9c-43e8-8676-7e88d583ded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description="" ma:hidden="true" ma:list="{0a8c02f6-2558-4537-a7e1-51f8d166058a}" ma:internalName="TaxCatchAll" ma:showField="CatchAllData" ma:web="ec52a836-0bb4-4d79-aa0d-20b4805e15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0a8c02f6-2558-4537-a7e1-51f8d166058a}" ma:internalName="TaxCatchAllLabel" ma:readOnly="true" ma:showField="CatchAllDataLabel" ma:web="ec52a836-0bb4-4d79-aa0d-20b4805e15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3" ma:displayName="Author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 ma:index="5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DAF9F80FDE0E459E1A4ABBAD4741F7" ma:contentTypeVersion="10" ma:contentTypeDescription="Create a new document." ma:contentTypeScope="" ma:versionID="4e69994aa4bbbb4ff1104e20e906f587">
  <xsd:schema xmlns:xsd="http://www.w3.org/2001/XMLSchema" xmlns:xs="http://www.w3.org/2001/XMLSchema" xmlns:p="http://schemas.microsoft.com/office/2006/metadata/properties" xmlns:ns2="1f515989-4afe-4bfb-8869-4f44a11afb39" xmlns:ns3="e5e22d63-cd76-4ad0-9cc0-8f2b2146ce9f" targetNamespace="http://schemas.microsoft.com/office/2006/metadata/properties" ma:root="true" ma:fieldsID="5d8c0cc8352c053a10497efe8e06694f" ns2:_="" ns3:_="">
    <xsd:import namespace="1f515989-4afe-4bfb-8869-4f44a11afb39"/>
    <xsd:import namespace="e5e22d63-cd76-4ad0-9cc0-8f2b2146ce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15989-4afe-4bfb-8869-4f44a11afb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e22d63-cd76-4ad0-9cc0-8f2b2146ce9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0FAD74-7C7B-4461-A6DE-AAC35AB880C3}"/>
</file>

<file path=customXml/itemProps2.xml><?xml version="1.0" encoding="utf-8"?>
<ds:datastoreItem xmlns:ds="http://schemas.openxmlformats.org/officeDocument/2006/customXml" ds:itemID="{D0A2D480-A805-4CE4-A5FD-FC0C01A97F58}"/>
</file>

<file path=customXml/itemProps3.xml><?xml version="1.0" encoding="utf-8"?>
<ds:datastoreItem xmlns:ds="http://schemas.openxmlformats.org/officeDocument/2006/customXml" ds:itemID="{5379BCB8-49C6-4C00-845C-B969A338F706}"/>
</file>

<file path=customXml/itemProps4.xml><?xml version="1.0" encoding="utf-8"?>
<ds:datastoreItem xmlns:ds="http://schemas.openxmlformats.org/officeDocument/2006/customXml" ds:itemID="{035F0FE3-8C8E-4F4A-9C03-AE5D8DA5CDAD}"/>
</file>

<file path=customXml/itemProps5.xml><?xml version="1.0" encoding="utf-8"?>
<ds:datastoreItem xmlns:ds="http://schemas.openxmlformats.org/officeDocument/2006/customXml" ds:itemID="{60F093D6-D8A3-4F24-9228-9F0D4D7B1C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Table E-1</vt:lpstr>
      <vt:lpstr>Table E-2</vt:lpstr>
      <vt:lpstr>Table E-3</vt:lpstr>
      <vt:lpstr>Table E-4</vt:lpstr>
      <vt:lpstr>'Table E-4'!Print_Titles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Hewitt</dc:creator>
  <cp:lastModifiedBy>Linda Hewitt</cp:lastModifiedBy>
  <cp:lastPrinted>2022-10-19T22:51:05Z</cp:lastPrinted>
  <dcterms:created xsi:type="dcterms:W3CDTF">2022-10-19T22:36:50Z</dcterms:created>
  <dcterms:modified xsi:type="dcterms:W3CDTF">2022-10-19T22:53:37Z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0x0101006EDAF9F80FDE0E459E1A4ABBAD4741F7</vt:lpwstr>
  </property>
  <property fmtid="{D5CDD505-2E9C-101B-9397-08002B2CF9AE}" pid="3" name="_dlc_DocIdItemGuid">
    <vt:lpwstr>be4c25e4-67ba-48c6-9941-e00413795c99</vt:lpwstr>
  </property>
  <property fmtid="{D5CDD505-2E9C-101B-9397-08002B2CF9AE}" pid="4" name="Retention Code">
    <vt:lpwstr/>
  </property>
  <property fmtid="{D5CDD505-2E9C-101B-9397-08002B2CF9AE}" pid="5" name="MediaServiceImageTags">
    <vt:lpwstr/>
  </property>
</Properties>
</file>