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empra-my.sharepoint.com/personal/thanami_semprautilities_com/Documents/documents/PPP Monthly Report/2023/"/>
    </mc:Choice>
  </mc:AlternateContent>
  <xr:revisionPtr revIDLastSave="116" documentId="8_{35F638EC-DD6D-4A59-83F5-50F944E3D833}" xr6:coauthVersionLast="47" xr6:coauthVersionMax="47" xr10:uidLastSave="{03A01015-7D7F-45C6-AD0C-13101D2C81F4}"/>
  <bookViews>
    <workbookView xWindow="-10" yWindow="-10" windowWidth="12800" windowHeight="13820" tabRatio="773" activeTab="2" xr2:uid="{00000000-000D-0000-FFFF-FFFF00000000}"/>
  </bookViews>
  <sheets>
    <sheet name="Table G-1" sheetId="7" r:id="rId1"/>
    <sheet name="Table G-2" sheetId="6" r:id="rId2"/>
    <sheet name="Table G-3" sheetId="5" r:id="rId3"/>
    <sheet name="Table G-4" sheetId="8" r:id="rId4"/>
    <sheet name="Table G-5" sheetId="9" r:id="rId5"/>
  </sheets>
  <definedNames>
    <definedName name="_xlnm.Print_Area" localSheetId="2">'Table G-3'!$A$1:$O$33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5" l="1"/>
  <c r="B431" i="6"/>
  <c r="B375" i="6"/>
  <c r="B300" i="6"/>
  <c r="B232" i="6"/>
  <c r="B227" i="6"/>
  <c r="B158" i="6"/>
  <c r="B80" i="6"/>
  <c r="B8" i="6"/>
  <c r="F10" i="5" l="1"/>
  <c r="E10" i="5"/>
  <c r="C25" i="5"/>
  <c r="D25" i="5"/>
  <c r="E25" i="5"/>
  <c r="F25" i="5"/>
  <c r="G10" i="5" s="1"/>
  <c r="G25" i="5" s="1"/>
  <c r="H10" i="5" s="1"/>
  <c r="H25" i="5" s="1"/>
  <c r="I10" i="5" s="1"/>
  <c r="I25" i="5" s="1"/>
  <c r="J10" i="5" s="1"/>
  <c r="J25" i="5" s="1"/>
  <c r="K10" i="5" s="1"/>
  <c r="K25" i="5" s="1"/>
  <c r="L10" i="5" s="1"/>
  <c r="L25" i="5" s="1"/>
  <c r="M10" i="5" s="1"/>
  <c r="M25" i="5" s="1"/>
  <c r="N206" i="6"/>
  <c r="N120" i="6"/>
  <c r="N146" i="6"/>
  <c r="N119" i="6"/>
  <c r="M20" i="5"/>
  <c r="L20" i="5"/>
  <c r="K20" i="5"/>
  <c r="J20" i="5"/>
  <c r="I20" i="5"/>
  <c r="H20" i="5"/>
  <c r="G20" i="5"/>
  <c r="F20" i="5"/>
  <c r="E20" i="5"/>
  <c r="D20" i="5"/>
  <c r="C74" i="6"/>
  <c r="D74" i="6"/>
  <c r="E74" i="6"/>
  <c r="F74" i="6"/>
  <c r="G74" i="6"/>
  <c r="H74" i="6"/>
  <c r="I74" i="6"/>
  <c r="J74" i="6"/>
  <c r="K74" i="6"/>
  <c r="L74" i="6"/>
  <c r="M74" i="6"/>
  <c r="B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C41" i="6"/>
  <c r="D41" i="6"/>
  <c r="E41" i="6"/>
  <c r="F41" i="6"/>
  <c r="G41" i="6"/>
  <c r="H41" i="6"/>
  <c r="I41" i="6"/>
  <c r="J41" i="6"/>
  <c r="K41" i="6"/>
  <c r="L41" i="6"/>
  <c r="M41" i="6"/>
  <c r="B41" i="6"/>
  <c r="N9" i="6"/>
  <c r="B12" i="5"/>
  <c r="C12" i="5"/>
  <c r="D12" i="5"/>
  <c r="B14" i="5"/>
  <c r="C14" i="5"/>
  <c r="D14" i="5"/>
  <c r="B17" i="5"/>
  <c r="C17" i="5"/>
  <c r="D17" i="5"/>
  <c r="D19" i="5"/>
  <c r="D21" i="5"/>
  <c r="D22" i="5"/>
  <c r="D23" i="5"/>
  <c r="C191" i="6"/>
  <c r="D225" i="6"/>
  <c r="B225" i="6"/>
  <c r="C225" i="6"/>
  <c r="N20" i="5" l="1"/>
  <c r="C158" i="6"/>
  <c r="N74" i="6"/>
  <c r="C8" i="6"/>
  <c r="C76" i="6" s="1"/>
  <c r="C159" i="6"/>
  <c r="N41" i="6"/>
  <c r="J8" i="6"/>
  <c r="H8" i="6"/>
  <c r="H76" i="6" s="1"/>
  <c r="I8" i="6"/>
  <c r="K8" i="6"/>
  <c r="K76" i="6" s="1"/>
  <c r="G8" i="6"/>
  <c r="G76" i="6" s="1"/>
  <c r="D8" i="6"/>
  <c r="D76" i="6" s="1"/>
  <c r="L8" i="6"/>
  <c r="L76" i="6" s="1"/>
  <c r="E8" i="6"/>
  <c r="E76" i="6" s="1"/>
  <c r="M8" i="6"/>
  <c r="M76" i="6" s="1"/>
  <c r="I76" i="6"/>
  <c r="F8" i="6"/>
  <c r="F76" i="6" s="1"/>
  <c r="B76" i="6"/>
  <c r="J76" i="6"/>
  <c r="D151" i="6"/>
  <c r="E151" i="6"/>
  <c r="F151" i="6"/>
  <c r="G151" i="6"/>
  <c r="H151" i="6"/>
  <c r="I151" i="6"/>
  <c r="J151" i="6"/>
  <c r="K151" i="6"/>
  <c r="L151" i="6"/>
  <c r="M151" i="6"/>
  <c r="B151" i="6"/>
  <c r="C151" i="6"/>
  <c r="C114" i="6"/>
  <c r="C80" i="6" l="1"/>
  <c r="N8" i="6"/>
  <c r="N76" i="6"/>
  <c r="C153" i="6"/>
  <c r="M15" i="9"/>
  <c r="L15" i="9"/>
  <c r="K15" i="9"/>
  <c r="J15" i="9"/>
  <c r="I15" i="9"/>
  <c r="H15" i="9"/>
  <c r="G15" i="9"/>
  <c r="F15" i="9"/>
  <c r="E15" i="9"/>
  <c r="D15" i="9"/>
  <c r="C15" i="9"/>
  <c r="B15" i="9"/>
  <c r="N14" i="9"/>
  <c r="N13" i="9"/>
  <c r="N12" i="9"/>
  <c r="N11" i="9"/>
  <c r="N10" i="9"/>
  <c r="N15" i="9" l="1"/>
  <c r="E14" i="5" l="1"/>
  <c r="F14" i="5"/>
  <c r="G14" i="5"/>
  <c r="H14" i="5"/>
  <c r="I14" i="5"/>
  <c r="J14" i="5"/>
  <c r="K14" i="5"/>
  <c r="L14" i="5"/>
  <c r="M14" i="5"/>
  <c r="B13" i="8"/>
  <c r="N18" i="5" l="1"/>
  <c r="M225" i="6" l="1"/>
  <c r="L225" i="6"/>
  <c r="K225" i="6"/>
  <c r="J225" i="6"/>
  <c r="J158" i="6" s="1"/>
  <c r="I225" i="6"/>
  <c r="H225" i="6"/>
  <c r="G225" i="6"/>
  <c r="F225" i="6"/>
  <c r="F158" i="6" s="1"/>
  <c r="E225" i="6"/>
  <c r="N224" i="6"/>
  <c r="N223" i="6"/>
  <c r="N222" i="6"/>
  <c r="N221" i="6"/>
  <c r="N220" i="6"/>
  <c r="N219" i="6"/>
  <c r="N218" i="6"/>
  <c r="N217" i="6"/>
  <c r="N216" i="6"/>
  <c r="N215" i="6"/>
  <c r="N214" i="6"/>
  <c r="N213" i="6"/>
  <c r="N212" i="6"/>
  <c r="N211" i="6"/>
  <c r="N210" i="6"/>
  <c r="N209" i="6"/>
  <c r="N208" i="6"/>
  <c r="N207" i="6"/>
  <c r="N205" i="6"/>
  <c r="N204" i="6"/>
  <c r="N203" i="6"/>
  <c r="N202" i="6"/>
  <c r="N201" i="6"/>
  <c r="N200" i="6"/>
  <c r="N199" i="6"/>
  <c r="N198" i="6"/>
  <c r="N197" i="6"/>
  <c r="N196" i="6"/>
  <c r="N195" i="6"/>
  <c r="N194" i="6"/>
  <c r="M191" i="6"/>
  <c r="M158" i="6" s="1"/>
  <c r="L191" i="6"/>
  <c r="K191" i="6"/>
  <c r="J191" i="6"/>
  <c r="I191" i="6"/>
  <c r="H191" i="6"/>
  <c r="G191" i="6"/>
  <c r="F191" i="6"/>
  <c r="E191" i="6"/>
  <c r="E158" i="6" s="1"/>
  <c r="D191" i="6"/>
  <c r="D158" i="6" s="1"/>
  <c r="B191" i="6"/>
  <c r="N190" i="6"/>
  <c r="N189" i="6"/>
  <c r="N188" i="6"/>
  <c r="N187" i="6"/>
  <c r="N186" i="6"/>
  <c r="N185" i="6"/>
  <c r="N184" i="6"/>
  <c r="N183" i="6"/>
  <c r="N182" i="6"/>
  <c r="N181" i="6"/>
  <c r="N180" i="6"/>
  <c r="N179" i="6"/>
  <c r="N178" i="6"/>
  <c r="N177" i="6"/>
  <c r="N176" i="6"/>
  <c r="N175" i="6"/>
  <c r="N174" i="6"/>
  <c r="N173" i="6"/>
  <c r="N172" i="6"/>
  <c r="N171" i="6"/>
  <c r="N170" i="6"/>
  <c r="N169" i="6"/>
  <c r="N168" i="6"/>
  <c r="N167" i="6"/>
  <c r="N166" i="6"/>
  <c r="N165" i="6"/>
  <c r="N164" i="6"/>
  <c r="N163" i="6"/>
  <c r="N162" i="6"/>
  <c r="N161" i="6"/>
  <c r="B263" i="6"/>
  <c r="B294" i="6"/>
  <c r="G158" i="6" l="1"/>
  <c r="K158" i="6"/>
  <c r="I158" i="6"/>
  <c r="I227" i="6" s="1"/>
  <c r="C227" i="6"/>
  <c r="N191" i="6"/>
  <c r="F227" i="6"/>
  <c r="J227" i="6"/>
  <c r="G227" i="6"/>
  <c r="K227" i="6"/>
  <c r="E227" i="6"/>
  <c r="M227" i="6"/>
  <c r="N225" i="6"/>
  <c r="D159" i="6"/>
  <c r="H158" i="6"/>
  <c r="H227" i="6" s="1"/>
  <c r="L158" i="6"/>
  <c r="L227" i="6" s="1"/>
  <c r="N111" i="6"/>
  <c r="N148" i="6"/>
  <c r="B114" i="6"/>
  <c r="N133" i="6"/>
  <c r="N98" i="6"/>
  <c r="N159" i="6" l="1"/>
  <c r="N158" i="6"/>
  <c r="D227" i="6"/>
  <c r="E17" i="5"/>
  <c r="F17" i="5"/>
  <c r="G17" i="5"/>
  <c r="H17" i="5"/>
  <c r="I17" i="5"/>
  <c r="J17" i="5"/>
  <c r="K17" i="5"/>
  <c r="L17" i="5"/>
  <c r="M17" i="5"/>
  <c r="E19" i="5"/>
  <c r="F19" i="5"/>
  <c r="G19" i="5"/>
  <c r="H19" i="5"/>
  <c r="I19" i="5"/>
  <c r="J19" i="5"/>
  <c r="K19" i="5"/>
  <c r="L19" i="5"/>
  <c r="M19" i="5"/>
  <c r="E21" i="5"/>
  <c r="F21" i="5"/>
  <c r="G21" i="5"/>
  <c r="H21" i="5"/>
  <c r="I21" i="5"/>
  <c r="J21" i="5"/>
  <c r="K21" i="5"/>
  <c r="L21" i="5"/>
  <c r="M21" i="5"/>
  <c r="E22" i="5"/>
  <c r="F22" i="5"/>
  <c r="G22" i="5"/>
  <c r="H22" i="5"/>
  <c r="I22" i="5"/>
  <c r="J22" i="5"/>
  <c r="K22" i="5"/>
  <c r="L22" i="5"/>
  <c r="M22" i="5"/>
  <c r="N150" i="6"/>
  <c r="N149" i="6"/>
  <c r="N144" i="6"/>
  <c r="N143" i="6"/>
  <c r="N142" i="6"/>
  <c r="N141" i="6"/>
  <c r="N140" i="6"/>
  <c r="N139" i="6"/>
  <c r="N138" i="6"/>
  <c r="N137" i="6"/>
  <c r="N136" i="6"/>
  <c r="N135" i="6"/>
  <c r="N134" i="6"/>
  <c r="N132" i="6"/>
  <c r="N131" i="6"/>
  <c r="N130" i="6"/>
  <c r="N129" i="6"/>
  <c r="N128" i="6"/>
  <c r="N127" i="6"/>
  <c r="N126" i="6"/>
  <c r="N125" i="6"/>
  <c r="N124" i="6"/>
  <c r="N123" i="6"/>
  <c r="N122" i="6"/>
  <c r="N121" i="6"/>
  <c r="N145" i="6"/>
  <c r="N118" i="6"/>
  <c r="N117" i="6"/>
  <c r="M114" i="6"/>
  <c r="L114" i="6"/>
  <c r="K114" i="6"/>
  <c r="K80" i="6" s="1"/>
  <c r="K153" i="6" s="1"/>
  <c r="J114" i="6"/>
  <c r="J80" i="6" s="1"/>
  <c r="I114" i="6"/>
  <c r="H114" i="6"/>
  <c r="G114" i="6"/>
  <c r="G80" i="6" s="1"/>
  <c r="G153" i="6" s="1"/>
  <c r="F114" i="6"/>
  <c r="F80" i="6" s="1"/>
  <c r="E114" i="6"/>
  <c r="D114" i="6"/>
  <c r="N113" i="6"/>
  <c r="N112" i="6"/>
  <c r="N108" i="6"/>
  <c r="N107" i="6"/>
  <c r="N106" i="6"/>
  <c r="N105" i="6"/>
  <c r="N104" i="6"/>
  <c r="N103" i="6"/>
  <c r="N102" i="6"/>
  <c r="N101" i="6"/>
  <c r="N100" i="6"/>
  <c r="N99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109" i="6"/>
  <c r="N84" i="6"/>
  <c r="N83" i="6"/>
  <c r="N81" i="6"/>
  <c r="N21" i="5" l="1"/>
  <c r="N227" i="6"/>
  <c r="N151" i="6"/>
  <c r="I80" i="6"/>
  <c r="I153" i="6" s="1"/>
  <c r="M80" i="6"/>
  <c r="M153" i="6" s="1"/>
  <c r="N19" i="5"/>
  <c r="F153" i="6"/>
  <c r="J153" i="6"/>
  <c r="N114" i="6"/>
  <c r="B153" i="6"/>
  <c r="D80" i="6"/>
  <c r="H80" i="6"/>
  <c r="H153" i="6" s="1"/>
  <c r="L80" i="6"/>
  <c r="L153" i="6" s="1"/>
  <c r="E80" i="6"/>
  <c r="E153" i="6" s="1"/>
  <c r="G263" i="6"/>
  <c r="N80" i="6" l="1"/>
  <c r="N153" i="6" s="1"/>
  <c r="D153" i="6"/>
  <c r="N338" i="6"/>
  <c r="N339" i="6"/>
  <c r="N340" i="6"/>
  <c r="N341" i="6"/>
  <c r="N342" i="6"/>
  <c r="N343" i="6"/>
  <c r="N344" i="6"/>
  <c r="N345" i="6"/>
  <c r="N346" i="6"/>
  <c r="N347" i="6"/>
  <c r="N348" i="6"/>
  <c r="N349" i="6"/>
  <c r="N350" i="6"/>
  <c r="N351" i="6"/>
  <c r="N352" i="6"/>
  <c r="N353" i="6"/>
  <c r="N354" i="6"/>
  <c r="N355" i="6"/>
  <c r="N356" i="6"/>
  <c r="N357" i="6"/>
  <c r="N358" i="6"/>
  <c r="N359" i="6"/>
  <c r="N360" i="6"/>
  <c r="N361" i="6"/>
  <c r="N362" i="6"/>
  <c r="N363" i="6"/>
  <c r="N364" i="6"/>
  <c r="N365" i="6"/>
  <c r="N366" i="6"/>
  <c r="N367" i="6"/>
  <c r="N337" i="6"/>
  <c r="C368" i="6"/>
  <c r="D368" i="6"/>
  <c r="E368" i="6"/>
  <c r="F368" i="6"/>
  <c r="G368" i="6"/>
  <c r="H368" i="6"/>
  <c r="I368" i="6"/>
  <c r="J368" i="6"/>
  <c r="K368" i="6"/>
  <c r="L368" i="6"/>
  <c r="M368" i="6"/>
  <c r="B368" i="6"/>
  <c r="N303" i="6"/>
  <c r="F294" i="6"/>
  <c r="N267" i="6"/>
  <c r="N268" i="6"/>
  <c r="N269" i="6"/>
  <c r="N270" i="6"/>
  <c r="N271" i="6"/>
  <c r="N272" i="6"/>
  <c r="N273" i="6"/>
  <c r="N274" i="6"/>
  <c r="N275" i="6"/>
  <c r="N276" i="6"/>
  <c r="N277" i="6"/>
  <c r="N278" i="6"/>
  <c r="N279" i="6"/>
  <c r="N280" i="6"/>
  <c r="N281" i="6"/>
  <c r="N282" i="6"/>
  <c r="N283" i="6"/>
  <c r="N284" i="6"/>
  <c r="N285" i="6"/>
  <c r="N286" i="6"/>
  <c r="N287" i="6"/>
  <c r="N288" i="6"/>
  <c r="N289" i="6"/>
  <c r="N290" i="6"/>
  <c r="N291" i="6"/>
  <c r="N292" i="6"/>
  <c r="N293" i="6"/>
  <c r="N266" i="6"/>
  <c r="N368" i="6" l="1"/>
  <c r="N294" i="6"/>
  <c r="E263" i="6" l="1"/>
  <c r="D263" i="6"/>
  <c r="E294" i="6"/>
  <c r="G294" i="6"/>
  <c r="G232" i="6" s="1"/>
  <c r="H294" i="6"/>
  <c r="I294" i="6"/>
  <c r="J294" i="6"/>
  <c r="K294" i="6"/>
  <c r="L294" i="6"/>
  <c r="M294" i="6"/>
  <c r="D294" i="6"/>
  <c r="D232" i="6" l="1"/>
  <c r="E232" i="6"/>
  <c r="B425" i="6" l="1"/>
  <c r="B400" i="6"/>
  <c r="D334" i="6"/>
  <c r="D300" i="6" s="1"/>
  <c r="E334" i="6"/>
  <c r="E300" i="6" s="1"/>
  <c r="F334" i="6"/>
  <c r="F300" i="6" s="1"/>
  <c r="G334" i="6"/>
  <c r="G300" i="6" s="1"/>
  <c r="H334" i="6"/>
  <c r="H300" i="6" s="1"/>
  <c r="I334" i="6"/>
  <c r="I300" i="6" s="1"/>
  <c r="J334" i="6"/>
  <c r="J300" i="6" s="1"/>
  <c r="K334" i="6"/>
  <c r="K300" i="6" s="1"/>
  <c r="L334" i="6"/>
  <c r="L300" i="6" s="1"/>
  <c r="M334" i="6"/>
  <c r="M300" i="6" s="1"/>
  <c r="B334" i="6"/>
  <c r="C334" i="6"/>
  <c r="C300" i="6" s="1"/>
  <c r="M22" i="8" l="1"/>
  <c r="L22" i="8"/>
  <c r="K22" i="8"/>
  <c r="J22" i="8"/>
  <c r="I22" i="8"/>
  <c r="H22" i="8"/>
  <c r="G22" i="8"/>
  <c r="F22" i="8"/>
  <c r="E22" i="8"/>
  <c r="D22" i="8"/>
  <c r="C22" i="8"/>
  <c r="B22" i="8"/>
  <c r="N20" i="8"/>
  <c r="N18" i="8"/>
  <c r="N22" i="8" l="1"/>
  <c r="C294" i="6"/>
  <c r="M263" i="6"/>
  <c r="M232" i="6" s="1"/>
  <c r="L263" i="6"/>
  <c r="L232" i="6" s="1"/>
  <c r="K263" i="6"/>
  <c r="K232" i="6" s="1"/>
  <c r="J263" i="6"/>
  <c r="J232" i="6" s="1"/>
  <c r="I263" i="6"/>
  <c r="I232" i="6" s="1"/>
  <c r="H263" i="6"/>
  <c r="H232" i="6" s="1"/>
  <c r="F263" i="6"/>
  <c r="F232" i="6" s="1"/>
  <c r="C263" i="6"/>
  <c r="C232" i="6" s="1"/>
  <c r="B296" i="6"/>
  <c r="N256" i="6"/>
  <c r="N255" i="6"/>
  <c r="N254" i="6"/>
  <c r="N253" i="6"/>
  <c r="N252" i="6"/>
  <c r="N251" i="6"/>
  <c r="N250" i="6"/>
  <c r="N262" i="6"/>
  <c r="N249" i="6"/>
  <c r="N261" i="6"/>
  <c r="N248" i="6"/>
  <c r="N247" i="6"/>
  <c r="N246" i="6"/>
  <c r="N245" i="6"/>
  <c r="N244" i="6"/>
  <c r="N260" i="6"/>
  <c r="N259" i="6"/>
  <c r="N243" i="6"/>
  <c r="N258" i="6"/>
  <c r="N242" i="6"/>
  <c r="N241" i="6"/>
  <c r="N240" i="6"/>
  <c r="N239" i="6"/>
  <c r="N238" i="6"/>
  <c r="N237" i="6"/>
  <c r="N236" i="6"/>
  <c r="N257" i="6"/>
  <c r="N235" i="6"/>
  <c r="N233" i="6"/>
  <c r="J296" i="6" l="1"/>
  <c r="N263" i="6"/>
  <c r="F296" i="6"/>
  <c r="D296" i="6"/>
  <c r="H296" i="6"/>
  <c r="L296" i="6"/>
  <c r="M296" i="6"/>
  <c r="E296" i="6"/>
  <c r="I296" i="6"/>
  <c r="C296" i="6"/>
  <c r="K296" i="6"/>
  <c r="G296" i="6"/>
  <c r="N333" i="6"/>
  <c r="N332" i="6"/>
  <c r="N331" i="6"/>
  <c r="N330" i="6"/>
  <c r="N329" i="6"/>
  <c r="N328" i="6"/>
  <c r="N327" i="6"/>
  <c r="N326" i="6"/>
  <c r="N325" i="6"/>
  <c r="N232" i="6" l="1"/>
  <c r="N296" i="6" s="1"/>
  <c r="M425" i="6"/>
  <c r="L425" i="6"/>
  <c r="K425" i="6"/>
  <c r="J425" i="6"/>
  <c r="I425" i="6"/>
  <c r="H425" i="6"/>
  <c r="G425" i="6"/>
  <c r="F425" i="6"/>
  <c r="E425" i="6"/>
  <c r="D425" i="6"/>
  <c r="C425" i="6"/>
  <c r="N424" i="6"/>
  <c r="N423" i="6"/>
  <c r="N422" i="6"/>
  <c r="N421" i="6"/>
  <c r="N420" i="6"/>
  <c r="N419" i="6"/>
  <c r="N418" i="6"/>
  <c r="N417" i="6"/>
  <c r="N416" i="6"/>
  <c r="N415" i="6"/>
  <c r="N414" i="6"/>
  <c r="N413" i="6"/>
  <c r="N412" i="6"/>
  <c r="N411" i="6"/>
  <c r="N410" i="6"/>
  <c r="N409" i="6"/>
  <c r="N408" i="6"/>
  <c r="N407" i="6"/>
  <c r="N406" i="6"/>
  <c r="N405" i="6"/>
  <c r="N404" i="6"/>
  <c r="N403" i="6"/>
  <c r="M400" i="6"/>
  <c r="L400" i="6"/>
  <c r="L375" i="6" s="1"/>
  <c r="K400" i="6"/>
  <c r="J400" i="6"/>
  <c r="I400" i="6"/>
  <c r="H400" i="6"/>
  <c r="G400" i="6"/>
  <c r="F400" i="6"/>
  <c r="E400" i="6"/>
  <c r="D400" i="6"/>
  <c r="D375" i="6" s="1"/>
  <c r="C400" i="6"/>
  <c r="N399" i="6"/>
  <c r="N398" i="6"/>
  <c r="N397" i="6"/>
  <c r="N396" i="6"/>
  <c r="N395" i="6"/>
  <c r="N394" i="6"/>
  <c r="N393" i="6"/>
  <c r="N392" i="6"/>
  <c r="N391" i="6"/>
  <c r="N390" i="6"/>
  <c r="N389" i="6"/>
  <c r="N388" i="6"/>
  <c r="N387" i="6"/>
  <c r="N386" i="6"/>
  <c r="N385" i="6"/>
  <c r="N384" i="6"/>
  <c r="N383" i="6"/>
  <c r="N382" i="6"/>
  <c r="N381" i="6"/>
  <c r="N380" i="6"/>
  <c r="N379" i="6"/>
  <c r="N378" i="6"/>
  <c r="N376" i="6"/>
  <c r="C375" i="6" l="1"/>
  <c r="H375" i="6"/>
  <c r="E375" i="6"/>
  <c r="E427" i="6" s="1"/>
  <c r="I375" i="6"/>
  <c r="M375" i="6"/>
  <c r="M427" i="6" s="1"/>
  <c r="F375" i="6"/>
  <c r="F427" i="6" s="1"/>
  <c r="J375" i="6"/>
  <c r="J427" i="6" s="1"/>
  <c r="G375" i="6"/>
  <c r="G427" i="6" s="1"/>
  <c r="K375" i="6"/>
  <c r="K427" i="6" s="1"/>
  <c r="D427" i="6"/>
  <c r="H427" i="6"/>
  <c r="I427" i="6"/>
  <c r="L427" i="6"/>
  <c r="N425" i="6"/>
  <c r="N400" i="6"/>
  <c r="C427" i="6"/>
  <c r="N375" i="6" l="1"/>
  <c r="N427" i="6" s="1"/>
  <c r="B427" i="6"/>
  <c r="N22" i="5" l="1"/>
  <c r="N324" i="6" l="1"/>
  <c r="N323" i="6"/>
  <c r="N322" i="6"/>
  <c r="N321" i="6"/>
  <c r="N320" i="6"/>
  <c r="N319" i="6"/>
  <c r="N318" i="6"/>
  <c r="N317" i="6"/>
  <c r="N316" i="6"/>
  <c r="N315" i="6"/>
  <c r="N314" i="6"/>
  <c r="N313" i="6"/>
  <c r="N312" i="6"/>
  <c r="N311" i="6"/>
  <c r="N310" i="6"/>
  <c r="N309" i="6"/>
  <c r="N308" i="6"/>
  <c r="N307" i="6"/>
  <c r="N306" i="6"/>
  <c r="N305" i="6"/>
  <c r="N304" i="6"/>
  <c r="N301" i="6"/>
  <c r="N334" i="6" l="1"/>
  <c r="J370" i="6"/>
  <c r="L370" i="6"/>
  <c r="C370" i="6"/>
  <c r="E370" i="6"/>
  <c r="I370" i="6"/>
  <c r="M370" i="6"/>
  <c r="B370" i="6"/>
  <c r="G370" i="6"/>
  <c r="K370" i="6"/>
  <c r="F370" i="6"/>
  <c r="H370" i="6" l="1"/>
  <c r="N300" i="6"/>
  <c r="N370" i="6" s="1"/>
  <c r="D370" i="6"/>
  <c r="C20" i="7"/>
  <c r="C485" i="6" l="1"/>
  <c r="D485" i="6"/>
  <c r="E485" i="6"/>
  <c r="F485" i="6"/>
  <c r="G485" i="6"/>
  <c r="H485" i="6"/>
  <c r="I485" i="6"/>
  <c r="J485" i="6"/>
  <c r="K485" i="6"/>
  <c r="L485" i="6"/>
  <c r="M485" i="6"/>
  <c r="B485" i="6"/>
  <c r="N484" i="6"/>
  <c r="B458" i="6"/>
  <c r="C458" i="6"/>
  <c r="C431" i="6" s="1"/>
  <c r="D458" i="6"/>
  <c r="E458" i="6"/>
  <c r="F458" i="6"/>
  <c r="G458" i="6"/>
  <c r="H458" i="6"/>
  <c r="I458" i="6"/>
  <c r="J458" i="6"/>
  <c r="K458" i="6"/>
  <c r="L458" i="6"/>
  <c r="M458" i="6"/>
  <c r="N457" i="6"/>
  <c r="M431" i="6" l="1"/>
  <c r="I431" i="6"/>
  <c r="J431" i="6"/>
  <c r="F431" i="6"/>
  <c r="E431" i="6"/>
  <c r="L431" i="6"/>
  <c r="D431" i="6"/>
  <c r="H431" i="6"/>
  <c r="K431" i="6"/>
  <c r="K487" i="6" s="1"/>
  <c r="G431" i="6"/>
  <c r="N19" i="7" l="1"/>
  <c r="N17" i="7"/>
  <c r="N18" i="7"/>
  <c r="C487" i="6" l="1"/>
  <c r="N24" i="5" l="1"/>
  <c r="N483" i="6" l="1"/>
  <c r="N456" i="6"/>
  <c r="M487" i="6" l="1"/>
  <c r="N482" i="6" l="1"/>
  <c r="N455" i="6"/>
  <c r="J487" i="6" l="1"/>
  <c r="G487" i="6" l="1"/>
  <c r="H487" i="6"/>
  <c r="I487" i="6"/>
  <c r="L487" i="6"/>
  <c r="F487" i="6"/>
  <c r="N479" i="6"/>
  <c r="N481" i="6"/>
  <c r="N454" i="6"/>
  <c r="N453" i="6"/>
  <c r="E20" i="7" l="1"/>
  <c r="E12" i="5" s="1"/>
  <c r="F20" i="7"/>
  <c r="F12" i="5" s="1"/>
  <c r="G20" i="7"/>
  <c r="G12" i="5" s="1"/>
  <c r="H20" i="7"/>
  <c r="H12" i="5" s="1"/>
  <c r="I20" i="7"/>
  <c r="I12" i="5" s="1"/>
  <c r="J20" i="7"/>
  <c r="J12" i="5" s="1"/>
  <c r="K20" i="7"/>
  <c r="K12" i="5" s="1"/>
  <c r="L20" i="7"/>
  <c r="L12" i="5" s="1"/>
  <c r="M20" i="7"/>
  <c r="M12" i="5" s="1"/>
  <c r="D20" i="7"/>
  <c r="B20" i="7" l="1"/>
  <c r="N13" i="5" l="1"/>
  <c r="N480" i="6" l="1"/>
  <c r="N452" i="6"/>
  <c r="N478" i="6"/>
  <c r="N451" i="6"/>
  <c r="N477" i="6" l="1"/>
  <c r="N450" i="6"/>
  <c r="N476" i="6" l="1"/>
  <c r="N449" i="6"/>
  <c r="E487" i="6" l="1"/>
  <c r="M13" i="8"/>
  <c r="M23" i="5" s="1"/>
  <c r="L13" i="8"/>
  <c r="L23" i="5" s="1"/>
  <c r="K13" i="8"/>
  <c r="K23" i="5" s="1"/>
  <c r="J13" i="8"/>
  <c r="J23" i="5" s="1"/>
  <c r="I13" i="8"/>
  <c r="I23" i="5" s="1"/>
  <c r="H13" i="8"/>
  <c r="H23" i="5" s="1"/>
  <c r="G13" i="8"/>
  <c r="G23" i="5" s="1"/>
  <c r="F13" i="8"/>
  <c r="F23" i="5" s="1"/>
  <c r="E13" i="8"/>
  <c r="E23" i="5" s="1"/>
  <c r="D13" i="8"/>
  <c r="C13" i="8"/>
  <c r="N11" i="8"/>
  <c r="N9" i="8"/>
  <c r="M534" i="6"/>
  <c r="L534" i="6"/>
  <c r="K534" i="6"/>
  <c r="J534" i="6"/>
  <c r="I534" i="6"/>
  <c r="H534" i="6"/>
  <c r="G534" i="6"/>
  <c r="F534" i="6"/>
  <c r="E534" i="6"/>
  <c r="D534" i="6"/>
  <c r="C534" i="6"/>
  <c r="B534" i="6"/>
  <c r="N533" i="6"/>
  <c r="N532" i="6"/>
  <c r="N531" i="6"/>
  <c r="N530" i="6"/>
  <c r="N529" i="6"/>
  <c r="N528" i="6"/>
  <c r="N527" i="6"/>
  <c r="N526" i="6"/>
  <c r="N525" i="6"/>
  <c r="N524" i="6"/>
  <c r="N523" i="6"/>
  <c r="N522" i="6"/>
  <c r="N521" i="6"/>
  <c r="N520" i="6"/>
  <c r="N519" i="6"/>
  <c r="N518" i="6"/>
  <c r="N517" i="6"/>
  <c r="N516" i="6"/>
  <c r="M513" i="6"/>
  <c r="L513" i="6"/>
  <c r="K513" i="6"/>
  <c r="J513" i="6"/>
  <c r="I513" i="6"/>
  <c r="H513" i="6"/>
  <c r="G513" i="6"/>
  <c r="F513" i="6"/>
  <c r="E513" i="6"/>
  <c r="D513" i="6"/>
  <c r="C513" i="6"/>
  <c r="B513" i="6"/>
  <c r="N512" i="6"/>
  <c r="N511" i="6"/>
  <c r="N510" i="6"/>
  <c r="N509" i="6"/>
  <c r="N508" i="6"/>
  <c r="N507" i="6"/>
  <c r="N506" i="6"/>
  <c r="N505" i="6"/>
  <c r="N504" i="6"/>
  <c r="N503" i="6"/>
  <c r="N502" i="6"/>
  <c r="N501" i="6"/>
  <c r="N500" i="6"/>
  <c r="N499" i="6"/>
  <c r="N498" i="6"/>
  <c r="N497" i="6"/>
  <c r="N496" i="6"/>
  <c r="N495" i="6"/>
  <c r="N432" i="6"/>
  <c r="N475" i="6"/>
  <c r="N474" i="6"/>
  <c r="N473" i="6"/>
  <c r="N472" i="6"/>
  <c r="N471" i="6"/>
  <c r="N470" i="6"/>
  <c r="N469" i="6"/>
  <c r="N468" i="6"/>
  <c r="N467" i="6"/>
  <c r="N466" i="6"/>
  <c r="N465" i="6"/>
  <c r="N464" i="6"/>
  <c r="N463" i="6"/>
  <c r="N462" i="6"/>
  <c r="N461" i="6"/>
  <c r="N448" i="6"/>
  <c r="N447" i="6"/>
  <c r="N446" i="6"/>
  <c r="N445" i="6"/>
  <c r="N444" i="6"/>
  <c r="N443" i="6"/>
  <c r="N442" i="6"/>
  <c r="N441" i="6"/>
  <c r="N440" i="6"/>
  <c r="N439" i="6"/>
  <c r="N438" i="6"/>
  <c r="N437" i="6"/>
  <c r="N436" i="6"/>
  <c r="N435" i="6"/>
  <c r="N434" i="6"/>
  <c r="A3" i="5"/>
  <c r="A3" i="6"/>
  <c r="A3" i="8"/>
  <c r="N11" i="5"/>
  <c r="N15" i="5"/>
  <c r="N8" i="7"/>
  <c r="N9" i="7"/>
  <c r="N10" i="7"/>
  <c r="N11" i="7"/>
  <c r="N12" i="7"/>
  <c r="N13" i="7"/>
  <c r="N15" i="7"/>
  <c r="N16" i="7"/>
  <c r="C492" i="6" l="1"/>
  <c r="G492" i="6"/>
  <c r="G536" i="6" s="1"/>
  <c r="G16" i="5" s="1"/>
  <c r="K492" i="6"/>
  <c r="K536" i="6" s="1"/>
  <c r="K16" i="5" s="1"/>
  <c r="D492" i="6"/>
  <c r="D536" i="6" s="1"/>
  <c r="H492" i="6"/>
  <c r="H536" i="6" s="1"/>
  <c r="H16" i="5" s="1"/>
  <c r="L492" i="6"/>
  <c r="L536" i="6" s="1"/>
  <c r="L16" i="5" s="1"/>
  <c r="N23" i="5"/>
  <c r="E492" i="6"/>
  <c r="E536" i="6" s="1"/>
  <c r="E16" i="5" s="1"/>
  <c r="B492" i="6"/>
  <c r="B536" i="6"/>
  <c r="I492" i="6"/>
  <c r="I536" i="6" s="1"/>
  <c r="I16" i="5" s="1"/>
  <c r="M492" i="6"/>
  <c r="M536" i="6" s="1"/>
  <c r="M16" i="5" s="1"/>
  <c r="F492" i="6"/>
  <c r="F536" i="6" s="1"/>
  <c r="F16" i="5" s="1"/>
  <c r="J492" i="6"/>
  <c r="J536" i="6" s="1"/>
  <c r="J16" i="5" s="1"/>
  <c r="N485" i="6"/>
  <c r="N458" i="6"/>
  <c r="D487" i="6"/>
  <c r="B487" i="6"/>
  <c r="B25" i="5" s="1"/>
  <c r="C536" i="6"/>
  <c r="C16" i="5" s="1"/>
  <c r="N534" i="6"/>
  <c r="N14" i="5"/>
  <c r="N17" i="5"/>
  <c r="N513" i="6"/>
  <c r="N12" i="5"/>
  <c r="N20" i="7"/>
  <c r="D16" i="5" l="1"/>
  <c r="N492" i="6"/>
  <c r="N536" i="6" s="1"/>
  <c r="N431" i="6"/>
  <c r="N487" i="6" s="1"/>
  <c r="N16" i="5" l="1"/>
  <c r="N13" i="8" l="1"/>
</calcChain>
</file>

<file path=xl/sharedStrings.xml><?xml version="1.0" encoding="utf-8"?>
<sst xmlns="http://schemas.openxmlformats.org/spreadsheetml/2006/main" count="750" uniqueCount="258">
  <si>
    <t xml:space="preserve"> </t>
  </si>
  <si>
    <t>Rate Schedule</t>
  </si>
  <si>
    <t>January</t>
  </si>
  <si>
    <t>February</t>
  </si>
  <si>
    <t xml:space="preserve">March 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</si>
  <si>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</si>
  <si>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</si>
  <si>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</si>
  <si>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</si>
  <si>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</si>
  <si>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</si>
  <si>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</si>
  <si>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</si>
  <si>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</si>
  <si>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</si>
  <si>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>Total</t>
  </si>
  <si>
    <t xml:space="preserve">     Interest Accrued</t>
  </si>
  <si>
    <t xml:space="preserve">     Beginning Balance</t>
  </si>
  <si>
    <t>Table G-1</t>
  </si>
  <si>
    <t>Table G-2</t>
  </si>
  <si>
    <t>Table G-3</t>
  </si>
  <si>
    <t>Table G-4</t>
  </si>
  <si>
    <t>Net Receipts from BOE</t>
  </si>
  <si>
    <t>Not Applicable</t>
  </si>
  <si>
    <t>Sept</t>
  </si>
  <si>
    <t>Nov</t>
  </si>
  <si>
    <t>Dec</t>
  </si>
  <si>
    <t xml:space="preserve">   Subtotal</t>
  </si>
  <si>
    <t>Program Implementation Costs--Non-IOU Programs</t>
  </si>
  <si>
    <r>
      <t>IOU</t>
    </r>
    <r>
      <rPr>
        <sz val="10"/>
        <rFont val="Arial"/>
        <family val="2"/>
      </rPr>
      <t xml:space="preserve"> Program Adminstration--Non-IOU Programs</t>
    </r>
  </si>
  <si>
    <t>SoCalGas</t>
  </si>
  <si>
    <t>Notes:</t>
  </si>
  <si>
    <t xml:space="preserve">   and for the costs paid to the non-IOU programs in the reporting utility's service territory.</t>
  </si>
  <si>
    <t>CORE RESIDENTIAL (NON  CARE)</t>
  </si>
  <si>
    <t>CORE C&amp;I (NON CARE)</t>
  </si>
  <si>
    <t>GAS AIR CONDITIONING (NON CARE)</t>
  </si>
  <si>
    <t>CORE GAS ENGINE (NON CARE)</t>
  </si>
  <si>
    <t>NONCORE C&amp;I (NON CARE)</t>
  </si>
  <si>
    <t>CORE RESIDENTIAL (CARE)</t>
  </si>
  <si>
    <t>CORE C&amp;I (CARE)</t>
  </si>
  <si>
    <t>GAS AIR CONDITIONING (CARE)</t>
  </si>
  <si>
    <r>
      <t>SoCalGas</t>
    </r>
    <r>
      <rPr>
        <b/>
        <sz val="12"/>
        <rFont val="Arial"/>
        <family val="2"/>
      </rPr>
      <t xml:space="preserve"> Gas PGC Funds Monthly Collections for Energy Efficiency by Rate Schedule </t>
    </r>
  </si>
  <si>
    <r>
      <t>SoCalGas Gas</t>
    </r>
    <r>
      <rPr>
        <b/>
        <sz val="12"/>
        <rFont val="Arial"/>
        <family val="2"/>
      </rPr>
      <t xml:space="preserve"> PGC Funds Monthly Payments for Energy Efficiency by Program Implementer </t>
    </r>
  </si>
  <si>
    <r>
      <t>SoCalGas</t>
    </r>
    <r>
      <rPr>
        <b/>
        <sz val="12"/>
        <rFont val="Arial"/>
        <family val="2"/>
      </rPr>
      <t xml:space="preserve"> Status of Gas PGC Funds</t>
    </r>
  </si>
  <si>
    <r>
      <t>SoCalGas</t>
    </r>
    <r>
      <rPr>
        <b/>
        <sz val="12"/>
        <rFont val="Arial"/>
        <family val="2"/>
      </rPr>
      <t xml:space="preserve"> Gas PGC Funds Monthly Payments to and Receipts from State Board of Equalization (BOE) for Energy Efficiency</t>
    </r>
  </si>
  <si>
    <t>(1) This section was revised per discussions with the Energy Division (11/19).  The information provided in this format will not parallel how Balancing Accounts are tracked.</t>
  </si>
  <si>
    <t>Less:  Uncoll  @ .3636%</t>
  </si>
  <si>
    <t xml:space="preserve">      Amortization from Prior Cycles</t>
  </si>
  <si>
    <t>Prior Period Adjustment</t>
  </si>
  <si>
    <t xml:space="preserve">Oct </t>
  </si>
  <si>
    <t xml:space="preserve">     Prior Period Adj/OBF Return</t>
  </si>
  <si>
    <t xml:space="preserve">Program Implementer (PY 2010-2012) </t>
  </si>
  <si>
    <t>#3P-Xc01 -  Gas Cooling Retrofit</t>
  </si>
  <si>
    <t>#3P-Xc02 -  SaveGas – Hot Water Control</t>
  </si>
  <si>
    <t>#3P-Xc03 -  Upstream High Efficiency Gas Water Heater</t>
  </si>
  <si>
    <t>#3P-Xc04 -  California Sustainability Alliance</t>
  </si>
  <si>
    <t>#3P-Xc05 -  Portfolio of the Future (PoF)</t>
  </si>
  <si>
    <t>#3P-Xc06 -  Energy Efficient Ethnic Outreach</t>
  </si>
  <si>
    <t>#3P-NRes1 -  Steam Trap and Compressed Air Survey</t>
  </si>
  <si>
    <t>#3P-NRes2 -  Energy Challenger</t>
  </si>
  <si>
    <t>#3P-NRes3 -  Small Industrial Facility Upgrades</t>
  </si>
  <si>
    <t>#3P-NRes4 - Program for Resource Efficiency in P</t>
  </si>
  <si>
    <t>#3P-Res01 -  On Demand Efficiency</t>
  </si>
  <si>
    <t>#3P-Res02 -  HERS Rater Training Advancement</t>
  </si>
  <si>
    <t>#3P-Res03 -  Multifamily Home Tune-Up</t>
  </si>
  <si>
    <t>#3P-Res04 -  Multifamily Solar Pool Heating</t>
  </si>
  <si>
    <t>#3P-Res05 -  Community Language Effic Outreach</t>
  </si>
  <si>
    <t>#3P-Res06 -  Multifamily Direct Therm Savings</t>
  </si>
  <si>
    <t>#3P-Res07 -  LivingWise™</t>
  </si>
  <si>
    <t>#3P-Res09 -  Manufactured Mobile Home</t>
  </si>
  <si>
    <t>3P-Energy Challenger</t>
  </si>
  <si>
    <t>3P-Small Industrial Facility Upgrades</t>
  </si>
  <si>
    <t>3P-PREPS</t>
  </si>
  <si>
    <t>3P-On Demand Efficiency</t>
  </si>
  <si>
    <t>3P-HERS Rater Training Advancement</t>
  </si>
  <si>
    <t>3P-MF Home Tune-Up</t>
  </si>
  <si>
    <t>3P-CLEO</t>
  </si>
  <si>
    <t>3P-MF Direct Therm Savings</t>
  </si>
  <si>
    <t>3P-LivingWise</t>
  </si>
  <si>
    <t>3P-Manufactured Mobile Home</t>
  </si>
  <si>
    <t>3P-SaveGas</t>
  </si>
  <si>
    <t>3P-CA Sustainability Alliance</t>
  </si>
  <si>
    <t>3P-PoF</t>
  </si>
  <si>
    <t>3P-PACE</t>
  </si>
  <si>
    <t>3P-Innov Dsign Enrg Eff</t>
  </si>
  <si>
    <t xml:space="preserve">     Program Expenses</t>
  </si>
  <si>
    <t>3P- IDEEA365 Insnt Rebate</t>
  </si>
  <si>
    <t xml:space="preserve">3P- IDEEA365 Water Loss Cntl </t>
  </si>
  <si>
    <t xml:space="preserve">3P IDEAA365 COMM SUS </t>
  </si>
  <si>
    <t xml:space="preserve">3P IDEEA365 ENERGY ADV </t>
  </si>
  <si>
    <r>
      <t>Demand-Side Management Bal Acct (DSMBA)</t>
    </r>
    <r>
      <rPr>
        <b/>
        <vertAlign val="superscript"/>
        <sz val="10"/>
        <rFont val="Arial"/>
        <family val="2"/>
      </rPr>
      <t xml:space="preserve">1 </t>
    </r>
  </si>
  <si>
    <t>Add: Amortization from prior period</t>
  </si>
  <si>
    <t xml:space="preserve">     Collection(Rates)(PPP Rev+Amort) </t>
  </si>
  <si>
    <t>3P IDEEA365 Connect</t>
  </si>
  <si>
    <t>3P IDEEA365 ODE Housing</t>
  </si>
  <si>
    <t>3P IDEEA365 HBEEP</t>
  </si>
  <si>
    <t xml:space="preserve">3P IDEEA365 CLEAR ICE </t>
  </si>
  <si>
    <t>3P IDEEA365 ON REMISE OZONE LAUNDRY</t>
  </si>
  <si>
    <t>3P IDEEA365 ON PREMISE OZONE LAUNDRY</t>
  </si>
  <si>
    <t>PPP Remittance</t>
  </si>
  <si>
    <t>PPP Reimbursement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</si>
  <si>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(2013 - 2017)</t>
    </r>
  </si>
  <si>
    <t xml:space="preserve">Program Implementer (PY 2013-2017) </t>
  </si>
  <si>
    <t xml:space="preserve">Program Implementer (PY 2018) 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</si>
  <si>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(2018)</t>
    </r>
  </si>
  <si>
    <t xml:space="preserve">      PPP Remittance</t>
  </si>
  <si>
    <t xml:space="preserve">      PPP Reimbursements</t>
  </si>
  <si>
    <t xml:space="preserve">Program Implementer (PY 2019) 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</si>
  <si>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(2019)</t>
    </r>
  </si>
  <si>
    <t>IND-Small Industrial Facility Upgrades</t>
  </si>
  <si>
    <t>PUB-K-12 Performance Program</t>
  </si>
  <si>
    <t>RES-On Demand Efficiency</t>
  </si>
  <si>
    <t>WE&amp;T-HERS Rater Training Advancement</t>
  </si>
  <si>
    <t>RES-CLEO</t>
  </si>
  <si>
    <t>RES-MF Direct Therm Savings</t>
  </si>
  <si>
    <t>RES-LivingWise</t>
  </si>
  <si>
    <t>RES-Manufactured Mobile Home</t>
  </si>
  <si>
    <t>SOL-Innovative Designs for Energy Efficiency Activities (IDEEA365)</t>
  </si>
  <si>
    <t>COM-SW-Instant Rebates! Foodservice POS</t>
  </si>
  <si>
    <t>COM-On-Premise Ozone Laundry</t>
  </si>
  <si>
    <t>COM-Direct Install Program</t>
  </si>
  <si>
    <t>COM-HOPPS-CRR Program</t>
  </si>
  <si>
    <t>RES-HOPPS-CWHMBS Program</t>
  </si>
  <si>
    <t>COM-AB793-CEMTL Program</t>
  </si>
  <si>
    <t>RES-AB793-REMTS Program</t>
  </si>
  <si>
    <t>PUB-Direct Install Program</t>
  </si>
  <si>
    <t>RES-Direct Install Program</t>
  </si>
  <si>
    <t>IND-Direct Install Program</t>
  </si>
  <si>
    <t>AG-Direct Install Program</t>
  </si>
  <si>
    <t>RES-Behavioral Program</t>
  </si>
  <si>
    <t>COM-Lodging Program</t>
  </si>
  <si>
    <t>COM-Mixed Use Building Program</t>
  </si>
  <si>
    <t>RES-Home Intel Program</t>
  </si>
  <si>
    <t>RES-Marketplace</t>
  </si>
  <si>
    <t>RES-EE Kits</t>
  </si>
  <si>
    <t>RES-Pasadena Home Upgrade</t>
  </si>
  <si>
    <t>RES-Burbank Home Upgrade</t>
  </si>
  <si>
    <t>COM-LADWP Direct Install</t>
  </si>
  <si>
    <t>COM-Pasadena Direct Install</t>
  </si>
  <si>
    <t>RES-LADWP HVAC</t>
  </si>
  <si>
    <t xml:space="preserve">Program Implementer (PY 2020) </t>
  </si>
  <si>
    <t>RES Single Family</t>
  </si>
  <si>
    <t>RES Multi Family</t>
  </si>
  <si>
    <t>COM SMB</t>
  </si>
  <si>
    <t>PUB Sector Small/Medium</t>
  </si>
  <si>
    <t>RES SW-New Construction</t>
  </si>
  <si>
    <t>WE&amp;T SW-K-12 Connections</t>
  </si>
  <si>
    <t xml:space="preserve">•  Program Implementation Costs section is for the detailed reporting of the costs paid to the other  IOU's adminstering programs in the reporting utility's service territory </t>
  </si>
  <si>
    <t>•  IOU Porgram Admisntration section is for the deatiled administrative cost of managing each non-IOU program in the reporting utility's service territory.</t>
  </si>
  <si>
    <t xml:space="preserve">•  Line "SocalGas" is for the reporting IOU. </t>
  </si>
  <si>
    <t xml:space="preserve">Program Implementer (PY 2021) 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</si>
  <si>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(2020)</t>
    </r>
  </si>
  <si>
    <t>RES-Retail Partnering</t>
  </si>
  <si>
    <t>MH Solic (manufacturing)</t>
  </si>
  <si>
    <t xml:space="preserve">Program Implementer (PY 2022) </t>
  </si>
  <si>
    <t>RES-Community Language Efficiency Outreach-Direct Install</t>
  </si>
  <si>
    <t>COM-S/M Com EE Program</t>
  </si>
  <si>
    <t>RES-Residential Advanced Clean Energy</t>
  </si>
  <si>
    <t>RES-Comprehensive MH Program (Synergy)</t>
  </si>
  <si>
    <t>RES-Residential MH Program (Staples)</t>
  </si>
  <si>
    <t>PUB-Public Direct Install Program</t>
  </si>
  <si>
    <t>COM-C-BEST</t>
  </si>
  <si>
    <t>RES-MF Space and Water Heating Controls</t>
  </si>
  <si>
    <t>RES-Multi-Family Energy Alliance</t>
  </si>
  <si>
    <t>AG-Agriculture Energy Efficiency Program</t>
  </si>
  <si>
    <t>COM-Service RCx Large Commercial Program</t>
  </si>
  <si>
    <t>COM-Large Commercial Program</t>
  </si>
  <si>
    <t>PUB-Large Solicitation</t>
  </si>
  <si>
    <t>COM-SW-Point of Sale Food Service</t>
  </si>
  <si>
    <t>COM-SW-Midstream Commercial Water Heating</t>
  </si>
  <si>
    <t>ET-SW-Emerging Technologies, Gas</t>
  </si>
  <si>
    <t>COM-SW-Upstream HVAC</t>
  </si>
  <si>
    <t>PUB-SW-Institutional Partnership: UC/CSU/CCC</t>
  </si>
  <si>
    <t>C&amp;S-SW-Appliance Standards Advocacy</t>
  </si>
  <si>
    <t>C&amp;S-SW-Building Codes Advocacy</t>
  </si>
  <si>
    <t>C&amp;S-SW-Federal Codes Advocacy</t>
  </si>
  <si>
    <t>RES Multi Family (Solicitation)</t>
  </si>
  <si>
    <t>PUB-SW-Institutional Partnership: DGS &amp; DoC</t>
  </si>
  <si>
    <t>RES-SW-Plug Load and Appliance</t>
  </si>
  <si>
    <t xml:space="preserve"> Small and Medium Commercial Energy Efficiency </t>
  </si>
  <si>
    <t>RESIDENTIAL ACE PROGRAM</t>
  </si>
  <si>
    <t>Comprehensive Manufactured Home</t>
  </si>
  <si>
    <t xml:space="preserve">SoCalGas Residential Manufactured Home </t>
  </si>
  <si>
    <t>PUB-Public Direct Install</t>
  </si>
  <si>
    <t>Commercial Building Energy Solutions &amp; Technology (C-BEST)</t>
  </si>
  <si>
    <t xml:space="preserve">Res MF Space and Water Heating Controls (SAWH)-Solic </t>
  </si>
  <si>
    <t xml:space="preserve">Res Multifamily Energy Alliance (MEA) </t>
  </si>
  <si>
    <t>AGRICULTURE EE PROGRAM</t>
  </si>
  <si>
    <t xml:space="preserve">Service RCx+ Program </t>
  </si>
  <si>
    <t xml:space="preserve">Large Commercial Program </t>
  </si>
  <si>
    <t xml:space="preserve"> IND-Small Industrial Facility Upgrades</t>
  </si>
  <si>
    <t xml:space="preserve"> WE&amp;T-HERS Rater Training Advancement</t>
  </si>
  <si>
    <t xml:space="preserve"> RES-LivingWise</t>
  </si>
  <si>
    <t xml:space="preserve"> RES-AB793-REMTS Program</t>
  </si>
  <si>
    <t xml:space="preserve"> RES-Behavioral Program</t>
  </si>
  <si>
    <t xml:space="preserve"> RES-Marketplace</t>
  </si>
  <si>
    <t xml:space="preserve"> RES-Retail Partnering</t>
  </si>
  <si>
    <t xml:space="preserve"> RES-EE Kits</t>
  </si>
  <si>
    <t xml:space="preserve"> RES-Pasadena Home Upgrade</t>
  </si>
  <si>
    <t xml:space="preserve"> RES-Burbank Home Upgrade</t>
  </si>
  <si>
    <t xml:space="preserve"> COM-LADWP Direct Install</t>
  </si>
  <si>
    <t xml:space="preserve"> COM-Pasadena Direct Install</t>
  </si>
  <si>
    <t xml:space="preserve"> RES Multi Family (Solicitation)</t>
  </si>
  <si>
    <t xml:space="preserve"> RES-Community Language Efficiency Outreach-Direct Install</t>
  </si>
  <si>
    <t xml:space="preserve"> PUB-SW-Institutional Partnership: DGS &amp; DoC</t>
  </si>
  <si>
    <t xml:space="preserve"> RES-SW-Plug Load and Appliance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</si>
  <si>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(2021)</t>
    </r>
  </si>
  <si>
    <t xml:space="preserve">2022 Gas PGC Funds </t>
  </si>
  <si>
    <t>Table G-5</t>
  </si>
  <si>
    <t>Status of School Energy Efficiency Stimulus Program Balancing Account</t>
  </si>
  <si>
    <r>
      <t xml:space="preserve">SEESP Balancing Account </t>
    </r>
    <r>
      <rPr>
        <sz val="10"/>
        <rFont val="Arial"/>
        <family val="2"/>
      </rPr>
      <t>[1]</t>
    </r>
  </si>
  <si>
    <t xml:space="preserve">     Collections</t>
  </si>
  <si>
    <t xml:space="preserve">     Transfers from EE Balancing Account</t>
  </si>
  <si>
    <t xml:space="preserve">     Disbursements to CEC</t>
  </si>
  <si>
    <t xml:space="preserve">     Interest Accrued </t>
  </si>
  <si>
    <t xml:space="preserve">     Month Ending Balance</t>
  </si>
  <si>
    <t>[1] The SEESP balancing account is authorized in Advice 4374-G/6070-E, Joint Tier 1 Advice Letter to Fund the School Energy Efficiency Stimulus Program in Compliance with Decision 21-01-004, effective February 1, 2021; as well as PG&amp;E's Advice 4375-G/6071-E, Advice Letter Summarizing Establishment of Balancing Accounts to Record Funding Amounts Allocated to the School Energy Efficiency Stimulus Program in Compliance with Decision 21-01-004, effective January 14, 2021.</t>
  </si>
  <si>
    <t>RES-SW-New Construction</t>
  </si>
  <si>
    <t>Calendar Year 2023</t>
  </si>
  <si>
    <t xml:space="preserve">2023 Gas PGC Funds </t>
  </si>
  <si>
    <t>3P-RES-Home Upgrade Program</t>
  </si>
  <si>
    <t>3P-IND-SEM</t>
  </si>
  <si>
    <t>3P-IND-Small Industrial Facility Upgrades</t>
  </si>
  <si>
    <t>3P-WE&amp;T-HERS Rater Training Advancement</t>
  </si>
  <si>
    <t>3P-RES-LivingWise</t>
  </si>
  <si>
    <t>3P-RES-Behavioral Program</t>
  </si>
  <si>
    <t>3P-RES-Marketplace</t>
  </si>
  <si>
    <t>3P-RES-Retail Partnering</t>
  </si>
  <si>
    <t>3P-RES-EE Kits</t>
  </si>
  <si>
    <t>3P-RES-Pasadena Home Upgrade</t>
  </si>
  <si>
    <t>3P-RES-Burbank Home Upgrade</t>
  </si>
  <si>
    <t>3P-RES-Community Language Efficiency Outreach-Direct Install</t>
  </si>
  <si>
    <t>3P-COM-Small and Medium Commercial EE Program</t>
  </si>
  <si>
    <t>3P-RES-Residential Advanced Clean Energy</t>
  </si>
  <si>
    <t>3P-RES-Comprehensive MH Program (Synergy)</t>
  </si>
  <si>
    <t>3P-RES-Residential MH Program (Staples Energy)</t>
  </si>
  <si>
    <t>3P-PUB-Public Direct Install Program</t>
  </si>
  <si>
    <t>3P-COM-Commercial Building Energy Solutions &amp; Technology</t>
  </si>
  <si>
    <t>3P-RES-Multifamily Energy Alliance</t>
  </si>
  <si>
    <t>3P-AG-Agriculture Energy Efficiency Program</t>
  </si>
  <si>
    <t>3P-COM-Service RCx+ Program</t>
  </si>
  <si>
    <t>3P-COM-Large Commercial Program</t>
  </si>
  <si>
    <t>3P-COM-Behavioral Program</t>
  </si>
  <si>
    <t>3P-PUB-Large Sector Program</t>
  </si>
  <si>
    <t>3P-CC-Outreach Solicitation - Residential</t>
  </si>
  <si>
    <t xml:space="preserve">3P-CC-Nonresident Energy Advisor </t>
  </si>
  <si>
    <t>3P-COM-SW-Point of Sale Food Service</t>
  </si>
  <si>
    <t>3P-COM-SW-Midstream Comm Water Heat</t>
  </si>
  <si>
    <t>3P-ET-SW-Emerging Technologies, Gas</t>
  </si>
  <si>
    <t>3P-RES-SW-New Construction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</si>
  <si>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(2022)</t>
    </r>
  </si>
  <si>
    <t>(2) Incremental commitments are reflected on a monthly basis.  For program cycles prior to 2023, estimated commitments are considered encumbered funds.</t>
  </si>
  <si>
    <r>
      <t xml:space="preserve">      Incremental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(2023)</t>
    </r>
  </si>
  <si>
    <t>WE&amp;T-SW-WE&amp;T Career and Workforce Readiness</t>
  </si>
  <si>
    <t>WE&amp;T-SW-WE&amp;T Career Connections</t>
  </si>
  <si>
    <t xml:space="preserve"> COM-SW-Upstream HVAC</t>
  </si>
  <si>
    <t>Encing Balance</t>
  </si>
  <si>
    <t xml:space="preserve">Program Implementer (PY 2023)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</si>
</sst>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0_-;#,##0.00\-;&quot; &quot;"/>
  </numFmts>
  <fonts count="3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7"/>
      <name val="Arial"/>
      <family val="2"/>
    </font>
    <font>
      <sz val="10"/>
      <name val="Helv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164" fontId="9" fillId="0" borderId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3" fillId="0" borderId="0"/>
    <xf numFmtId="0" fontId="11" fillId="0" borderId="0"/>
    <xf numFmtId="0" fontId="31" fillId="0" borderId="0"/>
    <xf numFmtId="0" fontId="11" fillId="23" borderId="7" applyNumberFormat="0" applyFont="0" applyAlignment="0" applyProtection="0"/>
    <xf numFmtId="0" fontId="26" fillId="20" borderId="8" applyNumberFormat="0" applyAlignment="0" applyProtection="0"/>
    <xf numFmtId="4" fontId="12" fillId="24" borderId="8" applyNumberFormat="0" applyProtection="0">
      <alignment vertical="center"/>
    </xf>
    <xf numFmtId="4" fontId="12" fillId="25" borderId="8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3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43" fontId="2" fillId="0" borderId="0" xfId="29" applyNumberFormat="1" applyFont="1"/>
    <xf numFmtId="43" fontId="0" fillId="0" borderId="0" xfId="29" applyNumberFormat="1" applyFont="1"/>
    <xf numFmtId="43" fontId="6" fillId="0" borderId="0" xfId="29" applyNumberFormat="1" applyFont="1"/>
    <xf numFmtId="43" fontId="2" fillId="0" borderId="0" xfId="29" quotePrefix="1" applyNumberFormat="1" applyFont="1"/>
    <xf numFmtId="43" fontId="0" fillId="0" borderId="10" xfId="29" applyNumberFormat="1" applyFont="1" applyBorder="1"/>
    <xf numFmtId="43" fontId="0" fillId="0" borderId="11" xfId="29" applyNumberFormat="1" applyFont="1" applyBorder="1" applyAlignment="1">
      <alignment horizontal="center"/>
    </xf>
    <xf numFmtId="43" fontId="3" fillId="0" borderId="12" xfId="29" applyNumberFormat="1" applyFont="1" applyBorder="1" applyAlignment="1">
      <alignment horizontal="center"/>
    </xf>
    <xf numFmtId="43" fontId="2" fillId="0" borderId="13" xfId="29" applyNumberFormat="1" applyFont="1" applyBorder="1"/>
    <xf numFmtId="43" fontId="3" fillId="0" borderId="14" xfId="29" applyNumberFormat="1" applyFont="1" applyBorder="1" applyAlignment="1">
      <alignment horizontal="center"/>
    </xf>
    <xf numFmtId="43" fontId="3" fillId="0" borderId="15" xfId="29" applyNumberFormat="1" applyFont="1" applyFill="1" applyBorder="1" applyAlignment="1">
      <alignment horizontal="center"/>
    </xf>
    <xf numFmtId="43" fontId="2" fillId="0" borderId="16" xfId="29" applyNumberFormat="1" applyFont="1" applyBorder="1"/>
    <xf numFmtId="43" fontId="3" fillId="0" borderId="16" xfId="29" applyNumberFormat="1" applyFont="1" applyBorder="1"/>
    <xf numFmtId="43" fontId="4" fillId="0" borderId="0" xfId="29" applyNumberFormat="1" applyFont="1"/>
    <xf numFmtId="43" fontId="0" fillId="0" borderId="17" xfId="29" applyNumberFormat="1" applyFont="1" applyBorder="1"/>
    <xf numFmtId="43" fontId="0" fillId="0" borderId="16" xfId="29" applyNumberFormat="1" applyFont="1" applyBorder="1"/>
    <xf numFmtId="43" fontId="0" fillId="0" borderId="0" xfId="29" applyNumberFormat="1" applyFont="1" applyBorder="1"/>
    <xf numFmtId="43" fontId="1" fillId="0" borderId="0" xfId="29" applyNumberFormat="1"/>
    <xf numFmtId="43" fontId="4" fillId="0" borderId="16" xfId="29" applyNumberFormat="1" applyFont="1" applyBorder="1"/>
    <xf numFmtId="43" fontId="2" fillId="0" borderId="19" xfId="29" applyNumberFormat="1" applyFont="1" applyBorder="1" applyAlignment="1">
      <alignment horizontal="right"/>
    </xf>
    <xf numFmtId="43" fontId="0" fillId="0" borderId="20" xfId="29" applyNumberFormat="1" applyFont="1" applyBorder="1"/>
    <xf numFmtId="43" fontId="3" fillId="0" borderId="13" xfId="29" applyNumberFormat="1" applyFont="1" applyBorder="1"/>
    <xf numFmtId="43" fontId="7" fillId="0" borderId="16" xfId="29" applyNumberFormat="1" applyFont="1" applyBorder="1"/>
    <xf numFmtId="43" fontId="3" fillId="0" borderId="19" xfId="29" applyNumberFormat="1" applyFont="1" applyBorder="1" applyAlignment="1">
      <alignment horizontal="left"/>
    </xf>
    <xf numFmtId="0" fontId="3" fillId="0" borderId="16" xfId="0" applyFont="1" applyBorder="1"/>
    <xf numFmtId="0" fontId="0" fillId="0" borderId="16" xfId="0" applyBorder="1"/>
    <xf numFmtId="43" fontId="4" fillId="0" borderId="0" xfId="29" applyFont="1"/>
    <xf numFmtId="0" fontId="10" fillId="0" borderId="0" xfId="0" applyFont="1"/>
    <xf numFmtId="0" fontId="0" fillId="0" borderId="16" xfId="0" applyBorder="1" applyAlignment="1">
      <alignment horizontal="left"/>
    </xf>
    <xf numFmtId="165" fontId="0" fillId="0" borderId="0" xfId="29" applyNumberFormat="1" applyFont="1"/>
    <xf numFmtId="165" fontId="4" fillId="0" borderId="0" xfId="29" applyNumberFormat="1" applyFont="1" applyBorder="1"/>
    <xf numFmtId="165" fontId="0" fillId="0" borderId="11" xfId="29" applyNumberFormat="1" applyFont="1" applyBorder="1" applyAlignment="1">
      <alignment horizontal="center"/>
    </xf>
    <xf numFmtId="165" fontId="3" fillId="0" borderId="14" xfId="29" applyNumberFormat="1" applyFont="1" applyBorder="1" applyAlignment="1">
      <alignment horizontal="center"/>
    </xf>
    <xf numFmtId="165" fontId="0" fillId="0" borderId="21" xfId="29" applyNumberFormat="1" applyFont="1" applyBorder="1"/>
    <xf numFmtId="165" fontId="3" fillId="0" borderId="12" xfId="29" applyNumberFormat="1" applyFont="1" applyBorder="1" applyAlignment="1">
      <alignment horizontal="center"/>
    </xf>
    <xf numFmtId="165" fontId="3" fillId="0" borderId="15" xfId="29" applyNumberFormat="1" applyFont="1" applyFill="1" applyBorder="1" applyAlignment="1">
      <alignment horizontal="center"/>
    </xf>
    <xf numFmtId="165" fontId="0" fillId="0" borderId="17" xfId="29" applyNumberFormat="1" applyFont="1" applyBorder="1"/>
    <xf numFmtId="165" fontId="0" fillId="0" borderId="20" xfId="29" applyNumberFormat="1" applyFont="1" applyBorder="1"/>
    <xf numFmtId="165" fontId="3" fillId="0" borderId="0" xfId="29" applyNumberFormat="1" applyFont="1" applyBorder="1" applyAlignment="1">
      <alignment horizontal="center"/>
    </xf>
    <xf numFmtId="165" fontId="4" fillId="0" borderId="0" xfId="29" applyNumberFormat="1" applyFont="1"/>
    <xf numFmtId="165" fontId="0" fillId="0" borderId="0" xfId="29" applyNumberFormat="1" applyFont="1" applyBorder="1"/>
    <xf numFmtId="165" fontId="0" fillId="0" borderId="14" xfId="29" applyNumberFormat="1" applyFont="1" applyBorder="1"/>
    <xf numFmtId="165" fontId="0" fillId="0" borderId="0" xfId="0" applyNumberFormat="1"/>
    <xf numFmtId="165" fontId="3" fillId="0" borderId="21" xfId="29" applyNumberFormat="1" applyFont="1" applyBorder="1" applyAlignment="1">
      <alignment horizontal="left"/>
    </xf>
    <xf numFmtId="165" fontId="3" fillId="0" borderId="17" xfId="29" applyNumberFormat="1" applyFont="1" applyFill="1" applyBorder="1" applyAlignment="1">
      <alignment horizontal="center"/>
    </xf>
    <xf numFmtId="165" fontId="3" fillId="0" borderId="20" xfId="29" applyNumberFormat="1" applyFont="1" applyBorder="1" applyAlignment="1">
      <alignment horizontal="left"/>
    </xf>
    <xf numFmtId="165" fontId="1" fillId="0" borderId="0" xfId="29" applyNumberFormat="1"/>
    <xf numFmtId="165" fontId="4" fillId="0" borderId="17" xfId="29" applyNumberFormat="1" applyFont="1" applyBorder="1"/>
    <xf numFmtId="165" fontId="0" fillId="0" borderId="15" xfId="29" applyNumberFormat="1" applyFont="1" applyBorder="1"/>
    <xf numFmtId="16" fontId="3" fillId="0" borderId="14" xfId="0" quotePrefix="1" applyNumberFormat="1" applyFont="1" applyBorder="1" applyAlignment="1">
      <alignment horizontal="center"/>
    </xf>
    <xf numFmtId="43" fontId="0" fillId="0" borderId="0" xfId="0" applyNumberFormat="1"/>
    <xf numFmtId="43" fontId="3" fillId="0" borderId="17" xfId="29" applyNumberFormat="1" applyFont="1" applyFill="1" applyBorder="1" applyAlignment="1">
      <alignment horizontal="center"/>
    </xf>
    <xf numFmtId="43" fontId="30" fillId="0" borderId="0" xfId="29" applyFont="1"/>
    <xf numFmtId="43" fontId="30" fillId="0" borderId="0" xfId="29" applyFont="1" applyBorder="1"/>
    <xf numFmtId="0" fontId="30" fillId="0" borderId="0" xfId="0" applyFont="1" applyAlignment="1">
      <alignment horizontal="left"/>
    </xf>
    <xf numFmtId="0" fontId="30" fillId="0" borderId="0" xfId="0" applyFont="1"/>
    <xf numFmtId="165" fontId="30" fillId="0" borderId="0" xfId="29" applyNumberFormat="1" applyFont="1" applyBorder="1"/>
    <xf numFmtId="0" fontId="30" fillId="0" borderId="0" xfId="0" applyFont="1" applyAlignment="1">
      <alignment horizontal="center"/>
    </xf>
    <xf numFmtId="0" fontId="32" fillId="0" borderId="0" xfId="43" applyFont="1" applyFill="1" applyBorder="1" applyAlignment="1"/>
    <xf numFmtId="166" fontId="4" fillId="0" borderId="0" xfId="0" applyNumberFormat="1" applyFont="1" applyFill="1"/>
    <xf numFmtId="0" fontId="3" fillId="0" borderId="13" xfId="0" applyFont="1" applyBorder="1"/>
    <xf numFmtId="41" fontId="11" fillId="0" borderId="14" xfId="29" applyNumberFormat="1" applyFont="1" applyBorder="1"/>
    <xf numFmtId="0" fontId="1" fillId="0" borderId="16" xfId="0" applyFont="1" applyBorder="1"/>
    <xf numFmtId="0" fontId="13" fillId="0" borderId="0" xfId="43" applyFont="1" applyFill="1" applyBorder="1" applyAlignment="1"/>
    <xf numFmtId="43" fontId="1" fillId="0" borderId="16" xfId="29" applyNumberFormat="1" applyFont="1" applyBorder="1"/>
    <xf numFmtId="43" fontId="1" fillId="0" borderId="0" xfId="29" quotePrefix="1" applyFont="1"/>
    <xf numFmtId="43" fontId="1" fillId="0" borderId="18" xfId="29" applyNumberFormat="1" applyFont="1" applyBorder="1"/>
    <xf numFmtId="43" fontId="1" fillId="0" borderId="0" xfId="29" applyNumberFormat="1" applyFont="1"/>
    <xf numFmtId="43" fontId="30" fillId="0" borderId="0" xfId="0" applyNumberFormat="1" applyFont="1"/>
    <xf numFmtId="43" fontId="30" fillId="0" borderId="0" xfId="29" applyNumberFormat="1" applyFont="1" applyBorder="1"/>
    <xf numFmtId="165" fontId="0" fillId="0" borderId="0" xfId="29" applyNumberFormat="1" applyFont="1" applyFill="1"/>
    <xf numFmtId="43" fontId="0" fillId="0" borderId="0" xfId="29" applyNumberFormat="1" applyFont="1" applyFill="1"/>
    <xf numFmtId="43" fontId="0" fillId="0" borderId="0" xfId="29" applyNumberFormat="1" applyFont="1" applyFill="1" applyBorder="1"/>
    <xf numFmtId="0" fontId="35" fillId="0" borderId="0" xfId="51" applyFont="1"/>
    <xf numFmtId="43" fontId="36" fillId="0" borderId="0" xfId="30" applyFont="1" applyFill="1"/>
    <xf numFmtId="0" fontId="1" fillId="0" borderId="0" xfId="51" applyFont="1"/>
    <xf numFmtId="43" fontId="37" fillId="0" borderId="0" xfId="30" applyFont="1" applyFill="1"/>
    <xf numFmtId="43" fontId="1" fillId="0" borderId="0" xfId="51" applyNumberFormat="1" applyFont="1"/>
    <xf numFmtId="11" fontId="1" fillId="0" borderId="0" xfId="51" applyNumberFormat="1" applyFont="1"/>
    <xf numFmtId="6" fontId="2" fillId="0" borderId="0" xfId="51" quotePrefix="1" applyNumberFormat="1" applyFont="1"/>
    <xf numFmtId="0" fontId="37" fillId="0" borderId="0" xfId="51" applyFont="1"/>
    <xf numFmtId="10" fontId="36" fillId="0" borderId="0" xfId="52" applyNumberFormat="1" applyFont="1" applyFill="1"/>
    <xf numFmtId="0" fontId="1" fillId="0" borderId="10" xfId="51" applyFont="1" applyBorder="1"/>
    <xf numFmtId="43" fontId="36" fillId="0" borderId="11" xfId="30" applyFont="1" applyFill="1" applyBorder="1" applyAlignment="1">
      <alignment horizontal="center"/>
    </xf>
    <xf numFmtId="0" fontId="1" fillId="0" borderId="11" xfId="51" applyFont="1" applyBorder="1" applyAlignment="1">
      <alignment horizontal="center"/>
    </xf>
    <xf numFmtId="43" fontId="3" fillId="0" borderId="12" xfId="30" applyFont="1" applyFill="1" applyBorder="1" applyAlignment="1">
      <alignment horizontal="center"/>
    </xf>
    <xf numFmtId="0" fontId="2" fillId="0" borderId="13" xfId="51" applyFont="1" applyBorder="1"/>
    <xf numFmtId="43" fontId="3" fillId="0" borderId="14" xfId="30" applyFont="1" applyFill="1" applyBorder="1" applyAlignment="1">
      <alignment horizontal="center"/>
    </xf>
    <xf numFmtId="0" fontId="3" fillId="0" borderId="14" xfId="51" applyFont="1" applyBorder="1" applyAlignment="1">
      <alignment horizontal="center"/>
    </xf>
    <xf numFmtId="43" fontId="3" fillId="0" borderId="15" xfId="30" applyFont="1" applyFill="1" applyBorder="1" applyAlignment="1">
      <alignment horizontal="center"/>
    </xf>
    <xf numFmtId="0" fontId="2" fillId="0" borderId="16" xfId="51" applyFont="1" applyBorder="1"/>
    <xf numFmtId="43" fontId="3" fillId="0" borderId="0" xfId="30" applyFont="1" applyFill="1" applyBorder="1" applyAlignment="1">
      <alignment horizontal="center"/>
    </xf>
    <xf numFmtId="0" fontId="3" fillId="0" borderId="0" xfId="51" applyFont="1" applyAlignment="1">
      <alignment horizontal="center"/>
    </xf>
    <xf numFmtId="43" fontId="3" fillId="0" borderId="17" xfId="30" applyFont="1" applyFill="1" applyBorder="1" applyAlignment="1">
      <alignment horizontal="center"/>
    </xf>
    <xf numFmtId="0" fontId="3" fillId="0" borderId="16" xfId="51" applyFont="1" applyBorder="1"/>
    <xf numFmtId="43" fontId="34" fillId="0" borderId="0" xfId="30" applyFont="1" applyFill="1"/>
    <xf numFmtId="43" fontId="34" fillId="0" borderId="17" xfId="30" applyFont="1" applyFill="1" applyBorder="1"/>
    <xf numFmtId="0" fontId="1" fillId="0" borderId="16" xfId="51" applyFont="1" applyBorder="1"/>
    <xf numFmtId="165" fontId="34" fillId="0" borderId="0" xfId="29" applyNumberFormat="1" applyFont="1" applyFill="1"/>
    <xf numFmtId="165" fontId="34" fillId="0" borderId="17" xfId="29" applyNumberFormat="1" applyFont="1" applyFill="1" applyBorder="1"/>
    <xf numFmtId="0" fontId="1" fillId="0" borderId="18" xfId="51" applyFont="1" applyBorder="1"/>
    <xf numFmtId="165" fontId="34" fillId="0" borderId="22" xfId="29" applyNumberFormat="1" applyFont="1" applyFill="1" applyBorder="1"/>
    <xf numFmtId="165" fontId="34" fillId="0" borderId="23" xfId="29" applyNumberFormat="1" applyFont="1" applyFill="1" applyBorder="1"/>
    <xf numFmtId="43" fontId="34" fillId="0" borderId="0" xfId="30" applyFont="1" applyFill="1" applyBorder="1"/>
    <xf numFmtId="0" fontId="38" fillId="0" borderId="0" xfId="51" applyFont="1"/>
    <xf numFmtId="0" fontId="34" fillId="0" borderId="0" xfId="0" applyFont="1" applyAlignment="1">
      <alignment horizontal="left" wrapText="1"/>
    </xf>
    <xf numFmtId="0" fontId="1" fillId="0" borderId="18" xfId="0" applyFont="1" applyBorder="1"/>
    <xf numFmtId="165" fontId="0" fillId="0" borderId="22" xfId="29" applyNumberFormat="1" applyFont="1" applyBorder="1"/>
    <xf numFmtId="165" fontId="0" fillId="0" borderId="23" xfId="29" applyNumberFormat="1" applyFont="1" applyBorder="1"/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riel" xfId="25" xr:uid="{00000000-0005-0000-0000-000018000000}"/>
    <cellStyle name="Bad" xfId="26" builtinId="27" customBuiltin="1"/>
    <cellStyle name="Calculation" xfId="27" builtinId="22" customBuiltin="1"/>
    <cellStyle name="Check Cell" xfId="28" builtinId="23" customBuiltin="1"/>
    <cellStyle name="Comma" xfId="29" builtinId="3"/>
    <cellStyle name="Comma 2" xfId="30" xr:uid="{00000000-0005-0000-0000-00001D000000}"/>
    <cellStyle name="Currency 2" xfId="31" xr:uid="{00000000-0005-0000-0000-00001E000000}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 xr:uid="{00000000-0005-0000-0000-000029000000}"/>
    <cellStyle name="Normal 3" xfId="42" xr:uid="{00000000-0005-0000-0000-00002A000000}"/>
    <cellStyle name="Normal 8" xfId="51" xr:uid="{41487BBD-9F80-4952-8DC2-38DFC74D61C3}"/>
    <cellStyle name="Normal_Sheet2" xfId="43" xr:uid="{00000000-0005-0000-0000-00002B000000}"/>
    <cellStyle name="Note" xfId="44" builtinId="10" customBuiltin="1"/>
    <cellStyle name="Output" xfId="45" builtinId="21" customBuiltin="1"/>
    <cellStyle name="Percent 2" xfId="52" xr:uid="{85B9CA43-9D3C-43E2-A6C8-FAA1E29BE83A}"/>
    <cellStyle name="SAPBEXaggData" xfId="46" xr:uid="{00000000-0005-0000-0000-00002F000000}"/>
    <cellStyle name="SAPBEXstdData" xfId="47" xr:uid="{00000000-0005-0000-0000-000030000000}"/>
    <cellStyle name="Title" xfId="48" builtinId="15" customBuiltin="1"/>
    <cellStyle name="Total" xfId="49" builtinId="25" customBuiltin="1"/>
    <cellStyle name="Warning Text" xfId="50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N22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9" sqref="B19"/>
    </sheetView>
  </sheetViews>
  <sheetFormatPr defaultColWidth="9.1796875" defaultRowHeight="12.5" x14ac:dyDescent="0.25"/>
  <cols>
    <col min="1" max="1" width="33.453125" style="2" customWidth="1"/>
    <col min="2" max="2" width="11.453125" style="29" bestFit="1" customWidth="1"/>
    <col min="3" max="3" width="13.453125" style="29" bestFit="1" customWidth="1"/>
    <col min="4" max="5" width="11.453125" style="29" bestFit="1" customWidth="1"/>
    <col min="6" max="8" width="11.453125" style="2" bestFit="1" customWidth="1"/>
    <col min="9" max="9" width="12.81640625" style="2" bestFit="1" customWidth="1"/>
    <col min="10" max="10" width="12.1796875" style="29" bestFit="1" customWidth="1"/>
    <col min="11" max="11" width="11.453125" style="29" bestFit="1" customWidth="1"/>
    <col min="12" max="12" width="11.453125" style="2" bestFit="1" customWidth="1"/>
    <col min="13" max="13" width="12.81640625" style="2" bestFit="1" customWidth="1"/>
    <col min="14" max="14" width="12.81640625" style="29" bestFit="1" customWidth="1"/>
    <col min="15" max="16384" width="9.1796875" style="2"/>
  </cols>
  <sheetData>
    <row r="1" spans="1:14" ht="15.5" x14ac:dyDescent="0.35">
      <c r="A1" s="1" t="s">
        <v>18</v>
      </c>
    </row>
    <row r="2" spans="1:14" ht="15.5" x14ac:dyDescent="0.35">
      <c r="A2" s="3" t="s">
        <v>41</v>
      </c>
    </row>
    <row r="3" spans="1:14" ht="15.5" x14ac:dyDescent="0.35">
      <c r="A3" s="1" t="s">
        <v>218</v>
      </c>
    </row>
    <row r="4" spans="1:14" ht="15.5" x14ac:dyDescent="0.35">
      <c r="A4" s="4"/>
    </row>
    <row r="5" spans="1:14" ht="16" thickBot="1" x14ac:dyDescent="0.4">
      <c r="A5" s="4"/>
    </row>
    <row r="6" spans="1:14" ht="13" x14ac:dyDescent="0.3">
      <c r="A6" s="5"/>
      <c r="B6" s="31"/>
      <c r="C6" s="31"/>
      <c r="D6" s="31"/>
      <c r="E6" s="31"/>
      <c r="F6" s="6"/>
      <c r="G6" s="6"/>
      <c r="H6" s="6"/>
      <c r="I6" s="6"/>
      <c r="J6" s="31"/>
      <c r="K6" s="31"/>
      <c r="L6" s="6"/>
      <c r="M6" s="6"/>
      <c r="N6" s="34" t="s">
        <v>0</v>
      </c>
    </row>
    <row r="7" spans="1:14" ht="16" thickBot="1" x14ac:dyDescent="0.4">
      <c r="A7" s="8" t="s">
        <v>1</v>
      </c>
      <c r="B7" s="32" t="s">
        <v>2</v>
      </c>
      <c r="C7" s="32" t="s">
        <v>3</v>
      </c>
      <c r="D7" s="32" t="s">
        <v>4</v>
      </c>
      <c r="E7" s="32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32" t="s">
        <v>10</v>
      </c>
      <c r="K7" s="32" t="s">
        <v>11</v>
      </c>
      <c r="L7" s="9" t="s">
        <v>12</v>
      </c>
      <c r="M7" s="9" t="s">
        <v>13</v>
      </c>
      <c r="N7" s="35" t="s">
        <v>14</v>
      </c>
    </row>
    <row r="8" spans="1:14" x14ac:dyDescent="0.25">
      <c r="A8" s="5"/>
      <c r="H8" s="17"/>
      <c r="I8" s="17"/>
      <c r="J8" s="46"/>
      <c r="K8" s="46"/>
      <c r="L8" s="17"/>
      <c r="M8" s="17"/>
      <c r="N8" s="36">
        <f>SUM(B8:M8)</f>
        <v>0</v>
      </c>
    </row>
    <row r="9" spans="1:14" x14ac:dyDescent="0.25">
      <c r="A9" s="18" t="s">
        <v>33</v>
      </c>
      <c r="B9" s="30">
        <v>6132441.1799999997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6">
        <f t="shared" ref="N9:N19" si="0">SUM(B9:M9)</f>
        <v>6132441.1799999997</v>
      </c>
    </row>
    <row r="10" spans="1:14" x14ac:dyDescent="0.25">
      <c r="A10" s="18" t="s">
        <v>34</v>
      </c>
      <c r="B10" s="30">
        <v>7819038.0499999998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6">
        <f t="shared" si="0"/>
        <v>7819038.0499999998</v>
      </c>
    </row>
    <row r="11" spans="1:14" x14ac:dyDescent="0.25">
      <c r="A11" s="18" t="s">
        <v>35</v>
      </c>
      <c r="B11" s="30">
        <v>1345.52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6">
        <f t="shared" si="0"/>
        <v>1345.52</v>
      </c>
    </row>
    <row r="12" spans="1:14" x14ac:dyDescent="0.25">
      <c r="A12" s="18" t="s">
        <v>36</v>
      </c>
      <c r="B12" s="30">
        <v>52719.46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6">
        <f t="shared" si="0"/>
        <v>52719.46</v>
      </c>
    </row>
    <row r="13" spans="1:14" x14ac:dyDescent="0.25">
      <c r="A13" s="18" t="s">
        <v>37</v>
      </c>
      <c r="B13" s="30">
        <v>960493.47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6">
        <f t="shared" si="0"/>
        <v>960493.47</v>
      </c>
    </row>
    <row r="14" spans="1:14" x14ac:dyDescent="0.25">
      <c r="A14" s="18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6"/>
    </row>
    <row r="15" spans="1:14" x14ac:dyDescent="0.25">
      <c r="A15" s="18" t="s">
        <v>38</v>
      </c>
      <c r="B15" s="30">
        <v>2013513.73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6">
        <f t="shared" si="0"/>
        <v>2013513.73</v>
      </c>
    </row>
    <row r="16" spans="1:14" x14ac:dyDescent="0.25">
      <c r="A16" s="18" t="s">
        <v>39</v>
      </c>
      <c r="B16" s="30">
        <v>29594.26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6">
        <f t="shared" si="0"/>
        <v>29594.26</v>
      </c>
    </row>
    <row r="17" spans="1:14" x14ac:dyDescent="0.25">
      <c r="A17" s="18" t="s">
        <v>40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6">
        <f t="shared" si="0"/>
        <v>0</v>
      </c>
    </row>
    <row r="18" spans="1:14" customFormat="1" x14ac:dyDescent="0.25">
      <c r="A18" s="25" t="s">
        <v>46</v>
      </c>
      <c r="B18" s="30">
        <v>-24059.51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6">
        <f t="shared" si="0"/>
        <v>-24059.51</v>
      </c>
    </row>
    <row r="19" spans="1:14" x14ac:dyDescent="0.25">
      <c r="A19" s="66" t="s">
        <v>91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6">
        <f t="shared" si="0"/>
        <v>0</v>
      </c>
    </row>
    <row r="20" spans="1:14" ht="16" thickBot="1" x14ac:dyDescent="0.4">
      <c r="A20" s="19" t="s">
        <v>15</v>
      </c>
      <c r="B20" s="33">
        <f>SUM(B8:B19)</f>
        <v>16985086.16</v>
      </c>
      <c r="C20" s="33">
        <f>SUM(C8:C19)</f>
        <v>0</v>
      </c>
      <c r="D20" s="33">
        <f>SUM(D8:D19)</f>
        <v>0</v>
      </c>
      <c r="E20" s="33">
        <f t="shared" ref="E20:M20" si="1">SUM(E8:E19)</f>
        <v>0</v>
      </c>
      <c r="F20" s="33">
        <f t="shared" si="1"/>
        <v>0</v>
      </c>
      <c r="G20" s="33">
        <f t="shared" si="1"/>
        <v>0</v>
      </c>
      <c r="H20" s="33">
        <f t="shared" si="1"/>
        <v>0</v>
      </c>
      <c r="I20" s="33">
        <f t="shared" si="1"/>
        <v>0</v>
      </c>
      <c r="J20" s="33">
        <f t="shared" si="1"/>
        <v>0</v>
      </c>
      <c r="K20" s="33">
        <f t="shared" si="1"/>
        <v>0</v>
      </c>
      <c r="L20" s="33">
        <f t="shared" si="1"/>
        <v>0</v>
      </c>
      <c r="M20" s="33">
        <f t="shared" si="1"/>
        <v>0</v>
      </c>
      <c r="N20" s="37">
        <f>SUM(B20:M20)</f>
        <v>16985086.16</v>
      </c>
    </row>
    <row r="21" spans="1:14" x14ac:dyDescent="0.25">
      <c r="I21" s="29"/>
    </row>
    <row r="22" spans="1:14" x14ac:dyDescent="0.25">
      <c r="A22" s="67"/>
      <c r="I22" s="29"/>
    </row>
  </sheetData>
  <phoneticPr fontId="0" type="noConversion"/>
  <pageMargins left="0.75" right="0.75" top="1" bottom="1" header="0.5" footer="0.5"/>
  <pageSetup scale="7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O541"/>
  <sheetViews>
    <sheetView topLeftCell="A68" zoomScaleNormal="100" workbookViewId="0">
      <selection activeCell="A7" sqref="A7"/>
    </sheetView>
  </sheetViews>
  <sheetFormatPr defaultColWidth="9.1796875" defaultRowHeight="12.5" x14ac:dyDescent="0.25"/>
  <cols>
    <col min="1" max="1" width="38.453125" style="2" customWidth="1"/>
    <col min="2" max="2" width="12.81640625" style="29" customWidth="1"/>
    <col min="3" max="3" width="11.81640625" style="29" customWidth="1"/>
    <col min="4" max="7" width="12.81640625" style="29" customWidth="1"/>
    <col min="8" max="9" width="13.54296875" style="29" customWidth="1"/>
    <col min="10" max="10" width="12.1796875" style="29" bestFit="1" customWidth="1"/>
    <col min="11" max="11" width="13.54296875" style="29" bestFit="1" customWidth="1"/>
    <col min="12" max="12" width="12.453125" style="29" bestFit="1" customWidth="1"/>
    <col min="13" max="13" width="11.81640625" style="29" bestFit="1" customWidth="1"/>
    <col min="14" max="14" width="14.54296875" style="2" bestFit="1" customWidth="1"/>
    <col min="15" max="15" width="14" style="2" customWidth="1"/>
    <col min="16" max="16" width="14" style="2" bestFit="1" customWidth="1"/>
    <col min="17" max="16384" width="9.1796875" style="2"/>
  </cols>
  <sheetData>
    <row r="1" spans="1:14" ht="15.5" x14ac:dyDescent="0.35">
      <c r="A1" s="1" t="s">
        <v>19</v>
      </c>
    </row>
    <row r="2" spans="1:14" ht="15.5" x14ac:dyDescent="0.35">
      <c r="A2" s="3" t="s">
        <v>42</v>
      </c>
    </row>
    <row r="3" spans="1:14" ht="15.5" x14ac:dyDescent="0.35">
      <c r="A3" s="1" t="str">
        <f>'Table G-1'!A3</f>
        <v>Calendar Year 2023</v>
      </c>
    </row>
    <row r="4" spans="1:14" ht="16" thickBot="1" x14ac:dyDescent="0.4">
      <c r="A4" s="4"/>
    </row>
    <row r="5" spans="1:14" ht="13" x14ac:dyDescent="0.3">
      <c r="A5" s="5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7" t="s">
        <v>0</v>
      </c>
    </row>
    <row r="6" spans="1:14" ht="13.5" thickBot="1" x14ac:dyDescent="0.35">
      <c r="A6" s="21" t="s">
        <v>257</v>
      </c>
      <c r="B6" s="32" t="s">
        <v>2</v>
      </c>
      <c r="C6" s="32" t="s">
        <v>3</v>
      </c>
      <c r="D6" s="32" t="s">
        <v>4</v>
      </c>
      <c r="E6" s="32" t="s">
        <v>5</v>
      </c>
      <c r="F6" s="32" t="s">
        <v>6</v>
      </c>
      <c r="G6" s="32" t="s">
        <v>7</v>
      </c>
      <c r="H6" s="32" t="s">
        <v>8</v>
      </c>
      <c r="I6" s="32" t="s">
        <v>9</v>
      </c>
      <c r="J6" s="32" t="s">
        <v>10</v>
      </c>
      <c r="K6" s="32" t="s">
        <v>11</v>
      </c>
      <c r="L6" s="32" t="s">
        <v>12</v>
      </c>
      <c r="M6" s="32" t="s">
        <v>13</v>
      </c>
      <c r="N6" s="10" t="s">
        <v>14</v>
      </c>
    </row>
    <row r="7" spans="1:14" ht="13" x14ac:dyDescent="0.3">
      <c r="A7" s="59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51"/>
    </row>
    <row r="8" spans="1:14" ht="13" x14ac:dyDescent="0.3">
      <c r="A8" s="22" t="s">
        <v>30</v>
      </c>
      <c r="B8" s="29">
        <f>2450345.25-B41-B74</f>
        <v>2449722.25</v>
      </c>
      <c r="C8" s="29">
        <f t="shared" ref="B8:M8" si="0">0-C41-C74</f>
        <v>0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29">
        <f t="shared" si="0"/>
        <v>0</v>
      </c>
      <c r="J8" s="29">
        <f t="shared" si="0"/>
        <v>0</v>
      </c>
      <c r="K8" s="29">
        <f t="shared" si="0"/>
        <v>0</v>
      </c>
      <c r="L8" s="29">
        <f t="shared" si="0"/>
        <v>0</v>
      </c>
      <c r="M8" s="29">
        <f t="shared" si="0"/>
        <v>0</v>
      </c>
      <c r="N8" s="14">
        <f>SUM(B8:M8)</f>
        <v>2449722.25</v>
      </c>
    </row>
    <row r="9" spans="1:14" x14ac:dyDescent="0.25">
      <c r="A9" s="15" t="s">
        <v>48</v>
      </c>
      <c r="N9" s="14">
        <f>SUM(B9:M9)</f>
        <v>0</v>
      </c>
    </row>
    <row r="10" spans="1:14" customFormat="1" x14ac:dyDescent="0.25">
      <c r="A10" t="s">
        <v>220</v>
      </c>
      <c r="B10">
        <v>14</v>
      </c>
      <c r="N10" s="14">
        <f t="shared" ref="N10:N41" si="1">SUM(B10:M10)</f>
        <v>14</v>
      </c>
    </row>
    <row r="11" spans="1:14" customFormat="1" x14ac:dyDescent="0.25">
      <c r="A11" t="s">
        <v>221</v>
      </c>
      <c r="B11">
        <v>8</v>
      </c>
      <c r="N11" s="14">
        <f t="shared" si="1"/>
        <v>8</v>
      </c>
    </row>
    <row r="12" spans="1:14" customFormat="1" x14ac:dyDescent="0.25">
      <c r="A12" t="s">
        <v>222</v>
      </c>
      <c r="B12">
        <v>8</v>
      </c>
      <c r="N12" s="14">
        <f t="shared" si="1"/>
        <v>8</v>
      </c>
    </row>
    <row r="13" spans="1:14" customFormat="1" x14ac:dyDescent="0.25">
      <c r="A13" t="s">
        <v>223</v>
      </c>
      <c r="B13">
        <v>5</v>
      </c>
      <c r="N13" s="14">
        <f t="shared" si="1"/>
        <v>5</v>
      </c>
    </row>
    <row r="14" spans="1:14" customFormat="1" x14ac:dyDescent="0.25">
      <c r="A14" t="s">
        <v>224</v>
      </c>
      <c r="N14" s="14">
        <f t="shared" si="1"/>
        <v>0</v>
      </c>
    </row>
    <row r="15" spans="1:14" customFormat="1" x14ac:dyDescent="0.25">
      <c r="A15" t="s">
        <v>225</v>
      </c>
      <c r="B15">
        <v>5</v>
      </c>
      <c r="N15" s="14">
        <f t="shared" si="1"/>
        <v>5</v>
      </c>
    </row>
    <row r="16" spans="1:14" customFormat="1" x14ac:dyDescent="0.25">
      <c r="A16" t="s">
        <v>226</v>
      </c>
      <c r="B16">
        <v>8</v>
      </c>
      <c r="N16" s="14">
        <f t="shared" si="1"/>
        <v>8</v>
      </c>
    </row>
    <row r="17" spans="1:14" customFormat="1" x14ac:dyDescent="0.25">
      <c r="A17" t="s">
        <v>227</v>
      </c>
      <c r="B17">
        <v>11</v>
      </c>
      <c r="N17" s="14">
        <f t="shared" si="1"/>
        <v>11</v>
      </c>
    </row>
    <row r="18" spans="1:14" customFormat="1" x14ac:dyDescent="0.25">
      <c r="A18" t="s">
        <v>228</v>
      </c>
      <c r="B18">
        <v>5</v>
      </c>
      <c r="N18" s="14">
        <f t="shared" si="1"/>
        <v>5</v>
      </c>
    </row>
    <row r="19" spans="1:14" customFormat="1" x14ac:dyDescent="0.25">
      <c r="A19" t="s">
        <v>229</v>
      </c>
      <c r="B19">
        <v>5</v>
      </c>
      <c r="N19" s="14">
        <f t="shared" si="1"/>
        <v>5</v>
      </c>
    </row>
    <row r="20" spans="1:14" customFormat="1" x14ac:dyDescent="0.25">
      <c r="A20" t="s">
        <v>230</v>
      </c>
      <c r="B20">
        <v>5</v>
      </c>
      <c r="N20" s="14">
        <f t="shared" si="1"/>
        <v>5</v>
      </c>
    </row>
    <row r="21" spans="1:14" customFormat="1" x14ac:dyDescent="0.25">
      <c r="A21" t="s">
        <v>231</v>
      </c>
      <c r="B21">
        <v>8</v>
      </c>
      <c r="N21" s="14">
        <f t="shared" si="1"/>
        <v>8</v>
      </c>
    </row>
    <row r="22" spans="1:14" customFormat="1" x14ac:dyDescent="0.25">
      <c r="A22" t="s">
        <v>232</v>
      </c>
      <c r="B22">
        <v>11</v>
      </c>
      <c r="N22" s="14">
        <f t="shared" si="1"/>
        <v>11</v>
      </c>
    </row>
    <row r="23" spans="1:14" customFormat="1" x14ac:dyDescent="0.25">
      <c r="A23" t="s">
        <v>233</v>
      </c>
      <c r="B23">
        <v>5</v>
      </c>
      <c r="N23" s="14">
        <f t="shared" si="1"/>
        <v>5</v>
      </c>
    </row>
    <row r="24" spans="1:14" customFormat="1" x14ac:dyDescent="0.25">
      <c r="A24" t="s">
        <v>234</v>
      </c>
      <c r="B24">
        <v>5</v>
      </c>
      <c r="N24" s="14">
        <f t="shared" si="1"/>
        <v>5</v>
      </c>
    </row>
    <row r="25" spans="1:14" customFormat="1" x14ac:dyDescent="0.25">
      <c r="A25" t="s">
        <v>235</v>
      </c>
      <c r="B25">
        <v>5</v>
      </c>
      <c r="N25" s="14">
        <f t="shared" si="1"/>
        <v>5</v>
      </c>
    </row>
    <row r="26" spans="1:14" customFormat="1" x14ac:dyDescent="0.25">
      <c r="A26" t="s">
        <v>236</v>
      </c>
      <c r="B26">
        <v>14</v>
      </c>
      <c r="N26" s="14">
        <f t="shared" si="1"/>
        <v>14</v>
      </c>
    </row>
    <row r="27" spans="1:14" customFormat="1" x14ac:dyDescent="0.25">
      <c r="A27" t="s">
        <v>237</v>
      </c>
      <c r="B27">
        <v>11</v>
      </c>
      <c r="N27" s="14">
        <f t="shared" si="1"/>
        <v>11</v>
      </c>
    </row>
    <row r="28" spans="1:14" customFormat="1" x14ac:dyDescent="0.25">
      <c r="A28" t="s">
        <v>238</v>
      </c>
      <c r="B28">
        <v>11</v>
      </c>
      <c r="N28" s="14">
        <f t="shared" si="1"/>
        <v>11</v>
      </c>
    </row>
    <row r="29" spans="1:14" customFormat="1" x14ac:dyDescent="0.25">
      <c r="A29" t="s">
        <v>239</v>
      </c>
      <c r="B29">
        <v>11</v>
      </c>
      <c r="N29" s="14">
        <f t="shared" si="1"/>
        <v>11</v>
      </c>
    </row>
    <row r="30" spans="1:14" customFormat="1" x14ac:dyDescent="0.25">
      <c r="A30" t="s">
        <v>240</v>
      </c>
      <c r="B30">
        <v>5</v>
      </c>
      <c r="N30" s="14">
        <f t="shared" si="1"/>
        <v>5</v>
      </c>
    </row>
    <row r="31" spans="1:14" customFormat="1" x14ac:dyDescent="0.25">
      <c r="A31" t="s">
        <v>241</v>
      </c>
      <c r="B31">
        <v>17</v>
      </c>
      <c r="N31" s="14">
        <f t="shared" si="1"/>
        <v>17</v>
      </c>
    </row>
    <row r="32" spans="1:14" customFormat="1" x14ac:dyDescent="0.25">
      <c r="A32" t="s">
        <v>242</v>
      </c>
      <c r="N32" s="14">
        <f t="shared" si="1"/>
        <v>0</v>
      </c>
    </row>
    <row r="33" spans="1:14" customFormat="1" x14ac:dyDescent="0.25">
      <c r="A33" t="s">
        <v>243</v>
      </c>
      <c r="B33">
        <v>8</v>
      </c>
      <c r="N33" s="14">
        <f t="shared" si="1"/>
        <v>8</v>
      </c>
    </row>
    <row r="34" spans="1:14" customFormat="1" x14ac:dyDescent="0.25">
      <c r="A34" t="s">
        <v>244</v>
      </c>
      <c r="B34">
        <v>5</v>
      </c>
      <c r="N34" s="14">
        <f t="shared" si="1"/>
        <v>5</v>
      </c>
    </row>
    <row r="35" spans="1:14" customFormat="1" x14ac:dyDescent="0.25">
      <c r="A35" t="s">
        <v>245</v>
      </c>
      <c r="B35">
        <v>21</v>
      </c>
      <c r="N35" s="14">
        <f t="shared" si="1"/>
        <v>21</v>
      </c>
    </row>
    <row r="36" spans="1:14" customFormat="1" x14ac:dyDescent="0.25">
      <c r="A36" t="s">
        <v>246</v>
      </c>
      <c r="B36">
        <v>1</v>
      </c>
      <c r="N36" s="14">
        <f t="shared" si="1"/>
        <v>1</v>
      </c>
    </row>
    <row r="37" spans="1:14" customFormat="1" x14ac:dyDescent="0.25">
      <c r="A37" t="s">
        <v>247</v>
      </c>
      <c r="B37">
        <v>1</v>
      </c>
      <c r="N37" s="14">
        <f t="shared" si="1"/>
        <v>1</v>
      </c>
    </row>
    <row r="38" spans="1:14" customFormat="1" x14ac:dyDescent="0.25">
      <c r="A38" t="s">
        <v>248</v>
      </c>
      <c r="B38">
        <v>1</v>
      </c>
      <c r="N38" s="14">
        <f t="shared" si="1"/>
        <v>1</v>
      </c>
    </row>
    <row r="39" spans="1:14" customFormat="1" x14ac:dyDescent="0.25">
      <c r="A39" t="s">
        <v>249</v>
      </c>
      <c r="N39" s="14">
        <f t="shared" si="1"/>
        <v>0</v>
      </c>
    </row>
    <row r="40" spans="1:14" ht="13" x14ac:dyDescent="0.3">
      <c r="A40" s="22" t="s">
        <v>29</v>
      </c>
      <c r="N40" s="14">
        <f t="shared" si="1"/>
        <v>0</v>
      </c>
    </row>
    <row r="41" spans="1:14" x14ac:dyDescent="0.25">
      <c r="A41" s="15" t="s">
        <v>27</v>
      </c>
      <c r="B41" s="29">
        <f>SUM(B10:B39)</f>
        <v>214</v>
      </c>
      <c r="C41" s="29">
        <f t="shared" ref="C41:M41" si="2">SUM(C10:C39)</f>
        <v>0</v>
      </c>
      <c r="D41" s="29">
        <f t="shared" si="2"/>
        <v>0</v>
      </c>
      <c r="E41" s="29">
        <f t="shared" si="2"/>
        <v>0</v>
      </c>
      <c r="F41" s="29">
        <f t="shared" si="2"/>
        <v>0</v>
      </c>
      <c r="G41" s="29">
        <f t="shared" si="2"/>
        <v>0</v>
      </c>
      <c r="H41" s="29">
        <f t="shared" si="2"/>
        <v>0</v>
      </c>
      <c r="I41" s="29">
        <f t="shared" si="2"/>
        <v>0</v>
      </c>
      <c r="J41" s="29">
        <f t="shared" si="2"/>
        <v>0</v>
      </c>
      <c r="K41" s="29">
        <f t="shared" si="2"/>
        <v>0</v>
      </c>
      <c r="L41" s="29">
        <f t="shared" si="2"/>
        <v>0</v>
      </c>
      <c r="M41" s="29">
        <f t="shared" si="2"/>
        <v>0</v>
      </c>
      <c r="N41" s="14">
        <f t="shared" si="1"/>
        <v>214</v>
      </c>
    </row>
    <row r="42" spans="1:14" x14ac:dyDescent="0.25">
      <c r="A42" s="15"/>
      <c r="N42" s="14"/>
    </row>
    <row r="43" spans="1:14" ht="13" x14ac:dyDescent="0.3">
      <c r="A43" s="22" t="s">
        <v>28</v>
      </c>
      <c r="N43" s="14"/>
    </row>
    <row r="44" spans="1:14" customFormat="1" x14ac:dyDescent="0.25">
      <c r="A44" t="s">
        <v>220</v>
      </c>
      <c r="B44">
        <v>50</v>
      </c>
      <c r="N44" s="14">
        <f t="shared" ref="N44:N73" si="3">SUM(B44:M44)</f>
        <v>50</v>
      </c>
    </row>
    <row r="45" spans="1:14" customFormat="1" x14ac:dyDescent="0.25">
      <c r="A45" t="s">
        <v>221</v>
      </c>
      <c r="B45">
        <v>11</v>
      </c>
      <c r="N45" s="14">
        <f t="shared" si="3"/>
        <v>11</v>
      </c>
    </row>
    <row r="46" spans="1:14" customFormat="1" x14ac:dyDescent="0.25">
      <c r="A46" t="s">
        <v>222</v>
      </c>
      <c r="B46">
        <v>8</v>
      </c>
      <c r="N46" s="14">
        <f t="shared" si="3"/>
        <v>8</v>
      </c>
    </row>
    <row r="47" spans="1:14" customFormat="1" x14ac:dyDescent="0.25">
      <c r="A47" t="s">
        <v>223</v>
      </c>
      <c r="B47">
        <v>0</v>
      </c>
      <c r="N47" s="14">
        <f t="shared" si="3"/>
        <v>0</v>
      </c>
    </row>
    <row r="48" spans="1:14" customFormat="1" x14ac:dyDescent="0.25">
      <c r="A48" t="s">
        <v>224</v>
      </c>
      <c r="B48">
        <v>7</v>
      </c>
      <c r="N48" s="14">
        <f t="shared" si="3"/>
        <v>7</v>
      </c>
    </row>
    <row r="49" spans="1:14" customFormat="1" x14ac:dyDescent="0.25">
      <c r="A49" t="s">
        <v>225</v>
      </c>
      <c r="B49">
        <v>16</v>
      </c>
      <c r="N49" s="14">
        <f t="shared" si="3"/>
        <v>16</v>
      </c>
    </row>
    <row r="50" spans="1:14" customFormat="1" x14ac:dyDescent="0.25">
      <c r="A50" t="s">
        <v>226</v>
      </c>
      <c r="B50">
        <v>0</v>
      </c>
      <c r="N50" s="14">
        <f t="shared" si="3"/>
        <v>0</v>
      </c>
    </row>
    <row r="51" spans="1:14" customFormat="1" x14ac:dyDescent="0.25">
      <c r="A51" t="s">
        <v>227</v>
      </c>
      <c r="B51">
        <v>5</v>
      </c>
      <c r="N51" s="14">
        <f t="shared" si="3"/>
        <v>5</v>
      </c>
    </row>
    <row r="52" spans="1:14" customFormat="1" x14ac:dyDescent="0.25">
      <c r="A52" t="s">
        <v>228</v>
      </c>
      <c r="B52">
        <v>5</v>
      </c>
      <c r="N52" s="14">
        <f t="shared" si="3"/>
        <v>5</v>
      </c>
    </row>
    <row r="53" spans="1:14" customFormat="1" x14ac:dyDescent="0.25">
      <c r="A53" t="s">
        <v>229</v>
      </c>
      <c r="B53">
        <v>5</v>
      </c>
      <c r="N53" s="14">
        <f t="shared" si="3"/>
        <v>5</v>
      </c>
    </row>
    <row r="54" spans="1:14" customFormat="1" x14ac:dyDescent="0.25">
      <c r="A54" t="s">
        <v>230</v>
      </c>
      <c r="B54">
        <v>5</v>
      </c>
      <c r="N54" s="14">
        <f t="shared" si="3"/>
        <v>5</v>
      </c>
    </row>
    <row r="55" spans="1:14" customFormat="1" x14ac:dyDescent="0.25">
      <c r="A55" t="s">
        <v>231</v>
      </c>
      <c r="B55">
        <v>17</v>
      </c>
      <c r="N55" s="14">
        <f t="shared" si="3"/>
        <v>17</v>
      </c>
    </row>
    <row r="56" spans="1:14" customFormat="1" x14ac:dyDescent="0.25">
      <c r="A56" t="s">
        <v>232</v>
      </c>
      <c r="B56">
        <v>22</v>
      </c>
      <c r="N56" s="14">
        <f t="shared" si="3"/>
        <v>22</v>
      </c>
    </row>
    <row r="57" spans="1:14" customFormat="1" x14ac:dyDescent="0.25">
      <c r="A57" t="s">
        <v>233</v>
      </c>
      <c r="B57">
        <v>12</v>
      </c>
      <c r="N57" s="14">
        <f t="shared" si="3"/>
        <v>12</v>
      </c>
    </row>
    <row r="58" spans="1:14" customFormat="1" x14ac:dyDescent="0.25">
      <c r="A58" t="s">
        <v>234</v>
      </c>
      <c r="B58">
        <v>13</v>
      </c>
      <c r="N58" s="14">
        <f t="shared" si="3"/>
        <v>13</v>
      </c>
    </row>
    <row r="59" spans="1:14" customFormat="1" x14ac:dyDescent="0.25">
      <c r="A59" t="s">
        <v>235</v>
      </c>
      <c r="B59">
        <v>10</v>
      </c>
      <c r="N59" s="14">
        <f t="shared" si="3"/>
        <v>10</v>
      </c>
    </row>
    <row r="60" spans="1:14" customFormat="1" x14ac:dyDescent="0.25">
      <c r="A60" t="s">
        <v>236</v>
      </c>
      <c r="B60">
        <v>21</v>
      </c>
      <c r="N60" s="14">
        <f t="shared" si="3"/>
        <v>21</v>
      </c>
    </row>
    <row r="61" spans="1:14" customFormat="1" x14ac:dyDescent="0.25">
      <c r="A61" t="s">
        <v>237</v>
      </c>
      <c r="B61">
        <v>16</v>
      </c>
      <c r="N61" s="14">
        <f t="shared" si="3"/>
        <v>16</v>
      </c>
    </row>
    <row r="62" spans="1:14" customFormat="1" x14ac:dyDescent="0.25">
      <c r="A62" t="s">
        <v>238</v>
      </c>
      <c r="B62">
        <v>26</v>
      </c>
      <c r="N62" s="14">
        <f t="shared" si="3"/>
        <v>26</v>
      </c>
    </row>
    <row r="63" spans="1:14" customFormat="1" x14ac:dyDescent="0.25">
      <c r="A63" t="s">
        <v>239</v>
      </c>
      <c r="B63">
        <v>31</v>
      </c>
      <c r="N63" s="14">
        <f t="shared" si="3"/>
        <v>31</v>
      </c>
    </row>
    <row r="64" spans="1:14" customFormat="1" x14ac:dyDescent="0.25">
      <c r="A64" t="s">
        <v>240</v>
      </c>
      <c r="B64">
        <v>5</v>
      </c>
      <c r="N64" s="14">
        <f t="shared" si="3"/>
        <v>5</v>
      </c>
    </row>
    <row r="65" spans="1:14" customFormat="1" x14ac:dyDescent="0.25">
      <c r="A65" t="s">
        <v>241</v>
      </c>
      <c r="B65">
        <v>38</v>
      </c>
      <c r="N65" s="14">
        <f t="shared" si="3"/>
        <v>38</v>
      </c>
    </row>
    <row r="66" spans="1:14" customFormat="1" x14ac:dyDescent="0.25">
      <c r="A66" t="s">
        <v>242</v>
      </c>
      <c r="B66">
        <v>6</v>
      </c>
      <c r="N66" s="14">
        <f t="shared" si="3"/>
        <v>6</v>
      </c>
    </row>
    <row r="67" spans="1:14" customFormat="1" x14ac:dyDescent="0.25">
      <c r="A67" t="s">
        <v>243</v>
      </c>
      <c r="B67">
        <v>8</v>
      </c>
      <c r="N67" s="14">
        <f t="shared" si="3"/>
        <v>8</v>
      </c>
    </row>
    <row r="68" spans="1:14" customFormat="1" x14ac:dyDescent="0.25">
      <c r="A68" t="s">
        <v>244</v>
      </c>
      <c r="B68">
        <v>7</v>
      </c>
      <c r="N68" s="14">
        <f t="shared" si="3"/>
        <v>7</v>
      </c>
    </row>
    <row r="69" spans="1:14" customFormat="1" x14ac:dyDescent="0.25">
      <c r="A69" t="s">
        <v>245</v>
      </c>
      <c r="B69">
        <v>24</v>
      </c>
      <c r="N69" s="14">
        <f t="shared" si="3"/>
        <v>24</v>
      </c>
    </row>
    <row r="70" spans="1:14" customFormat="1" x14ac:dyDescent="0.25">
      <c r="A70" t="s">
        <v>246</v>
      </c>
      <c r="B70">
        <v>15</v>
      </c>
      <c r="N70" s="14">
        <f t="shared" si="3"/>
        <v>15</v>
      </c>
    </row>
    <row r="71" spans="1:14" customFormat="1" x14ac:dyDescent="0.25">
      <c r="A71" t="s">
        <v>247</v>
      </c>
      <c r="B71">
        <v>19</v>
      </c>
      <c r="N71" s="14">
        <f t="shared" si="3"/>
        <v>19</v>
      </c>
    </row>
    <row r="72" spans="1:14" customFormat="1" x14ac:dyDescent="0.25">
      <c r="A72" t="s">
        <v>248</v>
      </c>
      <c r="B72">
        <v>2</v>
      </c>
      <c r="N72" s="14">
        <f t="shared" si="3"/>
        <v>2</v>
      </c>
    </row>
    <row r="73" spans="1:14" customFormat="1" x14ac:dyDescent="0.25">
      <c r="A73" t="s">
        <v>249</v>
      </c>
      <c r="B73">
        <v>5</v>
      </c>
      <c r="N73" s="14">
        <f t="shared" si="3"/>
        <v>5</v>
      </c>
    </row>
    <row r="74" spans="1:14" x14ac:dyDescent="0.25">
      <c r="A74" s="15" t="s">
        <v>27</v>
      </c>
      <c r="B74" s="29">
        <f>SUM(B44:B73)</f>
        <v>409</v>
      </c>
      <c r="C74" s="29">
        <f t="shared" ref="C74:N74" si="4">SUM(C44:C73)</f>
        <v>0</v>
      </c>
      <c r="D74" s="29">
        <f t="shared" si="4"/>
        <v>0</v>
      </c>
      <c r="E74" s="29">
        <f t="shared" si="4"/>
        <v>0</v>
      </c>
      <c r="F74" s="29">
        <f t="shared" si="4"/>
        <v>0</v>
      </c>
      <c r="G74" s="29">
        <f t="shared" si="4"/>
        <v>0</v>
      </c>
      <c r="H74" s="29">
        <f t="shared" si="4"/>
        <v>0</v>
      </c>
      <c r="I74" s="29">
        <f t="shared" si="4"/>
        <v>0</v>
      </c>
      <c r="J74" s="29">
        <f t="shared" si="4"/>
        <v>0</v>
      </c>
      <c r="K74" s="29">
        <f t="shared" si="4"/>
        <v>0</v>
      </c>
      <c r="L74" s="29">
        <f t="shared" si="4"/>
        <v>0</v>
      </c>
      <c r="M74" s="29">
        <f t="shared" si="4"/>
        <v>0</v>
      </c>
      <c r="N74" s="29">
        <f t="shared" si="4"/>
        <v>409</v>
      </c>
    </row>
    <row r="75" spans="1:14" x14ac:dyDescent="0.25">
      <c r="A75" s="15"/>
      <c r="N75" s="14"/>
    </row>
    <row r="76" spans="1:14" ht="16" thickBot="1" x14ac:dyDescent="0.4">
      <c r="A76" s="19" t="s">
        <v>15</v>
      </c>
      <c r="B76" s="33">
        <f t="shared" ref="B76:M76" si="5">+B74+B41+B8</f>
        <v>2450345.25</v>
      </c>
      <c r="C76" s="33">
        <f t="shared" si="5"/>
        <v>0</v>
      </c>
      <c r="D76" s="33">
        <f t="shared" si="5"/>
        <v>0</v>
      </c>
      <c r="E76" s="33">
        <f t="shared" si="5"/>
        <v>0</v>
      </c>
      <c r="F76" s="33">
        <f t="shared" si="5"/>
        <v>0</v>
      </c>
      <c r="G76" s="33">
        <f t="shared" si="5"/>
        <v>0</v>
      </c>
      <c r="H76" s="33">
        <f t="shared" si="5"/>
        <v>0</v>
      </c>
      <c r="I76" s="33">
        <f t="shared" si="5"/>
        <v>0</v>
      </c>
      <c r="J76" s="33">
        <f t="shared" si="5"/>
        <v>0</v>
      </c>
      <c r="K76" s="33">
        <f t="shared" si="5"/>
        <v>0</v>
      </c>
      <c r="L76" s="33">
        <f t="shared" si="5"/>
        <v>0</v>
      </c>
      <c r="M76" s="33">
        <f t="shared" si="5"/>
        <v>0</v>
      </c>
      <c r="N76" s="20">
        <f>+N74+N9+N41+N8</f>
        <v>2450345.25</v>
      </c>
    </row>
    <row r="77" spans="1:14" ht="13" x14ac:dyDescent="0.3">
      <c r="A77" s="5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7" t="s">
        <v>0</v>
      </c>
    </row>
    <row r="78" spans="1:14" ht="13.5" thickBot="1" x14ac:dyDescent="0.35">
      <c r="A78" s="21" t="s">
        <v>154</v>
      </c>
      <c r="B78" s="32" t="s">
        <v>2</v>
      </c>
      <c r="C78" s="32" t="s">
        <v>3</v>
      </c>
      <c r="D78" s="32" t="s">
        <v>4</v>
      </c>
      <c r="E78" s="32" t="s">
        <v>5</v>
      </c>
      <c r="F78" s="32" t="s">
        <v>6</v>
      </c>
      <c r="G78" s="32" t="s">
        <v>7</v>
      </c>
      <c r="H78" s="32" t="s">
        <v>8</v>
      </c>
      <c r="I78" s="32" t="s">
        <v>9</v>
      </c>
      <c r="J78" s="32" t="s">
        <v>10</v>
      </c>
      <c r="K78" s="32" t="s">
        <v>11</v>
      </c>
      <c r="L78" s="32" t="s">
        <v>12</v>
      </c>
      <c r="M78" s="32" t="s">
        <v>13</v>
      </c>
      <c r="N78" s="10" t="s">
        <v>14</v>
      </c>
    </row>
    <row r="79" spans="1:14" ht="13" x14ac:dyDescent="0.3">
      <c r="A79" s="59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51"/>
    </row>
    <row r="80" spans="1:14" ht="13" x14ac:dyDescent="0.3">
      <c r="A80" s="22" t="s">
        <v>30</v>
      </c>
      <c r="B80" s="29">
        <f>-1895462.66-B114-B151</f>
        <v>-1836577.77</v>
      </c>
      <c r="C80" s="29">
        <f>0-C114-C151</f>
        <v>0</v>
      </c>
      <c r="D80" s="29">
        <f t="shared" ref="D80:M80" si="6">0-D114-D151</f>
        <v>0</v>
      </c>
      <c r="E80" s="29">
        <f t="shared" si="6"/>
        <v>0</v>
      </c>
      <c r="F80" s="29">
        <f t="shared" si="6"/>
        <v>0</v>
      </c>
      <c r="G80" s="29">
        <f t="shared" si="6"/>
        <v>0</v>
      </c>
      <c r="H80" s="29">
        <f t="shared" si="6"/>
        <v>0</v>
      </c>
      <c r="I80" s="29">
        <f t="shared" si="6"/>
        <v>0</v>
      </c>
      <c r="J80" s="29">
        <f t="shared" si="6"/>
        <v>0</v>
      </c>
      <c r="K80" s="29">
        <f t="shared" si="6"/>
        <v>0</v>
      </c>
      <c r="L80" s="29">
        <f t="shared" si="6"/>
        <v>0</v>
      </c>
      <c r="M80" s="29">
        <f t="shared" si="6"/>
        <v>0</v>
      </c>
      <c r="N80" s="14">
        <f>SUM(B80:M80)</f>
        <v>-1836577.77</v>
      </c>
    </row>
    <row r="81" spans="1:15" x14ac:dyDescent="0.25">
      <c r="A81" s="15" t="s">
        <v>48</v>
      </c>
      <c r="N81" s="14">
        <f>SUM(B81:M81)</f>
        <v>0</v>
      </c>
    </row>
    <row r="82" spans="1:15" ht="13" x14ac:dyDescent="0.3">
      <c r="A82" s="22" t="s">
        <v>29</v>
      </c>
      <c r="N82" s="14"/>
    </row>
    <row r="83" spans="1:15" ht="14.5" x14ac:dyDescent="0.35">
      <c r="A83" s="58" t="s">
        <v>109</v>
      </c>
      <c r="B83" s="29">
        <v>0</v>
      </c>
      <c r="C83" s="29">
        <v>0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14">
        <f t="shared" ref="N83:N113" si="7">SUM(B83:M83)</f>
        <v>0</v>
      </c>
      <c r="O83"/>
    </row>
    <row r="84" spans="1:15" ht="14.5" x14ac:dyDescent="0.35">
      <c r="A84" s="58" t="s">
        <v>112</v>
      </c>
      <c r="B84" s="29">
        <v>0</v>
      </c>
      <c r="C84" s="29">
        <v>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14">
        <f t="shared" si="7"/>
        <v>0</v>
      </c>
      <c r="O84"/>
    </row>
    <row r="85" spans="1:15" ht="14.5" x14ac:dyDescent="0.35">
      <c r="A85" s="58" t="s">
        <v>115</v>
      </c>
      <c r="B85" s="29">
        <v>0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14">
        <f t="shared" si="7"/>
        <v>0</v>
      </c>
      <c r="O85"/>
    </row>
    <row r="86" spans="1:15" ht="14.5" x14ac:dyDescent="0.35">
      <c r="A86" s="58" t="s">
        <v>124</v>
      </c>
      <c r="B86" s="29">
        <v>0</v>
      </c>
      <c r="C86" s="29">
        <v>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14">
        <f t="shared" si="7"/>
        <v>0</v>
      </c>
      <c r="O86"/>
    </row>
    <row r="87" spans="1:15" ht="14.5" x14ac:dyDescent="0.35">
      <c r="A87" s="58" t="s">
        <v>129</v>
      </c>
      <c r="B87" s="29">
        <v>0</v>
      </c>
      <c r="C87" s="29">
        <v>0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14">
        <f t="shared" si="7"/>
        <v>0</v>
      </c>
      <c r="O87"/>
    </row>
    <row r="88" spans="1:15" ht="14.5" x14ac:dyDescent="0.35">
      <c r="A88" s="58" t="s">
        <v>133</v>
      </c>
      <c r="B88" s="29">
        <v>0</v>
      </c>
      <c r="C88" s="29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14">
        <f t="shared" si="7"/>
        <v>0</v>
      </c>
      <c r="O88"/>
    </row>
    <row r="89" spans="1:15" ht="14.5" x14ac:dyDescent="0.35">
      <c r="A89" s="58" t="s">
        <v>135</v>
      </c>
      <c r="B89" s="29">
        <v>0</v>
      </c>
      <c r="C89" s="29">
        <v>0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14">
        <f t="shared" si="7"/>
        <v>0</v>
      </c>
      <c r="O89"/>
    </row>
    <row r="90" spans="1:15" ht="14.5" x14ac:dyDescent="0.35">
      <c r="A90" s="58" t="s">
        <v>136</v>
      </c>
      <c r="B90" s="29">
        <v>0</v>
      </c>
      <c r="C90" s="29">
        <v>0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14">
        <f t="shared" si="7"/>
        <v>0</v>
      </c>
      <c r="O90"/>
    </row>
    <row r="91" spans="1:15" ht="17.25" customHeight="1" x14ac:dyDescent="0.35">
      <c r="A91" s="63" t="s">
        <v>137</v>
      </c>
      <c r="B91" s="29">
        <v>0</v>
      </c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14">
        <f t="shared" si="7"/>
        <v>0</v>
      </c>
      <c r="O91"/>
    </row>
    <row r="92" spans="1:15" ht="17.25" customHeight="1" x14ac:dyDescent="0.35">
      <c r="A92" s="63" t="s">
        <v>155</v>
      </c>
      <c r="B92" s="29">
        <v>0</v>
      </c>
      <c r="C92" s="29">
        <v>0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14">
        <f t="shared" si="7"/>
        <v>0</v>
      </c>
      <c r="O92"/>
    </row>
    <row r="93" spans="1:15" ht="17.25" customHeight="1" x14ac:dyDescent="0.35">
      <c r="A93" s="63" t="s">
        <v>156</v>
      </c>
      <c r="B93" s="29">
        <v>0</v>
      </c>
      <c r="C93" s="29">
        <v>0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14">
        <f t="shared" si="7"/>
        <v>0</v>
      </c>
      <c r="O93"/>
    </row>
    <row r="94" spans="1:15" ht="17.25" customHeight="1" x14ac:dyDescent="0.35">
      <c r="A94" s="63" t="s">
        <v>157</v>
      </c>
      <c r="B94" s="29">
        <v>0</v>
      </c>
      <c r="C94" s="29">
        <v>0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14">
        <f t="shared" si="7"/>
        <v>0</v>
      </c>
      <c r="O94"/>
    </row>
    <row r="95" spans="1:15" ht="17.25" customHeight="1" x14ac:dyDescent="0.35">
      <c r="A95" s="63" t="s">
        <v>158</v>
      </c>
      <c r="B95" s="29">
        <v>0</v>
      </c>
      <c r="C95" s="29">
        <v>0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14">
        <f t="shared" si="7"/>
        <v>0</v>
      </c>
      <c r="O95"/>
    </row>
    <row r="96" spans="1:15" ht="17.25" customHeight="1" x14ac:dyDescent="0.35">
      <c r="A96" s="63" t="s">
        <v>159</v>
      </c>
      <c r="B96" s="29">
        <v>0</v>
      </c>
      <c r="C96" s="29">
        <v>0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14">
        <f t="shared" si="7"/>
        <v>0</v>
      </c>
      <c r="O96"/>
    </row>
    <row r="97" spans="1:15" ht="14.5" x14ac:dyDescent="0.35">
      <c r="A97" s="63" t="s">
        <v>160</v>
      </c>
      <c r="B97" s="29">
        <v>0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14">
        <f t="shared" si="7"/>
        <v>0</v>
      </c>
      <c r="O97"/>
    </row>
    <row r="98" spans="1:15" ht="14.5" x14ac:dyDescent="0.35">
      <c r="A98" s="58" t="s">
        <v>161</v>
      </c>
      <c r="B98" s="29">
        <v>0</v>
      </c>
      <c r="C98" s="29">
        <v>0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14">
        <f t="shared" ref="N98" si="8">SUM(B98:M98)</f>
        <v>0</v>
      </c>
      <c r="O98"/>
    </row>
    <row r="99" spans="1:15" ht="14.5" x14ac:dyDescent="0.35">
      <c r="A99" s="58" t="s">
        <v>162</v>
      </c>
      <c r="B99" s="29">
        <v>0</v>
      </c>
      <c r="C99" s="29">
        <v>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14">
        <f t="shared" si="7"/>
        <v>0</v>
      </c>
      <c r="O99"/>
    </row>
    <row r="100" spans="1:15" ht="14.5" x14ac:dyDescent="0.35">
      <c r="A100" s="58" t="s">
        <v>163</v>
      </c>
      <c r="B100" s="29">
        <v>0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14">
        <f t="shared" si="7"/>
        <v>0</v>
      </c>
      <c r="O100"/>
    </row>
    <row r="101" spans="1:15" ht="14.5" x14ac:dyDescent="0.35">
      <c r="A101" s="58" t="s">
        <v>164</v>
      </c>
      <c r="B101" s="29">
        <v>0</v>
      </c>
      <c r="C101" s="29">
        <v>0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14">
        <f t="shared" si="7"/>
        <v>0</v>
      </c>
      <c r="O101"/>
    </row>
    <row r="102" spans="1:15" ht="14.5" x14ac:dyDescent="0.35">
      <c r="A102" s="58" t="s">
        <v>165</v>
      </c>
      <c r="B102" s="29">
        <v>0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14">
        <f t="shared" si="7"/>
        <v>0</v>
      </c>
      <c r="O102"/>
    </row>
    <row r="103" spans="1:15" ht="14.5" x14ac:dyDescent="0.35">
      <c r="A103" s="58" t="s">
        <v>166</v>
      </c>
      <c r="B103" s="29">
        <v>0</v>
      </c>
      <c r="C103" s="29">
        <v>0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14">
        <f t="shared" si="7"/>
        <v>0</v>
      </c>
      <c r="O103"/>
    </row>
    <row r="104" spans="1:15" ht="14.5" x14ac:dyDescent="0.35">
      <c r="A104" s="58" t="s">
        <v>167</v>
      </c>
      <c r="B104" s="29">
        <v>0</v>
      </c>
      <c r="C104" s="29">
        <v>0</v>
      </c>
      <c r="D104" s="29">
        <v>0</v>
      </c>
      <c r="E104" s="29">
        <v>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14">
        <f t="shared" si="7"/>
        <v>0</v>
      </c>
      <c r="O104"/>
    </row>
    <row r="105" spans="1:15" ht="14.5" x14ac:dyDescent="0.35">
      <c r="A105" s="63" t="s">
        <v>168</v>
      </c>
      <c r="B105" s="29">
        <v>0</v>
      </c>
      <c r="C105" s="29">
        <v>0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14">
        <f t="shared" si="7"/>
        <v>0</v>
      </c>
      <c r="O105"/>
    </row>
    <row r="106" spans="1:15" ht="14.5" x14ac:dyDescent="0.35">
      <c r="A106" s="63" t="s">
        <v>169</v>
      </c>
      <c r="B106" s="29">
        <v>0</v>
      </c>
      <c r="C106" s="29">
        <v>0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14">
        <f t="shared" si="7"/>
        <v>0</v>
      </c>
      <c r="O106"/>
    </row>
    <row r="107" spans="1:15" ht="17.25" customHeight="1" x14ac:dyDescent="0.35">
      <c r="A107" s="63" t="s">
        <v>170</v>
      </c>
      <c r="B107" s="29">
        <v>0</v>
      </c>
      <c r="C107" s="29">
        <v>0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14">
        <f t="shared" si="7"/>
        <v>0</v>
      </c>
      <c r="O107"/>
    </row>
    <row r="108" spans="1:15" ht="17.25" customHeight="1" x14ac:dyDescent="0.35">
      <c r="A108" s="63" t="s">
        <v>171</v>
      </c>
      <c r="B108" s="29">
        <v>0</v>
      </c>
      <c r="C108" s="29">
        <v>0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14">
        <f t="shared" si="7"/>
        <v>0</v>
      </c>
      <c r="O108"/>
    </row>
    <row r="109" spans="1:15" ht="14.5" x14ac:dyDescent="0.35">
      <c r="A109" s="58" t="s">
        <v>172</v>
      </c>
      <c r="B109" s="29">
        <v>-8.4600000000000009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14">
        <f>SUM(B109:M109)</f>
        <v>-8.4600000000000009</v>
      </c>
      <c r="O109"/>
    </row>
    <row r="110" spans="1:15" ht="14.5" x14ac:dyDescent="0.35">
      <c r="A110" s="58" t="s">
        <v>217</v>
      </c>
      <c r="N110" s="14"/>
      <c r="O110"/>
    </row>
    <row r="111" spans="1:15" ht="14.5" x14ac:dyDescent="0.35">
      <c r="A111" s="63" t="s">
        <v>173</v>
      </c>
      <c r="B111" s="29">
        <v>0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36">
        <f>SUM(B111:M111)</f>
        <v>0</v>
      </c>
      <c r="O111"/>
    </row>
    <row r="112" spans="1:15" ht="17.25" customHeight="1" x14ac:dyDescent="0.35">
      <c r="A112" s="63" t="s">
        <v>174</v>
      </c>
      <c r="B112" s="29">
        <v>0</v>
      </c>
      <c r="C112" s="29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14">
        <f t="shared" si="7"/>
        <v>0</v>
      </c>
      <c r="O112"/>
    </row>
    <row r="113" spans="1:15" ht="17.25" customHeight="1" x14ac:dyDescent="0.35">
      <c r="A113" s="63" t="s">
        <v>175</v>
      </c>
      <c r="B113" s="29">
        <v>0</v>
      </c>
      <c r="C113" s="29">
        <v>0</v>
      </c>
      <c r="D113" s="29">
        <v>0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14">
        <f t="shared" si="7"/>
        <v>0</v>
      </c>
      <c r="O113"/>
    </row>
    <row r="114" spans="1:15" x14ac:dyDescent="0.25">
      <c r="A114" s="15" t="s">
        <v>27</v>
      </c>
      <c r="B114" s="29">
        <f t="shared" ref="B114:N114" si="9">SUM(B83:B113)</f>
        <v>-8.4600000000000009</v>
      </c>
      <c r="C114" s="29">
        <f t="shared" si="9"/>
        <v>0</v>
      </c>
      <c r="D114" s="29">
        <f t="shared" si="9"/>
        <v>0</v>
      </c>
      <c r="E114" s="29">
        <f t="shared" si="9"/>
        <v>0</v>
      </c>
      <c r="F114" s="29">
        <f t="shared" si="9"/>
        <v>0</v>
      </c>
      <c r="G114" s="29">
        <f t="shared" si="9"/>
        <v>0</v>
      </c>
      <c r="H114" s="29">
        <f t="shared" si="9"/>
        <v>0</v>
      </c>
      <c r="I114" s="29">
        <f t="shared" si="9"/>
        <v>0</v>
      </c>
      <c r="J114" s="29">
        <f t="shared" si="9"/>
        <v>0</v>
      </c>
      <c r="K114" s="29">
        <f t="shared" si="9"/>
        <v>0</v>
      </c>
      <c r="L114" s="29">
        <f t="shared" si="9"/>
        <v>0</v>
      </c>
      <c r="M114" s="29">
        <f t="shared" si="9"/>
        <v>0</v>
      </c>
      <c r="N114" s="14">
        <f t="shared" si="9"/>
        <v>-8.4600000000000009</v>
      </c>
    </row>
    <row r="115" spans="1:15" x14ac:dyDescent="0.25">
      <c r="A115" s="15"/>
      <c r="N115" s="14"/>
    </row>
    <row r="116" spans="1:15" ht="13" x14ac:dyDescent="0.3">
      <c r="A116" s="22" t="s">
        <v>28</v>
      </c>
      <c r="N116" s="14"/>
    </row>
    <row r="117" spans="1:15" ht="14.5" x14ac:dyDescent="0.35">
      <c r="A117" s="58" t="s">
        <v>109</v>
      </c>
      <c r="B117" s="29">
        <v>0</v>
      </c>
      <c r="C117" s="29">
        <v>0</v>
      </c>
      <c r="D117" s="29">
        <v>0</v>
      </c>
      <c r="E117" s="29">
        <v>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36">
        <f>SUM(B117:M117)</f>
        <v>0</v>
      </c>
      <c r="O117"/>
    </row>
    <row r="118" spans="1:15" ht="14.5" x14ac:dyDescent="0.35">
      <c r="A118" s="58" t="s">
        <v>112</v>
      </c>
      <c r="B118" s="29">
        <v>0</v>
      </c>
      <c r="C118" s="29">
        <v>0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36">
        <f t="shared" ref="N118:N150" si="10">SUM(B118:M118)</f>
        <v>0</v>
      </c>
      <c r="O118"/>
    </row>
    <row r="119" spans="1:15" ht="14.5" x14ac:dyDescent="0.35">
      <c r="A119" s="63" t="s">
        <v>253</v>
      </c>
      <c r="B119" s="29">
        <v>-65799</v>
      </c>
      <c r="C119" s="29">
        <v>0</v>
      </c>
      <c r="D119" s="29">
        <v>0</v>
      </c>
      <c r="E119" s="29">
        <v>0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36">
        <f t="shared" ref="N119" si="11">SUM(B119:M119)</f>
        <v>-65799</v>
      </c>
      <c r="O119"/>
    </row>
    <row r="120" spans="1:15" ht="14.5" x14ac:dyDescent="0.35">
      <c r="A120" s="63" t="s">
        <v>254</v>
      </c>
      <c r="B120" s="29">
        <v>6966.67</v>
      </c>
      <c r="C120" s="29">
        <v>0</v>
      </c>
      <c r="D120" s="29">
        <v>0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36">
        <f t="shared" ref="N120" si="12">SUM(B120:M120)</f>
        <v>6966.67</v>
      </c>
      <c r="O120"/>
    </row>
    <row r="121" spans="1:15" ht="14.5" x14ac:dyDescent="0.35">
      <c r="A121" s="58" t="s">
        <v>115</v>
      </c>
      <c r="B121" s="29">
        <v>0</v>
      </c>
      <c r="C121" s="29">
        <v>0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36">
        <f t="shared" si="10"/>
        <v>0</v>
      </c>
      <c r="O121"/>
    </row>
    <row r="122" spans="1:15" ht="14.5" x14ac:dyDescent="0.35">
      <c r="A122" s="58" t="s">
        <v>124</v>
      </c>
      <c r="B122" s="29">
        <v>0</v>
      </c>
      <c r="C122" s="29">
        <v>0</v>
      </c>
      <c r="D122" s="29">
        <v>0</v>
      </c>
      <c r="E122" s="29">
        <v>0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36">
        <f t="shared" si="10"/>
        <v>0</v>
      </c>
      <c r="O122"/>
    </row>
    <row r="123" spans="1:15" ht="14.5" x14ac:dyDescent="0.35">
      <c r="A123" s="58" t="s">
        <v>129</v>
      </c>
      <c r="B123" s="29">
        <v>0</v>
      </c>
      <c r="C123" s="29">
        <v>0</v>
      </c>
      <c r="D123" s="29">
        <v>0</v>
      </c>
      <c r="E123" s="29">
        <v>0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36">
        <f t="shared" si="10"/>
        <v>0</v>
      </c>
      <c r="O123"/>
    </row>
    <row r="124" spans="1:15" ht="14.5" x14ac:dyDescent="0.35">
      <c r="A124" s="58" t="s">
        <v>133</v>
      </c>
      <c r="B124" s="29">
        <v>0</v>
      </c>
      <c r="C124" s="29">
        <v>0</v>
      </c>
      <c r="D124" s="29">
        <v>0</v>
      </c>
      <c r="E124" s="29">
        <v>0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36">
        <f t="shared" si="10"/>
        <v>0</v>
      </c>
      <c r="O124"/>
    </row>
    <row r="125" spans="1:15" ht="14.5" x14ac:dyDescent="0.35">
      <c r="A125" s="58" t="s">
        <v>135</v>
      </c>
      <c r="B125" s="29">
        <v>0</v>
      </c>
      <c r="C125" s="29">
        <v>0</v>
      </c>
      <c r="D125" s="29">
        <v>0</v>
      </c>
      <c r="E125" s="29">
        <v>0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36">
        <f t="shared" si="10"/>
        <v>0</v>
      </c>
      <c r="O125"/>
    </row>
    <row r="126" spans="1:15" ht="14.5" x14ac:dyDescent="0.35">
      <c r="A126" s="58" t="s">
        <v>136</v>
      </c>
      <c r="B126" s="29">
        <v>0</v>
      </c>
      <c r="C126" s="29">
        <v>0</v>
      </c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36">
        <f t="shared" si="10"/>
        <v>0</v>
      </c>
      <c r="O126"/>
    </row>
    <row r="127" spans="1:15" ht="14.5" x14ac:dyDescent="0.35">
      <c r="A127" s="58" t="s">
        <v>137</v>
      </c>
      <c r="B127" s="29">
        <v>0</v>
      </c>
      <c r="C127" s="29">
        <v>0</v>
      </c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36">
        <f t="shared" si="10"/>
        <v>0</v>
      </c>
      <c r="O127"/>
    </row>
    <row r="128" spans="1:15" ht="14.5" x14ac:dyDescent="0.35">
      <c r="A128" s="58" t="s">
        <v>155</v>
      </c>
      <c r="B128" s="29">
        <v>0</v>
      </c>
      <c r="C128" s="29">
        <v>0</v>
      </c>
      <c r="D128" s="29">
        <v>0</v>
      </c>
      <c r="E128" s="29">
        <v>0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36">
        <f t="shared" si="10"/>
        <v>0</v>
      </c>
      <c r="O128"/>
    </row>
    <row r="129" spans="1:15" ht="14.5" x14ac:dyDescent="0.35">
      <c r="A129" s="58" t="s">
        <v>156</v>
      </c>
      <c r="B129" s="29">
        <v>0</v>
      </c>
      <c r="C129" s="29">
        <v>0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36">
        <f t="shared" si="10"/>
        <v>0</v>
      </c>
      <c r="O129"/>
    </row>
    <row r="130" spans="1:15" ht="14.5" x14ac:dyDescent="0.35">
      <c r="A130" s="63" t="s">
        <v>157</v>
      </c>
      <c r="B130" s="29">
        <v>0</v>
      </c>
      <c r="C130" s="29">
        <v>0</v>
      </c>
      <c r="D130" s="29">
        <v>0</v>
      </c>
      <c r="E130" s="29">
        <v>0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36">
        <f t="shared" si="10"/>
        <v>0</v>
      </c>
      <c r="O130" s="50"/>
    </row>
    <row r="131" spans="1:15" ht="14.5" x14ac:dyDescent="0.35">
      <c r="A131" s="63" t="s">
        <v>158</v>
      </c>
      <c r="B131" s="29">
        <v>0</v>
      </c>
      <c r="C131" s="29">
        <v>0</v>
      </c>
      <c r="D131" s="29">
        <v>0</v>
      </c>
      <c r="E131" s="29">
        <v>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36">
        <f t="shared" si="10"/>
        <v>0</v>
      </c>
      <c r="O131" s="50"/>
    </row>
    <row r="132" spans="1:15" ht="14.5" x14ac:dyDescent="0.35">
      <c r="A132" s="63" t="s">
        <v>159</v>
      </c>
      <c r="B132" s="29">
        <v>0</v>
      </c>
      <c r="C132" s="29">
        <v>0</v>
      </c>
      <c r="D132" s="29">
        <v>0</v>
      </c>
      <c r="E132" s="29">
        <v>0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36">
        <f t="shared" si="10"/>
        <v>0</v>
      </c>
      <c r="O132" s="50"/>
    </row>
    <row r="133" spans="1:15" ht="14.5" x14ac:dyDescent="0.35">
      <c r="A133" s="63" t="s">
        <v>160</v>
      </c>
      <c r="B133" s="29">
        <v>0</v>
      </c>
      <c r="C133" s="29">
        <v>0</v>
      </c>
      <c r="D133" s="29">
        <v>0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14">
        <f t="shared" si="10"/>
        <v>0</v>
      </c>
      <c r="O133"/>
    </row>
    <row r="134" spans="1:15" ht="17.25" customHeight="1" x14ac:dyDescent="0.35">
      <c r="A134" s="63" t="s">
        <v>161</v>
      </c>
      <c r="B134" s="29">
        <v>0</v>
      </c>
      <c r="C134" s="29">
        <v>0</v>
      </c>
      <c r="D134" s="29">
        <v>0</v>
      </c>
      <c r="E134" s="29">
        <v>0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36">
        <f t="shared" si="10"/>
        <v>0</v>
      </c>
      <c r="O134"/>
    </row>
    <row r="135" spans="1:15" ht="17.25" customHeight="1" x14ac:dyDescent="0.35">
      <c r="A135" s="63" t="s">
        <v>162</v>
      </c>
      <c r="B135" s="29">
        <v>0</v>
      </c>
      <c r="C135" s="29">
        <v>0</v>
      </c>
      <c r="D135" s="29">
        <v>0</v>
      </c>
      <c r="E135" s="29">
        <v>0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36">
        <f t="shared" si="10"/>
        <v>0</v>
      </c>
      <c r="O135"/>
    </row>
    <row r="136" spans="1:15" ht="17.25" customHeight="1" x14ac:dyDescent="0.35">
      <c r="A136" s="63" t="s">
        <v>163</v>
      </c>
      <c r="B136" s="29">
        <v>0</v>
      </c>
      <c r="C136" s="29">
        <v>0</v>
      </c>
      <c r="D136" s="29">
        <v>0</v>
      </c>
      <c r="E136" s="29">
        <v>0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36">
        <f t="shared" si="10"/>
        <v>0</v>
      </c>
      <c r="O136"/>
    </row>
    <row r="137" spans="1:15" ht="17.25" customHeight="1" x14ac:dyDescent="0.35">
      <c r="A137" s="63" t="s">
        <v>164</v>
      </c>
      <c r="B137" s="29">
        <v>0</v>
      </c>
      <c r="C137" s="29">
        <v>0</v>
      </c>
      <c r="D137" s="29">
        <v>0</v>
      </c>
      <c r="E137" s="29">
        <v>0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36">
        <f t="shared" si="10"/>
        <v>0</v>
      </c>
      <c r="O137"/>
    </row>
    <row r="138" spans="1:15" ht="17.25" customHeight="1" x14ac:dyDescent="0.35">
      <c r="A138" s="63" t="s">
        <v>165</v>
      </c>
      <c r="B138" s="29">
        <v>0</v>
      </c>
      <c r="C138" s="29">
        <v>0</v>
      </c>
      <c r="D138" s="29">
        <v>0</v>
      </c>
      <c r="E138" s="29">
        <v>0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36">
        <f t="shared" si="10"/>
        <v>0</v>
      </c>
      <c r="O138"/>
    </row>
    <row r="139" spans="1:15" ht="17.25" customHeight="1" x14ac:dyDescent="0.35">
      <c r="A139" s="63" t="s">
        <v>166</v>
      </c>
      <c r="B139" s="29">
        <v>0</v>
      </c>
      <c r="C139" s="29">
        <v>0</v>
      </c>
      <c r="D139" s="29">
        <v>0</v>
      </c>
      <c r="E139" s="29">
        <v>0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36">
        <f t="shared" si="10"/>
        <v>0</v>
      </c>
      <c r="O139"/>
    </row>
    <row r="140" spans="1:15" ht="17.25" customHeight="1" x14ac:dyDescent="0.35">
      <c r="A140" s="63" t="s">
        <v>167</v>
      </c>
      <c r="B140" s="29">
        <v>0</v>
      </c>
      <c r="C140" s="29">
        <v>0</v>
      </c>
      <c r="D140" s="29">
        <v>0</v>
      </c>
      <c r="E140" s="29">
        <v>0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36">
        <f t="shared" si="10"/>
        <v>0</v>
      </c>
      <c r="O140"/>
    </row>
    <row r="141" spans="1:15" ht="14.5" x14ac:dyDescent="0.35">
      <c r="A141" s="58" t="s">
        <v>168</v>
      </c>
      <c r="B141" s="29">
        <v>-17.13</v>
      </c>
      <c r="C141" s="29">
        <v>0</v>
      </c>
      <c r="D141" s="29">
        <v>0</v>
      </c>
      <c r="E141" s="29">
        <v>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36">
        <f t="shared" si="10"/>
        <v>-17.13</v>
      </c>
      <c r="O141"/>
    </row>
    <row r="142" spans="1:15" ht="14.5" x14ac:dyDescent="0.35">
      <c r="A142" s="58" t="s">
        <v>169</v>
      </c>
      <c r="B142" s="29">
        <v>0</v>
      </c>
      <c r="C142" s="29">
        <v>0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36">
        <f t="shared" si="10"/>
        <v>0</v>
      </c>
      <c r="O142"/>
    </row>
    <row r="143" spans="1:15" ht="14.5" x14ac:dyDescent="0.35">
      <c r="A143" s="58" t="s">
        <v>170</v>
      </c>
      <c r="B143" s="29">
        <v>0</v>
      </c>
      <c r="C143" s="29">
        <v>0</v>
      </c>
      <c r="D143" s="29">
        <v>0</v>
      </c>
      <c r="E143" s="29">
        <v>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36">
        <f t="shared" si="10"/>
        <v>0</v>
      </c>
      <c r="O143"/>
    </row>
    <row r="144" spans="1:15" ht="14.5" x14ac:dyDescent="0.35">
      <c r="A144" s="58" t="s">
        <v>171</v>
      </c>
      <c r="B144" s="29">
        <v>0</v>
      </c>
      <c r="C144" s="29">
        <v>0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36">
        <f t="shared" si="10"/>
        <v>0</v>
      </c>
      <c r="O144"/>
    </row>
    <row r="145" spans="1:15" ht="14.5" x14ac:dyDescent="0.35">
      <c r="A145" s="63" t="s">
        <v>177</v>
      </c>
      <c r="B145" s="29">
        <v>-1.57</v>
      </c>
      <c r="C145" s="29">
        <v>0</v>
      </c>
      <c r="D145" s="29">
        <v>0</v>
      </c>
      <c r="E145" s="29">
        <v>0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36">
        <f>SUM(B145:M145)</f>
        <v>-1.57</v>
      </c>
      <c r="O145"/>
    </row>
    <row r="146" spans="1:15" ht="14.5" x14ac:dyDescent="0.35">
      <c r="A146" s="58" t="s">
        <v>172</v>
      </c>
      <c r="B146" s="29">
        <v>-25.4</v>
      </c>
      <c r="C146" s="29">
        <v>0</v>
      </c>
      <c r="D146" s="29">
        <v>0</v>
      </c>
      <c r="E146" s="29">
        <v>0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36">
        <f>SUM(B146:M146)</f>
        <v>-25.4</v>
      </c>
      <c r="O146"/>
    </row>
    <row r="147" spans="1:15" ht="14.5" x14ac:dyDescent="0.35">
      <c r="A147" s="58" t="s">
        <v>217</v>
      </c>
      <c r="N147" s="36"/>
      <c r="O147"/>
    </row>
    <row r="148" spans="1:15" ht="14.5" x14ac:dyDescent="0.35">
      <c r="A148" s="63" t="s">
        <v>173</v>
      </c>
      <c r="B148" s="29">
        <v>0</v>
      </c>
      <c r="C148" s="29">
        <v>0</v>
      </c>
      <c r="D148" s="29">
        <v>0</v>
      </c>
      <c r="E148" s="29">
        <v>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36">
        <f>SUM(B148:M148)</f>
        <v>0</v>
      </c>
      <c r="O148"/>
    </row>
    <row r="149" spans="1:15" ht="14.5" x14ac:dyDescent="0.35">
      <c r="A149" s="58" t="s">
        <v>174</v>
      </c>
      <c r="B149" s="29">
        <v>0</v>
      </c>
      <c r="C149" s="29">
        <v>0</v>
      </c>
      <c r="D149" s="29">
        <v>0</v>
      </c>
      <c r="E149" s="29">
        <v>0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36">
        <f t="shared" si="10"/>
        <v>0</v>
      </c>
      <c r="O149"/>
    </row>
    <row r="150" spans="1:15" ht="14.5" x14ac:dyDescent="0.35">
      <c r="A150" s="58" t="s">
        <v>175</v>
      </c>
      <c r="B150" s="29">
        <v>0</v>
      </c>
      <c r="C150" s="29">
        <v>0</v>
      </c>
      <c r="D150" s="29">
        <v>0</v>
      </c>
      <c r="E150" s="29">
        <v>0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36">
        <f t="shared" si="10"/>
        <v>0</v>
      </c>
      <c r="O150"/>
    </row>
    <row r="151" spans="1:15" x14ac:dyDescent="0.25">
      <c r="A151" s="15" t="s">
        <v>27</v>
      </c>
      <c r="B151" s="29">
        <f>SUM(B117:B150)</f>
        <v>-58876.43</v>
      </c>
      <c r="C151" s="29">
        <f>SUM(C117:C150)</f>
        <v>0</v>
      </c>
      <c r="D151" s="29">
        <f t="shared" ref="D151:M151" si="13">SUM(D117:D150)</f>
        <v>0</v>
      </c>
      <c r="E151" s="29">
        <f t="shared" si="13"/>
        <v>0</v>
      </c>
      <c r="F151" s="29">
        <f t="shared" si="13"/>
        <v>0</v>
      </c>
      <c r="G151" s="29">
        <f t="shared" si="13"/>
        <v>0</v>
      </c>
      <c r="H151" s="29">
        <f t="shared" si="13"/>
        <v>0</v>
      </c>
      <c r="I151" s="29">
        <f t="shared" si="13"/>
        <v>0</v>
      </c>
      <c r="J151" s="29">
        <f t="shared" si="13"/>
        <v>0</v>
      </c>
      <c r="K151" s="29">
        <f t="shared" si="13"/>
        <v>0</v>
      </c>
      <c r="L151" s="29">
        <f t="shared" si="13"/>
        <v>0</v>
      </c>
      <c r="M151" s="29">
        <f t="shared" si="13"/>
        <v>0</v>
      </c>
      <c r="N151" s="29">
        <f>SUM(N117:N150)</f>
        <v>-58876.43</v>
      </c>
    </row>
    <row r="152" spans="1:15" x14ac:dyDescent="0.25">
      <c r="A152" s="15"/>
      <c r="N152" s="14"/>
    </row>
    <row r="153" spans="1:15" ht="16" thickBot="1" x14ac:dyDescent="0.4">
      <c r="A153" s="19" t="s">
        <v>15</v>
      </c>
      <c r="B153" s="33">
        <f t="shared" ref="B153:M153" si="14">+B151+B114+B80</f>
        <v>-1895462.66</v>
      </c>
      <c r="C153" s="33">
        <f t="shared" si="14"/>
        <v>0</v>
      </c>
      <c r="D153" s="33">
        <f t="shared" si="14"/>
        <v>0</v>
      </c>
      <c r="E153" s="33">
        <f t="shared" si="14"/>
        <v>0</v>
      </c>
      <c r="F153" s="33">
        <f t="shared" si="14"/>
        <v>0</v>
      </c>
      <c r="G153" s="33">
        <f t="shared" si="14"/>
        <v>0</v>
      </c>
      <c r="H153" s="33">
        <f t="shared" si="14"/>
        <v>0</v>
      </c>
      <c r="I153" s="33">
        <f t="shared" si="14"/>
        <v>0</v>
      </c>
      <c r="J153" s="33">
        <f t="shared" si="14"/>
        <v>0</v>
      </c>
      <c r="K153" s="33">
        <f t="shared" si="14"/>
        <v>0</v>
      </c>
      <c r="L153" s="33">
        <f t="shared" si="14"/>
        <v>0</v>
      </c>
      <c r="M153" s="33">
        <f t="shared" si="14"/>
        <v>0</v>
      </c>
      <c r="N153" s="20">
        <f>+N151+N81+N114+N80</f>
        <v>-1895462.66</v>
      </c>
    </row>
    <row r="154" spans="1:15" ht="16" thickBot="1" x14ac:dyDescent="0.4">
      <c r="A154" s="4"/>
    </row>
    <row r="155" spans="1:15" ht="13" x14ac:dyDescent="0.3">
      <c r="A155" s="5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7" t="s">
        <v>0</v>
      </c>
    </row>
    <row r="156" spans="1:15" ht="13.5" thickBot="1" x14ac:dyDescent="0.35">
      <c r="A156" s="21" t="s">
        <v>150</v>
      </c>
      <c r="B156" s="32" t="s">
        <v>2</v>
      </c>
      <c r="C156" s="32" t="s">
        <v>3</v>
      </c>
      <c r="D156" s="32" t="s">
        <v>4</v>
      </c>
      <c r="E156" s="32" t="s">
        <v>5</v>
      </c>
      <c r="F156" s="32" t="s">
        <v>6</v>
      </c>
      <c r="G156" s="32" t="s">
        <v>7</v>
      </c>
      <c r="H156" s="32" t="s">
        <v>8</v>
      </c>
      <c r="I156" s="32" t="s">
        <v>9</v>
      </c>
      <c r="J156" s="32" t="s">
        <v>10</v>
      </c>
      <c r="K156" s="32" t="s">
        <v>11</v>
      </c>
      <c r="L156" s="32" t="s">
        <v>12</v>
      </c>
      <c r="M156" s="32" t="s">
        <v>13</v>
      </c>
      <c r="N156" s="10" t="s">
        <v>14</v>
      </c>
    </row>
    <row r="157" spans="1:15" ht="13" x14ac:dyDescent="0.3">
      <c r="A157" s="59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51"/>
    </row>
    <row r="158" spans="1:15" ht="13" x14ac:dyDescent="0.3">
      <c r="A158" s="22" t="s">
        <v>30</v>
      </c>
      <c r="B158" s="29">
        <f>-5243.7-B191-B225</f>
        <v>18267.170000000002</v>
      </c>
      <c r="C158" s="29">
        <f t="shared" ref="B158:M158" si="15">0-C191-C225</f>
        <v>0</v>
      </c>
      <c r="D158" s="29">
        <f t="shared" si="15"/>
        <v>0</v>
      </c>
      <c r="E158" s="29">
        <f t="shared" si="15"/>
        <v>0</v>
      </c>
      <c r="F158" s="29">
        <f t="shared" si="15"/>
        <v>0</v>
      </c>
      <c r="G158" s="29">
        <f t="shared" si="15"/>
        <v>0</v>
      </c>
      <c r="H158" s="29">
        <f t="shared" si="15"/>
        <v>0</v>
      </c>
      <c r="I158" s="29">
        <f t="shared" si="15"/>
        <v>0</v>
      </c>
      <c r="J158" s="29">
        <f t="shared" si="15"/>
        <v>0</v>
      </c>
      <c r="K158" s="29">
        <f t="shared" si="15"/>
        <v>0</v>
      </c>
      <c r="L158" s="29">
        <f t="shared" si="15"/>
        <v>0</v>
      </c>
      <c r="M158" s="29">
        <f t="shared" si="15"/>
        <v>0</v>
      </c>
      <c r="N158" s="14">
        <f>SUM(B158:M158)</f>
        <v>18267.170000000002</v>
      </c>
    </row>
    <row r="159" spans="1:15" x14ac:dyDescent="0.25">
      <c r="A159" s="15" t="s">
        <v>48</v>
      </c>
      <c r="C159" s="29">
        <f>0-C191-C225</f>
        <v>0</v>
      </c>
      <c r="D159" s="29">
        <f>0-D191-D225</f>
        <v>0</v>
      </c>
      <c r="N159" s="14">
        <f>SUM(B159:M159)</f>
        <v>0</v>
      </c>
    </row>
    <row r="160" spans="1:15" ht="13" x14ac:dyDescent="0.3">
      <c r="A160" s="22" t="s">
        <v>29</v>
      </c>
      <c r="N160" s="14"/>
    </row>
    <row r="161" spans="1:15" ht="14.5" x14ac:dyDescent="0.35">
      <c r="A161" s="58" t="s">
        <v>109</v>
      </c>
      <c r="B161" s="29">
        <v>0</v>
      </c>
      <c r="C161" s="29">
        <v>0</v>
      </c>
      <c r="D161" s="29">
        <v>0</v>
      </c>
      <c r="E161" s="29">
        <v>0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14">
        <f t="shared" ref="N161:N186" si="16">SUM(B161:M161)</f>
        <v>0</v>
      </c>
      <c r="O161"/>
    </row>
    <row r="162" spans="1:15" ht="14.5" x14ac:dyDescent="0.35">
      <c r="A162" s="58" t="s">
        <v>112</v>
      </c>
      <c r="B162" s="29">
        <v>0</v>
      </c>
      <c r="C162" s="29">
        <v>0</v>
      </c>
      <c r="D162" s="29">
        <v>0</v>
      </c>
      <c r="E162" s="29">
        <v>0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14">
        <f t="shared" si="16"/>
        <v>0</v>
      </c>
      <c r="O162"/>
    </row>
    <row r="163" spans="1:15" ht="14.5" x14ac:dyDescent="0.35">
      <c r="A163" s="58" t="s">
        <v>115</v>
      </c>
      <c r="B163" s="29">
        <v>0</v>
      </c>
      <c r="C163" s="29">
        <v>0</v>
      </c>
      <c r="D163" s="29">
        <v>0</v>
      </c>
      <c r="E163" s="29">
        <v>0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14">
        <f t="shared" si="16"/>
        <v>0</v>
      </c>
      <c r="O163"/>
    </row>
    <row r="164" spans="1:15" ht="14.5" x14ac:dyDescent="0.35">
      <c r="A164" s="58" t="s">
        <v>124</v>
      </c>
      <c r="B164" s="29">
        <v>0</v>
      </c>
      <c r="C164" s="29">
        <v>0</v>
      </c>
      <c r="D164" s="29">
        <v>0</v>
      </c>
      <c r="E164" s="29">
        <v>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14">
        <f t="shared" si="16"/>
        <v>0</v>
      </c>
      <c r="O164"/>
    </row>
    <row r="165" spans="1:15" ht="14.5" x14ac:dyDescent="0.35">
      <c r="A165" s="58" t="s">
        <v>129</v>
      </c>
      <c r="B165" s="29">
        <v>0</v>
      </c>
      <c r="C165" s="29">
        <v>0</v>
      </c>
      <c r="D165" s="29">
        <v>0</v>
      </c>
      <c r="E165" s="29">
        <v>0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14">
        <f t="shared" si="16"/>
        <v>0</v>
      </c>
      <c r="O165"/>
    </row>
    <row r="166" spans="1:15" ht="14.5" x14ac:dyDescent="0.35">
      <c r="A166" s="58" t="s">
        <v>133</v>
      </c>
      <c r="B166" s="29">
        <v>0</v>
      </c>
      <c r="C166" s="29">
        <v>0</v>
      </c>
      <c r="D166" s="29">
        <v>0</v>
      </c>
      <c r="E166" s="29">
        <v>0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14">
        <f t="shared" si="16"/>
        <v>0</v>
      </c>
      <c r="O166"/>
    </row>
    <row r="167" spans="1:15" ht="14.5" x14ac:dyDescent="0.35">
      <c r="A167" s="58" t="s">
        <v>152</v>
      </c>
      <c r="B167" s="29">
        <v>0</v>
      </c>
      <c r="C167" s="29">
        <v>0</v>
      </c>
      <c r="D167" s="29">
        <v>0</v>
      </c>
      <c r="E167" s="29">
        <v>0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14">
        <f t="shared" si="16"/>
        <v>0</v>
      </c>
      <c r="O167"/>
    </row>
    <row r="168" spans="1:15" ht="14.5" x14ac:dyDescent="0.35">
      <c r="A168" s="58" t="s">
        <v>134</v>
      </c>
      <c r="B168" s="29">
        <v>0</v>
      </c>
      <c r="C168" s="29">
        <v>0</v>
      </c>
      <c r="D168" s="29">
        <v>0</v>
      </c>
      <c r="E168" s="29">
        <v>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14">
        <f t="shared" si="16"/>
        <v>0</v>
      </c>
      <c r="O168"/>
    </row>
    <row r="169" spans="1:15" ht="17.25" customHeight="1" x14ac:dyDescent="0.35">
      <c r="A169" s="63" t="s">
        <v>135</v>
      </c>
      <c r="B169" s="29">
        <v>0</v>
      </c>
      <c r="C169" s="29">
        <v>0</v>
      </c>
      <c r="D169" s="29">
        <v>0</v>
      </c>
      <c r="E169" s="29">
        <v>0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14">
        <f t="shared" si="16"/>
        <v>0</v>
      </c>
      <c r="O169"/>
    </row>
    <row r="170" spans="1:15" ht="17.25" customHeight="1" x14ac:dyDescent="0.35">
      <c r="A170" s="63" t="s">
        <v>136</v>
      </c>
      <c r="B170" s="29">
        <v>0</v>
      </c>
      <c r="C170" s="29">
        <v>0</v>
      </c>
      <c r="D170" s="29">
        <v>0</v>
      </c>
      <c r="E170" s="29">
        <v>0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14">
        <f t="shared" si="16"/>
        <v>0</v>
      </c>
      <c r="O170"/>
    </row>
    <row r="171" spans="1:15" ht="17.25" customHeight="1" x14ac:dyDescent="0.35">
      <c r="A171" s="63" t="s">
        <v>137</v>
      </c>
      <c r="B171" s="29">
        <v>0</v>
      </c>
      <c r="C171" s="29">
        <v>0</v>
      </c>
      <c r="D171" s="29">
        <v>0</v>
      </c>
      <c r="E171" s="29">
        <v>0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14">
        <f t="shared" si="16"/>
        <v>0</v>
      </c>
      <c r="O171"/>
    </row>
    <row r="172" spans="1:15" ht="17.25" customHeight="1" x14ac:dyDescent="0.35">
      <c r="A172" s="63" t="s">
        <v>138</v>
      </c>
      <c r="B172" s="29">
        <v>0</v>
      </c>
      <c r="C172" s="29">
        <v>0</v>
      </c>
      <c r="D172" s="29">
        <v>0</v>
      </c>
      <c r="E172" s="29">
        <v>0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14">
        <f t="shared" si="16"/>
        <v>0</v>
      </c>
      <c r="O172"/>
    </row>
    <row r="173" spans="1:15" ht="17.25" customHeight="1" x14ac:dyDescent="0.35">
      <c r="A173" s="63" t="s">
        <v>176</v>
      </c>
      <c r="B173" s="29">
        <v>0</v>
      </c>
      <c r="C173" s="29">
        <v>0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14">
        <f t="shared" si="16"/>
        <v>0</v>
      </c>
      <c r="O173"/>
    </row>
    <row r="174" spans="1:15" ht="17.25" customHeight="1" x14ac:dyDescent="0.35">
      <c r="A174" s="63" t="s">
        <v>155</v>
      </c>
      <c r="B174" s="29">
        <v>0</v>
      </c>
      <c r="C174" s="29">
        <v>0</v>
      </c>
      <c r="D174" s="29">
        <v>0</v>
      </c>
      <c r="E174" s="29">
        <v>0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14">
        <f t="shared" si="16"/>
        <v>0</v>
      </c>
      <c r="O174"/>
    </row>
    <row r="175" spans="1:15" ht="14.5" x14ac:dyDescent="0.35">
      <c r="A175" s="63" t="s">
        <v>177</v>
      </c>
      <c r="B175" s="29">
        <v>0</v>
      </c>
      <c r="C175" s="29">
        <v>0</v>
      </c>
      <c r="D175" s="29">
        <v>0</v>
      </c>
      <c r="E175" s="29">
        <v>0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14">
        <f t="shared" si="16"/>
        <v>0</v>
      </c>
      <c r="O175"/>
    </row>
    <row r="176" spans="1:15" ht="14.5" x14ac:dyDescent="0.35">
      <c r="A176" s="58" t="s">
        <v>178</v>
      </c>
      <c r="B176" s="29">
        <v>0</v>
      </c>
      <c r="C176" s="29">
        <v>0</v>
      </c>
      <c r="D176" s="29">
        <v>0</v>
      </c>
      <c r="E176" s="29">
        <v>0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14">
        <f t="shared" si="16"/>
        <v>0</v>
      </c>
      <c r="O176"/>
    </row>
    <row r="177" spans="1:15" ht="14.5" x14ac:dyDescent="0.35">
      <c r="A177" s="58" t="s">
        <v>179</v>
      </c>
      <c r="B177" s="29">
        <v>0</v>
      </c>
      <c r="C177" s="29">
        <v>0</v>
      </c>
      <c r="D177" s="29">
        <v>0</v>
      </c>
      <c r="E177" s="29">
        <v>0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14">
        <f t="shared" si="16"/>
        <v>0</v>
      </c>
      <c r="O177"/>
    </row>
    <row r="178" spans="1:15" ht="14.5" x14ac:dyDescent="0.35">
      <c r="A178" s="58" t="s">
        <v>180</v>
      </c>
      <c r="B178" s="29">
        <v>0</v>
      </c>
      <c r="C178" s="29">
        <v>0</v>
      </c>
      <c r="D178" s="29">
        <v>0</v>
      </c>
      <c r="E178" s="29">
        <v>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14">
        <f t="shared" si="16"/>
        <v>0</v>
      </c>
      <c r="O178"/>
    </row>
    <row r="179" spans="1:15" ht="14.5" x14ac:dyDescent="0.35">
      <c r="A179" s="58" t="s">
        <v>181</v>
      </c>
      <c r="B179" s="29">
        <v>0</v>
      </c>
      <c r="C179" s="29">
        <v>0</v>
      </c>
      <c r="D179" s="29">
        <v>0</v>
      </c>
      <c r="E179" s="29">
        <v>0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14">
        <f t="shared" si="16"/>
        <v>0</v>
      </c>
      <c r="O179"/>
    </row>
    <row r="180" spans="1:15" ht="14.5" x14ac:dyDescent="0.35">
      <c r="A180" s="58" t="s">
        <v>182</v>
      </c>
      <c r="B180" s="29">
        <v>0</v>
      </c>
      <c r="C180" s="29">
        <v>0</v>
      </c>
      <c r="D180" s="29">
        <v>0</v>
      </c>
      <c r="E180" s="29">
        <v>0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14">
        <f t="shared" si="16"/>
        <v>0</v>
      </c>
      <c r="O180"/>
    </row>
    <row r="181" spans="1:15" ht="14.5" x14ac:dyDescent="0.35">
      <c r="A181" s="58" t="s">
        <v>183</v>
      </c>
      <c r="B181" s="29">
        <v>0</v>
      </c>
      <c r="C181" s="29">
        <v>0</v>
      </c>
      <c r="D181" s="29">
        <v>0</v>
      </c>
      <c r="E181" s="29">
        <v>0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14">
        <f t="shared" si="16"/>
        <v>0</v>
      </c>
      <c r="O181"/>
    </row>
    <row r="182" spans="1:15" ht="14.5" x14ac:dyDescent="0.35">
      <c r="A182" s="58" t="s">
        <v>184</v>
      </c>
      <c r="B182" s="29">
        <v>0</v>
      </c>
      <c r="C182" s="29">
        <v>0</v>
      </c>
      <c r="D182" s="29">
        <v>0</v>
      </c>
      <c r="E182" s="29">
        <v>0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14">
        <f t="shared" si="16"/>
        <v>0</v>
      </c>
      <c r="O182"/>
    </row>
    <row r="183" spans="1:15" ht="14.5" x14ac:dyDescent="0.35">
      <c r="A183" s="63" t="s">
        <v>185</v>
      </c>
      <c r="B183" s="29">
        <v>0</v>
      </c>
      <c r="C183" s="29">
        <v>0</v>
      </c>
      <c r="D183" s="29">
        <v>0</v>
      </c>
      <c r="E183" s="29">
        <v>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14">
        <f t="shared" si="16"/>
        <v>0</v>
      </c>
      <c r="O183"/>
    </row>
    <row r="184" spans="1:15" ht="14.5" x14ac:dyDescent="0.35">
      <c r="A184" s="63" t="s">
        <v>186</v>
      </c>
      <c r="B184" s="29">
        <v>0</v>
      </c>
      <c r="C184" s="29">
        <v>0</v>
      </c>
      <c r="D184" s="29">
        <v>0</v>
      </c>
      <c r="E184" s="29">
        <v>0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14">
        <f t="shared" si="16"/>
        <v>0</v>
      </c>
      <c r="O184"/>
    </row>
    <row r="185" spans="1:15" ht="17.25" customHeight="1" x14ac:dyDescent="0.35">
      <c r="A185" s="63" t="s">
        <v>187</v>
      </c>
      <c r="B185" s="29">
        <v>0</v>
      </c>
      <c r="C185" s="29">
        <v>0</v>
      </c>
      <c r="D185" s="29">
        <v>0</v>
      </c>
      <c r="E185" s="29">
        <v>0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14">
        <f t="shared" si="16"/>
        <v>0</v>
      </c>
      <c r="O185"/>
    </row>
    <row r="186" spans="1:15" ht="17.25" customHeight="1" x14ac:dyDescent="0.35">
      <c r="A186" s="63" t="s">
        <v>188</v>
      </c>
      <c r="B186" s="29">
        <v>0</v>
      </c>
      <c r="C186" s="29">
        <v>0</v>
      </c>
      <c r="D186" s="29">
        <v>0</v>
      </c>
      <c r="E186" s="29">
        <v>0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14">
        <f t="shared" si="16"/>
        <v>0</v>
      </c>
      <c r="O186"/>
    </row>
    <row r="187" spans="1:15" ht="14.5" x14ac:dyDescent="0.35">
      <c r="A187" s="58" t="s">
        <v>189</v>
      </c>
      <c r="B187" s="29">
        <v>0</v>
      </c>
      <c r="C187" s="29">
        <v>0</v>
      </c>
      <c r="D187" s="29">
        <v>0</v>
      </c>
      <c r="E187" s="29">
        <v>0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14">
        <f>SUM(B187:M187)</f>
        <v>0</v>
      </c>
      <c r="O187"/>
    </row>
    <row r="188" spans="1:15" ht="14.5" x14ac:dyDescent="0.35">
      <c r="A188" s="63" t="s">
        <v>153</v>
      </c>
      <c r="B188" s="29">
        <v>0</v>
      </c>
      <c r="C188" s="29">
        <v>0</v>
      </c>
      <c r="D188" s="29">
        <v>0</v>
      </c>
      <c r="E188" s="29">
        <v>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36">
        <f>SUM(B188:M188)</f>
        <v>0</v>
      </c>
      <c r="O188"/>
    </row>
    <row r="189" spans="1:15" ht="17.25" customHeight="1" x14ac:dyDescent="0.35">
      <c r="A189" s="63" t="s">
        <v>145</v>
      </c>
      <c r="B189" s="29">
        <v>0</v>
      </c>
      <c r="C189" s="29">
        <v>0</v>
      </c>
      <c r="D189" s="29">
        <v>0</v>
      </c>
      <c r="E189" s="29">
        <v>0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14">
        <f t="shared" ref="N189:N190" si="17">SUM(B189:M189)</f>
        <v>0</v>
      </c>
      <c r="O189"/>
    </row>
    <row r="190" spans="1:15" ht="17.25" customHeight="1" x14ac:dyDescent="0.35">
      <c r="A190" s="63" t="s">
        <v>146</v>
      </c>
      <c r="B190" s="29">
        <v>0</v>
      </c>
      <c r="C190" s="29">
        <v>0</v>
      </c>
      <c r="D190" s="29">
        <v>0</v>
      </c>
      <c r="E190" s="29">
        <v>0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14">
        <f t="shared" si="17"/>
        <v>0</v>
      </c>
      <c r="O190"/>
    </row>
    <row r="191" spans="1:15" x14ac:dyDescent="0.25">
      <c r="A191" s="15" t="s">
        <v>27</v>
      </c>
      <c r="B191" s="29">
        <f t="shared" ref="B191:N191" si="18">SUM(B161:B190)</f>
        <v>0</v>
      </c>
      <c r="C191" s="29">
        <f>SUM(C161:C190)</f>
        <v>0</v>
      </c>
      <c r="D191" s="29">
        <f t="shared" si="18"/>
        <v>0</v>
      </c>
      <c r="E191" s="29">
        <f t="shared" si="18"/>
        <v>0</v>
      </c>
      <c r="F191" s="29">
        <f t="shared" si="18"/>
        <v>0</v>
      </c>
      <c r="G191" s="29">
        <f t="shared" si="18"/>
        <v>0</v>
      </c>
      <c r="H191" s="29">
        <f t="shared" si="18"/>
        <v>0</v>
      </c>
      <c r="I191" s="29">
        <f t="shared" si="18"/>
        <v>0</v>
      </c>
      <c r="J191" s="29">
        <f t="shared" si="18"/>
        <v>0</v>
      </c>
      <c r="K191" s="29">
        <f t="shared" si="18"/>
        <v>0</v>
      </c>
      <c r="L191" s="29">
        <f t="shared" si="18"/>
        <v>0</v>
      </c>
      <c r="M191" s="29">
        <f t="shared" si="18"/>
        <v>0</v>
      </c>
      <c r="N191" s="14">
        <f t="shared" si="18"/>
        <v>0</v>
      </c>
    </row>
    <row r="192" spans="1:15" x14ac:dyDescent="0.25">
      <c r="A192" s="15"/>
      <c r="N192" s="14"/>
    </row>
    <row r="193" spans="1:15" ht="13" x14ac:dyDescent="0.3">
      <c r="A193" s="22" t="s">
        <v>28</v>
      </c>
      <c r="N193" s="14"/>
    </row>
    <row r="194" spans="1:15" ht="14.5" x14ac:dyDescent="0.35">
      <c r="A194" s="58" t="s">
        <v>190</v>
      </c>
      <c r="B194" s="29">
        <v>-25744.400000000001</v>
      </c>
      <c r="C194" s="29">
        <v>0</v>
      </c>
      <c r="D194" s="29">
        <v>0</v>
      </c>
      <c r="E194" s="29">
        <v>0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36">
        <f>SUM(B194:M194)</f>
        <v>-25744.400000000001</v>
      </c>
      <c r="O194"/>
    </row>
    <row r="195" spans="1:15" ht="14.5" x14ac:dyDescent="0.35">
      <c r="A195" s="58" t="s">
        <v>191</v>
      </c>
      <c r="B195" s="29">
        <v>0</v>
      </c>
      <c r="C195" s="29">
        <v>0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36">
        <f t="shared" ref="N195:N220" si="19">SUM(B195:M195)</f>
        <v>0</v>
      </c>
      <c r="O195"/>
    </row>
    <row r="196" spans="1:15" ht="14.5" x14ac:dyDescent="0.35">
      <c r="A196" s="58" t="s">
        <v>192</v>
      </c>
      <c r="B196" s="29">
        <v>0</v>
      </c>
      <c r="C196" s="29">
        <v>0</v>
      </c>
      <c r="D196" s="29">
        <v>0</v>
      </c>
      <c r="E196" s="29">
        <v>0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36">
        <f t="shared" si="19"/>
        <v>0</v>
      </c>
      <c r="O196"/>
    </row>
    <row r="197" spans="1:15" ht="14.5" x14ac:dyDescent="0.35">
      <c r="A197" s="58" t="s">
        <v>193</v>
      </c>
      <c r="B197" s="29">
        <v>0</v>
      </c>
      <c r="C197" s="29">
        <v>0</v>
      </c>
      <c r="D197" s="29">
        <v>0</v>
      </c>
      <c r="E197" s="29">
        <v>0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36">
        <f t="shared" si="19"/>
        <v>0</v>
      </c>
      <c r="O197"/>
    </row>
    <row r="198" spans="1:15" ht="14.5" x14ac:dyDescent="0.35">
      <c r="A198" s="58" t="s">
        <v>194</v>
      </c>
      <c r="B198" s="29">
        <v>0</v>
      </c>
      <c r="C198" s="29">
        <v>0</v>
      </c>
      <c r="D198" s="29">
        <v>0</v>
      </c>
      <c r="E198" s="29">
        <v>0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36">
        <f t="shared" si="19"/>
        <v>0</v>
      </c>
      <c r="O198"/>
    </row>
    <row r="199" spans="1:15" ht="14.5" x14ac:dyDescent="0.35">
      <c r="A199" s="58" t="s">
        <v>195</v>
      </c>
      <c r="B199" s="29">
        <v>0</v>
      </c>
      <c r="C199" s="29">
        <v>0</v>
      </c>
      <c r="D199" s="29">
        <v>0</v>
      </c>
      <c r="E199" s="29">
        <v>0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36">
        <f t="shared" si="19"/>
        <v>0</v>
      </c>
      <c r="O199"/>
    </row>
    <row r="200" spans="1:15" ht="14.5" x14ac:dyDescent="0.35">
      <c r="A200" s="58" t="s">
        <v>196</v>
      </c>
      <c r="B200" s="29">
        <v>0</v>
      </c>
      <c r="C200" s="29">
        <v>0</v>
      </c>
      <c r="D200" s="29">
        <v>0</v>
      </c>
      <c r="E200" s="29">
        <v>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36">
        <f t="shared" si="19"/>
        <v>0</v>
      </c>
      <c r="O200"/>
    </row>
    <row r="201" spans="1:15" ht="14.5" x14ac:dyDescent="0.35">
      <c r="A201" s="58" t="s">
        <v>197</v>
      </c>
      <c r="B201" s="29">
        <v>-105.34</v>
      </c>
      <c r="C201" s="29">
        <v>0</v>
      </c>
      <c r="D201" s="29">
        <v>0</v>
      </c>
      <c r="E201" s="29">
        <v>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36">
        <f t="shared" si="19"/>
        <v>-105.34</v>
      </c>
      <c r="O201"/>
    </row>
    <row r="202" spans="1:15" ht="14.5" x14ac:dyDescent="0.35">
      <c r="A202" s="58" t="s">
        <v>198</v>
      </c>
      <c r="B202" s="29">
        <v>0</v>
      </c>
      <c r="C202" s="29">
        <v>0</v>
      </c>
      <c r="D202" s="29">
        <v>0</v>
      </c>
      <c r="E202" s="29">
        <v>0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36">
        <f t="shared" si="19"/>
        <v>0</v>
      </c>
      <c r="O202"/>
    </row>
    <row r="203" spans="1:15" ht="14.5" x14ac:dyDescent="0.35">
      <c r="A203" s="58" t="s">
        <v>199</v>
      </c>
      <c r="B203" s="29">
        <v>0</v>
      </c>
      <c r="C203" s="29">
        <v>0</v>
      </c>
      <c r="D203" s="29">
        <v>0</v>
      </c>
      <c r="E203" s="29">
        <v>0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36">
        <f t="shared" si="19"/>
        <v>0</v>
      </c>
      <c r="O203"/>
    </row>
    <row r="204" spans="1:15" ht="14.5" x14ac:dyDescent="0.35">
      <c r="A204" s="58" t="s">
        <v>200</v>
      </c>
      <c r="B204" s="29">
        <v>0</v>
      </c>
      <c r="C204" s="29">
        <v>0</v>
      </c>
      <c r="D204" s="29">
        <v>0</v>
      </c>
      <c r="E204" s="29">
        <v>0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36">
        <f t="shared" si="19"/>
        <v>0</v>
      </c>
      <c r="O204"/>
    </row>
    <row r="205" spans="1:15" ht="14.5" x14ac:dyDescent="0.35">
      <c r="A205" s="63" t="s">
        <v>201</v>
      </c>
      <c r="B205" s="29">
        <v>0</v>
      </c>
      <c r="C205" s="29">
        <v>0</v>
      </c>
      <c r="D205" s="29">
        <v>0</v>
      </c>
      <c r="E205" s="29">
        <v>0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36">
        <f t="shared" si="19"/>
        <v>0</v>
      </c>
      <c r="O205" s="50"/>
    </row>
    <row r="206" spans="1:15" ht="14.5" x14ac:dyDescent="0.35">
      <c r="A206" s="63" t="s">
        <v>255</v>
      </c>
      <c r="B206" s="29">
        <v>2338.87</v>
      </c>
      <c r="C206" s="29">
        <v>0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36">
        <f t="shared" ref="N206" si="20">SUM(B206:M206)</f>
        <v>2338.87</v>
      </c>
      <c r="O206" s="50"/>
    </row>
    <row r="207" spans="1:15" ht="14.5" x14ac:dyDescent="0.35">
      <c r="A207" s="63" t="s">
        <v>202</v>
      </c>
      <c r="B207" s="29">
        <v>0</v>
      </c>
      <c r="C207" s="29">
        <v>0</v>
      </c>
      <c r="D207" s="29">
        <v>0</v>
      </c>
      <c r="E207" s="29">
        <v>0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36">
        <f t="shared" si="19"/>
        <v>0</v>
      </c>
      <c r="O207" s="50"/>
    </row>
    <row r="208" spans="1:15" ht="14.5" x14ac:dyDescent="0.35">
      <c r="A208" s="63" t="s">
        <v>203</v>
      </c>
      <c r="B208" s="29">
        <v>0</v>
      </c>
      <c r="C208" s="29">
        <v>0</v>
      </c>
      <c r="D208" s="29">
        <v>0</v>
      </c>
      <c r="E208" s="29">
        <v>0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36">
        <f t="shared" si="19"/>
        <v>0</v>
      </c>
      <c r="O208" s="50"/>
    </row>
    <row r="209" spans="1:15" ht="14.5" x14ac:dyDescent="0.35">
      <c r="A209" s="63" t="s">
        <v>204</v>
      </c>
      <c r="B209" s="29">
        <v>0</v>
      </c>
      <c r="C209" s="29">
        <v>0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14">
        <f t="shared" si="19"/>
        <v>0</v>
      </c>
      <c r="O209"/>
    </row>
    <row r="210" spans="1:15" ht="17.25" customHeight="1" x14ac:dyDescent="0.35">
      <c r="A210" s="63" t="s">
        <v>205</v>
      </c>
      <c r="B210" s="29">
        <v>0</v>
      </c>
      <c r="C210" s="29">
        <v>0</v>
      </c>
      <c r="D210" s="29">
        <v>0</v>
      </c>
      <c r="E210" s="29">
        <v>0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36">
        <f t="shared" si="19"/>
        <v>0</v>
      </c>
      <c r="O210"/>
    </row>
    <row r="211" spans="1:15" ht="17.25" customHeight="1" x14ac:dyDescent="0.35">
      <c r="A211" s="63" t="s">
        <v>179</v>
      </c>
      <c r="B211" s="29">
        <v>0</v>
      </c>
      <c r="C211" s="29">
        <v>0</v>
      </c>
      <c r="D211" s="29">
        <v>0</v>
      </c>
      <c r="E211" s="29">
        <v>0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36">
        <f t="shared" si="19"/>
        <v>0</v>
      </c>
      <c r="O211"/>
    </row>
    <row r="212" spans="1:15" ht="17.25" customHeight="1" x14ac:dyDescent="0.35">
      <c r="A212" s="63" t="s">
        <v>180</v>
      </c>
      <c r="B212" s="29">
        <v>0</v>
      </c>
      <c r="C212" s="29">
        <v>0</v>
      </c>
      <c r="D212" s="29">
        <v>0</v>
      </c>
      <c r="E212" s="29">
        <v>0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36">
        <f t="shared" si="19"/>
        <v>0</v>
      </c>
      <c r="O212"/>
    </row>
    <row r="213" spans="1:15" ht="17.25" customHeight="1" x14ac:dyDescent="0.35">
      <c r="A213" s="63" t="s">
        <v>181</v>
      </c>
      <c r="B213" s="29">
        <v>0</v>
      </c>
      <c r="C213" s="29">
        <v>0</v>
      </c>
      <c r="D213" s="29">
        <v>0</v>
      </c>
      <c r="E213" s="29">
        <v>0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36">
        <f t="shared" si="19"/>
        <v>0</v>
      </c>
      <c r="O213"/>
    </row>
    <row r="214" spans="1:15" ht="17.25" customHeight="1" x14ac:dyDescent="0.35">
      <c r="A214" s="63" t="s">
        <v>182</v>
      </c>
      <c r="B214" s="29">
        <v>0</v>
      </c>
      <c r="C214" s="29">
        <v>0</v>
      </c>
      <c r="D214" s="29">
        <v>0</v>
      </c>
      <c r="E214" s="29">
        <v>0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36">
        <f t="shared" si="19"/>
        <v>0</v>
      </c>
      <c r="O214"/>
    </row>
    <row r="215" spans="1:15" ht="17.25" customHeight="1" x14ac:dyDescent="0.35">
      <c r="A215" s="63" t="s">
        <v>183</v>
      </c>
      <c r="B215" s="29">
        <v>0</v>
      </c>
      <c r="C215" s="29">
        <v>0</v>
      </c>
      <c r="D215" s="29">
        <v>0</v>
      </c>
      <c r="E215" s="29">
        <v>0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36">
        <f t="shared" si="19"/>
        <v>0</v>
      </c>
      <c r="O215"/>
    </row>
    <row r="216" spans="1:15" ht="17.25" customHeight="1" x14ac:dyDescent="0.35">
      <c r="A216" s="63" t="s">
        <v>184</v>
      </c>
      <c r="B216" s="29">
        <v>0</v>
      </c>
      <c r="C216" s="29">
        <v>0</v>
      </c>
      <c r="D216" s="29">
        <v>0</v>
      </c>
      <c r="E216" s="29">
        <v>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36">
        <f t="shared" si="19"/>
        <v>0</v>
      </c>
      <c r="O216"/>
    </row>
    <row r="217" spans="1:15" ht="14.5" x14ac:dyDescent="0.35">
      <c r="A217" s="58" t="s">
        <v>185</v>
      </c>
      <c r="B217" s="29">
        <v>0</v>
      </c>
      <c r="C217" s="29">
        <v>0</v>
      </c>
      <c r="D217" s="29">
        <v>0</v>
      </c>
      <c r="E217" s="29">
        <v>0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36">
        <f t="shared" si="19"/>
        <v>0</v>
      </c>
      <c r="O217"/>
    </row>
    <row r="218" spans="1:15" ht="14.5" x14ac:dyDescent="0.35">
      <c r="A218" s="58" t="s">
        <v>186</v>
      </c>
      <c r="B218" s="29">
        <v>0</v>
      </c>
      <c r="C218" s="29">
        <v>0</v>
      </c>
      <c r="D218" s="29">
        <v>0</v>
      </c>
      <c r="E218" s="29">
        <v>0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36">
        <f t="shared" si="19"/>
        <v>0</v>
      </c>
      <c r="O218"/>
    </row>
    <row r="219" spans="1:15" ht="14.5" x14ac:dyDescent="0.35">
      <c r="A219" s="58" t="s">
        <v>187</v>
      </c>
      <c r="B219" s="29">
        <v>0</v>
      </c>
      <c r="C219" s="29">
        <v>0</v>
      </c>
      <c r="D219" s="29">
        <v>0</v>
      </c>
      <c r="E219" s="29">
        <v>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36">
        <f t="shared" si="19"/>
        <v>0</v>
      </c>
      <c r="O219"/>
    </row>
    <row r="220" spans="1:15" ht="14.5" x14ac:dyDescent="0.35">
      <c r="A220" s="58" t="s">
        <v>188</v>
      </c>
      <c r="B220" s="29">
        <v>0</v>
      </c>
      <c r="C220" s="29">
        <v>0</v>
      </c>
      <c r="D220" s="29">
        <v>0</v>
      </c>
      <c r="E220" s="29">
        <v>0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36">
        <f t="shared" si="19"/>
        <v>0</v>
      </c>
      <c r="O220"/>
    </row>
    <row r="221" spans="1:15" ht="14.5" x14ac:dyDescent="0.35">
      <c r="A221" s="58" t="s">
        <v>189</v>
      </c>
      <c r="B221" s="29">
        <v>0</v>
      </c>
      <c r="C221" s="29">
        <v>0</v>
      </c>
      <c r="D221" s="29">
        <v>0</v>
      </c>
      <c r="E221" s="29">
        <v>0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36">
        <f>SUM(B221:M221)</f>
        <v>0</v>
      </c>
      <c r="O221"/>
    </row>
    <row r="222" spans="1:15" ht="14.5" x14ac:dyDescent="0.35">
      <c r="A222" s="63" t="s">
        <v>153</v>
      </c>
      <c r="B222" s="29">
        <v>0</v>
      </c>
      <c r="C222" s="29">
        <v>0</v>
      </c>
      <c r="D222" s="29">
        <v>0</v>
      </c>
      <c r="E222" s="29">
        <v>0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36">
        <f>SUM(B222:M222)</f>
        <v>0</v>
      </c>
      <c r="O222"/>
    </row>
    <row r="223" spans="1:15" ht="14.5" x14ac:dyDescent="0.35">
      <c r="A223" s="58" t="s">
        <v>145</v>
      </c>
      <c r="B223" s="29">
        <v>0</v>
      </c>
      <c r="C223" s="29">
        <v>0</v>
      </c>
      <c r="D223" s="29">
        <v>0</v>
      </c>
      <c r="E223" s="29">
        <v>0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36">
        <f t="shared" ref="N223:N224" si="21">SUM(B223:M223)</f>
        <v>0</v>
      </c>
      <c r="O223"/>
    </row>
    <row r="224" spans="1:15" ht="14.5" x14ac:dyDescent="0.35">
      <c r="A224" s="58" t="s">
        <v>146</v>
      </c>
      <c r="B224" s="29">
        <v>0</v>
      </c>
      <c r="C224" s="29">
        <v>0</v>
      </c>
      <c r="D224" s="29">
        <v>0</v>
      </c>
      <c r="E224" s="29">
        <v>0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36">
        <f t="shared" si="21"/>
        <v>0</v>
      </c>
      <c r="O224"/>
    </row>
    <row r="225" spans="1:15" x14ac:dyDescent="0.25">
      <c r="A225" s="15" t="s">
        <v>27</v>
      </c>
      <c r="B225" s="29">
        <f>SUM(B194:B224)</f>
        <v>-23510.870000000003</v>
      </c>
      <c r="C225" s="29">
        <f>SUM(C194:C224)</f>
        <v>0</v>
      </c>
      <c r="D225" s="29">
        <f>SUM(D194:D224)</f>
        <v>0</v>
      </c>
      <c r="E225" s="29">
        <f t="shared" ref="E225:N225" si="22">SUM(E194:E224)</f>
        <v>0</v>
      </c>
      <c r="F225" s="29">
        <f t="shared" si="22"/>
        <v>0</v>
      </c>
      <c r="G225" s="29">
        <f t="shared" si="22"/>
        <v>0</v>
      </c>
      <c r="H225" s="29">
        <f t="shared" si="22"/>
        <v>0</v>
      </c>
      <c r="I225" s="29">
        <f t="shared" si="22"/>
        <v>0</v>
      </c>
      <c r="J225" s="29">
        <f t="shared" si="22"/>
        <v>0</v>
      </c>
      <c r="K225" s="29">
        <f t="shared" si="22"/>
        <v>0</v>
      </c>
      <c r="L225" s="29">
        <f t="shared" si="22"/>
        <v>0</v>
      </c>
      <c r="M225" s="29">
        <f t="shared" si="22"/>
        <v>0</v>
      </c>
      <c r="N225" s="36">
        <f t="shared" si="22"/>
        <v>-23510.870000000003</v>
      </c>
    </row>
    <row r="226" spans="1:15" x14ac:dyDescent="0.25">
      <c r="A226" s="15"/>
      <c r="N226" s="14"/>
    </row>
    <row r="227" spans="1:15" ht="16" thickBot="1" x14ac:dyDescent="0.4">
      <c r="A227" s="19" t="s">
        <v>15</v>
      </c>
      <c r="B227" s="33">
        <f>+B225+B191+B158</f>
        <v>-5243.7000000000007</v>
      </c>
      <c r="C227" s="33">
        <f>+C225+C191+C159</f>
        <v>0</v>
      </c>
      <c r="D227" s="33">
        <f>+D225+D191+D159</f>
        <v>0</v>
      </c>
      <c r="E227" s="33">
        <f t="shared" ref="E227:M227" si="23">+E225+E191+E158</f>
        <v>0</v>
      </c>
      <c r="F227" s="33">
        <f t="shared" si="23"/>
        <v>0</v>
      </c>
      <c r="G227" s="33">
        <f t="shared" si="23"/>
        <v>0</v>
      </c>
      <c r="H227" s="33">
        <f t="shared" si="23"/>
        <v>0</v>
      </c>
      <c r="I227" s="33">
        <f t="shared" si="23"/>
        <v>0</v>
      </c>
      <c r="J227" s="33">
        <f t="shared" si="23"/>
        <v>0</v>
      </c>
      <c r="K227" s="33">
        <f t="shared" si="23"/>
        <v>0</v>
      </c>
      <c r="L227" s="33">
        <f t="shared" si="23"/>
        <v>0</v>
      </c>
      <c r="M227" s="33">
        <f t="shared" si="23"/>
        <v>0</v>
      </c>
      <c r="N227" s="20">
        <f>+N225+N159+N191+N158</f>
        <v>-5243.7000000000007</v>
      </c>
    </row>
    <row r="228" spans="1:15" ht="16" thickBot="1" x14ac:dyDescent="0.4">
      <c r="A228" s="4"/>
    </row>
    <row r="229" spans="1:15" ht="13" x14ac:dyDescent="0.3">
      <c r="A229" s="5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7" t="s">
        <v>0</v>
      </c>
    </row>
    <row r="230" spans="1:15" ht="13.5" thickBot="1" x14ac:dyDescent="0.35">
      <c r="A230" s="21" t="s">
        <v>140</v>
      </c>
      <c r="B230" s="32" t="s">
        <v>2</v>
      </c>
      <c r="C230" s="32" t="s">
        <v>3</v>
      </c>
      <c r="D230" s="32" t="s">
        <v>4</v>
      </c>
      <c r="E230" s="32" t="s">
        <v>5</v>
      </c>
      <c r="F230" s="32" t="s">
        <v>6</v>
      </c>
      <c r="G230" s="32" t="s">
        <v>7</v>
      </c>
      <c r="H230" s="32" t="s">
        <v>8</v>
      </c>
      <c r="I230" s="32" t="s">
        <v>9</v>
      </c>
      <c r="J230" s="32" t="s">
        <v>10</v>
      </c>
      <c r="K230" s="32" t="s">
        <v>11</v>
      </c>
      <c r="L230" s="32" t="s">
        <v>12</v>
      </c>
      <c r="M230" s="32" t="s">
        <v>13</v>
      </c>
      <c r="N230" s="10" t="s">
        <v>14</v>
      </c>
    </row>
    <row r="231" spans="1:15" ht="13" x14ac:dyDescent="0.3">
      <c r="A231" s="59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51"/>
    </row>
    <row r="232" spans="1:15" ht="13" x14ac:dyDescent="0.3">
      <c r="A232" s="22" t="s">
        <v>30</v>
      </c>
      <c r="B232" s="29">
        <f>285811.12-B263-B294</f>
        <v>285811.12</v>
      </c>
      <c r="C232" s="29">
        <f t="shared" ref="B232:M232" si="24">0-C263-C294</f>
        <v>0</v>
      </c>
      <c r="D232" s="29">
        <f t="shared" si="24"/>
        <v>0</v>
      </c>
      <c r="E232" s="29">
        <f t="shared" si="24"/>
        <v>0</v>
      </c>
      <c r="F232" s="29">
        <f t="shared" si="24"/>
        <v>0</v>
      </c>
      <c r="G232" s="29">
        <f t="shared" si="24"/>
        <v>0</v>
      </c>
      <c r="H232" s="29">
        <f t="shared" si="24"/>
        <v>0</v>
      </c>
      <c r="I232" s="29">
        <f t="shared" si="24"/>
        <v>0</v>
      </c>
      <c r="J232" s="29">
        <f t="shared" si="24"/>
        <v>0</v>
      </c>
      <c r="K232" s="29">
        <f t="shared" si="24"/>
        <v>0</v>
      </c>
      <c r="L232" s="29">
        <f t="shared" si="24"/>
        <v>0</v>
      </c>
      <c r="M232" s="29">
        <f t="shared" si="24"/>
        <v>0</v>
      </c>
      <c r="N232" s="14">
        <f>SUM(B232:M232)</f>
        <v>285811.12</v>
      </c>
    </row>
    <row r="233" spans="1:15" x14ac:dyDescent="0.25">
      <c r="A233" s="15" t="s">
        <v>48</v>
      </c>
      <c r="N233" s="14">
        <f>SUM(B233:M233)</f>
        <v>0</v>
      </c>
    </row>
    <row r="234" spans="1:15" ht="13" x14ac:dyDescent="0.3">
      <c r="A234" s="22" t="s">
        <v>29</v>
      </c>
      <c r="N234" s="14"/>
    </row>
    <row r="235" spans="1:15" ht="14.5" x14ac:dyDescent="0.35">
      <c r="A235" s="58" t="s">
        <v>109</v>
      </c>
      <c r="B235" s="29">
        <v>0</v>
      </c>
      <c r="C235" s="29">
        <v>0</v>
      </c>
      <c r="D235" s="29">
        <v>0</v>
      </c>
      <c r="E235" s="29">
        <v>0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14">
        <f t="shared" ref="N235:N260" si="25">SUM(B235:M235)</f>
        <v>0</v>
      </c>
      <c r="O235"/>
    </row>
    <row r="236" spans="1:15" ht="14.5" x14ac:dyDescent="0.35">
      <c r="A236" s="58" t="s">
        <v>112</v>
      </c>
      <c r="B236" s="29">
        <v>0</v>
      </c>
      <c r="C236" s="29">
        <v>0</v>
      </c>
      <c r="D236" s="29">
        <v>0</v>
      </c>
      <c r="E236" s="29">
        <v>0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14">
        <f t="shared" ref="N236:N256" si="26">SUM(B236:M236)</f>
        <v>0</v>
      </c>
      <c r="O236"/>
    </row>
    <row r="237" spans="1:15" ht="14.5" x14ac:dyDescent="0.35">
      <c r="A237" s="58" t="s">
        <v>113</v>
      </c>
      <c r="B237" s="29">
        <v>0</v>
      </c>
      <c r="C237" s="29">
        <v>0</v>
      </c>
      <c r="D237" s="29">
        <v>0</v>
      </c>
      <c r="E237" s="29">
        <v>0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14">
        <f t="shared" si="26"/>
        <v>0</v>
      </c>
      <c r="O237"/>
    </row>
    <row r="238" spans="1:15" ht="14.5" x14ac:dyDescent="0.35">
      <c r="A238" s="58" t="s">
        <v>114</v>
      </c>
      <c r="B238" s="29">
        <v>0</v>
      </c>
      <c r="C238" s="29">
        <v>0</v>
      </c>
      <c r="D238" s="29">
        <v>0</v>
      </c>
      <c r="E238" s="29">
        <v>0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14">
        <f t="shared" si="26"/>
        <v>0</v>
      </c>
      <c r="O238"/>
    </row>
    <row r="239" spans="1:15" ht="14.5" x14ac:dyDescent="0.35">
      <c r="A239" s="58" t="s">
        <v>115</v>
      </c>
      <c r="B239" s="29">
        <v>0</v>
      </c>
      <c r="C239" s="29">
        <v>0</v>
      </c>
      <c r="D239" s="29">
        <v>0</v>
      </c>
      <c r="E239" s="29">
        <v>0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14">
        <f t="shared" si="26"/>
        <v>0</v>
      </c>
      <c r="O239"/>
    </row>
    <row r="240" spans="1:15" ht="14.5" x14ac:dyDescent="0.35">
      <c r="A240" s="58" t="s">
        <v>116</v>
      </c>
      <c r="B240" s="29">
        <v>0</v>
      </c>
      <c r="C240" s="29">
        <v>0</v>
      </c>
      <c r="D240" s="29">
        <v>0</v>
      </c>
      <c r="E240" s="29">
        <v>0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14">
        <f t="shared" si="26"/>
        <v>0</v>
      </c>
      <c r="O240"/>
    </row>
    <row r="241" spans="1:15" ht="14.5" x14ac:dyDescent="0.35">
      <c r="A241" s="58" t="s">
        <v>117</v>
      </c>
      <c r="B241" s="29">
        <v>0</v>
      </c>
      <c r="C241" s="29">
        <v>0</v>
      </c>
      <c r="D241" s="29">
        <v>0</v>
      </c>
      <c r="E241" s="29">
        <v>0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14">
        <f t="shared" si="26"/>
        <v>0</v>
      </c>
      <c r="O241"/>
    </row>
    <row r="242" spans="1:15" ht="14.5" x14ac:dyDescent="0.35">
      <c r="A242" s="58" t="s">
        <v>118</v>
      </c>
      <c r="B242" s="29">
        <v>0</v>
      </c>
      <c r="C242" s="29">
        <v>0</v>
      </c>
      <c r="D242" s="29">
        <v>0</v>
      </c>
      <c r="E242" s="29">
        <v>0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14">
        <f t="shared" si="26"/>
        <v>0</v>
      </c>
      <c r="O242"/>
    </row>
    <row r="243" spans="1:15" ht="14.5" x14ac:dyDescent="0.35">
      <c r="A243" s="58" t="s">
        <v>120</v>
      </c>
      <c r="B243" s="29">
        <v>0</v>
      </c>
      <c r="C243" s="29">
        <v>0</v>
      </c>
      <c r="D243" s="29">
        <v>0</v>
      </c>
      <c r="E243" s="29">
        <v>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14">
        <f t="shared" si="26"/>
        <v>0</v>
      </c>
      <c r="O243"/>
    </row>
    <row r="244" spans="1:15" ht="17.25" customHeight="1" x14ac:dyDescent="0.35">
      <c r="A244" s="63" t="s">
        <v>123</v>
      </c>
      <c r="B244" s="29">
        <v>0</v>
      </c>
      <c r="C244" s="29">
        <v>0</v>
      </c>
      <c r="D244" s="29">
        <v>0</v>
      </c>
      <c r="E244" s="29">
        <v>0</v>
      </c>
      <c r="F244" s="29">
        <v>0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0</v>
      </c>
      <c r="N244" s="14">
        <f t="shared" si="26"/>
        <v>0</v>
      </c>
      <c r="O244"/>
    </row>
    <row r="245" spans="1:15" ht="17.25" customHeight="1" x14ac:dyDescent="0.35">
      <c r="A245" s="63" t="s">
        <v>124</v>
      </c>
      <c r="B245" s="29">
        <v>0</v>
      </c>
      <c r="C245" s="29">
        <v>0</v>
      </c>
      <c r="D245" s="29">
        <v>0</v>
      </c>
      <c r="E245" s="29">
        <v>0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14">
        <f t="shared" si="26"/>
        <v>0</v>
      </c>
      <c r="O245"/>
    </row>
    <row r="246" spans="1:15" ht="17.25" customHeight="1" x14ac:dyDescent="0.35">
      <c r="A246" s="63" t="s">
        <v>125</v>
      </c>
      <c r="B246" s="29">
        <v>0</v>
      </c>
      <c r="C246" s="29">
        <v>0</v>
      </c>
      <c r="D246" s="29">
        <v>0</v>
      </c>
      <c r="E246" s="29">
        <v>0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14">
        <f t="shared" si="26"/>
        <v>0</v>
      </c>
      <c r="O246"/>
    </row>
    <row r="247" spans="1:15" ht="17.25" customHeight="1" x14ac:dyDescent="0.35">
      <c r="A247" s="63" t="s">
        <v>126</v>
      </c>
      <c r="B247" s="29">
        <v>0</v>
      </c>
      <c r="C247" s="29">
        <v>0</v>
      </c>
      <c r="D247" s="29">
        <v>0</v>
      </c>
      <c r="E247" s="29">
        <v>0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14">
        <f t="shared" si="26"/>
        <v>0</v>
      </c>
      <c r="O247"/>
    </row>
    <row r="248" spans="1:15" ht="17.25" customHeight="1" x14ac:dyDescent="0.35">
      <c r="A248" s="63" t="s">
        <v>127</v>
      </c>
      <c r="B248" s="29">
        <v>0</v>
      </c>
      <c r="C248" s="29">
        <v>0</v>
      </c>
      <c r="D248" s="29">
        <v>0</v>
      </c>
      <c r="E248" s="29">
        <v>0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14">
        <f t="shared" si="26"/>
        <v>0</v>
      </c>
      <c r="O248"/>
    </row>
    <row r="249" spans="1:15" ht="17.25" customHeight="1" x14ac:dyDescent="0.35">
      <c r="A249" s="63" t="s">
        <v>129</v>
      </c>
      <c r="B249" s="29">
        <v>0</v>
      </c>
      <c r="C249" s="29">
        <v>0</v>
      </c>
      <c r="D249" s="29">
        <v>0</v>
      </c>
      <c r="E249" s="29">
        <v>0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14">
        <f t="shared" si="26"/>
        <v>0</v>
      </c>
      <c r="O249"/>
    </row>
    <row r="250" spans="1:15" ht="14.5" x14ac:dyDescent="0.35">
      <c r="A250" s="58" t="s">
        <v>133</v>
      </c>
      <c r="B250" s="29">
        <v>0</v>
      </c>
      <c r="C250" s="29">
        <v>0</v>
      </c>
      <c r="D250" s="29">
        <v>0</v>
      </c>
      <c r="E250" s="29">
        <v>0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14">
        <f t="shared" si="26"/>
        <v>0</v>
      </c>
      <c r="O250"/>
    </row>
    <row r="251" spans="1:15" ht="14.5" x14ac:dyDescent="0.35">
      <c r="A251" s="58" t="s">
        <v>134</v>
      </c>
      <c r="B251" s="29">
        <v>0</v>
      </c>
      <c r="C251" s="29">
        <v>0</v>
      </c>
      <c r="D251" s="29">
        <v>0</v>
      </c>
      <c r="E251" s="29">
        <v>0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14">
        <f t="shared" si="26"/>
        <v>0</v>
      </c>
      <c r="O251"/>
    </row>
    <row r="252" spans="1:15" ht="14.5" x14ac:dyDescent="0.35">
      <c r="A252" s="58" t="s">
        <v>135</v>
      </c>
      <c r="B252" s="29">
        <v>0</v>
      </c>
      <c r="C252" s="29">
        <v>0</v>
      </c>
      <c r="D252" s="29">
        <v>0</v>
      </c>
      <c r="E252" s="29">
        <v>0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14">
        <f t="shared" si="26"/>
        <v>0</v>
      </c>
      <c r="O252"/>
    </row>
    <row r="253" spans="1:15" ht="14.5" x14ac:dyDescent="0.35">
      <c r="A253" s="58" t="s">
        <v>136</v>
      </c>
      <c r="B253" s="29">
        <v>0</v>
      </c>
      <c r="C253" s="29">
        <v>0</v>
      </c>
      <c r="D253" s="29">
        <v>0</v>
      </c>
      <c r="E253" s="29">
        <v>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14">
        <f t="shared" si="26"/>
        <v>0</v>
      </c>
      <c r="O253"/>
    </row>
    <row r="254" spans="1:15" ht="14.5" x14ac:dyDescent="0.35">
      <c r="A254" s="58" t="s">
        <v>137</v>
      </c>
      <c r="B254" s="29">
        <v>0</v>
      </c>
      <c r="C254" s="29">
        <v>0</v>
      </c>
      <c r="D254" s="29">
        <v>0</v>
      </c>
      <c r="E254" s="29">
        <v>0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14">
        <f t="shared" si="26"/>
        <v>0</v>
      </c>
      <c r="O254"/>
    </row>
    <row r="255" spans="1:15" ht="14.5" x14ac:dyDescent="0.35">
      <c r="A255" s="58" t="s">
        <v>138</v>
      </c>
      <c r="B255" s="29">
        <v>0</v>
      </c>
      <c r="C255" s="29">
        <v>0</v>
      </c>
      <c r="D255" s="29">
        <v>0</v>
      </c>
      <c r="E255" s="29">
        <v>0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14">
        <f t="shared" si="26"/>
        <v>0</v>
      </c>
      <c r="O255"/>
    </row>
    <row r="256" spans="1:15" ht="14.5" x14ac:dyDescent="0.35">
      <c r="A256" s="58" t="s">
        <v>139</v>
      </c>
      <c r="B256" s="29">
        <v>0</v>
      </c>
      <c r="C256" s="29">
        <v>0</v>
      </c>
      <c r="D256" s="29">
        <v>0</v>
      </c>
      <c r="E256" s="29">
        <v>0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14">
        <f t="shared" si="26"/>
        <v>0</v>
      </c>
      <c r="O256"/>
    </row>
    <row r="257" spans="1:15" ht="14.5" x14ac:dyDescent="0.35">
      <c r="A257" s="63" t="s">
        <v>141</v>
      </c>
      <c r="B257" s="29">
        <v>0</v>
      </c>
      <c r="C257" s="29">
        <v>0</v>
      </c>
      <c r="D257" s="29">
        <v>0</v>
      </c>
      <c r="E257" s="29">
        <v>0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14">
        <f t="shared" si="25"/>
        <v>0</v>
      </c>
      <c r="O257"/>
    </row>
    <row r="258" spans="1:15" ht="14.5" x14ac:dyDescent="0.35">
      <c r="A258" s="63" t="s">
        <v>142</v>
      </c>
      <c r="B258" s="29">
        <v>0</v>
      </c>
      <c r="C258" s="29">
        <v>0</v>
      </c>
      <c r="D258" s="29">
        <v>0</v>
      </c>
      <c r="E258" s="29">
        <v>0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14">
        <f t="shared" si="25"/>
        <v>0</v>
      </c>
      <c r="O258"/>
    </row>
    <row r="259" spans="1:15" ht="17.25" customHeight="1" x14ac:dyDescent="0.35">
      <c r="A259" s="63" t="s">
        <v>143</v>
      </c>
      <c r="B259" s="29">
        <v>0</v>
      </c>
      <c r="C259" s="29">
        <v>0</v>
      </c>
      <c r="D259" s="29">
        <v>0</v>
      </c>
      <c r="E259" s="29">
        <v>0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14">
        <f t="shared" si="25"/>
        <v>0</v>
      </c>
      <c r="O259"/>
    </row>
    <row r="260" spans="1:15" ht="17.25" customHeight="1" x14ac:dyDescent="0.35">
      <c r="A260" s="63" t="s">
        <v>144</v>
      </c>
      <c r="B260" s="29">
        <v>0</v>
      </c>
      <c r="C260" s="29">
        <v>0</v>
      </c>
      <c r="D260" s="29">
        <v>0</v>
      </c>
      <c r="E260" s="29">
        <v>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14">
        <f t="shared" si="25"/>
        <v>0</v>
      </c>
      <c r="O260"/>
    </row>
    <row r="261" spans="1:15" ht="17.25" customHeight="1" x14ac:dyDescent="0.35">
      <c r="A261" s="63" t="s">
        <v>145</v>
      </c>
      <c r="B261" s="29">
        <v>0</v>
      </c>
      <c r="C261" s="29">
        <v>0</v>
      </c>
      <c r="D261" s="29">
        <v>0</v>
      </c>
      <c r="E261" s="29">
        <v>0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14">
        <f t="shared" ref="N261:N262" si="27">SUM(B261:M261)</f>
        <v>0</v>
      </c>
      <c r="O261"/>
    </row>
    <row r="262" spans="1:15" ht="17.25" customHeight="1" x14ac:dyDescent="0.35">
      <c r="A262" s="63" t="s">
        <v>146</v>
      </c>
      <c r="B262" s="29">
        <v>0</v>
      </c>
      <c r="C262" s="29">
        <v>0</v>
      </c>
      <c r="D262" s="29">
        <v>0</v>
      </c>
      <c r="E262" s="29">
        <v>0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14">
        <f t="shared" si="27"/>
        <v>0</v>
      </c>
      <c r="O262"/>
    </row>
    <row r="263" spans="1:15" x14ac:dyDescent="0.25">
      <c r="A263" s="15" t="s">
        <v>27</v>
      </c>
      <c r="B263" s="29">
        <f>SUM(B235:B262)</f>
        <v>0</v>
      </c>
      <c r="C263" s="29">
        <f t="shared" ref="C263:M263" si="28">SUM(C235:C262)</f>
        <v>0</v>
      </c>
      <c r="D263" s="29">
        <f>SUM(D235:D262)</f>
        <v>0</v>
      </c>
      <c r="E263" s="29">
        <f>SUM(E235:E262)</f>
        <v>0</v>
      </c>
      <c r="F263" s="29">
        <f t="shared" si="28"/>
        <v>0</v>
      </c>
      <c r="G263" s="29">
        <f>SUM(G235:G262)</f>
        <v>0</v>
      </c>
      <c r="H263" s="29">
        <f t="shared" si="28"/>
        <v>0</v>
      </c>
      <c r="I263" s="29">
        <f t="shared" si="28"/>
        <v>0</v>
      </c>
      <c r="J263" s="29">
        <f t="shared" si="28"/>
        <v>0</v>
      </c>
      <c r="K263" s="29">
        <f t="shared" si="28"/>
        <v>0</v>
      </c>
      <c r="L263" s="29">
        <f t="shared" si="28"/>
        <v>0</v>
      </c>
      <c r="M263" s="29">
        <f t="shared" si="28"/>
        <v>0</v>
      </c>
      <c r="N263" s="14">
        <f>SUM(N235:N262)</f>
        <v>0</v>
      </c>
    </row>
    <row r="264" spans="1:15" x14ac:dyDescent="0.25">
      <c r="A264" s="15"/>
      <c r="N264" s="14"/>
    </row>
    <row r="265" spans="1:15" ht="13" x14ac:dyDescent="0.3">
      <c r="A265" s="22" t="s">
        <v>28</v>
      </c>
      <c r="N265" s="14"/>
    </row>
    <row r="266" spans="1:15" ht="14.5" x14ac:dyDescent="0.35">
      <c r="A266" s="58" t="s">
        <v>109</v>
      </c>
      <c r="B266" s="29">
        <v>0</v>
      </c>
      <c r="C266" s="29">
        <v>0</v>
      </c>
      <c r="D266" s="29">
        <v>0</v>
      </c>
      <c r="E266" s="29">
        <v>0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36">
        <f>SUM(B266:M266)</f>
        <v>0</v>
      </c>
      <c r="O266"/>
    </row>
    <row r="267" spans="1:15" ht="14.5" x14ac:dyDescent="0.35">
      <c r="A267" s="58" t="s">
        <v>112</v>
      </c>
      <c r="B267" s="29">
        <v>0</v>
      </c>
      <c r="C267" s="29">
        <v>0</v>
      </c>
      <c r="D267" s="29">
        <v>0</v>
      </c>
      <c r="E267" s="29">
        <v>0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36">
        <f t="shared" ref="N267:N293" si="29">SUM(B267:M267)</f>
        <v>0</v>
      </c>
      <c r="O267"/>
    </row>
    <row r="268" spans="1:15" ht="14.5" x14ac:dyDescent="0.35">
      <c r="A268" s="58" t="s">
        <v>113</v>
      </c>
      <c r="B268" s="29">
        <v>0</v>
      </c>
      <c r="C268" s="29">
        <v>0</v>
      </c>
      <c r="D268" s="29">
        <v>0</v>
      </c>
      <c r="E268" s="29">
        <v>0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36">
        <f t="shared" si="29"/>
        <v>0</v>
      </c>
      <c r="O268"/>
    </row>
    <row r="269" spans="1:15" ht="14.5" x14ac:dyDescent="0.35">
      <c r="A269" s="58" t="s">
        <v>114</v>
      </c>
      <c r="B269" s="29">
        <v>0</v>
      </c>
      <c r="C269" s="29">
        <v>0</v>
      </c>
      <c r="D269" s="29">
        <v>0</v>
      </c>
      <c r="E269" s="29">
        <v>0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36">
        <f t="shared" si="29"/>
        <v>0</v>
      </c>
      <c r="O269"/>
    </row>
    <row r="270" spans="1:15" ht="14.5" x14ac:dyDescent="0.35">
      <c r="A270" s="58" t="s">
        <v>115</v>
      </c>
      <c r="B270" s="29">
        <v>0</v>
      </c>
      <c r="C270" s="29">
        <v>0</v>
      </c>
      <c r="D270" s="29">
        <v>0</v>
      </c>
      <c r="E270" s="29">
        <v>0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36">
        <f t="shared" si="29"/>
        <v>0</v>
      </c>
      <c r="O270"/>
    </row>
    <row r="271" spans="1:15" ht="14.5" x14ac:dyDescent="0.35">
      <c r="A271" s="58" t="s">
        <v>116</v>
      </c>
      <c r="B271" s="29">
        <v>0</v>
      </c>
      <c r="C271" s="29">
        <v>0</v>
      </c>
      <c r="D271" s="29">
        <v>0</v>
      </c>
      <c r="E271" s="29">
        <v>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36">
        <f t="shared" si="29"/>
        <v>0</v>
      </c>
      <c r="O271"/>
    </row>
    <row r="272" spans="1:15" ht="14.5" x14ac:dyDescent="0.35">
      <c r="A272" s="58" t="s">
        <v>117</v>
      </c>
      <c r="B272" s="29">
        <v>0</v>
      </c>
      <c r="C272" s="29">
        <v>0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36">
        <f t="shared" si="29"/>
        <v>0</v>
      </c>
      <c r="O272"/>
    </row>
    <row r="273" spans="1:15" ht="14.5" x14ac:dyDescent="0.35">
      <c r="A273" s="58" t="s">
        <v>118</v>
      </c>
      <c r="B273" s="29">
        <v>0</v>
      </c>
      <c r="C273" s="29">
        <v>0</v>
      </c>
      <c r="D273" s="29">
        <v>0</v>
      </c>
      <c r="E273" s="29">
        <v>0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36">
        <f t="shared" si="29"/>
        <v>0</v>
      </c>
      <c r="O273"/>
    </row>
    <row r="274" spans="1:15" ht="14.5" x14ac:dyDescent="0.35">
      <c r="A274" s="58" t="s">
        <v>120</v>
      </c>
      <c r="B274" s="29">
        <v>0</v>
      </c>
      <c r="C274" s="29">
        <v>0</v>
      </c>
      <c r="D274" s="29">
        <v>0</v>
      </c>
      <c r="E274" s="29">
        <v>0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36">
        <f t="shared" si="29"/>
        <v>0</v>
      </c>
      <c r="O274"/>
    </row>
    <row r="275" spans="1:15" ht="14.5" x14ac:dyDescent="0.35">
      <c r="A275" s="58" t="s">
        <v>123</v>
      </c>
      <c r="B275" s="29">
        <v>0</v>
      </c>
      <c r="C275" s="29">
        <v>0</v>
      </c>
      <c r="D275" s="29">
        <v>0</v>
      </c>
      <c r="E275" s="29">
        <v>0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36">
        <f t="shared" si="29"/>
        <v>0</v>
      </c>
      <c r="O275"/>
    </row>
    <row r="276" spans="1:15" ht="14.5" x14ac:dyDescent="0.35">
      <c r="A276" s="58" t="s">
        <v>124</v>
      </c>
      <c r="B276" s="29">
        <v>0</v>
      </c>
      <c r="C276" s="29">
        <v>0</v>
      </c>
      <c r="D276" s="29">
        <v>0</v>
      </c>
      <c r="E276" s="29">
        <v>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36">
        <f t="shared" si="29"/>
        <v>0</v>
      </c>
      <c r="O276"/>
    </row>
    <row r="277" spans="1:15" ht="14.5" x14ac:dyDescent="0.35">
      <c r="A277" s="58" t="s">
        <v>125</v>
      </c>
      <c r="B277" s="29">
        <v>0</v>
      </c>
      <c r="C277" s="29">
        <v>0</v>
      </c>
      <c r="D277" s="29">
        <v>0</v>
      </c>
      <c r="E277" s="29">
        <v>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36">
        <f t="shared" si="29"/>
        <v>0</v>
      </c>
      <c r="O277"/>
    </row>
    <row r="278" spans="1:15" ht="14.5" x14ac:dyDescent="0.35">
      <c r="A278" s="63" t="s">
        <v>126</v>
      </c>
      <c r="B278" s="29">
        <v>0</v>
      </c>
      <c r="C278" s="29">
        <v>0</v>
      </c>
      <c r="D278" s="29">
        <v>0</v>
      </c>
      <c r="E278" s="29">
        <v>0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36">
        <f t="shared" si="29"/>
        <v>0</v>
      </c>
      <c r="O278" s="50"/>
    </row>
    <row r="279" spans="1:15" ht="14.5" x14ac:dyDescent="0.35">
      <c r="A279" s="63" t="s">
        <v>127</v>
      </c>
      <c r="B279" s="29">
        <v>0</v>
      </c>
      <c r="C279" s="29">
        <v>0</v>
      </c>
      <c r="D279" s="29">
        <v>0</v>
      </c>
      <c r="E279" s="29">
        <v>0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36">
        <f t="shared" si="29"/>
        <v>0</v>
      </c>
      <c r="O279" s="50"/>
    </row>
    <row r="280" spans="1:15" ht="14.5" x14ac:dyDescent="0.35">
      <c r="A280" s="63" t="s">
        <v>129</v>
      </c>
      <c r="B280" s="29">
        <v>0</v>
      </c>
      <c r="C280" s="29">
        <v>0</v>
      </c>
      <c r="D280" s="29">
        <v>0</v>
      </c>
      <c r="E280" s="29">
        <v>0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36">
        <f t="shared" si="29"/>
        <v>0</v>
      </c>
      <c r="O280" s="50"/>
    </row>
    <row r="281" spans="1:15" ht="17.25" customHeight="1" x14ac:dyDescent="0.35">
      <c r="A281" s="63" t="s">
        <v>133</v>
      </c>
      <c r="B281" s="29">
        <v>0</v>
      </c>
      <c r="C281" s="29">
        <v>0</v>
      </c>
      <c r="D281" s="29">
        <v>0</v>
      </c>
      <c r="E281" s="29">
        <v>0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36">
        <f t="shared" si="29"/>
        <v>0</v>
      </c>
      <c r="O281"/>
    </row>
    <row r="282" spans="1:15" ht="17.25" customHeight="1" x14ac:dyDescent="0.35">
      <c r="A282" s="63" t="s">
        <v>134</v>
      </c>
      <c r="B282" s="29">
        <v>0</v>
      </c>
      <c r="C282" s="29">
        <v>0</v>
      </c>
      <c r="D282" s="29">
        <v>0</v>
      </c>
      <c r="E282" s="29">
        <v>0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36">
        <f t="shared" si="29"/>
        <v>0</v>
      </c>
      <c r="O282"/>
    </row>
    <row r="283" spans="1:15" ht="17.25" customHeight="1" x14ac:dyDescent="0.35">
      <c r="A283" s="63" t="s">
        <v>135</v>
      </c>
      <c r="B283" s="29">
        <v>0</v>
      </c>
      <c r="C283" s="29">
        <v>0</v>
      </c>
      <c r="D283" s="29">
        <v>0</v>
      </c>
      <c r="E283" s="29">
        <v>0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36">
        <f t="shared" si="29"/>
        <v>0</v>
      </c>
      <c r="O283"/>
    </row>
    <row r="284" spans="1:15" ht="17.25" customHeight="1" x14ac:dyDescent="0.35">
      <c r="A284" s="63" t="s">
        <v>136</v>
      </c>
      <c r="B284" s="29">
        <v>0</v>
      </c>
      <c r="C284" s="29">
        <v>0</v>
      </c>
      <c r="D284" s="29">
        <v>0</v>
      </c>
      <c r="E284" s="29">
        <v>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36">
        <f t="shared" si="29"/>
        <v>0</v>
      </c>
      <c r="O284"/>
    </row>
    <row r="285" spans="1:15" ht="17.25" customHeight="1" x14ac:dyDescent="0.35">
      <c r="A285" s="63" t="s">
        <v>137</v>
      </c>
      <c r="B285" s="29">
        <v>0</v>
      </c>
      <c r="C285" s="29">
        <v>0</v>
      </c>
      <c r="D285" s="29">
        <v>0</v>
      </c>
      <c r="E285" s="29">
        <v>0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36">
        <f t="shared" si="29"/>
        <v>0</v>
      </c>
      <c r="O285"/>
    </row>
    <row r="286" spans="1:15" ht="17.25" customHeight="1" x14ac:dyDescent="0.35">
      <c r="A286" s="63" t="s">
        <v>138</v>
      </c>
      <c r="B286" s="29">
        <v>0</v>
      </c>
      <c r="C286" s="29">
        <v>0</v>
      </c>
      <c r="D286" s="29">
        <v>0</v>
      </c>
      <c r="E286" s="29">
        <v>0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36">
        <f t="shared" si="29"/>
        <v>0</v>
      </c>
      <c r="O286"/>
    </row>
    <row r="287" spans="1:15" ht="17.25" customHeight="1" x14ac:dyDescent="0.35">
      <c r="A287" s="63" t="s">
        <v>139</v>
      </c>
      <c r="B287" s="29">
        <v>0</v>
      </c>
      <c r="C287" s="29">
        <v>0</v>
      </c>
      <c r="D287" s="29">
        <v>0</v>
      </c>
      <c r="E287" s="29">
        <v>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36">
        <f t="shared" si="29"/>
        <v>0</v>
      </c>
      <c r="O287"/>
    </row>
    <row r="288" spans="1:15" ht="14.5" x14ac:dyDescent="0.35">
      <c r="A288" s="58" t="s">
        <v>141</v>
      </c>
      <c r="B288" s="29">
        <v>0</v>
      </c>
      <c r="C288" s="29">
        <v>0</v>
      </c>
      <c r="D288" s="29">
        <v>0</v>
      </c>
      <c r="E288" s="29">
        <v>0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36">
        <f t="shared" si="29"/>
        <v>0</v>
      </c>
      <c r="O288"/>
    </row>
    <row r="289" spans="1:15" ht="14.5" x14ac:dyDescent="0.35">
      <c r="A289" s="58" t="s">
        <v>142</v>
      </c>
      <c r="B289" s="29">
        <v>0</v>
      </c>
      <c r="C289" s="29">
        <v>0</v>
      </c>
      <c r="D289" s="29">
        <v>0</v>
      </c>
      <c r="E289" s="29">
        <v>0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36">
        <f t="shared" si="29"/>
        <v>0</v>
      </c>
      <c r="O289"/>
    </row>
    <row r="290" spans="1:15" ht="14.5" x14ac:dyDescent="0.35">
      <c r="A290" s="58" t="s">
        <v>143</v>
      </c>
      <c r="B290" s="29">
        <v>0</v>
      </c>
      <c r="C290" s="29">
        <v>0</v>
      </c>
      <c r="D290" s="29">
        <v>0</v>
      </c>
      <c r="E290" s="29">
        <v>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36">
        <f t="shared" si="29"/>
        <v>0</v>
      </c>
      <c r="O290"/>
    </row>
    <row r="291" spans="1:15" ht="14.5" x14ac:dyDescent="0.35">
      <c r="A291" s="58" t="s">
        <v>144</v>
      </c>
      <c r="B291" s="29">
        <v>0</v>
      </c>
      <c r="C291" s="29">
        <v>0</v>
      </c>
      <c r="D291" s="29">
        <v>0</v>
      </c>
      <c r="E291" s="29">
        <v>0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36">
        <f t="shared" si="29"/>
        <v>0</v>
      </c>
      <c r="O291"/>
    </row>
    <row r="292" spans="1:15" ht="14.5" x14ac:dyDescent="0.35">
      <c r="A292" s="58" t="s">
        <v>145</v>
      </c>
      <c r="B292" s="29">
        <v>0</v>
      </c>
      <c r="C292" s="29">
        <v>0</v>
      </c>
      <c r="D292" s="29">
        <v>0</v>
      </c>
      <c r="E292" s="29">
        <v>0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36">
        <f t="shared" si="29"/>
        <v>0</v>
      </c>
      <c r="O292"/>
    </row>
    <row r="293" spans="1:15" ht="14.5" x14ac:dyDescent="0.35">
      <c r="A293" s="58" t="s">
        <v>146</v>
      </c>
      <c r="B293" s="29">
        <v>0</v>
      </c>
      <c r="C293" s="29">
        <v>0</v>
      </c>
      <c r="D293" s="29">
        <v>0</v>
      </c>
      <c r="E293" s="29">
        <v>0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36">
        <f t="shared" si="29"/>
        <v>0</v>
      </c>
      <c r="O293"/>
    </row>
    <row r="294" spans="1:15" x14ac:dyDescent="0.25">
      <c r="A294" s="15" t="s">
        <v>27</v>
      </c>
      <c r="B294" s="29">
        <f>SUM(B266:B293)</f>
        <v>0</v>
      </c>
      <c r="C294" s="29">
        <f t="shared" ref="C294" si="30">SUM(C266:C287)</f>
        <v>0</v>
      </c>
      <c r="D294" s="29">
        <f>SUM(D266:D293)</f>
        <v>0</v>
      </c>
      <c r="E294" s="29">
        <f t="shared" ref="E294:M294" si="31">SUM(E266:E293)</f>
        <v>0</v>
      </c>
      <c r="F294" s="29">
        <f>SUM(F266:F293)</f>
        <v>0</v>
      </c>
      <c r="G294" s="29">
        <f t="shared" si="31"/>
        <v>0</v>
      </c>
      <c r="H294" s="29">
        <f t="shared" si="31"/>
        <v>0</v>
      </c>
      <c r="I294" s="29">
        <f t="shared" si="31"/>
        <v>0</v>
      </c>
      <c r="J294" s="29">
        <f t="shared" si="31"/>
        <v>0</v>
      </c>
      <c r="K294" s="29">
        <f t="shared" si="31"/>
        <v>0</v>
      </c>
      <c r="L294" s="29">
        <f t="shared" si="31"/>
        <v>0</v>
      </c>
      <c r="M294" s="29">
        <f t="shared" si="31"/>
        <v>0</v>
      </c>
      <c r="N294" s="36">
        <f>SUM(N266:N293)</f>
        <v>0</v>
      </c>
    </row>
    <row r="295" spans="1:15" x14ac:dyDescent="0.25">
      <c r="A295" s="15"/>
      <c r="N295" s="14"/>
    </row>
    <row r="296" spans="1:15" ht="16" thickBot="1" x14ac:dyDescent="0.4">
      <c r="A296" s="19" t="s">
        <v>15</v>
      </c>
      <c r="B296" s="33">
        <f>+B294+B263+B232</f>
        <v>285811.12</v>
      </c>
      <c r="C296" s="33">
        <f t="shared" ref="C296:M296" si="32">+C294+C263+C232</f>
        <v>0</v>
      </c>
      <c r="D296" s="33">
        <f t="shared" si="32"/>
        <v>0</v>
      </c>
      <c r="E296" s="33">
        <f t="shared" si="32"/>
        <v>0</v>
      </c>
      <c r="F296" s="33">
        <f>+F294+F263+F232</f>
        <v>0</v>
      </c>
      <c r="G296" s="33">
        <f t="shared" si="32"/>
        <v>0</v>
      </c>
      <c r="H296" s="33">
        <f t="shared" si="32"/>
        <v>0</v>
      </c>
      <c r="I296" s="33">
        <f t="shared" si="32"/>
        <v>0</v>
      </c>
      <c r="J296" s="33">
        <f t="shared" si="32"/>
        <v>0</v>
      </c>
      <c r="K296" s="33">
        <f t="shared" si="32"/>
        <v>0</v>
      </c>
      <c r="L296" s="33">
        <f t="shared" si="32"/>
        <v>0</v>
      </c>
      <c r="M296" s="33">
        <f t="shared" si="32"/>
        <v>0</v>
      </c>
      <c r="N296" s="20">
        <f>+N294+N233+N263+N232</f>
        <v>285811.12</v>
      </c>
    </row>
    <row r="297" spans="1:15" ht="13" x14ac:dyDescent="0.3">
      <c r="A297" s="5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7" t="s">
        <v>0</v>
      </c>
    </row>
    <row r="298" spans="1:15" ht="13.5" thickBot="1" x14ac:dyDescent="0.35">
      <c r="A298" s="21" t="s">
        <v>107</v>
      </c>
      <c r="B298" s="32" t="s">
        <v>2</v>
      </c>
      <c r="C298" s="32" t="s">
        <v>3</v>
      </c>
      <c r="D298" s="32" t="s">
        <v>4</v>
      </c>
      <c r="E298" s="32" t="s">
        <v>5</v>
      </c>
      <c r="F298" s="32" t="s">
        <v>6</v>
      </c>
      <c r="G298" s="32" t="s">
        <v>7</v>
      </c>
      <c r="H298" s="32" t="s">
        <v>8</v>
      </c>
      <c r="I298" s="32" t="s">
        <v>9</v>
      </c>
      <c r="J298" s="32" t="s">
        <v>10</v>
      </c>
      <c r="K298" s="32" t="s">
        <v>11</v>
      </c>
      <c r="L298" s="32" t="s">
        <v>12</v>
      </c>
      <c r="M298" s="32" t="s">
        <v>13</v>
      </c>
      <c r="N298" s="10" t="s">
        <v>14</v>
      </c>
    </row>
    <row r="299" spans="1:15" ht="13" x14ac:dyDescent="0.3">
      <c r="A299" s="59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51"/>
    </row>
    <row r="300" spans="1:15" ht="13" x14ac:dyDescent="0.3">
      <c r="A300" s="22" t="s">
        <v>30</v>
      </c>
      <c r="B300" s="29">
        <f>17252.49-B334-B368</f>
        <v>17252.490000000002</v>
      </c>
      <c r="C300" s="29">
        <f t="shared" ref="B300:M300" si="33">0-C334-C368</f>
        <v>0</v>
      </c>
      <c r="D300" s="29">
        <f t="shared" si="33"/>
        <v>0</v>
      </c>
      <c r="E300" s="29">
        <f t="shared" si="33"/>
        <v>0</v>
      </c>
      <c r="F300" s="29">
        <f t="shared" si="33"/>
        <v>0</v>
      </c>
      <c r="G300" s="29">
        <f t="shared" si="33"/>
        <v>0</v>
      </c>
      <c r="H300" s="29">
        <f t="shared" si="33"/>
        <v>0</v>
      </c>
      <c r="I300" s="29">
        <f t="shared" si="33"/>
        <v>0</v>
      </c>
      <c r="J300" s="29">
        <f t="shared" si="33"/>
        <v>0</v>
      </c>
      <c r="K300" s="29">
        <f t="shared" si="33"/>
        <v>0</v>
      </c>
      <c r="L300" s="29">
        <f t="shared" si="33"/>
        <v>0</v>
      </c>
      <c r="M300" s="29">
        <f t="shared" si="33"/>
        <v>0</v>
      </c>
      <c r="N300" s="14">
        <f>SUM(B300:M300)</f>
        <v>17252.490000000002</v>
      </c>
    </row>
    <row r="301" spans="1:15" x14ac:dyDescent="0.25">
      <c r="A301" s="15" t="s">
        <v>48</v>
      </c>
      <c r="N301" s="14">
        <f>SUM(B301:M301)</f>
        <v>0</v>
      </c>
    </row>
    <row r="302" spans="1:15" ht="13" x14ac:dyDescent="0.3">
      <c r="A302" s="22" t="s">
        <v>29</v>
      </c>
      <c r="N302" s="14"/>
    </row>
    <row r="303" spans="1:15" ht="14.5" x14ac:dyDescent="0.35">
      <c r="A303" s="58" t="s">
        <v>109</v>
      </c>
      <c r="B303" s="29">
        <v>0</v>
      </c>
      <c r="C303" s="29">
        <v>0</v>
      </c>
      <c r="D303" s="29">
        <v>0</v>
      </c>
      <c r="E303" s="29">
        <v>0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14">
        <f>SUM(B303:M303)</f>
        <v>0</v>
      </c>
      <c r="O303"/>
    </row>
    <row r="304" spans="1:15" ht="14.5" x14ac:dyDescent="0.35">
      <c r="A304" s="58" t="s">
        <v>110</v>
      </c>
      <c r="B304" s="29">
        <v>0</v>
      </c>
      <c r="C304" s="29">
        <v>0</v>
      </c>
      <c r="D304" s="29">
        <v>0</v>
      </c>
      <c r="E304" s="29">
        <v>0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14">
        <f t="shared" ref="N304:N318" si="34">SUM(B304:M304)</f>
        <v>0</v>
      </c>
      <c r="O304"/>
    </row>
    <row r="305" spans="1:15" ht="14.5" x14ac:dyDescent="0.35">
      <c r="A305" s="58" t="s">
        <v>111</v>
      </c>
      <c r="B305" s="29">
        <v>0</v>
      </c>
      <c r="C305" s="29">
        <v>0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14">
        <f t="shared" si="34"/>
        <v>0</v>
      </c>
      <c r="O305"/>
    </row>
    <row r="306" spans="1:15" ht="14.5" x14ac:dyDescent="0.35">
      <c r="A306" s="58" t="s">
        <v>112</v>
      </c>
      <c r="B306" s="29">
        <v>0</v>
      </c>
      <c r="C306" s="29">
        <v>0</v>
      </c>
      <c r="D306" s="29">
        <v>0</v>
      </c>
      <c r="E306" s="29">
        <v>0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14">
        <f t="shared" si="34"/>
        <v>0</v>
      </c>
      <c r="O306"/>
    </row>
    <row r="307" spans="1:15" ht="14.5" x14ac:dyDescent="0.35">
      <c r="A307" s="58" t="s">
        <v>113</v>
      </c>
      <c r="B307" s="29">
        <v>0</v>
      </c>
      <c r="C307" s="29">
        <v>0</v>
      </c>
      <c r="D307" s="29">
        <v>0</v>
      </c>
      <c r="E307" s="29">
        <v>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14">
        <f t="shared" si="34"/>
        <v>0</v>
      </c>
      <c r="O307"/>
    </row>
    <row r="308" spans="1:15" ht="14.5" x14ac:dyDescent="0.35">
      <c r="A308" s="58" t="s">
        <v>114</v>
      </c>
      <c r="B308" s="29">
        <v>0</v>
      </c>
      <c r="C308" s="29">
        <v>0</v>
      </c>
      <c r="D308" s="29">
        <v>0</v>
      </c>
      <c r="E308" s="29">
        <v>0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14">
        <f t="shared" si="34"/>
        <v>0</v>
      </c>
      <c r="O308"/>
    </row>
    <row r="309" spans="1:15" ht="14.5" x14ac:dyDescent="0.35">
      <c r="A309" s="58" t="s">
        <v>115</v>
      </c>
      <c r="B309" s="29">
        <v>0</v>
      </c>
      <c r="C309" s="29">
        <v>0</v>
      </c>
      <c r="D309" s="29">
        <v>0</v>
      </c>
      <c r="E309" s="29">
        <v>0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14">
        <f t="shared" si="34"/>
        <v>0</v>
      </c>
      <c r="O309"/>
    </row>
    <row r="310" spans="1:15" ht="14.5" x14ac:dyDescent="0.35">
      <c r="A310" s="58" t="s">
        <v>116</v>
      </c>
      <c r="B310" s="29">
        <v>0</v>
      </c>
      <c r="C310" s="29">
        <v>0</v>
      </c>
      <c r="D310" s="29">
        <v>0</v>
      </c>
      <c r="E310" s="29">
        <v>0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14">
        <f t="shared" si="34"/>
        <v>0</v>
      </c>
      <c r="O310"/>
    </row>
    <row r="311" spans="1:15" ht="14.5" x14ac:dyDescent="0.35">
      <c r="A311" s="58" t="s">
        <v>117</v>
      </c>
      <c r="B311" s="29">
        <v>0</v>
      </c>
      <c r="C311" s="29">
        <v>0</v>
      </c>
      <c r="D311" s="29">
        <v>0</v>
      </c>
      <c r="E311" s="29">
        <v>0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14">
        <f t="shared" si="34"/>
        <v>0</v>
      </c>
      <c r="O311"/>
    </row>
    <row r="312" spans="1:15" ht="14.5" x14ac:dyDescent="0.35">
      <c r="A312" s="58" t="s">
        <v>118</v>
      </c>
      <c r="B312" s="29">
        <v>0</v>
      </c>
      <c r="C312" s="29">
        <v>0</v>
      </c>
      <c r="D312" s="29">
        <v>0</v>
      </c>
      <c r="E312" s="29">
        <v>0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14">
        <f t="shared" si="34"/>
        <v>0</v>
      </c>
      <c r="O312"/>
    </row>
    <row r="313" spans="1:15" ht="14.5" x14ac:dyDescent="0.35">
      <c r="A313" s="58" t="s">
        <v>119</v>
      </c>
      <c r="B313" s="29">
        <v>0</v>
      </c>
      <c r="C313" s="29">
        <v>0</v>
      </c>
      <c r="D313" s="29">
        <v>0</v>
      </c>
      <c r="E313" s="29">
        <v>0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14">
        <f t="shared" si="34"/>
        <v>0</v>
      </c>
      <c r="O313"/>
    </row>
    <row r="314" spans="1:15" ht="14.5" x14ac:dyDescent="0.35">
      <c r="A314" s="58" t="s">
        <v>120</v>
      </c>
      <c r="B314" s="29">
        <v>0</v>
      </c>
      <c r="C314" s="29">
        <v>0</v>
      </c>
      <c r="D314" s="29">
        <v>0</v>
      </c>
      <c r="E314" s="29">
        <v>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14">
        <f t="shared" si="34"/>
        <v>0</v>
      </c>
      <c r="O314"/>
    </row>
    <row r="315" spans="1:15" ht="17.25" customHeight="1" x14ac:dyDescent="0.35">
      <c r="A315" s="63" t="s">
        <v>121</v>
      </c>
      <c r="B315" s="29">
        <v>0</v>
      </c>
      <c r="C315" s="29">
        <v>0</v>
      </c>
      <c r="D315" s="29">
        <v>0</v>
      </c>
      <c r="E315" s="29">
        <v>0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14">
        <f t="shared" si="34"/>
        <v>0</v>
      </c>
      <c r="O315"/>
    </row>
    <row r="316" spans="1:15" ht="17.25" customHeight="1" x14ac:dyDescent="0.35">
      <c r="A316" s="63" t="s">
        <v>122</v>
      </c>
      <c r="B316" s="29">
        <v>0</v>
      </c>
      <c r="C316" s="29">
        <v>0</v>
      </c>
      <c r="D316" s="29">
        <v>0</v>
      </c>
      <c r="E316" s="29">
        <v>0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14">
        <f t="shared" si="34"/>
        <v>0</v>
      </c>
      <c r="O316"/>
    </row>
    <row r="317" spans="1:15" ht="17.25" customHeight="1" x14ac:dyDescent="0.35">
      <c r="A317" s="63" t="s">
        <v>123</v>
      </c>
      <c r="B317" s="29">
        <v>0</v>
      </c>
      <c r="C317" s="29">
        <v>0</v>
      </c>
      <c r="D317" s="29">
        <v>0</v>
      </c>
      <c r="E317" s="29">
        <v>0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14">
        <f t="shared" si="34"/>
        <v>0</v>
      </c>
      <c r="O317"/>
    </row>
    <row r="318" spans="1:15" ht="17.25" customHeight="1" x14ac:dyDescent="0.35">
      <c r="A318" s="63" t="s">
        <v>124</v>
      </c>
      <c r="B318" s="29">
        <v>0</v>
      </c>
      <c r="C318" s="29">
        <v>0</v>
      </c>
      <c r="D318" s="29">
        <v>0</v>
      </c>
      <c r="E318" s="29">
        <v>0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14">
        <f t="shared" si="34"/>
        <v>0</v>
      </c>
      <c r="O318"/>
    </row>
    <row r="319" spans="1:15" ht="17.25" customHeight="1" x14ac:dyDescent="0.35">
      <c r="A319" s="63" t="s">
        <v>125</v>
      </c>
      <c r="B319" s="29">
        <v>0</v>
      </c>
      <c r="C319" s="29">
        <v>0</v>
      </c>
      <c r="D319" s="29">
        <v>0</v>
      </c>
      <c r="E319" s="29">
        <v>0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14">
        <f>SUM(B319:M319)</f>
        <v>0</v>
      </c>
      <c r="O319"/>
    </row>
    <row r="320" spans="1:15" ht="17.25" customHeight="1" x14ac:dyDescent="0.35">
      <c r="A320" s="63" t="s">
        <v>126</v>
      </c>
      <c r="B320" s="29">
        <v>0</v>
      </c>
      <c r="C320" s="29">
        <v>0</v>
      </c>
      <c r="D320" s="29">
        <v>0</v>
      </c>
      <c r="E320" s="29">
        <v>0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14">
        <f t="shared" ref="N320:N333" si="35">SUM(B320:M320)</f>
        <v>0</v>
      </c>
      <c r="O320"/>
    </row>
    <row r="321" spans="1:15" ht="17.25" customHeight="1" x14ac:dyDescent="0.35">
      <c r="A321" s="63" t="s">
        <v>127</v>
      </c>
      <c r="B321" s="29">
        <v>0</v>
      </c>
      <c r="C321" s="29">
        <v>0</v>
      </c>
      <c r="D321" s="29">
        <v>0</v>
      </c>
      <c r="E321" s="29">
        <v>0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14">
        <f t="shared" si="35"/>
        <v>0</v>
      </c>
      <c r="O321"/>
    </row>
    <row r="322" spans="1:15" ht="17.25" customHeight="1" x14ac:dyDescent="0.35">
      <c r="A322" s="63" t="s">
        <v>128</v>
      </c>
      <c r="B322" s="29">
        <v>0</v>
      </c>
      <c r="C322" s="29">
        <v>0</v>
      </c>
      <c r="D322" s="29">
        <v>0</v>
      </c>
      <c r="E322" s="29">
        <v>0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14">
        <f t="shared" si="35"/>
        <v>0</v>
      </c>
      <c r="O322"/>
    </row>
    <row r="323" spans="1:15" ht="17.25" customHeight="1" x14ac:dyDescent="0.35">
      <c r="A323" s="63" t="s">
        <v>129</v>
      </c>
      <c r="B323" s="29">
        <v>0</v>
      </c>
      <c r="C323" s="29">
        <v>0</v>
      </c>
      <c r="D323" s="29">
        <v>0</v>
      </c>
      <c r="E323" s="29">
        <v>0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14">
        <f t="shared" si="35"/>
        <v>0</v>
      </c>
      <c r="O323"/>
    </row>
    <row r="324" spans="1:15" ht="17.25" customHeight="1" x14ac:dyDescent="0.35">
      <c r="A324" s="63" t="s">
        <v>130</v>
      </c>
      <c r="B324" s="29">
        <v>0</v>
      </c>
      <c r="C324" s="29">
        <v>0</v>
      </c>
      <c r="D324" s="29">
        <v>0</v>
      </c>
      <c r="E324" s="29">
        <v>0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14">
        <f t="shared" si="35"/>
        <v>0</v>
      </c>
      <c r="O324"/>
    </row>
    <row r="325" spans="1:15" ht="14.5" x14ac:dyDescent="0.35">
      <c r="A325" s="58" t="s">
        <v>131</v>
      </c>
      <c r="B325" s="29">
        <v>0</v>
      </c>
      <c r="C325" s="29">
        <v>0</v>
      </c>
      <c r="D325" s="29">
        <v>0</v>
      </c>
      <c r="E325" s="29">
        <v>0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14">
        <f t="shared" si="35"/>
        <v>0</v>
      </c>
      <c r="O325"/>
    </row>
    <row r="326" spans="1:15" ht="14.5" x14ac:dyDescent="0.35">
      <c r="A326" s="58" t="s">
        <v>132</v>
      </c>
      <c r="B326" s="29">
        <v>0</v>
      </c>
      <c r="C326" s="29">
        <v>0</v>
      </c>
      <c r="D326" s="29">
        <v>0</v>
      </c>
      <c r="E326" s="29">
        <v>0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14">
        <f t="shared" si="35"/>
        <v>0</v>
      </c>
      <c r="O326"/>
    </row>
    <row r="327" spans="1:15" ht="14.5" x14ac:dyDescent="0.35">
      <c r="A327" s="58" t="s">
        <v>133</v>
      </c>
      <c r="B327" s="29">
        <v>0</v>
      </c>
      <c r="C327" s="29">
        <v>0</v>
      </c>
      <c r="D327" s="29">
        <v>0</v>
      </c>
      <c r="E327" s="29">
        <v>0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14">
        <f t="shared" si="35"/>
        <v>0</v>
      </c>
      <c r="O327"/>
    </row>
    <row r="328" spans="1:15" ht="14.5" x14ac:dyDescent="0.35">
      <c r="A328" s="58" t="s">
        <v>134</v>
      </c>
      <c r="B328" s="29">
        <v>0</v>
      </c>
      <c r="C328" s="29">
        <v>0</v>
      </c>
      <c r="D328" s="29">
        <v>0</v>
      </c>
      <c r="E328" s="29">
        <v>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14">
        <f t="shared" si="35"/>
        <v>0</v>
      </c>
      <c r="O328"/>
    </row>
    <row r="329" spans="1:15" ht="14.5" x14ac:dyDescent="0.35">
      <c r="A329" s="58" t="s">
        <v>135</v>
      </c>
      <c r="B329" s="29">
        <v>0</v>
      </c>
      <c r="C329" s="29">
        <v>0</v>
      </c>
      <c r="D329" s="29">
        <v>0</v>
      </c>
      <c r="E329" s="29">
        <v>0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14">
        <f t="shared" si="35"/>
        <v>0</v>
      </c>
      <c r="O329"/>
    </row>
    <row r="330" spans="1:15" ht="14.5" x14ac:dyDescent="0.35">
      <c r="A330" s="58" t="s">
        <v>136</v>
      </c>
      <c r="B330" s="29">
        <v>0</v>
      </c>
      <c r="C330" s="29">
        <v>0</v>
      </c>
      <c r="D330" s="29">
        <v>0</v>
      </c>
      <c r="E330" s="29">
        <v>0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14">
        <f t="shared" si="35"/>
        <v>0</v>
      </c>
      <c r="O330"/>
    </row>
    <row r="331" spans="1:15" ht="14.5" x14ac:dyDescent="0.35">
      <c r="A331" s="58" t="s">
        <v>137</v>
      </c>
      <c r="B331" s="29">
        <v>0</v>
      </c>
      <c r="C331" s="29">
        <v>0</v>
      </c>
      <c r="D331" s="29">
        <v>0</v>
      </c>
      <c r="E331" s="29">
        <v>0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14">
        <f t="shared" si="35"/>
        <v>0</v>
      </c>
      <c r="O331"/>
    </row>
    <row r="332" spans="1:15" ht="14.5" x14ac:dyDescent="0.35">
      <c r="A332" s="58" t="s">
        <v>138</v>
      </c>
      <c r="B332" s="29">
        <v>0</v>
      </c>
      <c r="C332" s="29">
        <v>0</v>
      </c>
      <c r="D332" s="29">
        <v>0</v>
      </c>
      <c r="E332" s="29">
        <v>0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14">
        <f t="shared" si="35"/>
        <v>0</v>
      </c>
      <c r="O332"/>
    </row>
    <row r="333" spans="1:15" ht="14.5" x14ac:dyDescent="0.35">
      <c r="A333" s="58" t="s">
        <v>139</v>
      </c>
      <c r="B333" s="29">
        <v>0</v>
      </c>
      <c r="C333" s="29">
        <v>0</v>
      </c>
      <c r="D333" s="29">
        <v>0</v>
      </c>
      <c r="E333" s="29">
        <v>0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14">
        <f t="shared" si="35"/>
        <v>0</v>
      </c>
      <c r="O333"/>
    </row>
    <row r="334" spans="1:15" x14ac:dyDescent="0.25">
      <c r="A334" s="15" t="s">
        <v>27</v>
      </c>
      <c r="B334" s="29">
        <f>SUM(B303:B333)</f>
        <v>0</v>
      </c>
      <c r="C334" s="29">
        <f>SUM(C303:C333)</f>
        <v>0</v>
      </c>
      <c r="D334" s="29">
        <f t="shared" ref="D334:M334" si="36">SUM(D303:D333)</f>
        <v>0</v>
      </c>
      <c r="E334" s="29">
        <f t="shared" si="36"/>
        <v>0</v>
      </c>
      <c r="F334" s="29">
        <f t="shared" si="36"/>
        <v>0</v>
      </c>
      <c r="G334" s="29">
        <f t="shared" si="36"/>
        <v>0</v>
      </c>
      <c r="H334" s="29">
        <f t="shared" si="36"/>
        <v>0</v>
      </c>
      <c r="I334" s="29">
        <f t="shared" si="36"/>
        <v>0</v>
      </c>
      <c r="J334" s="29">
        <f t="shared" si="36"/>
        <v>0</v>
      </c>
      <c r="K334" s="29">
        <f t="shared" si="36"/>
        <v>0</v>
      </c>
      <c r="L334" s="29">
        <f t="shared" si="36"/>
        <v>0</v>
      </c>
      <c r="M334" s="29">
        <f t="shared" si="36"/>
        <v>0</v>
      </c>
      <c r="N334" s="14">
        <f>SUM(N303:N333)</f>
        <v>0</v>
      </c>
    </row>
    <row r="335" spans="1:15" x14ac:dyDescent="0.25">
      <c r="A335" s="15"/>
      <c r="N335" s="14"/>
    </row>
    <row r="336" spans="1:15" ht="13" x14ac:dyDescent="0.3">
      <c r="A336" s="22" t="s">
        <v>28</v>
      </c>
      <c r="N336" s="14"/>
    </row>
    <row r="337" spans="1:15" ht="14.5" x14ac:dyDescent="0.35">
      <c r="A337" s="58" t="s">
        <v>109</v>
      </c>
      <c r="B337" s="29">
        <v>0</v>
      </c>
      <c r="C337" s="29">
        <v>0</v>
      </c>
      <c r="D337" s="29">
        <v>0</v>
      </c>
      <c r="E337" s="29">
        <v>0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14">
        <f>SUM(B337:M337)</f>
        <v>0</v>
      </c>
      <c r="O337"/>
    </row>
    <row r="338" spans="1:15" ht="14.5" x14ac:dyDescent="0.35">
      <c r="A338" s="58" t="s">
        <v>110</v>
      </c>
      <c r="B338" s="29">
        <v>0</v>
      </c>
      <c r="C338" s="29">
        <v>0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14">
        <f t="shared" ref="N338:N368" si="37">SUM(B338:M338)</f>
        <v>0</v>
      </c>
      <c r="O338"/>
    </row>
    <row r="339" spans="1:15" ht="14.5" x14ac:dyDescent="0.35">
      <c r="A339" s="58" t="s">
        <v>111</v>
      </c>
      <c r="B339" s="29">
        <v>0</v>
      </c>
      <c r="C339" s="29">
        <v>0</v>
      </c>
      <c r="D339" s="29">
        <v>0</v>
      </c>
      <c r="E339" s="29">
        <v>0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14">
        <f t="shared" si="37"/>
        <v>0</v>
      </c>
      <c r="O339"/>
    </row>
    <row r="340" spans="1:15" ht="14.5" x14ac:dyDescent="0.35">
      <c r="A340" s="58" t="s">
        <v>112</v>
      </c>
      <c r="B340" s="29">
        <v>0</v>
      </c>
      <c r="C340" s="29">
        <v>0</v>
      </c>
      <c r="D340" s="29">
        <v>0</v>
      </c>
      <c r="E340" s="29">
        <v>0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14">
        <f t="shared" si="37"/>
        <v>0</v>
      </c>
      <c r="O340"/>
    </row>
    <row r="341" spans="1:15" ht="14.5" x14ac:dyDescent="0.35">
      <c r="A341" s="58" t="s">
        <v>113</v>
      </c>
      <c r="B341" s="29">
        <v>0</v>
      </c>
      <c r="C341" s="29">
        <v>0</v>
      </c>
      <c r="D341" s="29">
        <v>0</v>
      </c>
      <c r="E341" s="29">
        <v>0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14">
        <f t="shared" si="37"/>
        <v>0</v>
      </c>
      <c r="O341"/>
    </row>
    <row r="342" spans="1:15" ht="14.5" x14ac:dyDescent="0.35">
      <c r="A342" s="58" t="s">
        <v>114</v>
      </c>
      <c r="B342" s="29">
        <v>0</v>
      </c>
      <c r="C342" s="29">
        <v>0</v>
      </c>
      <c r="D342" s="29">
        <v>0</v>
      </c>
      <c r="E342" s="29">
        <v>0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14">
        <f t="shared" si="37"/>
        <v>0</v>
      </c>
      <c r="O342"/>
    </row>
    <row r="343" spans="1:15" ht="14.5" x14ac:dyDescent="0.35">
      <c r="A343" s="58" t="s">
        <v>115</v>
      </c>
      <c r="B343" s="29">
        <v>0</v>
      </c>
      <c r="C343" s="29">
        <v>0</v>
      </c>
      <c r="D343" s="29">
        <v>0</v>
      </c>
      <c r="E343" s="29">
        <v>0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14">
        <f t="shared" si="37"/>
        <v>0</v>
      </c>
      <c r="O343"/>
    </row>
    <row r="344" spans="1:15" ht="14.5" x14ac:dyDescent="0.35">
      <c r="A344" s="58" t="s">
        <v>116</v>
      </c>
      <c r="B344" s="29">
        <v>0</v>
      </c>
      <c r="C344" s="29">
        <v>0</v>
      </c>
      <c r="D344" s="29">
        <v>0</v>
      </c>
      <c r="E344" s="29">
        <v>0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14">
        <f t="shared" si="37"/>
        <v>0</v>
      </c>
      <c r="O344"/>
    </row>
    <row r="345" spans="1:15" ht="14.5" x14ac:dyDescent="0.35">
      <c r="A345" s="58" t="s">
        <v>117</v>
      </c>
      <c r="B345" s="29">
        <v>0</v>
      </c>
      <c r="C345" s="29">
        <v>0</v>
      </c>
      <c r="D345" s="29">
        <v>0</v>
      </c>
      <c r="E345" s="29">
        <v>0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14">
        <f t="shared" si="37"/>
        <v>0</v>
      </c>
      <c r="O345"/>
    </row>
    <row r="346" spans="1:15" ht="14.5" x14ac:dyDescent="0.35">
      <c r="A346" s="58" t="s">
        <v>118</v>
      </c>
      <c r="B346" s="29">
        <v>0</v>
      </c>
      <c r="C346" s="29">
        <v>0</v>
      </c>
      <c r="D346" s="29">
        <v>0</v>
      </c>
      <c r="E346" s="29">
        <v>0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14">
        <f t="shared" si="37"/>
        <v>0</v>
      </c>
      <c r="O346"/>
    </row>
    <row r="347" spans="1:15" ht="14.5" x14ac:dyDescent="0.35">
      <c r="A347" s="58" t="s">
        <v>119</v>
      </c>
      <c r="B347" s="29">
        <v>0</v>
      </c>
      <c r="C347" s="29">
        <v>0</v>
      </c>
      <c r="D347" s="29">
        <v>0</v>
      </c>
      <c r="E347" s="29">
        <v>0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14">
        <f t="shared" si="37"/>
        <v>0</v>
      </c>
      <c r="O347"/>
    </row>
    <row r="348" spans="1:15" ht="14.5" x14ac:dyDescent="0.35">
      <c r="A348" s="58" t="s">
        <v>120</v>
      </c>
      <c r="B348" s="29">
        <v>0</v>
      </c>
      <c r="C348" s="29">
        <v>0</v>
      </c>
      <c r="D348" s="29">
        <v>0</v>
      </c>
      <c r="E348" s="29">
        <v>0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14">
        <f t="shared" si="37"/>
        <v>0</v>
      </c>
      <c r="O348"/>
    </row>
    <row r="349" spans="1:15" ht="14.5" x14ac:dyDescent="0.35">
      <c r="A349" s="63" t="s">
        <v>121</v>
      </c>
      <c r="B349" s="29">
        <v>0</v>
      </c>
      <c r="C349" s="29">
        <v>0</v>
      </c>
      <c r="D349" s="29">
        <v>0</v>
      </c>
      <c r="E349" s="29">
        <v>0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14">
        <f t="shared" si="37"/>
        <v>0</v>
      </c>
      <c r="O349" s="50"/>
    </row>
    <row r="350" spans="1:15" ht="14.5" x14ac:dyDescent="0.35">
      <c r="A350" s="63" t="s">
        <v>122</v>
      </c>
      <c r="B350" s="29">
        <v>0</v>
      </c>
      <c r="C350" s="29">
        <v>0</v>
      </c>
      <c r="D350" s="29">
        <v>0</v>
      </c>
      <c r="E350" s="29">
        <v>0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14">
        <f t="shared" si="37"/>
        <v>0</v>
      </c>
      <c r="O350" s="50"/>
    </row>
    <row r="351" spans="1:15" ht="14.5" x14ac:dyDescent="0.35">
      <c r="A351" s="63" t="s">
        <v>123</v>
      </c>
      <c r="B351" s="29">
        <v>0</v>
      </c>
      <c r="C351" s="29">
        <v>0</v>
      </c>
      <c r="D351" s="29">
        <v>0</v>
      </c>
      <c r="E351" s="29">
        <v>0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14">
        <f t="shared" si="37"/>
        <v>0</v>
      </c>
      <c r="O351" s="50"/>
    </row>
    <row r="352" spans="1:15" ht="17.25" customHeight="1" x14ac:dyDescent="0.35">
      <c r="A352" s="63" t="s">
        <v>124</v>
      </c>
      <c r="B352" s="29">
        <v>0</v>
      </c>
      <c r="C352" s="29">
        <v>0</v>
      </c>
      <c r="D352" s="29">
        <v>0</v>
      </c>
      <c r="E352" s="29">
        <v>0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14">
        <f t="shared" si="37"/>
        <v>0</v>
      </c>
      <c r="O352"/>
    </row>
    <row r="353" spans="1:15" ht="17.25" customHeight="1" x14ac:dyDescent="0.35">
      <c r="A353" s="63" t="s">
        <v>125</v>
      </c>
      <c r="B353" s="29">
        <v>0</v>
      </c>
      <c r="C353" s="29">
        <v>0</v>
      </c>
      <c r="D353" s="29">
        <v>0</v>
      </c>
      <c r="E353" s="29">
        <v>0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14">
        <f t="shared" si="37"/>
        <v>0</v>
      </c>
      <c r="O353"/>
    </row>
    <row r="354" spans="1:15" ht="17.25" customHeight="1" x14ac:dyDescent="0.35">
      <c r="A354" s="63" t="s">
        <v>126</v>
      </c>
      <c r="B354" s="29">
        <v>0</v>
      </c>
      <c r="C354" s="29">
        <v>0</v>
      </c>
      <c r="D354" s="29">
        <v>0</v>
      </c>
      <c r="E354" s="29">
        <v>0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14">
        <f t="shared" si="37"/>
        <v>0</v>
      </c>
      <c r="O354"/>
    </row>
    <row r="355" spans="1:15" ht="17.25" customHeight="1" x14ac:dyDescent="0.35">
      <c r="A355" s="63" t="s">
        <v>127</v>
      </c>
      <c r="B355" s="29">
        <v>0</v>
      </c>
      <c r="C355" s="29">
        <v>0</v>
      </c>
      <c r="D355" s="29">
        <v>0</v>
      </c>
      <c r="E355" s="29">
        <v>0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14">
        <f t="shared" si="37"/>
        <v>0</v>
      </c>
      <c r="O355"/>
    </row>
    <row r="356" spans="1:15" ht="17.25" customHeight="1" x14ac:dyDescent="0.35">
      <c r="A356" s="63" t="s">
        <v>128</v>
      </c>
      <c r="B356" s="29">
        <v>0</v>
      </c>
      <c r="C356" s="29">
        <v>0</v>
      </c>
      <c r="D356" s="29">
        <v>0</v>
      </c>
      <c r="E356" s="29">
        <v>0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14">
        <f t="shared" si="37"/>
        <v>0</v>
      </c>
      <c r="O356"/>
    </row>
    <row r="357" spans="1:15" ht="17.25" customHeight="1" x14ac:dyDescent="0.35">
      <c r="A357" s="63" t="s">
        <v>129</v>
      </c>
      <c r="B357" s="29">
        <v>0</v>
      </c>
      <c r="C357" s="29">
        <v>0</v>
      </c>
      <c r="D357" s="29">
        <v>0</v>
      </c>
      <c r="E357" s="29">
        <v>0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14">
        <f t="shared" si="37"/>
        <v>0</v>
      </c>
      <c r="O357"/>
    </row>
    <row r="358" spans="1:15" ht="17.25" customHeight="1" x14ac:dyDescent="0.35">
      <c r="A358" s="63" t="s">
        <v>130</v>
      </c>
      <c r="B358" s="29">
        <v>0</v>
      </c>
      <c r="C358" s="29">
        <v>0</v>
      </c>
      <c r="D358" s="29">
        <v>0</v>
      </c>
      <c r="E358" s="29">
        <v>0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14">
        <f t="shared" si="37"/>
        <v>0</v>
      </c>
      <c r="O358"/>
    </row>
    <row r="359" spans="1:15" ht="14.5" x14ac:dyDescent="0.35">
      <c r="A359" s="58" t="s">
        <v>131</v>
      </c>
      <c r="B359" s="29">
        <v>0</v>
      </c>
      <c r="C359" s="29">
        <v>0</v>
      </c>
      <c r="D359" s="29">
        <v>0</v>
      </c>
      <c r="E359" s="29">
        <v>0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14">
        <f t="shared" si="37"/>
        <v>0</v>
      </c>
      <c r="O359"/>
    </row>
    <row r="360" spans="1:15" ht="14.5" x14ac:dyDescent="0.35">
      <c r="A360" s="58" t="s">
        <v>132</v>
      </c>
      <c r="B360" s="29">
        <v>0</v>
      </c>
      <c r="C360" s="29">
        <v>0</v>
      </c>
      <c r="D360" s="29">
        <v>0</v>
      </c>
      <c r="E360" s="29">
        <v>0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14">
        <f t="shared" si="37"/>
        <v>0</v>
      </c>
      <c r="O360"/>
    </row>
    <row r="361" spans="1:15" ht="14.5" x14ac:dyDescent="0.35">
      <c r="A361" s="58" t="s">
        <v>133</v>
      </c>
      <c r="B361" s="29">
        <v>0</v>
      </c>
      <c r="C361" s="29">
        <v>0</v>
      </c>
      <c r="D361" s="29">
        <v>0</v>
      </c>
      <c r="E361" s="29">
        <v>0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14">
        <f t="shared" si="37"/>
        <v>0</v>
      </c>
      <c r="O361"/>
    </row>
    <row r="362" spans="1:15" ht="14.5" x14ac:dyDescent="0.35">
      <c r="A362" s="58" t="s">
        <v>134</v>
      </c>
      <c r="B362" s="29">
        <v>0</v>
      </c>
      <c r="C362" s="29">
        <v>0</v>
      </c>
      <c r="D362" s="29">
        <v>0</v>
      </c>
      <c r="E362" s="29">
        <v>0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14">
        <f t="shared" si="37"/>
        <v>0</v>
      </c>
      <c r="O362"/>
    </row>
    <row r="363" spans="1:15" ht="14.5" x14ac:dyDescent="0.35">
      <c r="A363" s="58" t="s">
        <v>135</v>
      </c>
      <c r="B363" s="29">
        <v>0</v>
      </c>
      <c r="C363" s="29">
        <v>0</v>
      </c>
      <c r="D363" s="29">
        <v>0</v>
      </c>
      <c r="E363" s="29">
        <v>0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14">
        <f t="shared" si="37"/>
        <v>0</v>
      </c>
      <c r="O363"/>
    </row>
    <row r="364" spans="1:15" ht="14.5" x14ac:dyDescent="0.35">
      <c r="A364" s="58" t="s">
        <v>136</v>
      </c>
      <c r="B364" s="29">
        <v>0</v>
      </c>
      <c r="C364" s="29">
        <v>0</v>
      </c>
      <c r="D364" s="29">
        <v>0</v>
      </c>
      <c r="E364" s="29">
        <v>0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14">
        <f t="shared" si="37"/>
        <v>0</v>
      </c>
      <c r="O364"/>
    </row>
    <row r="365" spans="1:15" ht="14.5" x14ac:dyDescent="0.35">
      <c r="A365" s="58" t="s">
        <v>137</v>
      </c>
      <c r="B365" s="29">
        <v>0</v>
      </c>
      <c r="C365" s="29">
        <v>0</v>
      </c>
      <c r="D365" s="29">
        <v>0</v>
      </c>
      <c r="E365" s="29">
        <v>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14">
        <f t="shared" si="37"/>
        <v>0</v>
      </c>
      <c r="O365"/>
    </row>
    <row r="366" spans="1:15" ht="14.5" x14ac:dyDescent="0.35">
      <c r="A366" s="58" t="s">
        <v>138</v>
      </c>
      <c r="B366" s="29">
        <v>0</v>
      </c>
      <c r="C366" s="29">
        <v>0</v>
      </c>
      <c r="D366" s="29">
        <v>0</v>
      </c>
      <c r="E366" s="29">
        <v>0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14">
        <f t="shared" si="37"/>
        <v>0</v>
      </c>
      <c r="O366"/>
    </row>
    <row r="367" spans="1:15" ht="14.5" x14ac:dyDescent="0.35">
      <c r="A367" s="58" t="s">
        <v>139</v>
      </c>
      <c r="B367" s="29">
        <v>0</v>
      </c>
      <c r="C367" s="29">
        <v>0</v>
      </c>
      <c r="D367" s="29">
        <v>0</v>
      </c>
      <c r="E367" s="29">
        <v>0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14">
        <f t="shared" si="37"/>
        <v>0</v>
      </c>
      <c r="O367"/>
    </row>
    <row r="368" spans="1:15" x14ac:dyDescent="0.25">
      <c r="A368" s="15" t="s">
        <v>27</v>
      </c>
      <c r="B368" s="29">
        <f>SUM(B337:B367)</f>
        <v>0</v>
      </c>
      <c r="C368" s="29">
        <f t="shared" ref="C368:M368" si="38">SUM(C337:C367)</f>
        <v>0</v>
      </c>
      <c r="D368" s="29">
        <f t="shared" si="38"/>
        <v>0</v>
      </c>
      <c r="E368" s="29">
        <f t="shared" si="38"/>
        <v>0</v>
      </c>
      <c r="F368" s="29">
        <f t="shared" si="38"/>
        <v>0</v>
      </c>
      <c r="G368" s="29">
        <f t="shared" si="38"/>
        <v>0</v>
      </c>
      <c r="H368" s="29">
        <f t="shared" si="38"/>
        <v>0</v>
      </c>
      <c r="I368" s="29">
        <f t="shared" si="38"/>
        <v>0</v>
      </c>
      <c r="J368" s="29">
        <f t="shared" si="38"/>
        <v>0</v>
      </c>
      <c r="K368" s="29">
        <f t="shared" si="38"/>
        <v>0</v>
      </c>
      <c r="L368" s="29">
        <f t="shared" si="38"/>
        <v>0</v>
      </c>
      <c r="M368" s="29">
        <f t="shared" si="38"/>
        <v>0</v>
      </c>
      <c r="N368" s="14">
        <f t="shared" si="37"/>
        <v>0</v>
      </c>
    </row>
    <row r="369" spans="1:15" x14ac:dyDescent="0.25">
      <c r="A369" s="15"/>
      <c r="N369" s="14"/>
    </row>
    <row r="370" spans="1:15" ht="16" thickBot="1" x14ac:dyDescent="0.4">
      <c r="A370" s="19" t="s">
        <v>15</v>
      </c>
      <c r="B370" s="33">
        <f t="shared" ref="B370:M370" si="39">+B368+B334+B300</f>
        <v>17252.490000000002</v>
      </c>
      <c r="C370" s="33">
        <f t="shared" si="39"/>
        <v>0</v>
      </c>
      <c r="D370" s="33">
        <f t="shared" si="39"/>
        <v>0</v>
      </c>
      <c r="E370" s="33">
        <f t="shared" si="39"/>
        <v>0</v>
      </c>
      <c r="F370" s="33">
        <f t="shared" si="39"/>
        <v>0</v>
      </c>
      <c r="G370" s="33">
        <f t="shared" si="39"/>
        <v>0</v>
      </c>
      <c r="H370" s="33">
        <f t="shared" si="39"/>
        <v>0</v>
      </c>
      <c r="I370" s="33">
        <f t="shared" si="39"/>
        <v>0</v>
      </c>
      <c r="J370" s="33">
        <f t="shared" si="39"/>
        <v>0</v>
      </c>
      <c r="K370" s="33">
        <f t="shared" si="39"/>
        <v>0</v>
      </c>
      <c r="L370" s="33">
        <f t="shared" si="39"/>
        <v>0</v>
      </c>
      <c r="M370" s="33">
        <f t="shared" si="39"/>
        <v>0</v>
      </c>
      <c r="N370" s="20">
        <f>+N368+N301+N334+N300</f>
        <v>17252.490000000002</v>
      </c>
    </row>
    <row r="371" spans="1:15" ht="16" thickBot="1" x14ac:dyDescent="0.4">
      <c r="A371" s="4"/>
    </row>
    <row r="372" spans="1:15" ht="13" x14ac:dyDescent="0.3">
      <c r="A372" s="5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7" t="s">
        <v>0</v>
      </c>
    </row>
    <row r="373" spans="1:15" ht="13.5" thickBot="1" x14ac:dyDescent="0.35">
      <c r="A373" s="21" t="s">
        <v>103</v>
      </c>
      <c r="B373" s="32" t="s">
        <v>2</v>
      </c>
      <c r="C373" s="32" t="s">
        <v>3</v>
      </c>
      <c r="D373" s="32" t="s">
        <v>4</v>
      </c>
      <c r="E373" s="32" t="s">
        <v>5</v>
      </c>
      <c r="F373" s="32" t="s">
        <v>6</v>
      </c>
      <c r="G373" s="32" t="s">
        <v>7</v>
      </c>
      <c r="H373" s="32" t="s">
        <v>8</v>
      </c>
      <c r="I373" s="32" t="s">
        <v>9</v>
      </c>
      <c r="J373" s="32" t="s">
        <v>10</v>
      </c>
      <c r="K373" s="32" t="s">
        <v>11</v>
      </c>
      <c r="L373" s="32" t="s">
        <v>12</v>
      </c>
      <c r="M373" s="32" t="s">
        <v>13</v>
      </c>
      <c r="N373" s="10" t="s">
        <v>14</v>
      </c>
    </row>
    <row r="374" spans="1:15" ht="13" x14ac:dyDescent="0.3">
      <c r="A374" s="59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51"/>
    </row>
    <row r="375" spans="1:15" ht="13" x14ac:dyDescent="0.3">
      <c r="A375" s="22" t="s">
        <v>30</v>
      </c>
      <c r="B375" s="29">
        <f>24529.67-B400-B425</f>
        <v>24529.67</v>
      </c>
      <c r="C375" s="29">
        <f t="shared" ref="B375:M375" si="40">0-C400-C425</f>
        <v>0</v>
      </c>
      <c r="D375" s="29">
        <f t="shared" si="40"/>
        <v>0</v>
      </c>
      <c r="E375" s="29">
        <f t="shared" si="40"/>
        <v>0</v>
      </c>
      <c r="F375" s="29">
        <f t="shared" si="40"/>
        <v>0</v>
      </c>
      <c r="G375" s="29">
        <f t="shared" si="40"/>
        <v>0</v>
      </c>
      <c r="H375" s="29">
        <f t="shared" si="40"/>
        <v>0</v>
      </c>
      <c r="I375" s="29">
        <f t="shared" si="40"/>
        <v>0</v>
      </c>
      <c r="J375" s="29">
        <f t="shared" si="40"/>
        <v>0</v>
      </c>
      <c r="K375" s="29">
        <f t="shared" si="40"/>
        <v>0</v>
      </c>
      <c r="L375" s="29">
        <f t="shared" si="40"/>
        <v>0</v>
      </c>
      <c r="M375" s="29">
        <f t="shared" si="40"/>
        <v>0</v>
      </c>
      <c r="N375" s="14">
        <f>SUM(B375:M375)</f>
        <v>24529.67</v>
      </c>
    </row>
    <row r="376" spans="1:15" x14ac:dyDescent="0.25">
      <c r="A376" s="15" t="s">
        <v>48</v>
      </c>
      <c r="N376" s="14">
        <f>SUM(B376:M376)</f>
        <v>0</v>
      </c>
    </row>
    <row r="377" spans="1:15" ht="13" x14ac:dyDescent="0.3">
      <c r="A377" s="22" t="s">
        <v>29</v>
      </c>
      <c r="N377" s="14"/>
    </row>
    <row r="378" spans="1:15" ht="14.5" x14ac:dyDescent="0.35">
      <c r="A378" s="58" t="s">
        <v>71</v>
      </c>
      <c r="B378" s="29">
        <v>0</v>
      </c>
      <c r="C378" s="29">
        <v>0</v>
      </c>
      <c r="D378" s="29">
        <v>0</v>
      </c>
      <c r="E378" s="29">
        <v>0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14">
        <f t="shared" ref="N378:N393" si="41">SUM(B378:M378)</f>
        <v>0</v>
      </c>
      <c r="O378"/>
    </row>
    <row r="379" spans="1:15" ht="14.5" x14ac:dyDescent="0.35">
      <c r="A379" s="58" t="s">
        <v>72</v>
      </c>
      <c r="B379" s="29">
        <v>0</v>
      </c>
      <c r="C379" s="29">
        <v>0</v>
      </c>
      <c r="D379" s="29">
        <v>0</v>
      </c>
      <c r="E379" s="29">
        <v>0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14">
        <f t="shared" si="41"/>
        <v>0</v>
      </c>
      <c r="O379"/>
    </row>
    <row r="380" spans="1:15" ht="14.5" x14ac:dyDescent="0.35">
      <c r="A380" s="58" t="s">
        <v>73</v>
      </c>
      <c r="B380" s="29">
        <v>0</v>
      </c>
      <c r="C380" s="29">
        <v>0</v>
      </c>
      <c r="D380" s="29">
        <v>0</v>
      </c>
      <c r="E380" s="29">
        <v>0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14">
        <f t="shared" si="41"/>
        <v>0</v>
      </c>
      <c r="O380"/>
    </row>
    <row r="381" spans="1:15" ht="14.5" x14ac:dyDescent="0.35">
      <c r="A381" s="58" t="s">
        <v>74</v>
      </c>
      <c r="B381" s="29">
        <v>0</v>
      </c>
      <c r="C381" s="29">
        <v>0</v>
      </c>
      <c r="D381" s="29">
        <v>0</v>
      </c>
      <c r="E381" s="29">
        <v>0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14">
        <f t="shared" si="41"/>
        <v>0</v>
      </c>
      <c r="O381"/>
    </row>
    <row r="382" spans="1:15" ht="14.5" x14ac:dyDescent="0.35">
      <c r="A382" s="58" t="s">
        <v>75</v>
      </c>
      <c r="B382" s="29">
        <v>0</v>
      </c>
      <c r="C382" s="29">
        <v>0</v>
      </c>
      <c r="D382" s="29">
        <v>0</v>
      </c>
      <c r="E382" s="29">
        <v>0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14">
        <f t="shared" si="41"/>
        <v>0</v>
      </c>
      <c r="O382"/>
    </row>
    <row r="383" spans="1:15" ht="14.5" x14ac:dyDescent="0.35">
      <c r="A383" s="58" t="s">
        <v>76</v>
      </c>
      <c r="B383" s="29">
        <v>0</v>
      </c>
      <c r="C383" s="29">
        <v>0</v>
      </c>
      <c r="D383" s="29">
        <v>0</v>
      </c>
      <c r="E383" s="29">
        <v>0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14">
        <f t="shared" si="41"/>
        <v>0</v>
      </c>
      <c r="O383"/>
    </row>
    <row r="384" spans="1:15" ht="14.5" x14ac:dyDescent="0.35">
      <c r="A384" s="58" t="s">
        <v>77</v>
      </c>
      <c r="B384" s="29">
        <v>0</v>
      </c>
      <c r="C384" s="29">
        <v>0</v>
      </c>
      <c r="D384" s="29">
        <v>0</v>
      </c>
      <c r="E384" s="29">
        <v>0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14">
        <f t="shared" si="41"/>
        <v>0</v>
      </c>
      <c r="O384"/>
    </row>
    <row r="385" spans="1:15" ht="14.5" x14ac:dyDescent="0.35">
      <c r="A385" s="58" t="s">
        <v>78</v>
      </c>
      <c r="B385" s="29">
        <v>0</v>
      </c>
      <c r="C385" s="29">
        <v>0</v>
      </c>
      <c r="D385" s="29">
        <v>0</v>
      </c>
      <c r="E385" s="29">
        <v>0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14">
        <f t="shared" si="41"/>
        <v>0</v>
      </c>
      <c r="O385"/>
    </row>
    <row r="386" spans="1:15" ht="14.5" x14ac:dyDescent="0.35">
      <c r="A386" s="58" t="s">
        <v>79</v>
      </c>
      <c r="B386" s="29">
        <v>0</v>
      </c>
      <c r="C386" s="29">
        <v>0</v>
      </c>
      <c r="D386" s="29">
        <v>0</v>
      </c>
      <c r="E386" s="29">
        <v>0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14">
        <f t="shared" si="41"/>
        <v>0</v>
      </c>
      <c r="O386"/>
    </row>
    <row r="387" spans="1:15" ht="14.5" x14ac:dyDescent="0.35">
      <c r="A387" s="58" t="s">
        <v>81</v>
      </c>
      <c r="B387" s="29">
        <v>0</v>
      </c>
      <c r="C387" s="29">
        <v>0</v>
      </c>
      <c r="D387" s="29">
        <v>0</v>
      </c>
      <c r="E387" s="29">
        <v>0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14">
        <f t="shared" si="41"/>
        <v>0</v>
      </c>
      <c r="O387"/>
    </row>
    <row r="388" spans="1:15" ht="14.5" x14ac:dyDescent="0.35">
      <c r="A388" s="58" t="s">
        <v>82</v>
      </c>
      <c r="B388" s="29">
        <v>0</v>
      </c>
      <c r="C388" s="29">
        <v>0</v>
      </c>
      <c r="D388" s="29">
        <v>0</v>
      </c>
      <c r="E388" s="29">
        <v>0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14">
        <f t="shared" si="41"/>
        <v>0</v>
      </c>
      <c r="O388"/>
    </row>
    <row r="389" spans="1:15" ht="14.5" x14ac:dyDescent="0.35">
      <c r="A389" s="58" t="s">
        <v>83</v>
      </c>
      <c r="B389" s="29">
        <v>0</v>
      </c>
      <c r="C389" s="29">
        <v>0</v>
      </c>
      <c r="D389" s="29">
        <v>0</v>
      </c>
      <c r="E389" s="29">
        <v>0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14">
        <f t="shared" si="41"/>
        <v>0</v>
      </c>
      <c r="O389"/>
    </row>
    <row r="390" spans="1:15" ht="17.25" customHeight="1" x14ac:dyDescent="0.35">
      <c r="A390" s="63" t="s">
        <v>84</v>
      </c>
      <c r="B390" s="29">
        <v>0</v>
      </c>
      <c r="C390" s="29">
        <v>0</v>
      </c>
      <c r="D390" s="29">
        <v>0</v>
      </c>
      <c r="E390" s="29">
        <v>0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14">
        <f t="shared" si="41"/>
        <v>0</v>
      </c>
      <c r="O390"/>
    </row>
    <row r="391" spans="1:15" ht="17.25" customHeight="1" x14ac:dyDescent="0.35">
      <c r="A391" s="63" t="s">
        <v>86</v>
      </c>
      <c r="B391" s="29">
        <v>0</v>
      </c>
      <c r="C391" s="29">
        <v>0</v>
      </c>
      <c r="D391" s="29">
        <v>0</v>
      </c>
      <c r="E391" s="29">
        <v>0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14">
        <f t="shared" si="41"/>
        <v>0</v>
      </c>
      <c r="O391"/>
    </row>
    <row r="392" spans="1:15" ht="17.25" customHeight="1" x14ac:dyDescent="0.35">
      <c r="A392" s="63" t="s">
        <v>87</v>
      </c>
      <c r="B392" s="29">
        <v>0</v>
      </c>
      <c r="C392" s="29">
        <v>0</v>
      </c>
      <c r="D392" s="29">
        <v>0</v>
      </c>
      <c r="E392" s="29">
        <v>0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14">
        <f t="shared" si="41"/>
        <v>0</v>
      </c>
      <c r="O392"/>
    </row>
    <row r="393" spans="1:15" ht="17.25" customHeight="1" x14ac:dyDescent="0.35">
      <c r="A393" s="63" t="s">
        <v>88</v>
      </c>
      <c r="B393" s="29">
        <v>0</v>
      </c>
      <c r="C393" s="29">
        <v>0</v>
      </c>
      <c r="D393" s="29">
        <v>0</v>
      </c>
      <c r="E393" s="29">
        <v>0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14">
        <f t="shared" si="41"/>
        <v>0</v>
      </c>
      <c r="O393"/>
    </row>
    <row r="394" spans="1:15" ht="17.25" customHeight="1" x14ac:dyDescent="0.35">
      <c r="A394" s="63" t="s">
        <v>94</v>
      </c>
      <c r="B394" s="29">
        <v>0</v>
      </c>
      <c r="C394" s="29">
        <v>0</v>
      </c>
      <c r="D394" s="29">
        <v>0</v>
      </c>
      <c r="E394" s="29">
        <v>0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14">
        <f>SUM(B394:M394)</f>
        <v>0</v>
      </c>
      <c r="O394"/>
    </row>
    <row r="395" spans="1:15" ht="17.25" customHeight="1" x14ac:dyDescent="0.35">
      <c r="A395" s="63" t="s">
        <v>89</v>
      </c>
      <c r="B395" s="29">
        <v>0</v>
      </c>
      <c r="C395" s="29">
        <v>0</v>
      </c>
      <c r="D395" s="29">
        <v>0</v>
      </c>
      <c r="E395" s="29">
        <v>0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14">
        <f t="shared" ref="N395:N399" si="42">SUM(B395:M395)</f>
        <v>0</v>
      </c>
      <c r="O395"/>
    </row>
    <row r="396" spans="1:15" ht="17.25" customHeight="1" x14ac:dyDescent="0.35">
      <c r="A396" s="63" t="s">
        <v>93</v>
      </c>
      <c r="B396" s="29">
        <v>0</v>
      </c>
      <c r="C396" s="29">
        <v>0</v>
      </c>
      <c r="D396" s="29">
        <v>0</v>
      </c>
      <c r="E396" s="29">
        <v>0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14">
        <f t="shared" si="42"/>
        <v>0</v>
      </c>
      <c r="O396"/>
    </row>
    <row r="397" spans="1:15" ht="17.25" customHeight="1" x14ac:dyDescent="0.35">
      <c r="A397" s="63" t="s">
        <v>95</v>
      </c>
      <c r="B397" s="29">
        <v>0</v>
      </c>
      <c r="C397" s="29">
        <v>0</v>
      </c>
      <c r="D397" s="29">
        <v>0</v>
      </c>
      <c r="E397" s="29">
        <v>0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14">
        <f t="shared" si="42"/>
        <v>0</v>
      </c>
      <c r="O397"/>
    </row>
    <row r="398" spans="1:15" ht="17.25" customHeight="1" x14ac:dyDescent="0.35">
      <c r="A398" s="63" t="s">
        <v>96</v>
      </c>
      <c r="B398" s="29">
        <v>0</v>
      </c>
      <c r="C398" s="29">
        <v>0</v>
      </c>
      <c r="D398" s="29">
        <v>0</v>
      </c>
      <c r="E398" s="29">
        <v>0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14">
        <f t="shared" si="42"/>
        <v>0</v>
      </c>
      <c r="O398"/>
    </row>
    <row r="399" spans="1:15" ht="17.25" customHeight="1" x14ac:dyDescent="0.35">
      <c r="A399" s="63" t="s">
        <v>98</v>
      </c>
      <c r="B399" s="29">
        <v>0</v>
      </c>
      <c r="C399" s="29">
        <v>0</v>
      </c>
      <c r="D399" s="29">
        <v>0</v>
      </c>
      <c r="E399" s="29">
        <v>0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14">
        <f t="shared" si="42"/>
        <v>0</v>
      </c>
      <c r="O399"/>
    </row>
    <row r="400" spans="1:15" x14ac:dyDescent="0.25">
      <c r="A400" s="15" t="s">
        <v>27</v>
      </c>
      <c r="B400" s="29">
        <f>SUM(B378:B399)</f>
        <v>0</v>
      </c>
      <c r="C400" s="29">
        <f t="shared" ref="C400:N400" si="43">SUM(C378:C399)</f>
        <v>0</v>
      </c>
      <c r="D400" s="29">
        <f t="shared" si="43"/>
        <v>0</v>
      </c>
      <c r="E400" s="29">
        <f t="shared" si="43"/>
        <v>0</v>
      </c>
      <c r="F400" s="29">
        <f t="shared" si="43"/>
        <v>0</v>
      </c>
      <c r="G400" s="29">
        <f t="shared" si="43"/>
        <v>0</v>
      </c>
      <c r="H400" s="29">
        <f t="shared" si="43"/>
        <v>0</v>
      </c>
      <c r="I400" s="29">
        <f t="shared" si="43"/>
        <v>0</v>
      </c>
      <c r="J400" s="29">
        <f t="shared" si="43"/>
        <v>0</v>
      </c>
      <c r="K400" s="29">
        <f t="shared" si="43"/>
        <v>0</v>
      </c>
      <c r="L400" s="29">
        <f t="shared" si="43"/>
        <v>0</v>
      </c>
      <c r="M400" s="29">
        <f t="shared" si="43"/>
        <v>0</v>
      </c>
      <c r="N400" s="14">
        <f t="shared" si="43"/>
        <v>0</v>
      </c>
    </row>
    <row r="401" spans="1:15" x14ac:dyDescent="0.25">
      <c r="A401" s="15"/>
      <c r="N401" s="14"/>
    </row>
    <row r="402" spans="1:15" ht="13" x14ac:dyDescent="0.3">
      <c r="A402" s="22" t="s">
        <v>28</v>
      </c>
      <c r="N402" s="14"/>
    </row>
    <row r="403" spans="1:15" ht="14.5" x14ac:dyDescent="0.35">
      <c r="A403" s="58" t="s">
        <v>71</v>
      </c>
      <c r="B403" s="29">
        <v>0</v>
      </c>
      <c r="C403" s="29">
        <v>0</v>
      </c>
      <c r="D403" s="29">
        <v>0</v>
      </c>
      <c r="E403" s="29">
        <v>0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14">
        <f t="shared" ref="N403:N417" si="44">SUM(B403:M403)</f>
        <v>0</v>
      </c>
      <c r="O403"/>
    </row>
    <row r="404" spans="1:15" ht="14.5" x14ac:dyDescent="0.35">
      <c r="A404" s="58" t="s">
        <v>72</v>
      </c>
      <c r="B404" s="29">
        <v>0</v>
      </c>
      <c r="C404" s="29">
        <v>0</v>
      </c>
      <c r="D404" s="29">
        <v>0</v>
      </c>
      <c r="E404" s="29">
        <v>0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14">
        <f t="shared" si="44"/>
        <v>0</v>
      </c>
      <c r="O404"/>
    </row>
    <row r="405" spans="1:15" ht="14.5" x14ac:dyDescent="0.35">
      <c r="A405" s="58" t="s">
        <v>73</v>
      </c>
      <c r="B405" s="29">
        <v>0</v>
      </c>
      <c r="C405" s="29">
        <v>0</v>
      </c>
      <c r="D405" s="29">
        <v>0</v>
      </c>
      <c r="E405" s="29">
        <v>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14">
        <f t="shared" si="44"/>
        <v>0</v>
      </c>
      <c r="O405"/>
    </row>
    <row r="406" spans="1:15" ht="14.5" x14ac:dyDescent="0.35">
      <c r="A406" s="58" t="s">
        <v>74</v>
      </c>
      <c r="B406" s="29">
        <v>0</v>
      </c>
      <c r="C406" s="29">
        <v>0</v>
      </c>
      <c r="D406" s="29">
        <v>0</v>
      </c>
      <c r="E406" s="29">
        <v>0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14">
        <f t="shared" si="44"/>
        <v>0</v>
      </c>
      <c r="O406"/>
    </row>
    <row r="407" spans="1:15" ht="14.5" x14ac:dyDescent="0.35">
      <c r="A407" s="58" t="s">
        <v>75</v>
      </c>
      <c r="B407" s="29">
        <v>0</v>
      </c>
      <c r="C407" s="29">
        <v>0</v>
      </c>
      <c r="D407" s="29">
        <v>0</v>
      </c>
      <c r="E407" s="29">
        <v>0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14">
        <f t="shared" si="44"/>
        <v>0</v>
      </c>
      <c r="O407"/>
    </row>
    <row r="408" spans="1:15" ht="14.5" x14ac:dyDescent="0.35">
      <c r="A408" s="58" t="s">
        <v>76</v>
      </c>
      <c r="B408" s="29">
        <v>0</v>
      </c>
      <c r="C408" s="29">
        <v>0</v>
      </c>
      <c r="D408" s="29">
        <v>0</v>
      </c>
      <c r="E408" s="29">
        <v>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14">
        <f t="shared" si="44"/>
        <v>0</v>
      </c>
      <c r="O408"/>
    </row>
    <row r="409" spans="1:15" ht="14.5" x14ac:dyDescent="0.35">
      <c r="A409" s="58" t="s">
        <v>77</v>
      </c>
      <c r="B409" s="29">
        <v>0</v>
      </c>
      <c r="C409" s="29">
        <v>0</v>
      </c>
      <c r="D409" s="29">
        <v>0</v>
      </c>
      <c r="E409" s="29">
        <v>0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14">
        <f t="shared" si="44"/>
        <v>0</v>
      </c>
      <c r="O409"/>
    </row>
    <row r="410" spans="1:15" ht="14.5" x14ac:dyDescent="0.35">
      <c r="A410" s="58" t="s">
        <v>78</v>
      </c>
      <c r="B410" s="29">
        <v>0</v>
      </c>
      <c r="C410" s="29">
        <v>0</v>
      </c>
      <c r="D410" s="29">
        <v>0</v>
      </c>
      <c r="E410" s="29">
        <v>0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14">
        <f t="shared" si="44"/>
        <v>0</v>
      </c>
      <c r="O410"/>
    </row>
    <row r="411" spans="1:15" ht="14.5" x14ac:dyDescent="0.35">
      <c r="A411" s="58" t="s">
        <v>79</v>
      </c>
      <c r="B411" s="29">
        <v>0</v>
      </c>
      <c r="C411" s="29">
        <v>0</v>
      </c>
      <c r="D411" s="29">
        <v>0</v>
      </c>
      <c r="E411" s="29">
        <v>0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14">
        <f t="shared" si="44"/>
        <v>0</v>
      </c>
      <c r="O411"/>
    </row>
    <row r="412" spans="1:15" ht="14.5" x14ac:dyDescent="0.35">
      <c r="A412" s="58" t="s">
        <v>81</v>
      </c>
      <c r="B412" s="29">
        <v>0</v>
      </c>
      <c r="C412" s="29">
        <v>0</v>
      </c>
      <c r="D412" s="29">
        <v>0</v>
      </c>
      <c r="E412" s="29">
        <v>0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14">
        <f t="shared" si="44"/>
        <v>0</v>
      </c>
      <c r="O412"/>
    </row>
    <row r="413" spans="1:15" ht="14.5" x14ac:dyDescent="0.35">
      <c r="A413" s="58" t="s">
        <v>82</v>
      </c>
      <c r="B413" s="29">
        <v>0</v>
      </c>
      <c r="C413" s="29">
        <v>0</v>
      </c>
      <c r="D413" s="29">
        <v>0</v>
      </c>
      <c r="E413" s="29">
        <v>0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14">
        <f t="shared" si="44"/>
        <v>0</v>
      </c>
      <c r="O413"/>
    </row>
    <row r="414" spans="1:15" ht="14.5" x14ac:dyDescent="0.35">
      <c r="A414" s="58" t="s">
        <v>83</v>
      </c>
      <c r="B414" s="29">
        <v>0</v>
      </c>
      <c r="C414" s="29">
        <v>0</v>
      </c>
      <c r="D414" s="29">
        <v>0</v>
      </c>
      <c r="E414" s="29">
        <v>0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14">
        <f t="shared" si="44"/>
        <v>0</v>
      </c>
      <c r="O414"/>
    </row>
    <row r="415" spans="1:15" ht="14.5" x14ac:dyDescent="0.35">
      <c r="A415" s="63" t="s">
        <v>84</v>
      </c>
      <c r="B415" s="29">
        <v>0</v>
      </c>
      <c r="C415" s="29">
        <v>0</v>
      </c>
      <c r="D415" s="29">
        <v>0</v>
      </c>
      <c r="E415" s="29">
        <v>0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14">
        <f t="shared" si="44"/>
        <v>0</v>
      </c>
      <c r="O415" s="50"/>
    </row>
    <row r="416" spans="1:15" ht="14.5" x14ac:dyDescent="0.35">
      <c r="A416" s="63" t="s">
        <v>86</v>
      </c>
      <c r="B416" s="29">
        <v>0</v>
      </c>
      <c r="C416" s="29">
        <v>0</v>
      </c>
      <c r="D416" s="29">
        <v>0</v>
      </c>
      <c r="E416" s="29">
        <v>0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14">
        <f t="shared" si="44"/>
        <v>0</v>
      </c>
      <c r="O416" s="50"/>
    </row>
    <row r="417" spans="1:15" ht="14.5" x14ac:dyDescent="0.35">
      <c r="A417" s="63" t="s">
        <v>87</v>
      </c>
      <c r="B417" s="29">
        <v>0</v>
      </c>
      <c r="C417" s="29">
        <v>0</v>
      </c>
      <c r="D417" s="29">
        <v>0</v>
      </c>
      <c r="E417" s="29">
        <v>0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14">
        <f t="shared" si="44"/>
        <v>0</v>
      </c>
      <c r="O417" s="50"/>
    </row>
    <row r="418" spans="1:15" ht="17.25" customHeight="1" x14ac:dyDescent="0.35">
      <c r="A418" s="63" t="s">
        <v>88</v>
      </c>
      <c r="B418" s="29">
        <v>0</v>
      </c>
      <c r="C418" s="29">
        <v>0</v>
      </c>
      <c r="D418" s="29">
        <v>0</v>
      </c>
      <c r="E418" s="29">
        <v>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14">
        <f>SUM(B418:M418)</f>
        <v>0</v>
      </c>
      <c r="O418"/>
    </row>
    <row r="419" spans="1:15" ht="17.25" customHeight="1" x14ac:dyDescent="0.35">
      <c r="A419" s="63" t="s">
        <v>94</v>
      </c>
      <c r="B419" s="29">
        <v>0</v>
      </c>
      <c r="C419" s="29">
        <v>0</v>
      </c>
      <c r="D419" s="29">
        <v>0</v>
      </c>
      <c r="E419" s="29">
        <v>0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14">
        <f>SUM(B419:M419)</f>
        <v>0</v>
      </c>
      <c r="O419"/>
    </row>
    <row r="420" spans="1:15" ht="17.25" customHeight="1" x14ac:dyDescent="0.35">
      <c r="A420" s="63" t="s">
        <v>89</v>
      </c>
      <c r="B420" s="29">
        <v>0</v>
      </c>
      <c r="C420" s="29">
        <v>0</v>
      </c>
      <c r="D420" s="29">
        <v>0</v>
      </c>
      <c r="E420" s="29">
        <v>0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14">
        <f>SUM(B420:M420)</f>
        <v>0</v>
      </c>
      <c r="O420"/>
    </row>
    <row r="421" spans="1:15" ht="17.25" customHeight="1" x14ac:dyDescent="0.35">
      <c r="A421" s="63" t="s">
        <v>93</v>
      </c>
      <c r="B421" s="29">
        <v>0</v>
      </c>
      <c r="C421" s="29">
        <v>0</v>
      </c>
      <c r="D421" s="29">
        <v>0</v>
      </c>
      <c r="E421" s="29">
        <v>0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14">
        <f t="shared" ref="N421:N424" si="45">SUM(B421:M421)</f>
        <v>0</v>
      </c>
      <c r="O421"/>
    </row>
    <row r="422" spans="1:15" ht="17.25" customHeight="1" x14ac:dyDescent="0.35">
      <c r="A422" s="63" t="s">
        <v>95</v>
      </c>
      <c r="B422" s="29">
        <v>0</v>
      </c>
      <c r="C422" s="29">
        <v>0</v>
      </c>
      <c r="D422" s="29">
        <v>0</v>
      </c>
      <c r="E422" s="29">
        <v>0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14">
        <f t="shared" si="45"/>
        <v>0</v>
      </c>
      <c r="O422"/>
    </row>
    <row r="423" spans="1:15" ht="17.25" customHeight="1" x14ac:dyDescent="0.35">
      <c r="A423" s="63" t="s">
        <v>96</v>
      </c>
      <c r="B423" s="29">
        <v>0</v>
      </c>
      <c r="C423" s="29">
        <v>0</v>
      </c>
      <c r="D423" s="29">
        <v>0</v>
      </c>
      <c r="E423" s="29">
        <v>0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14">
        <f t="shared" si="45"/>
        <v>0</v>
      </c>
      <c r="O423"/>
    </row>
    <row r="424" spans="1:15" ht="17.25" customHeight="1" x14ac:dyDescent="0.35">
      <c r="A424" s="63" t="s">
        <v>98</v>
      </c>
      <c r="B424" s="29">
        <v>0</v>
      </c>
      <c r="C424" s="29">
        <v>0</v>
      </c>
      <c r="D424" s="29">
        <v>0</v>
      </c>
      <c r="E424" s="29">
        <v>0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14">
        <f t="shared" si="45"/>
        <v>0</v>
      </c>
      <c r="O424"/>
    </row>
    <row r="425" spans="1:15" x14ac:dyDescent="0.25">
      <c r="A425" s="15" t="s">
        <v>27</v>
      </c>
      <c r="B425" s="29">
        <f>SUM(B403:B424)</f>
        <v>0</v>
      </c>
      <c r="C425" s="29">
        <f t="shared" ref="C425:N425" si="46">SUM(C403:C424)</f>
        <v>0</v>
      </c>
      <c r="D425" s="29">
        <f t="shared" si="46"/>
        <v>0</v>
      </c>
      <c r="E425" s="29">
        <f t="shared" si="46"/>
        <v>0</v>
      </c>
      <c r="F425" s="29">
        <f t="shared" si="46"/>
        <v>0</v>
      </c>
      <c r="G425" s="29">
        <f t="shared" si="46"/>
        <v>0</v>
      </c>
      <c r="H425" s="29">
        <f t="shared" si="46"/>
        <v>0</v>
      </c>
      <c r="I425" s="29">
        <f t="shared" si="46"/>
        <v>0</v>
      </c>
      <c r="J425" s="29">
        <f t="shared" si="46"/>
        <v>0</v>
      </c>
      <c r="K425" s="29">
        <f t="shared" si="46"/>
        <v>0</v>
      </c>
      <c r="L425" s="29">
        <f t="shared" si="46"/>
        <v>0</v>
      </c>
      <c r="M425" s="29">
        <f t="shared" si="46"/>
        <v>0</v>
      </c>
      <c r="N425" s="14">
        <f t="shared" si="46"/>
        <v>0</v>
      </c>
    </row>
    <row r="426" spans="1:15" x14ac:dyDescent="0.25">
      <c r="A426" s="15"/>
      <c r="N426" s="14"/>
    </row>
    <row r="427" spans="1:15" ht="16" thickBot="1" x14ac:dyDescent="0.4">
      <c r="A427" s="19" t="s">
        <v>15</v>
      </c>
      <c r="B427" s="33">
        <f t="shared" ref="B427:M427" si="47">+B425+B400+B375</f>
        <v>24529.67</v>
      </c>
      <c r="C427" s="33">
        <f t="shared" si="47"/>
        <v>0</v>
      </c>
      <c r="D427" s="33">
        <f t="shared" si="47"/>
        <v>0</v>
      </c>
      <c r="E427" s="33">
        <f t="shared" si="47"/>
        <v>0</v>
      </c>
      <c r="F427" s="33">
        <f t="shared" si="47"/>
        <v>0</v>
      </c>
      <c r="G427" s="33">
        <f t="shared" si="47"/>
        <v>0</v>
      </c>
      <c r="H427" s="33">
        <f t="shared" si="47"/>
        <v>0</v>
      </c>
      <c r="I427" s="33">
        <f t="shared" si="47"/>
        <v>0</v>
      </c>
      <c r="J427" s="33">
        <f t="shared" si="47"/>
        <v>0</v>
      </c>
      <c r="K427" s="33">
        <f t="shared" si="47"/>
        <v>0</v>
      </c>
      <c r="L427" s="33">
        <f t="shared" si="47"/>
        <v>0</v>
      </c>
      <c r="M427" s="33">
        <f t="shared" si="47"/>
        <v>0</v>
      </c>
      <c r="N427" s="20">
        <f>+N425+N376+N400+N375</f>
        <v>24529.67</v>
      </c>
    </row>
    <row r="428" spans="1:15" ht="13" x14ac:dyDescent="0.3">
      <c r="A428" s="5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7" t="s">
        <v>0</v>
      </c>
    </row>
    <row r="429" spans="1:15" ht="13.5" thickBot="1" x14ac:dyDescent="0.35">
      <c r="A429" s="21" t="s">
        <v>102</v>
      </c>
      <c r="B429" s="32" t="s">
        <v>2</v>
      </c>
      <c r="C429" s="32" t="s">
        <v>3</v>
      </c>
      <c r="D429" s="32" t="s">
        <v>4</v>
      </c>
      <c r="E429" s="32" t="s">
        <v>5</v>
      </c>
      <c r="F429" s="32" t="s">
        <v>6</v>
      </c>
      <c r="G429" s="32" t="s">
        <v>7</v>
      </c>
      <c r="H429" s="32" t="s">
        <v>8</v>
      </c>
      <c r="I429" s="32" t="s">
        <v>9</v>
      </c>
      <c r="J429" s="32" t="s">
        <v>10</v>
      </c>
      <c r="K429" s="32" t="s">
        <v>11</v>
      </c>
      <c r="L429" s="32" t="s">
        <v>12</v>
      </c>
      <c r="M429" s="32" t="s">
        <v>13</v>
      </c>
      <c r="N429" s="10" t="s">
        <v>14</v>
      </c>
    </row>
    <row r="430" spans="1:15" ht="13" x14ac:dyDescent="0.3">
      <c r="A430" s="59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51"/>
    </row>
    <row r="431" spans="1:15" ht="13" x14ac:dyDescent="0.3">
      <c r="A431" s="22" t="s">
        <v>30</v>
      </c>
      <c r="B431" s="29">
        <f>14261.46-B458-B485</f>
        <v>14261.46</v>
      </c>
      <c r="C431" s="29">
        <f t="shared" ref="B431:M431" si="48">0-C458-C485</f>
        <v>0</v>
      </c>
      <c r="D431" s="29">
        <f t="shared" si="48"/>
        <v>0</v>
      </c>
      <c r="E431" s="29">
        <f t="shared" si="48"/>
        <v>0</v>
      </c>
      <c r="F431" s="29">
        <f t="shared" si="48"/>
        <v>0</v>
      </c>
      <c r="G431" s="29">
        <f t="shared" si="48"/>
        <v>0</v>
      </c>
      <c r="H431" s="29">
        <f t="shared" si="48"/>
        <v>0</v>
      </c>
      <c r="I431" s="29">
        <f t="shared" si="48"/>
        <v>0</v>
      </c>
      <c r="J431" s="29">
        <f t="shared" si="48"/>
        <v>0</v>
      </c>
      <c r="K431" s="29">
        <f t="shared" si="48"/>
        <v>0</v>
      </c>
      <c r="L431" s="29">
        <f t="shared" si="48"/>
        <v>0</v>
      </c>
      <c r="M431" s="29">
        <f t="shared" si="48"/>
        <v>0</v>
      </c>
      <c r="N431" s="14">
        <f>SUM(B431:M431)</f>
        <v>14261.46</v>
      </c>
    </row>
    <row r="432" spans="1:15" x14ac:dyDescent="0.25">
      <c r="A432" s="15" t="s">
        <v>48</v>
      </c>
      <c r="N432" s="14">
        <f>SUM(B432:M432)</f>
        <v>0</v>
      </c>
    </row>
    <row r="433" spans="1:15" ht="13" x14ac:dyDescent="0.3">
      <c r="A433" s="22" t="s">
        <v>29</v>
      </c>
      <c r="N433" s="14"/>
    </row>
    <row r="434" spans="1:15" ht="14.5" x14ac:dyDescent="0.35">
      <c r="A434" s="58" t="s">
        <v>70</v>
      </c>
      <c r="B434" s="29">
        <v>0</v>
      </c>
      <c r="C434" s="29">
        <v>0</v>
      </c>
      <c r="D434" s="29">
        <v>0</v>
      </c>
      <c r="E434" s="29">
        <v>0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14">
        <f t="shared" ref="N434:N447" si="49">SUM(B434:M434)</f>
        <v>0</v>
      </c>
      <c r="O434"/>
    </row>
    <row r="435" spans="1:15" ht="14.5" x14ac:dyDescent="0.35">
      <c r="A435" s="58" t="s">
        <v>71</v>
      </c>
      <c r="B435" s="29">
        <v>0</v>
      </c>
      <c r="C435" s="29">
        <v>0</v>
      </c>
      <c r="D435" s="29">
        <v>0</v>
      </c>
      <c r="E435" s="29">
        <v>0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14">
        <f t="shared" si="49"/>
        <v>0</v>
      </c>
      <c r="O435"/>
    </row>
    <row r="436" spans="1:15" ht="14.5" x14ac:dyDescent="0.35">
      <c r="A436" s="58" t="s">
        <v>72</v>
      </c>
      <c r="B436" s="29">
        <v>0</v>
      </c>
      <c r="C436" s="29">
        <v>0</v>
      </c>
      <c r="D436" s="29">
        <v>0</v>
      </c>
      <c r="E436" s="29">
        <v>0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14">
        <f t="shared" si="49"/>
        <v>0</v>
      </c>
      <c r="O436"/>
    </row>
    <row r="437" spans="1:15" ht="14.5" x14ac:dyDescent="0.35">
      <c r="A437" s="58" t="s">
        <v>73</v>
      </c>
      <c r="B437" s="29">
        <v>0</v>
      </c>
      <c r="C437" s="29">
        <v>0</v>
      </c>
      <c r="D437" s="29">
        <v>0</v>
      </c>
      <c r="E437" s="29">
        <v>0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14">
        <f t="shared" si="49"/>
        <v>0</v>
      </c>
      <c r="O437"/>
    </row>
    <row r="438" spans="1:15" ht="14.5" x14ac:dyDescent="0.35">
      <c r="A438" s="58" t="s">
        <v>74</v>
      </c>
      <c r="B438" s="29">
        <v>0</v>
      </c>
      <c r="C438" s="29">
        <v>0</v>
      </c>
      <c r="D438" s="29">
        <v>0</v>
      </c>
      <c r="E438" s="29">
        <v>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14">
        <f t="shared" si="49"/>
        <v>0</v>
      </c>
      <c r="O438"/>
    </row>
    <row r="439" spans="1:15" ht="14.5" x14ac:dyDescent="0.35">
      <c r="A439" s="58" t="s">
        <v>75</v>
      </c>
      <c r="B439" s="29">
        <v>0</v>
      </c>
      <c r="C439" s="29">
        <v>0</v>
      </c>
      <c r="D439" s="29">
        <v>0</v>
      </c>
      <c r="E439" s="29">
        <v>0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14">
        <f t="shared" si="49"/>
        <v>0</v>
      </c>
      <c r="O439"/>
    </row>
    <row r="440" spans="1:15" ht="14.5" x14ac:dyDescent="0.35">
      <c r="A440" s="58" t="s">
        <v>76</v>
      </c>
      <c r="B440" s="29">
        <v>0</v>
      </c>
      <c r="C440" s="29">
        <v>0</v>
      </c>
      <c r="D440" s="29">
        <v>0</v>
      </c>
      <c r="E440" s="29">
        <v>0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14">
        <f t="shared" si="49"/>
        <v>0</v>
      </c>
      <c r="O440"/>
    </row>
    <row r="441" spans="1:15" ht="14.5" x14ac:dyDescent="0.35">
      <c r="A441" s="58" t="s">
        <v>77</v>
      </c>
      <c r="B441" s="29">
        <v>0</v>
      </c>
      <c r="C441" s="29">
        <v>0</v>
      </c>
      <c r="D441" s="29">
        <v>0</v>
      </c>
      <c r="E441" s="29">
        <v>0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14">
        <f t="shared" si="49"/>
        <v>0</v>
      </c>
      <c r="O441"/>
    </row>
    <row r="442" spans="1:15" ht="14.5" x14ac:dyDescent="0.35">
      <c r="A442" s="58" t="s">
        <v>78</v>
      </c>
      <c r="B442" s="29">
        <v>0</v>
      </c>
      <c r="C442" s="29">
        <v>0</v>
      </c>
      <c r="D442" s="29">
        <v>0</v>
      </c>
      <c r="E442" s="29">
        <v>0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14">
        <f t="shared" si="49"/>
        <v>0</v>
      </c>
      <c r="O442"/>
    </row>
    <row r="443" spans="1:15" ht="14.5" x14ac:dyDescent="0.35">
      <c r="A443" s="58" t="s">
        <v>79</v>
      </c>
      <c r="B443" s="29">
        <v>0</v>
      </c>
      <c r="C443" s="29">
        <v>0</v>
      </c>
      <c r="D443" s="29">
        <v>0</v>
      </c>
      <c r="E443" s="29">
        <v>0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14">
        <f t="shared" si="49"/>
        <v>0</v>
      </c>
      <c r="O443"/>
    </row>
    <row r="444" spans="1:15" ht="14.5" x14ac:dyDescent="0.35">
      <c r="A444" s="58" t="s">
        <v>80</v>
      </c>
      <c r="B444" s="29">
        <v>0</v>
      </c>
      <c r="C444" s="29">
        <v>0</v>
      </c>
      <c r="D444" s="29">
        <v>0</v>
      </c>
      <c r="E444" s="29">
        <v>0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14">
        <f t="shared" si="49"/>
        <v>0</v>
      </c>
      <c r="O444"/>
    </row>
    <row r="445" spans="1:15" ht="14.5" x14ac:dyDescent="0.35">
      <c r="A445" s="58" t="s">
        <v>81</v>
      </c>
      <c r="B445" s="29">
        <v>0</v>
      </c>
      <c r="C445" s="29">
        <v>0</v>
      </c>
      <c r="D445" s="29">
        <v>0</v>
      </c>
      <c r="E445" s="29">
        <v>0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14">
        <f t="shared" si="49"/>
        <v>0</v>
      </c>
      <c r="O445"/>
    </row>
    <row r="446" spans="1:15" ht="14.5" x14ac:dyDescent="0.35">
      <c r="A446" s="58" t="s">
        <v>82</v>
      </c>
      <c r="B446" s="29">
        <v>0</v>
      </c>
      <c r="C446" s="29">
        <v>0</v>
      </c>
      <c r="D446" s="29">
        <v>0</v>
      </c>
      <c r="E446" s="29">
        <v>0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14">
        <f t="shared" si="49"/>
        <v>0</v>
      </c>
      <c r="O446"/>
    </row>
    <row r="447" spans="1:15" ht="14.5" x14ac:dyDescent="0.35">
      <c r="A447" s="58" t="s">
        <v>83</v>
      </c>
      <c r="B447" s="29">
        <v>0</v>
      </c>
      <c r="C447" s="29">
        <v>0</v>
      </c>
      <c r="D447" s="29">
        <v>0</v>
      </c>
      <c r="E447" s="29">
        <v>0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14">
        <f t="shared" si="49"/>
        <v>0</v>
      </c>
      <c r="O447"/>
    </row>
    <row r="448" spans="1:15" ht="17.25" customHeight="1" x14ac:dyDescent="0.35">
      <c r="A448" s="63" t="s">
        <v>84</v>
      </c>
      <c r="B448" s="29">
        <v>0</v>
      </c>
      <c r="C448" s="29">
        <v>0</v>
      </c>
      <c r="D448" s="29">
        <v>0</v>
      </c>
      <c r="E448" s="29">
        <v>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14">
        <f t="shared" ref="N448:N451" si="50">SUM(B448:M448)</f>
        <v>0</v>
      </c>
      <c r="O448"/>
    </row>
    <row r="449" spans="1:15" ht="17.25" customHeight="1" x14ac:dyDescent="0.35">
      <c r="A449" s="63" t="s">
        <v>86</v>
      </c>
      <c r="B449" s="29">
        <v>0</v>
      </c>
      <c r="C449" s="29">
        <v>0</v>
      </c>
      <c r="D449" s="29">
        <v>0</v>
      </c>
      <c r="E449" s="29">
        <v>0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14">
        <f t="shared" si="50"/>
        <v>0</v>
      </c>
      <c r="O449"/>
    </row>
    <row r="450" spans="1:15" ht="17.25" customHeight="1" x14ac:dyDescent="0.35">
      <c r="A450" s="63" t="s">
        <v>87</v>
      </c>
      <c r="B450" s="29">
        <v>0</v>
      </c>
      <c r="C450" s="29">
        <v>0</v>
      </c>
      <c r="D450" s="29">
        <v>0</v>
      </c>
      <c r="E450" s="29">
        <v>0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14">
        <f t="shared" si="50"/>
        <v>0</v>
      </c>
      <c r="O450"/>
    </row>
    <row r="451" spans="1:15" ht="17.25" customHeight="1" x14ac:dyDescent="0.35">
      <c r="A451" s="63" t="s">
        <v>88</v>
      </c>
      <c r="B451" s="29">
        <v>0</v>
      </c>
      <c r="C451" s="29">
        <v>0</v>
      </c>
      <c r="D451" s="29">
        <v>0</v>
      </c>
      <c r="E451" s="29">
        <v>0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14">
        <f t="shared" si="50"/>
        <v>0</v>
      </c>
      <c r="O451"/>
    </row>
    <row r="452" spans="1:15" ht="17.25" customHeight="1" x14ac:dyDescent="0.35">
      <c r="A452" s="63" t="s">
        <v>94</v>
      </c>
      <c r="B452" s="29">
        <v>0</v>
      </c>
      <c r="C452" s="29">
        <v>0</v>
      </c>
      <c r="D452" s="29">
        <v>0</v>
      </c>
      <c r="E452" s="29">
        <v>0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14">
        <f>SUM(B452:M452)</f>
        <v>0</v>
      </c>
      <c r="O452"/>
    </row>
    <row r="453" spans="1:15" ht="17.25" customHeight="1" x14ac:dyDescent="0.35">
      <c r="A453" s="63" t="s">
        <v>89</v>
      </c>
      <c r="B453" s="29">
        <v>0</v>
      </c>
      <c r="C453" s="29">
        <v>0</v>
      </c>
      <c r="D453" s="29">
        <v>0</v>
      </c>
      <c r="E453" s="29">
        <v>0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14">
        <f t="shared" ref="N453:N454" si="51">SUM(B453:M453)</f>
        <v>0</v>
      </c>
      <c r="O453"/>
    </row>
    <row r="454" spans="1:15" ht="17.25" customHeight="1" x14ac:dyDescent="0.35">
      <c r="A454" s="63" t="s">
        <v>93</v>
      </c>
      <c r="B454" s="29">
        <v>0</v>
      </c>
      <c r="C454" s="29">
        <v>0</v>
      </c>
      <c r="D454" s="29">
        <v>0</v>
      </c>
      <c r="E454" s="29">
        <v>0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14">
        <f t="shared" si="51"/>
        <v>0</v>
      </c>
      <c r="O454"/>
    </row>
    <row r="455" spans="1:15" ht="17.25" customHeight="1" x14ac:dyDescent="0.35">
      <c r="A455" s="63" t="s">
        <v>95</v>
      </c>
      <c r="B455" s="29">
        <v>0</v>
      </c>
      <c r="C455" s="29">
        <v>0</v>
      </c>
      <c r="D455" s="29">
        <v>0</v>
      </c>
      <c r="E455" s="29">
        <v>0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14">
        <f t="shared" ref="N455" si="52">SUM(B455:M455)</f>
        <v>0</v>
      </c>
      <c r="O455"/>
    </row>
    <row r="456" spans="1:15" ht="17.25" customHeight="1" x14ac:dyDescent="0.35">
      <c r="A456" s="63" t="s">
        <v>96</v>
      </c>
      <c r="B456" s="29">
        <v>0</v>
      </c>
      <c r="C456" s="29">
        <v>0</v>
      </c>
      <c r="D456" s="29">
        <v>0</v>
      </c>
      <c r="E456" s="29">
        <v>0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14">
        <f t="shared" ref="N456" si="53">SUM(B456:M456)</f>
        <v>0</v>
      </c>
      <c r="O456"/>
    </row>
    <row r="457" spans="1:15" ht="17.25" customHeight="1" x14ac:dyDescent="0.35">
      <c r="A457" s="63" t="s">
        <v>97</v>
      </c>
      <c r="B457" s="29">
        <v>0</v>
      </c>
      <c r="C457" s="29">
        <v>0</v>
      </c>
      <c r="D457" s="29">
        <v>0</v>
      </c>
      <c r="E457" s="29">
        <v>0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14">
        <f t="shared" ref="N457" si="54">SUM(B457:M457)</f>
        <v>0</v>
      </c>
      <c r="O457"/>
    </row>
    <row r="458" spans="1:15" x14ac:dyDescent="0.25">
      <c r="A458" s="15" t="s">
        <v>27</v>
      </c>
      <c r="B458" s="29">
        <f t="shared" ref="B458:N458" si="55">SUM(B434:B457)</f>
        <v>0</v>
      </c>
      <c r="C458" s="29">
        <f t="shared" si="55"/>
        <v>0</v>
      </c>
      <c r="D458" s="29">
        <f t="shared" si="55"/>
        <v>0</v>
      </c>
      <c r="E458" s="29">
        <f t="shared" si="55"/>
        <v>0</v>
      </c>
      <c r="F458" s="29">
        <f t="shared" si="55"/>
        <v>0</v>
      </c>
      <c r="G458" s="29">
        <f t="shared" si="55"/>
        <v>0</v>
      </c>
      <c r="H458" s="29">
        <f t="shared" si="55"/>
        <v>0</v>
      </c>
      <c r="I458" s="29">
        <f t="shared" si="55"/>
        <v>0</v>
      </c>
      <c r="J458" s="29">
        <f t="shared" si="55"/>
        <v>0</v>
      </c>
      <c r="K458" s="29">
        <f t="shared" si="55"/>
        <v>0</v>
      </c>
      <c r="L458" s="29">
        <f t="shared" si="55"/>
        <v>0</v>
      </c>
      <c r="M458" s="29">
        <f t="shared" si="55"/>
        <v>0</v>
      </c>
      <c r="N458" s="14">
        <f t="shared" si="55"/>
        <v>0</v>
      </c>
    </row>
    <row r="459" spans="1:15" x14ac:dyDescent="0.25">
      <c r="A459" s="15"/>
      <c r="N459" s="14"/>
    </row>
    <row r="460" spans="1:15" ht="13" x14ac:dyDescent="0.3">
      <c r="A460" s="22" t="s">
        <v>28</v>
      </c>
      <c r="N460" s="14"/>
    </row>
    <row r="461" spans="1:15" ht="14.5" x14ac:dyDescent="0.35">
      <c r="A461" s="58" t="s">
        <v>70</v>
      </c>
      <c r="B461" s="29">
        <v>0</v>
      </c>
      <c r="C461" s="29">
        <v>0</v>
      </c>
      <c r="D461" s="29">
        <v>0</v>
      </c>
      <c r="E461" s="29">
        <v>0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14">
        <f t="shared" ref="N461:N475" si="56">SUM(B461:M461)</f>
        <v>0</v>
      </c>
      <c r="O461"/>
    </row>
    <row r="462" spans="1:15" ht="14.5" x14ac:dyDescent="0.35">
      <c r="A462" s="58" t="s">
        <v>71</v>
      </c>
      <c r="B462" s="29">
        <v>0</v>
      </c>
      <c r="C462" s="29">
        <v>0</v>
      </c>
      <c r="D462" s="29">
        <v>0</v>
      </c>
      <c r="E462" s="29">
        <v>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14">
        <f t="shared" si="56"/>
        <v>0</v>
      </c>
      <c r="O462"/>
    </row>
    <row r="463" spans="1:15" ht="14.5" x14ac:dyDescent="0.35">
      <c r="A463" s="58" t="s">
        <v>72</v>
      </c>
      <c r="B463" s="29">
        <v>0</v>
      </c>
      <c r="C463" s="29">
        <v>0</v>
      </c>
      <c r="D463" s="29">
        <v>0</v>
      </c>
      <c r="E463" s="29">
        <v>0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14">
        <f t="shared" si="56"/>
        <v>0</v>
      </c>
      <c r="O463"/>
    </row>
    <row r="464" spans="1:15" ht="14.5" x14ac:dyDescent="0.35">
      <c r="A464" s="58" t="s">
        <v>73</v>
      </c>
      <c r="B464" s="29">
        <v>0</v>
      </c>
      <c r="C464" s="29">
        <v>0</v>
      </c>
      <c r="D464" s="29">
        <v>0</v>
      </c>
      <c r="E464" s="29">
        <v>0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14">
        <f t="shared" si="56"/>
        <v>0</v>
      </c>
      <c r="O464"/>
    </row>
    <row r="465" spans="1:15" ht="14.5" x14ac:dyDescent="0.35">
      <c r="A465" s="58" t="s">
        <v>74</v>
      </c>
      <c r="B465" s="29">
        <v>0</v>
      </c>
      <c r="C465" s="29">
        <v>0</v>
      </c>
      <c r="D465" s="29">
        <v>0</v>
      </c>
      <c r="E465" s="29">
        <v>0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14">
        <f t="shared" si="56"/>
        <v>0</v>
      </c>
      <c r="O465"/>
    </row>
    <row r="466" spans="1:15" ht="14.5" x14ac:dyDescent="0.35">
      <c r="A466" s="58" t="s">
        <v>75</v>
      </c>
      <c r="B466" s="29">
        <v>0</v>
      </c>
      <c r="C466" s="29">
        <v>0</v>
      </c>
      <c r="D466" s="29">
        <v>0</v>
      </c>
      <c r="E466" s="29">
        <v>0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14">
        <f t="shared" si="56"/>
        <v>0</v>
      </c>
      <c r="O466"/>
    </row>
    <row r="467" spans="1:15" ht="14.5" x14ac:dyDescent="0.35">
      <c r="A467" s="58" t="s">
        <v>76</v>
      </c>
      <c r="B467" s="29">
        <v>0</v>
      </c>
      <c r="C467" s="29">
        <v>0</v>
      </c>
      <c r="D467" s="29">
        <v>0</v>
      </c>
      <c r="E467" s="29">
        <v>0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14">
        <f t="shared" si="56"/>
        <v>0</v>
      </c>
      <c r="O467"/>
    </row>
    <row r="468" spans="1:15" ht="14.5" x14ac:dyDescent="0.35">
      <c r="A468" s="58" t="s">
        <v>77</v>
      </c>
      <c r="B468" s="29">
        <v>0</v>
      </c>
      <c r="C468" s="29">
        <v>0</v>
      </c>
      <c r="D468" s="29">
        <v>0</v>
      </c>
      <c r="E468" s="29">
        <v>0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14">
        <f t="shared" si="56"/>
        <v>0</v>
      </c>
      <c r="O468"/>
    </row>
    <row r="469" spans="1:15" ht="14.5" x14ac:dyDescent="0.35">
      <c r="A469" s="58" t="s">
        <v>78</v>
      </c>
      <c r="B469" s="29">
        <v>0</v>
      </c>
      <c r="C469" s="29">
        <v>0</v>
      </c>
      <c r="D469" s="29">
        <v>0</v>
      </c>
      <c r="E469" s="29">
        <v>0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14">
        <f t="shared" si="56"/>
        <v>0</v>
      </c>
      <c r="O469"/>
    </row>
    <row r="470" spans="1:15" ht="14.5" x14ac:dyDescent="0.35">
      <c r="A470" s="58" t="s">
        <v>79</v>
      </c>
      <c r="B470" s="29">
        <v>0</v>
      </c>
      <c r="C470" s="29">
        <v>0</v>
      </c>
      <c r="D470" s="29">
        <v>0</v>
      </c>
      <c r="E470" s="29">
        <v>0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14">
        <f t="shared" si="56"/>
        <v>0</v>
      </c>
      <c r="O470"/>
    </row>
    <row r="471" spans="1:15" ht="14.5" x14ac:dyDescent="0.35">
      <c r="A471" s="58" t="s">
        <v>80</v>
      </c>
      <c r="B471" s="29">
        <v>0</v>
      </c>
      <c r="C471" s="29">
        <v>0</v>
      </c>
      <c r="D471" s="29">
        <v>0</v>
      </c>
      <c r="E471" s="29">
        <v>0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14">
        <f t="shared" si="56"/>
        <v>0</v>
      </c>
      <c r="O471"/>
    </row>
    <row r="472" spans="1:15" ht="14.5" x14ac:dyDescent="0.35">
      <c r="A472" s="58" t="s">
        <v>81</v>
      </c>
      <c r="B472" s="29">
        <v>0</v>
      </c>
      <c r="C472" s="29">
        <v>0</v>
      </c>
      <c r="D472" s="29">
        <v>0</v>
      </c>
      <c r="E472" s="29">
        <v>0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14">
        <f t="shared" si="56"/>
        <v>0</v>
      </c>
      <c r="O472"/>
    </row>
    <row r="473" spans="1:15" ht="14.5" x14ac:dyDescent="0.35">
      <c r="A473" s="58" t="s">
        <v>82</v>
      </c>
      <c r="B473" s="29">
        <v>0</v>
      </c>
      <c r="C473" s="29">
        <v>0</v>
      </c>
      <c r="D473" s="29">
        <v>0</v>
      </c>
      <c r="E473" s="29">
        <v>0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14">
        <f t="shared" si="56"/>
        <v>0</v>
      </c>
      <c r="O473"/>
    </row>
    <row r="474" spans="1:15" ht="14.5" x14ac:dyDescent="0.35">
      <c r="A474" s="58" t="s">
        <v>83</v>
      </c>
      <c r="B474" s="29">
        <v>0</v>
      </c>
      <c r="C474" s="29">
        <v>0</v>
      </c>
      <c r="D474" s="29">
        <v>0</v>
      </c>
      <c r="E474" s="29">
        <v>0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14">
        <f t="shared" si="56"/>
        <v>0</v>
      </c>
      <c r="O474"/>
    </row>
    <row r="475" spans="1:15" ht="14.5" x14ac:dyDescent="0.35">
      <c r="A475" s="63" t="s">
        <v>84</v>
      </c>
      <c r="B475" s="29">
        <v>0</v>
      </c>
      <c r="C475" s="29">
        <v>0</v>
      </c>
      <c r="D475" s="29">
        <v>0</v>
      </c>
      <c r="E475" s="29">
        <v>0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14">
        <f t="shared" si="56"/>
        <v>0</v>
      </c>
      <c r="O475" s="50"/>
    </row>
    <row r="476" spans="1:15" ht="14.5" x14ac:dyDescent="0.35">
      <c r="A476" s="63" t="s">
        <v>86</v>
      </c>
      <c r="B476" s="29">
        <v>0</v>
      </c>
      <c r="C476" s="29">
        <v>0</v>
      </c>
      <c r="D476" s="29">
        <v>0</v>
      </c>
      <c r="E476" s="29">
        <v>0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14">
        <f t="shared" ref="N476" si="57">SUM(B476:M476)</f>
        <v>0</v>
      </c>
      <c r="O476" s="50"/>
    </row>
    <row r="477" spans="1:15" ht="14.5" x14ac:dyDescent="0.35">
      <c r="A477" s="63" t="s">
        <v>87</v>
      </c>
      <c r="B477" s="29">
        <v>0</v>
      </c>
      <c r="C477" s="29">
        <v>0</v>
      </c>
      <c r="D477" s="29">
        <v>0</v>
      </c>
      <c r="E477" s="29">
        <v>0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14">
        <f t="shared" ref="N477" si="58">SUM(B477:M477)</f>
        <v>0</v>
      </c>
      <c r="O477" s="50"/>
    </row>
    <row r="478" spans="1:15" ht="17.25" customHeight="1" x14ac:dyDescent="0.35">
      <c r="A478" s="63" t="s">
        <v>88</v>
      </c>
      <c r="B478" s="29">
        <v>0</v>
      </c>
      <c r="C478" s="29">
        <v>0</v>
      </c>
      <c r="D478" s="29">
        <v>0</v>
      </c>
      <c r="E478" s="29">
        <v>0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14">
        <f>SUM(B478:M478)</f>
        <v>0</v>
      </c>
      <c r="O478"/>
    </row>
    <row r="479" spans="1:15" ht="17.25" customHeight="1" x14ac:dyDescent="0.35">
      <c r="A479" s="63" t="s">
        <v>94</v>
      </c>
      <c r="B479" s="29">
        <v>0</v>
      </c>
      <c r="C479" s="29">
        <v>0</v>
      </c>
      <c r="D479" s="29">
        <v>0</v>
      </c>
      <c r="E479" s="29">
        <v>0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14">
        <f>SUM(B479:M479)</f>
        <v>0</v>
      </c>
      <c r="O479"/>
    </row>
    <row r="480" spans="1:15" ht="17.25" customHeight="1" x14ac:dyDescent="0.35">
      <c r="A480" s="63" t="s">
        <v>89</v>
      </c>
      <c r="B480" s="29">
        <v>0</v>
      </c>
      <c r="C480" s="29">
        <v>0</v>
      </c>
      <c r="D480" s="29">
        <v>0</v>
      </c>
      <c r="E480" s="29">
        <v>0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14">
        <f>SUM(B480:M480)</f>
        <v>0</v>
      </c>
      <c r="O480"/>
    </row>
    <row r="481" spans="1:15" ht="17.25" customHeight="1" x14ac:dyDescent="0.35">
      <c r="A481" s="63" t="s">
        <v>93</v>
      </c>
      <c r="B481" s="29">
        <v>0</v>
      </c>
      <c r="C481" s="29">
        <v>0</v>
      </c>
      <c r="D481" s="29">
        <v>0</v>
      </c>
      <c r="E481" s="29">
        <v>0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14">
        <f t="shared" ref="N481" si="59">SUM(B481:M481)</f>
        <v>0</v>
      </c>
      <c r="O481"/>
    </row>
    <row r="482" spans="1:15" ht="17.25" customHeight="1" x14ac:dyDescent="0.35">
      <c r="A482" s="63" t="s">
        <v>95</v>
      </c>
      <c r="B482" s="29">
        <v>0</v>
      </c>
      <c r="C482" s="29">
        <v>0</v>
      </c>
      <c r="D482" s="29">
        <v>0</v>
      </c>
      <c r="E482" s="29">
        <v>0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14">
        <f t="shared" ref="N482:N484" si="60">SUM(B482:M482)</f>
        <v>0</v>
      </c>
      <c r="O482"/>
    </row>
    <row r="483" spans="1:15" ht="17.25" customHeight="1" x14ac:dyDescent="0.35">
      <c r="A483" s="63" t="s">
        <v>96</v>
      </c>
      <c r="B483" s="29">
        <v>0</v>
      </c>
      <c r="C483" s="29">
        <v>0</v>
      </c>
      <c r="D483" s="29">
        <v>0</v>
      </c>
      <c r="E483" s="29">
        <v>0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14">
        <f t="shared" si="60"/>
        <v>0</v>
      </c>
      <c r="O483"/>
    </row>
    <row r="484" spans="1:15" ht="17.25" customHeight="1" x14ac:dyDescent="0.35">
      <c r="A484" s="63" t="s">
        <v>98</v>
      </c>
      <c r="B484" s="29">
        <v>0</v>
      </c>
      <c r="C484" s="29">
        <v>0</v>
      </c>
      <c r="D484" s="29">
        <v>0</v>
      </c>
      <c r="E484" s="29">
        <v>0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14">
        <f t="shared" si="60"/>
        <v>0</v>
      </c>
      <c r="O484"/>
    </row>
    <row r="485" spans="1:15" x14ac:dyDescent="0.25">
      <c r="A485" s="15" t="s">
        <v>27</v>
      </c>
      <c r="B485" s="29">
        <f t="shared" ref="B485:N485" si="61">SUM(B461:B484)</f>
        <v>0</v>
      </c>
      <c r="C485" s="29">
        <f t="shared" si="61"/>
        <v>0</v>
      </c>
      <c r="D485" s="29">
        <f t="shared" si="61"/>
        <v>0</v>
      </c>
      <c r="E485" s="29">
        <f t="shared" si="61"/>
        <v>0</v>
      </c>
      <c r="F485" s="29">
        <f t="shared" si="61"/>
        <v>0</v>
      </c>
      <c r="G485" s="29">
        <f t="shared" si="61"/>
        <v>0</v>
      </c>
      <c r="H485" s="29">
        <f t="shared" si="61"/>
        <v>0</v>
      </c>
      <c r="I485" s="29">
        <f t="shared" si="61"/>
        <v>0</v>
      </c>
      <c r="J485" s="29">
        <f t="shared" si="61"/>
        <v>0</v>
      </c>
      <c r="K485" s="29">
        <f t="shared" si="61"/>
        <v>0</v>
      </c>
      <c r="L485" s="29">
        <f t="shared" si="61"/>
        <v>0</v>
      </c>
      <c r="M485" s="29">
        <f t="shared" si="61"/>
        <v>0</v>
      </c>
      <c r="N485" s="14">
        <f t="shared" si="61"/>
        <v>0</v>
      </c>
    </row>
    <row r="486" spans="1:15" x14ac:dyDescent="0.25">
      <c r="A486" s="15"/>
      <c r="N486" s="14"/>
    </row>
    <row r="487" spans="1:15" ht="16" thickBot="1" x14ac:dyDescent="0.4">
      <c r="A487" s="19" t="s">
        <v>15</v>
      </c>
      <c r="B487" s="33">
        <f t="shared" ref="B487:M487" si="62">+B485+B458+B431</f>
        <v>14261.46</v>
      </c>
      <c r="C487" s="33">
        <f t="shared" si="62"/>
        <v>0</v>
      </c>
      <c r="D487" s="33">
        <f t="shared" si="62"/>
        <v>0</v>
      </c>
      <c r="E487" s="33">
        <f t="shared" si="62"/>
        <v>0</v>
      </c>
      <c r="F487" s="33">
        <f t="shared" si="62"/>
        <v>0</v>
      </c>
      <c r="G487" s="33">
        <f t="shared" si="62"/>
        <v>0</v>
      </c>
      <c r="H487" s="33">
        <f t="shared" si="62"/>
        <v>0</v>
      </c>
      <c r="I487" s="33">
        <f t="shared" si="62"/>
        <v>0</v>
      </c>
      <c r="J487" s="33">
        <f t="shared" si="62"/>
        <v>0</v>
      </c>
      <c r="K487" s="33">
        <f>+K485+K458+K431</f>
        <v>0</v>
      </c>
      <c r="L487" s="33">
        <f t="shared" si="62"/>
        <v>0</v>
      </c>
      <c r="M487" s="33">
        <f t="shared" si="62"/>
        <v>0</v>
      </c>
      <c r="N487" s="20">
        <f>+N485+N432+N458+N431</f>
        <v>14261.46</v>
      </c>
    </row>
    <row r="488" spans="1:15" ht="16" thickBot="1" x14ac:dyDescent="0.4">
      <c r="A488" s="4"/>
    </row>
    <row r="489" spans="1:15" ht="13" x14ac:dyDescent="0.3">
      <c r="A489" s="5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7" t="s">
        <v>0</v>
      </c>
    </row>
    <row r="490" spans="1:15" ht="13.5" thickBot="1" x14ac:dyDescent="0.35">
      <c r="A490" s="21" t="s">
        <v>51</v>
      </c>
      <c r="B490" s="32" t="s">
        <v>2</v>
      </c>
      <c r="C490" s="32" t="s">
        <v>3</v>
      </c>
      <c r="D490" s="32" t="s">
        <v>4</v>
      </c>
      <c r="E490" s="32" t="s">
        <v>5</v>
      </c>
      <c r="F490" s="32" t="s">
        <v>6</v>
      </c>
      <c r="G490" s="32" t="s">
        <v>7</v>
      </c>
      <c r="H490" s="32" t="s">
        <v>8</v>
      </c>
      <c r="I490" s="32" t="s">
        <v>9</v>
      </c>
      <c r="J490" s="32" t="s">
        <v>10</v>
      </c>
      <c r="K490" s="32" t="s">
        <v>11</v>
      </c>
      <c r="L490" s="32" t="s">
        <v>12</v>
      </c>
      <c r="M490" s="32" t="s">
        <v>13</v>
      </c>
      <c r="N490" s="10" t="s">
        <v>14</v>
      </c>
    </row>
    <row r="491" spans="1:15" ht="13" x14ac:dyDescent="0.3">
      <c r="A491" s="59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51"/>
    </row>
    <row r="492" spans="1:15" ht="13" x14ac:dyDescent="0.3">
      <c r="A492" s="22" t="s">
        <v>30</v>
      </c>
      <c r="B492" s="29">
        <f>0-B513-B534</f>
        <v>0</v>
      </c>
      <c r="C492" s="29">
        <f t="shared" ref="C492:E492" si="63">0-C513-C534</f>
        <v>0</v>
      </c>
      <c r="D492" s="29">
        <f t="shared" si="63"/>
        <v>0</v>
      </c>
      <c r="E492" s="29">
        <f t="shared" si="63"/>
        <v>0</v>
      </c>
      <c r="F492" s="29">
        <f t="shared" ref="F492:L492" si="64">0-F513-F534</f>
        <v>0</v>
      </c>
      <c r="G492" s="29">
        <f t="shared" si="64"/>
        <v>0</v>
      </c>
      <c r="H492" s="29">
        <f t="shared" si="64"/>
        <v>0</v>
      </c>
      <c r="I492" s="29">
        <f t="shared" si="64"/>
        <v>0</v>
      </c>
      <c r="J492" s="29">
        <f t="shared" si="64"/>
        <v>0</v>
      </c>
      <c r="K492" s="29">
        <f t="shared" si="64"/>
        <v>0</v>
      </c>
      <c r="L492" s="29">
        <f t="shared" si="64"/>
        <v>0</v>
      </c>
      <c r="M492" s="29">
        <f t="shared" ref="M492" si="65">0-M513-M534</f>
        <v>0</v>
      </c>
      <c r="N492" s="14">
        <f>SUM(B492:M492)</f>
        <v>0</v>
      </c>
    </row>
    <row r="493" spans="1:15" x14ac:dyDescent="0.25">
      <c r="A493" s="15" t="s">
        <v>48</v>
      </c>
      <c r="N493" s="14"/>
    </row>
    <row r="494" spans="1:15" ht="13" x14ac:dyDescent="0.3">
      <c r="A494" s="22" t="s">
        <v>29</v>
      </c>
      <c r="N494" s="14"/>
    </row>
    <row r="495" spans="1:15" x14ac:dyDescent="0.25">
      <c r="A495" s="15" t="s">
        <v>52</v>
      </c>
      <c r="B495" s="29">
        <v>0</v>
      </c>
      <c r="C495" s="29">
        <v>0</v>
      </c>
      <c r="D495" s="29">
        <v>0</v>
      </c>
      <c r="E495" s="29">
        <v>0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14">
        <f t="shared" ref="N495:N508" si="66">SUM(B495:M495)</f>
        <v>0</v>
      </c>
      <c r="O495"/>
    </row>
    <row r="496" spans="1:15" x14ac:dyDescent="0.25">
      <c r="A496" s="15" t="s">
        <v>53</v>
      </c>
      <c r="B496" s="29">
        <v>0</v>
      </c>
      <c r="C496" s="29">
        <v>0</v>
      </c>
      <c r="D496" s="29">
        <v>0</v>
      </c>
      <c r="E496" s="29">
        <v>0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14">
        <f t="shared" si="66"/>
        <v>0</v>
      </c>
      <c r="O496"/>
    </row>
    <row r="497" spans="1:15" x14ac:dyDescent="0.25">
      <c r="A497" s="15" t="s">
        <v>54</v>
      </c>
      <c r="B497" s="29">
        <v>0</v>
      </c>
      <c r="C497" s="29">
        <v>0</v>
      </c>
      <c r="D497" s="29">
        <v>0</v>
      </c>
      <c r="E497" s="29">
        <v>0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14">
        <f t="shared" si="66"/>
        <v>0</v>
      </c>
      <c r="O497"/>
    </row>
    <row r="498" spans="1:15" x14ac:dyDescent="0.25">
      <c r="A498" s="15" t="s">
        <v>55</v>
      </c>
      <c r="B498" s="29">
        <v>0</v>
      </c>
      <c r="C498" s="29">
        <v>0</v>
      </c>
      <c r="D498" s="29">
        <v>0</v>
      </c>
      <c r="E498" s="29">
        <v>0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14">
        <f t="shared" si="66"/>
        <v>0</v>
      </c>
      <c r="O498"/>
    </row>
    <row r="499" spans="1:15" x14ac:dyDescent="0.25">
      <c r="A499" s="15" t="s">
        <v>56</v>
      </c>
      <c r="B499" s="29">
        <v>0</v>
      </c>
      <c r="C499" s="29">
        <v>0</v>
      </c>
      <c r="D499" s="29">
        <v>0</v>
      </c>
      <c r="E499" s="29">
        <v>0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14">
        <f t="shared" si="66"/>
        <v>0</v>
      </c>
      <c r="O499"/>
    </row>
    <row r="500" spans="1:15" x14ac:dyDescent="0.25">
      <c r="A500" s="15" t="s">
        <v>57</v>
      </c>
      <c r="B500" s="29">
        <v>0</v>
      </c>
      <c r="C500" s="29">
        <v>0</v>
      </c>
      <c r="D500" s="29">
        <v>0</v>
      </c>
      <c r="E500" s="29">
        <v>0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14">
        <f t="shared" si="66"/>
        <v>0</v>
      </c>
      <c r="O500"/>
    </row>
    <row r="501" spans="1:15" x14ac:dyDescent="0.25">
      <c r="A501" s="15" t="s">
        <v>58</v>
      </c>
      <c r="B501" s="29">
        <v>0</v>
      </c>
      <c r="C501" s="29">
        <v>0</v>
      </c>
      <c r="D501" s="29">
        <v>0</v>
      </c>
      <c r="E501" s="29">
        <v>0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14">
        <f t="shared" si="66"/>
        <v>0</v>
      </c>
      <c r="O501"/>
    </row>
    <row r="502" spans="1:15" x14ac:dyDescent="0.25">
      <c r="A502" s="15" t="s">
        <v>59</v>
      </c>
      <c r="B502" s="29">
        <v>0</v>
      </c>
      <c r="C502" s="29">
        <v>0</v>
      </c>
      <c r="D502" s="29">
        <v>0</v>
      </c>
      <c r="E502" s="29">
        <v>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14">
        <f t="shared" si="66"/>
        <v>0</v>
      </c>
      <c r="O502"/>
    </row>
    <row r="503" spans="1:15" x14ac:dyDescent="0.25">
      <c r="A503" s="15" t="s">
        <v>60</v>
      </c>
      <c r="B503" s="29">
        <v>0</v>
      </c>
      <c r="C503" s="29">
        <v>0</v>
      </c>
      <c r="D503" s="29">
        <v>0</v>
      </c>
      <c r="E503" s="29">
        <v>0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14">
        <f t="shared" si="66"/>
        <v>0</v>
      </c>
      <c r="O503"/>
    </row>
    <row r="504" spans="1:15" x14ac:dyDescent="0.25">
      <c r="A504" s="15" t="s">
        <v>61</v>
      </c>
      <c r="B504" s="29">
        <v>0</v>
      </c>
      <c r="C504" s="29">
        <v>0</v>
      </c>
      <c r="D504" s="29">
        <v>0</v>
      </c>
      <c r="E504" s="29">
        <v>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14">
        <f t="shared" si="66"/>
        <v>0</v>
      </c>
      <c r="O504"/>
    </row>
    <row r="505" spans="1:15" x14ac:dyDescent="0.25">
      <c r="A505" s="15" t="s">
        <v>62</v>
      </c>
      <c r="B505" s="29">
        <v>0</v>
      </c>
      <c r="C505" s="29">
        <v>0</v>
      </c>
      <c r="D505" s="29">
        <v>0</v>
      </c>
      <c r="E505" s="29">
        <v>0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14">
        <f t="shared" si="66"/>
        <v>0</v>
      </c>
      <c r="O505"/>
    </row>
    <row r="506" spans="1:15" x14ac:dyDescent="0.25">
      <c r="A506" s="15" t="s">
        <v>63</v>
      </c>
      <c r="B506" s="29">
        <v>0</v>
      </c>
      <c r="C506" s="29">
        <v>0</v>
      </c>
      <c r="D506" s="29">
        <v>0</v>
      </c>
      <c r="E506" s="29">
        <v>0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14">
        <f t="shared" si="66"/>
        <v>0</v>
      </c>
      <c r="O506"/>
    </row>
    <row r="507" spans="1:15" x14ac:dyDescent="0.25">
      <c r="A507" s="15" t="s">
        <v>64</v>
      </c>
      <c r="B507" s="29">
        <v>0</v>
      </c>
      <c r="C507" s="29">
        <v>0</v>
      </c>
      <c r="D507" s="29">
        <v>0</v>
      </c>
      <c r="E507" s="29">
        <v>0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14">
        <f t="shared" si="66"/>
        <v>0</v>
      </c>
      <c r="O507"/>
    </row>
    <row r="508" spans="1:15" x14ac:dyDescent="0.25">
      <c r="A508" s="15" t="s">
        <v>65</v>
      </c>
      <c r="B508" s="29">
        <v>0</v>
      </c>
      <c r="C508" s="29">
        <v>0</v>
      </c>
      <c r="D508" s="29">
        <v>0</v>
      </c>
      <c r="E508" s="29">
        <v>0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14">
        <f t="shared" si="66"/>
        <v>0</v>
      </c>
      <c r="O508"/>
    </row>
    <row r="509" spans="1:15" x14ac:dyDescent="0.25">
      <c r="A509" s="15" t="s">
        <v>66</v>
      </c>
      <c r="B509" s="29">
        <v>0</v>
      </c>
      <c r="C509" s="29">
        <v>0</v>
      </c>
      <c r="D509" s="29">
        <v>0</v>
      </c>
      <c r="E509" s="29">
        <v>0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14">
        <f>SUM(B509:M509)</f>
        <v>0</v>
      </c>
      <c r="O509"/>
    </row>
    <row r="510" spans="1:15" x14ac:dyDescent="0.25">
      <c r="A510" s="15" t="s">
        <v>67</v>
      </c>
      <c r="B510" s="29">
        <v>0</v>
      </c>
      <c r="C510" s="29">
        <v>0</v>
      </c>
      <c r="D510" s="29">
        <v>0</v>
      </c>
      <c r="E510" s="29">
        <v>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14">
        <f>SUM(B510:M510)</f>
        <v>0</v>
      </c>
      <c r="O510" s="50"/>
    </row>
    <row r="511" spans="1:15" x14ac:dyDescent="0.25">
      <c r="A511" s="15" t="s">
        <v>68</v>
      </c>
      <c r="B511" s="29">
        <v>0</v>
      </c>
      <c r="C511" s="29">
        <v>0</v>
      </c>
      <c r="D511" s="29">
        <v>0</v>
      </c>
      <c r="E511" s="29">
        <v>0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14">
        <f>SUM(B511:M511)</f>
        <v>0</v>
      </c>
      <c r="O511"/>
    </row>
    <row r="512" spans="1:15" x14ac:dyDescent="0.25">
      <c r="A512" s="15" t="s">
        <v>69</v>
      </c>
      <c r="B512" s="29">
        <v>0</v>
      </c>
      <c r="C512" s="29">
        <v>0</v>
      </c>
      <c r="D512" s="29">
        <v>0</v>
      </c>
      <c r="E512" s="29">
        <v>0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14">
        <f>SUM(B512:M512)</f>
        <v>0</v>
      </c>
      <c r="O512"/>
    </row>
    <row r="513" spans="1:15" x14ac:dyDescent="0.25">
      <c r="A513" s="15" t="s">
        <v>27</v>
      </c>
      <c r="B513" s="29">
        <f t="shared" ref="B513:M513" si="67">SUM(B495:B512)</f>
        <v>0</v>
      </c>
      <c r="C513" s="29">
        <f t="shared" si="67"/>
        <v>0</v>
      </c>
      <c r="D513" s="29">
        <f t="shared" si="67"/>
        <v>0</v>
      </c>
      <c r="E513" s="29">
        <f t="shared" si="67"/>
        <v>0</v>
      </c>
      <c r="F513" s="29">
        <f t="shared" si="67"/>
        <v>0</v>
      </c>
      <c r="G513" s="29">
        <f t="shared" si="67"/>
        <v>0</v>
      </c>
      <c r="H513" s="29">
        <f t="shared" si="67"/>
        <v>0</v>
      </c>
      <c r="I513" s="29">
        <f t="shared" si="67"/>
        <v>0</v>
      </c>
      <c r="J513" s="29">
        <f t="shared" si="67"/>
        <v>0</v>
      </c>
      <c r="K513" s="29">
        <f t="shared" si="67"/>
        <v>0</v>
      </c>
      <c r="L513" s="29">
        <f t="shared" si="67"/>
        <v>0</v>
      </c>
      <c r="M513" s="29">
        <f t="shared" si="67"/>
        <v>0</v>
      </c>
      <c r="N513" s="14">
        <f>SUM(B513:M513)</f>
        <v>0</v>
      </c>
    </row>
    <row r="514" spans="1:15" x14ac:dyDescent="0.25">
      <c r="A514" s="15"/>
      <c r="N514" s="14"/>
    </row>
    <row r="515" spans="1:15" ht="13" x14ac:dyDescent="0.3">
      <c r="A515" s="22" t="s">
        <v>28</v>
      </c>
      <c r="N515" s="14"/>
    </row>
    <row r="516" spans="1:15" x14ac:dyDescent="0.25">
      <c r="A516" s="15" t="s">
        <v>52</v>
      </c>
      <c r="B516" s="29">
        <v>0</v>
      </c>
      <c r="C516" s="29">
        <v>0</v>
      </c>
      <c r="D516" s="29">
        <v>0</v>
      </c>
      <c r="E516" s="29">
        <v>0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14">
        <f t="shared" ref="N516:N534" si="68">SUM(B516:M516)</f>
        <v>0</v>
      </c>
      <c r="O516"/>
    </row>
    <row r="517" spans="1:15" x14ac:dyDescent="0.25">
      <c r="A517" s="15" t="s">
        <v>53</v>
      </c>
      <c r="B517" s="29">
        <v>0</v>
      </c>
      <c r="C517" s="29">
        <v>0</v>
      </c>
      <c r="D517" s="29">
        <v>0</v>
      </c>
      <c r="E517" s="29">
        <v>0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14">
        <f t="shared" si="68"/>
        <v>0</v>
      </c>
      <c r="O517"/>
    </row>
    <row r="518" spans="1:15" x14ac:dyDescent="0.25">
      <c r="A518" s="15" t="s">
        <v>54</v>
      </c>
      <c r="B518" s="29">
        <v>0</v>
      </c>
      <c r="C518" s="29">
        <v>0</v>
      </c>
      <c r="D518" s="29">
        <v>0</v>
      </c>
      <c r="E518" s="29">
        <v>0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14">
        <f t="shared" si="68"/>
        <v>0</v>
      </c>
      <c r="O518"/>
    </row>
    <row r="519" spans="1:15" x14ac:dyDescent="0.25">
      <c r="A519" s="15" t="s">
        <v>55</v>
      </c>
      <c r="B519" s="29">
        <v>0</v>
      </c>
      <c r="C519" s="29">
        <v>0</v>
      </c>
      <c r="D519" s="29">
        <v>0</v>
      </c>
      <c r="E519" s="29">
        <v>0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14">
        <f t="shared" si="68"/>
        <v>0</v>
      </c>
      <c r="O519"/>
    </row>
    <row r="520" spans="1:15" x14ac:dyDescent="0.25">
      <c r="A520" s="15" t="s">
        <v>56</v>
      </c>
      <c r="B520" s="29">
        <v>0</v>
      </c>
      <c r="C520" s="29">
        <v>0</v>
      </c>
      <c r="D520" s="29">
        <v>0</v>
      </c>
      <c r="E520" s="29">
        <v>0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14">
        <f t="shared" si="68"/>
        <v>0</v>
      </c>
      <c r="O520"/>
    </row>
    <row r="521" spans="1:15" x14ac:dyDescent="0.25">
      <c r="A521" s="15" t="s">
        <v>57</v>
      </c>
      <c r="B521" s="29">
        <v>0</v>
      </c>
      <c r="C521" s="29">
        <v>0</v>
      </c>
      <c r="D521" s="29">
        <v>0</v>
      </c>
      <c r="E521" s="29">
        <v>0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14">
        <f t="shared" si="68"/>
        <v>0</v>
      </c>
      <c r="O521"/>
    </row>
    <row r="522" spans="1:15" x14ac:dyDescent="0.25">
      <c r="A522" s="15" t="s">
        <v>58</v>
      </c>
      <c r="B522" s="29">
        <v>0</v>
      </c>
      <c r="C522" s="29">
        <v>0</v>
      </c>
      <c r="D522" s="29">
        <v>0</v>
      </c>
      <c r="E522" s="29">
        <v>0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14">
        <f t="shared" si="68"/>
        <v>0</v>
      </c>
      <c r="O522"/>
    </row>
    <row r="523" spans="1:15" x14ac:dyDescent="0.25">
      <c r="A523" s="15" t="s">
        <v>59</v>
      </c>
      <c r="B523" s="29">
        <v>0</v>
      </c>
      <c r="C523" s="29">
        <v>0</v>
      </c>
      <c r="D523" s="29">
        <v>0</v>
      </c>
      <c r="E523" s="29">
        <v>0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14">
        <f t="shared" si="68"/>
        <v>0</v>
      </c>
      <c r="O523"/>
    </row>
    <row r="524" spans="1:15" x14ac:dyDescent="0.25">
      <c r="A524" s="15" t="s">
        <v>60</v>
      </c>
      <c r="B524" s="29">
        <v>0</v>
      </c>
      <c r="C524" s="29">
        <v>0</v>
      </c>
      <c r="D524" s="29">
        <v>0</v>
      </c>
      <c r="E524" s="29">
        <v>0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14">
        <f t="shared" si="68"/>
        <v>0</v>
      </c>
      <c r="O524"/>
    </row>
    <row r="525" spans="1:15" x14ac:dyDescent="0.25">
      <c r="A525" s="15" t="s">
        <v>61</v>
      </c>
      <c r="B525" s="29">
        <v>0</v>
      </c>
      <c r="C525" s="29">
        <v>0</v>
      </c>
      <c r="D525" s="29">
        <v>0</v>
      </c>
      <c r="E525" s="29">
        <v>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14">
        <f t="shared" si="68"/>
        <v>0</v>
      </c>
      <c r="O525"/>
    </row>
    <row r="526" spans="1:15" x14ac:dyDescent="0.25">
      <c r="A526" s="15" t="s">
        <v>62</v>
      </c>
      <c r="B526" s="29">
        <v>0</v>
      </c>
      <c r="C526" s="29">
        <v>0</v>
      </c>
      <c r="D526" s="29">
        <v>0</v>
      </c>
      <c r="E526" s="29">
        <v>0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14">
        <f t="shared" si="68"/>
        <v>0</v>
      </c>
      <c r="O526"/>
    </row>
    <row r="527" spans="1:15" x14ac:dyDescent="0.25">
      <c r="A527" s="15" t="s">
        <v>63</v>
      </c>
      <c r="B527" s="29">
        <v>0</v>
      </c>
      <c r="C527" s="29">
        <v>0</v>
      </c>
      <c r="D527" s="29">
        <v>0</v>
      </c>
      <c r="E527" s="29">
        <v>0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14">
        <f t="shared" si="68"/>
        <v>0</v>
      </c>
      <c r="O527"/>
    </row>
    <row r="528" spans="1:15" x14ac:dyDescent="0.25">
      <c r="A528" s="15" t="s">
        <v>64</v>
      </c>
      <c r="B528" s="29">
        <v>0</v>
      </c>
      <c r="C528" s="29">
        <v>0</v>
      </c>
      <c r="D528" s="29">
        <v>0</v>
      </c>
      <c r="E528" s="29">
        <v>0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14">
        <f t="shared" si="68"/>
        <v>0</v>
      </c>
      <c r="O528"/>
    </row>
    <row r="529" spans="1:15" x14ac:dyDescent="0.25">
      <c r="A529" s="15" t="s">
        <v>65</v>
      </c>
      <c r="B529" s="29">
        <v>0</v>
      </c>
      <c r="C529" s="29">
        <v>0</v>
      </c>
      <c r="D529" s="29">
        <v>0</v>
      </c>
      <c r="E529" s="29">
        <v>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14">
        <f t="shared" si="68"/>
        <v>0</v>
      </c>
      <c r="O529"/>
    </row>
    <row r="530" spans="1:15" x14ac:dyDescent="0.25">
      <c r="A530" s="15" t="s">
        <v>66</v>
      </c>
      <c r="B530" s="29">
        <v>0</v>
      </c>
      <c r="C530" s="29">
        <v>0</v>
      </c>
      <c r="D530" s="29">
        <v>0</v>
      </c>
      <c r="E530" s="29">
        <v>0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14">
        <f t="shared" si="68"/>
        <v>0</v>
      </c>
      <c r="O530" s="50"/>
    </row>
    <row r="531" spans="1:15" x14ac:dyDescent="0.25">
      <c r="A531" s="15" t="s">
        <v>67</v>
      </c>
      <c r="B531" s="29">
        <v>0</v>
      </c>
      <c r="C531" s="29">
        <v>0</v>
      </c>
      <c r="D531" s="29">
        <v>0</v>
      </c>
      <c r="E531" s="29">
        <v>0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14">
        <f t="shared" si="68"/>
        <v>0</v>
      </c>
      <c r="O531" s="50"/>
    </row>
    <row r="532" spans="1:15" x14ac:dyDescent="0.25">
      <c r="A532" s="15" t="s">
        <v>68</v>
      </c>
      <c r="B532" s="29">
        <v>0</v>
      </c>
      <c r="C532" s="29">
        <v>0</v>
      </c>
      <c r="D532" s="29">
        <v>0</v>
      </c>
      <c r="E532" s="29">
        <v>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14">
        <f t="shared" si="68"/>
        <v>0</v>
      </c>
      <c r="O532" s="50"/>
    </row>
    <row r="533" spans="1:15" x14ac:dyDescent="0.25">
      <c r="A533" s="15" t="s">
        <v>69</v>
      </c>
      <c r="B533" s="29">
        <v>0</v>
      </c>
      <c r="C533" s="29">
        <v>0</v>
      </c>
      <c r="D533" s="29">
        <v>0</v>
      </c>
      <c r="E533" s="29">
        <v>0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14">
        <f t="shared" si="68"/>
        <v>0</v>
      </c>
      <c r="O533" s="50"/>
    </row>
    <row r="534" spans="1:15" x14ac:dyDescent="0.25">
      <c r="A534" s="15" t="s">
        <v>27</v>
      </c>
      <c r="B534" s="29">
        <f t="shared" ref="B534:M534" si="69">SUM(B516:B533)</f>
        <v>0</v>
      </c>
      <c r="C534" s="29">
        <f t="shared" si="69"/>
        <v>0</v>
      </c>
      <c r="D534" s="29">
        <f t="shared" si="69"/>
        <v>0</v>
      </c>
      <c r="E534" s="29">
        <f t="shared" si="69"/>
        <v>0</v>
      </c>
      <c r="F534" s="29">
        <f t="shared" si="69"/>
        <v>0</v>
      </c>
      <c r="G534" s="29">
        <f t="shared" si="69"/>
        <v>0</v>
      </c>
      <c r="H534" s="29">
        <f t="shared" si="69"/>
        <v>0</v>
      </c>
      <c r="I534" s="29">
        <f t="shared" si="69"/>
        <v>0</v>
      </c>
      <c r="J534" s="29">
        <f t="shared" si="69"/>
        <v>0</v>
      </c>
      <c r="K534" s="29">
        <f t="shared" si="69"/>
        <v>0</v>
      </c>
      <c r="L534" s="29">
        <f t="shared" si="69"/>
        <v>0</v>
      </c>
      <c r="M534" s="29">
        <f t="shared" si="69"/>
        <v>0</v>
      </c>
      <c r="N534" s="14">
        <f t="shared" si="68"/>
        <v>0</v>
      </c>
    </row>
    <row r="535" spans="1:15" x14ac:dyDescent="0.25">
      <c r="A535" s="15"/>
      <c r="N535" s="14"/>
    </row>
    <row r="536" spans="1:15" ht="16" thickBot="1" x14ac:dyDescent="0.4">
      <c r="A536" s="19" t="s">
        <v>15</v>
      </c>
      <c r="B536" s="33">
        <f t="shared" ref="B536:M536" si="70">+B534+B513+B492</f>
        <v>0</v>
      </c>
      <c r="C536" s="33">
        <f t="shared" si="70"/>
        <v>0</v>
      </c>
      <c r="D536" s="33">
        <f t="shared" si="70"/>
        <v>0</v>
      </c>
      <c r="E536" s="33">
        <f t="shared" si="70"/>
        <v>0</v>
      </c>
      <c r="F536" s="33">
        <f t="shared" si="70"/>
        <v>0</v>
      </c>
      <c r="G536" s="33">
        <f t="shared" si="70"/>
        <v>0</v>
      </c>
      <c r="H536" s="33">
        <f t="shared" si="70"/>
        <v>0</v>
      </c>
      <c r="I536" s="33">
        <f t="shared" si="70"/>
        <v>0</v>
      </c>
      <c r="J536" s="33">
        <f t="shared" si="70"/>
        <v>0</v>
      </c>
      <c r="K536" s="33">
        <f t="shared" si="70"/>
        <v>0</v>
      </c>
      <c r="L536" s="33">
        <f t="shared" si="70"/>
        <v>0</v>
      </c>
      <c r="M536" s="33">
        <f t="shared" si="70"/>
        <v>0</v>
      </c>
      <c r="N536" s="20">
        <f>+N534+N493+N513+N492</f>
        <v>0</v>
      </c>
    </row>
    <row r="537" spans="1:15" x14ac:dyDescent="0.25">
      <c r="A537" s="2" t="s">
        <v>31</v>
      </c>
    </row>
    <row r="538" spans="1:15" x14ac:dyDescent="0.25">
      <c r="A538" s="2" t="s">
        <v>149</v>
      </c>
    </row>
    <row r="539" spans="1:15" x14ac:dyDescent="0.25">
      <c r="A539" s="2" t="s">
        <v>148</v>
      </c>
    </row>
    <row r="540" spans="1:15" x14ac:dyDescent="0.25">
      <c r="A540" s="2" t="s">
        <v>147</v>
      </c>
    </row>
    <row r="541" spans="1:15" x14ac:dyDescent="0.25">
      <c r="A541" s="2" t="s">
        <v>32</v>
      </c>
    </row>
  </sheetData>
  <phoneticPr fontId="0" type="noConversion"/>
  <pageMargins left="0" right="0" top="1" bottom="1" header="0.5" footer="0.5"/>
  <pageSetup scale="65" fitToHeight="2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Q214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5" sqref="B25"/>
    </sheetView>
  </sheetViews>
  <sheetFormatPr defaultColWidth="9.1796875" defaultRowHeight="12.5" x14ac:dyDescent="0.25"/>
  <cols>
    <col min="1" max="1" width="36.81640625" style="2" bestFit="1" customWidth="1"/>
    <col min="2" max="2" width="15.54296875" style="29" bestFit="1" customWidth="1"/>
    <col min="3" max="3" width="12.81640625" style="29" bestFit="1" customWidth="1"/>
    <col min="4" max="5" width="15.54296875" style="29" customWidth="1"/>
    <col min="6" max="6" width="14.54296875" style="29" customWidth="1"/>
    <col min="7" max="10" width="15.54296875" style="29" customWidth="1"/>
    <col min="11" max="13" width="14.54296875" style="29" customWidth="1"/>
    <col min="14" max="14" width="16.54296875" style="29" bestFit="1" customWidth="1"/>
    <col min="15" max="15" width="14.54296875" style="2" bestFit="1" customWidth="1"/>
    <col min="16" max="17" width="13.54296875" style="2" bestFit="1" customWidth="1"/>
    <col min="18" max="16384" width="9.1796875" style="2"/>
  </cols>
  <sheetData>
    <row r="1" spans="1:14" ht="15.75" customHeight="1" x14ac:dyDescent="0.35">
      <c r="A1" s="1" t="s">
        <v>20</v>
      </c>
    </row>
    <row r="2" spans="1:14" ht="15.75" customHeight="1" x14ac:dyDescent="0.35">
      <c r="A2" s="3" t="s">
        <v>43</v>
      </c>
    </row>
    <row r="3" spans="1:14" ht="15.75" customHeight="1" x14ac:dyDescent="0.35">
      <c r="A3" s="1" t="str">
        <f>'Table G-1'!A3</f>
        <v>Calendar Year 2023</v>
      </c>
    </row>
    <row r="4" spans="1:14" ht="15.75" customHeight="1" x14ac:dyDescent="0.35">
      <c r="A4" s="4"/>
    </row>
    <row r="5" spans="1:14" ht="16.5" customHeight="1" thickBot="1" x14ac:dyDescent="0.4">
      <c r="A5" s="4"/>
    </row>
    <row r="6" spans="1:14" ht="12.75" customHeight="1" x14ac:dyDescent="0.3">
      <c r="A6" s="5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4" t="s">
        <v>0</v>
      </c>
    </row>
    <row r="7" spans="1:14" ht="16" thickBot="1" x14ac:dyDescent="0.4">
      <c r="A7" s="8" t="s">
        <v>0</v>
      </c>
      <c r="B7" s="32" t="s">
        <v>2</v>
      </c>
      <c r="C7" s="32" t="s">
        <v>3</v>
      </c>
      <c r="D7" s="32" t="s">
        <v>4</v>
      </c>
      <c r="E7" s="32" t="s">
        <v>5</v>
      </c>
      <c r="F7" s="32" t="s">
        <v>6</v>
      </c>
      <c r="G7" s="32" t="s">
        <v>7</v>
      </c>
      <c r="H7" s="32" t="s">
        <v>8</v>
      </c>
      <c r="I7" s="32" t="s">
        <v>9</v>
      </c>
      <c r="J7" s="32" t="s">
        <v>24</v>
      </c>
      <c r="K7" s="49" t="s">
        <v>49</v>
      </c>
      <c r="L7" s="32" t="s">
        <v>25</v>
      </c>
      <c r="M7" s="32" t="s">
        <v>26</v>
      </c>
      <c r="N7" s="35" t="s">
        <v>14</v>
      </c>
    </row>
    <row r="8" spans="1:14" ht="15.5" x14ac:dyDescent="0.35">
      <c r="A8" s="11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44"/>
    </row>
    <row r="9" spans="1:14" ht="15" x14ac:dyDescent="0.3">
      <c r="A9" s="24" t="s">
        <v>90</v>
      </c>
      <c r="B9" s="39"/>
      <c r="N9" s="36"/>
    </row>
    <row r="10" spans="1:14" x14ac:dyDescent="0.25">
      <c r="A10" s="15" t="s">
        <v>17</v>
      </c>
      <c r="B10" s="39">
        <v>-75935523.310000002</v>
      </c>
      <c r="C10" s="39">
        <v>0</v>
      </c>
      <c r="D10" s="39">
        <v>0</v>
      </c>
      <c r="E10" s="39">
        <f>D25</f>
        <v>0</v>
      </c>
      <c r="F10" s="39">
        <f t="shared" ref="F10:M10" si="0">E25</f>
        <v>0</v>
      </c>
      <c r="G10" s="39">
        <f t="shared" si="0"/>
        <v>0</v>
      </c>
      <c r="H10" s="39">
        <f t="shared" si="0"/>
        <v>0</v>
      </c>
      <c r="I10" s="39">
        <f t="shared" si="0"/>
        <v>0</v>
      </c>
      <c r="J10" s="39">
        <f t="shared" si="0"/>
        <v>0</v>
      </c>
      <c r="K10" s="39">
        <f t="shared" si="0"/>
        <v>0</v>
      </c>
      <c r="L10" s="39">
        <f t="shared" si="0"/>
        <v>0</v>
      </c>
      <c r="M10" s="39">
        <f t="shared" si="0"/>
        <v>0</v>
      </c>
      <c r="N10" s="36" t="s">
        <v>23</v>
      </c>
    </row>
    <row r="11" spans="1:14" x14ac:dyDescent="0.25">
      <c r="A11" s="15" t="s">
        <v>50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36">
        <f>SUM(B11:M11)</f>
        <v>0</v>
      </c>
    </row>
    <row r="12" spans="1:14" x14ac:dyDescent="0.25">
      <c r="A12" s="64" t="s">
        <v>92</v>
      </c>
      <c r="B12" s="40">
        <f>'Table G-1'!B20</f>
        <v>16985086.16</v>
      </c>
      <c r="C12" s="40">
        <f>'Table G-1'!C20</f>
        <v>0</v>
      </c>
      <c r="D12" s="40">
        <f>'Table G-1'!D20</f>
        <v>0</v>
      </c>
      <c r="E12" s="40">
        <f>'Table G-1'!E20</f>
        <v>0</v>
      </c>
      <c r="F12" s="40">
        <f>'Table G-1'!F20</f>
        <v>0</v>
      </c>
      <c r="G12" s="40">
        <f>'Table G-1'!G20</f>
        <v>0</v>
      </c>
      <c r="H12" s="40">
        <f>'Table G-1'!H20</f>
        <v>0</v>
      </c>
      <c r="I12" s="40">
        <f>'Table G-1'!I20</f>
        <v>0</v>
      </c>
      <c r="J12" s="40">
        <f>'Table G-1'!J20</f>
        <v>0</v>
      </c>
      <c r="K12" s="40">
        <f>'Table G-1'!K20</f>
        <v>0</v>
      </c>
      <c r="L12" s="40">
        <f>'Table G-1'!L20</f>
        <v>0</v>
      </c>
      <c r="M12" s="40">
        <f>'Table G-1'!M20</f>
        <v>0</v>
      </c>
      <c r="N12" s="47">
        <f>SUM(B12:M12)</f>
        <v>16985086.16</v>
      </c>
    </row>
    <row r="13" spans="1:14" x14ac:dyDescent="0.25">
      <c r="A13" s="28" t="s">
        <v>47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7">
        <f t="shared" ref="N13:N24" si="1">SUM(B13:M13)</f>
        <v>0</v>
      </c>
    </row>
    <row r="14" spans="1:14" x14ac:dyDescent="0.25">
      <c r="A14" s="15" t="s">
        <v>105</v>
      </c>
      <c r="B14" s="40">
        <f>'Table G-4'!B20+'Table G-4'!B11</f>
        <v>-26885193</v>
      </c>
      <c r="C14" s="40">
        <f>'Table G-4'!C20+'Table G-4'!C11</f>
        <v>0</v>
      </c>
      <c r="D14" s="40">
        <f>'Table G-4'!D20+'Table G-4'!D11</f>
        <v>0</v>
      </c>
      <c r="E14" s="40">
        <f>'Table G-4'!E20+'Table G-4'!E11</f>
        <v>0</v>
      </c>
      <c r="F14" s="40">
        <f>'Table G-4'!F20+'Table G-4'!F11</f>
        <v>0</v>
      </c>
      <c r="G14" s="40">
        <f>'Table G-4'!G20+'Table G-4'!G11</f>
        <v>0</v>
      </c>
      <c r="H14" s="40">
        <f>'Table G-4'!H20+'Table G-4'!H11</f>
        <v>0</v>
      </c>
      <c r="I14" s="40">
        <f>'Table G-4'!I20+'Table G-4'!I11</f>
        <v>0</v>
      </c>
      <c r="J14" s="40">
        <f>'Table G-4'!J20+'Table G-4'!J11</f>
        <v>0</v>
      </c>
      <c r="K14" s="40">
        <f>'Table G-4'!K20+'Table G-4'!K11</f>
        <v>0</v>
      </c>
      <c r="L14" s="40">
        <f>'Table G-4'!L20+'Table G-4'!L11</f>
        <v>0</v>
      </c>
      <c r="M14" s="40">
        <f>'Table G-4'!M20+'Table G-4'!M11</f>
        <v>0</v>
      </c>
      <c r="N14" s="47">
        <f t="shared" si="1"/>
        <v>-26885193</v>
      </c>
    </row>
    <row r="15" spans="1:14" x14ac:dyDescent="0.25">
      <c r="A15" s="18" t="s">
        <v>16</v>
      </c>
      <c r="B15" s="40">
        <v>-261585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7">
        <f t="shared" si="1"/>
        <v>-261585</v>
      </c>
    </row>
    <row r="16" spans="1:14" x14ac:dyDescent="0.25">
      <c r="A16" s="15" t="s">
        <v>85</v>
      </c>
      <c r="B16" s="70">
        <f>'Table G-2'!B76+'Table G-2'!B153+'Table G-2'!B227+'Table G-2'!B296+'Table G-2'!B370+'Table G-2'!B427+'Table G-2'!B487+'Table G-2'!B536</f>
        <v>891493.63000000012</v>
      </c>
      <c r="C16" s="70">
        <f>'Table G-2'!C153+'Table G-2'!C227+'Table G-2'!C296+'Table G-2'!C370+'Table G-2'!C427+'Table G-2'!C487+'Table G-2'!C536</f>
        <v>0</v>
      </c>
      <c r="D16" s="70">
        <f>'Table G-2'!D153+'Table G-2'!D227+'Table G-2'!D296+'Table G-2'!D370+'Table G-2'!D427+'Table G-2'!D487+'Table G-2'!D536</f>
        <v>0</v>
      </c>
      <c r="E16" s="70">
        <f>'Table G-2'!E153+'Table G-2'!E227+'Table G-2'!E296+'Table G-2'!E370+'Table G-2'!E427+'Table G-2'!E487+'Table G-2'!E536</f>
        <v>0</v>
      </c>
      <c r="F16" s="70">
        <f>'Table G-2'!F153+'Table G-2'!F227+'Table G-2'!F296+'Table G-2'!F370+'Table G-2'!F427+'Table G-2'!F487+'Table G-2'!F536</f>
        <v>0</v>
      </c>
      <c r="G16" s="70">
        <f>'Table G-2'!G153+'Table G-2'!G227+'Table G-2'!G296+'Table G-2'!G370+'Table G-2'!G427+'Table G-2'!G487+'Table G-2'!G536</f>
        <v>0</v>
      </c>
      <c r="H16" s="70">
        <f>'Table G-2'!H153+'Table G-2'!H227+'Table G-2'!H296+'Table G-2'!H370+'Table G-2'!H427+'Table G-2'!H487+'Table G-2'!H536</f>
        <v>0</v>
      </c>
      <c r="I16" s="70">
        <f>'Table G-2'!I153+'Table G-2'!I227+'Table G-2'!I296+'Table G-2'!I370+'Table G-2'!I427+'Table G-2'!I487+'Table G-2'!I536</f>
        <v>0</v>
      </c>
      <c r="J16" s="70">
        <f>'Table G-2'!J153+'Table G-2'!J227+'Table G-2'!J296+'Table G-2'!J370+'Table G-2'!J427+'Table G-2'!J487+'Table G-2'!J536</f>
        <v>0</v>
      </c>
      <c r="K16" s="70">
        <f>'Table G-2'!K153+'Table G-2'!K227+'Table G-2'!K296+'Table G-2'!K370+'Table G-2'!K427+'Table G-2'!K487+'Table G-2'!K536</f>
        <v>0</v>
      </c>
      <c r="L16" s="70">
        <f>'Table G-2'!L153+'Table G-2'!L227+'Table G-2'!L296+'Table G-2'!L370+'Table G-2'!L427+'Table G-2'!L487+'Table G-2'!L536</f>
        <v>0</v>
      </c>
      <c r="M16" s="70">
        <f>'Table G-2'!M153+'Table G-2'!M227+'Table G-2'!M296+'Table G-2'!M370+'Table G-2'!M427+'Table G-2'!M487+'Table G-2'!M536</f>
        <v>0</v>
      </c>
      <c r="N16" s="47">
        <f t="shared" si="1"/>
        <v>891493.63000000012</v>
      </c>
    </row>
    <row r="17" spans="1:16" x14ac:dyDescent="0.25">
      <c r="A17" s="64" t="s">
        <v>106</v>
      </c>
      <c r="B17" s="40">
        <f>'Table G-4'!B9+'Table G-4'!B18</f>
        <v>0</v>
      </c>
      <c r="C17" s="40">
        <f>'Table G-4'!C9+'Table G-4'!C18</f>
        <v>0</v>
      </c>
      <c r="D17" s="40">
        <f>'Table G-4'!D9+'Table G-4'!D18</f>
        <v>0</v>
      </c>
      <c r="E17" s="40">
        <f>'Table G-4'!E9+'Table G-4'!E18</f>
        <v>0</v>
      </c>
      <c r="F17" s="40">
        <f>'Table G-4'!F9+'Table G-4'!F18</f>
        <v>0</v>
      </c>
      <c r="G17" s="40">
        <f>'Table G-4'!G9+'Table G-4'!G18</f>
        <v>0</v>
      </c>
      <c r="H17" s="40">
        <f>'Table G-4'!H9+'Table G-4'!H18</f>
        <v>0</v>
      </c>
      <c r="I17" s="40">
        <f>'Table G-4'!I9+'Table G-4'!I18</f>
        <v>0</v>
      </c>
      <c r="J17" s="40">
        <f>'Table G-4'!J9+'Table G-4'!J18</f>
        <v>0</v>
      </c>
      <c r="K17" s="40">
        <f>'Table G-4'!K9+'Table G-4'!K18</f>
        <v>0</v>
      </c>
      <c r="L17" s="40">
        <f>'Table G-4'!L9+'Table G-4'!L18</f>
        <v>0</v>
      </c>
      <c r="M17" s="40">
        <f>'Table G-4'!M9+'Table G-4'!M18</f>
        <v>0</v>
      </c>
      <c r="N17" s="47">
        <f t="shared" si="1"/>
        <v>0</v>
      </c>
      <c r="O17" s="72"/>
      <c r="P17"/>
    </row>
    <row r="18" spans="1:16" ht="14.5" x14ac:dyDescent="0.25">
      <c r="A18" s="62" t="s">
        <v>252</v>
      </c>
      <c r="B18" s="40">
        <v>2366768.33</v>
      </c>
      <c r="C18" s="40">
        <v>0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36">
        <f t="shared" ref="N18:N21" si="2">SUM(B18:M18)</f>
        <v>2366768.33</v>
      </c>
      <c r="O18" s="72"/>
      <c r="P18"/>
    </row>
    <row r="19" spans="1:16" ht="14.5" x14ac:dyDescent="0.25">
      <c r="A19" s="62" t="s">
        <v>250</v>
      </c>
      <c r="B19" s="40">
        <v>0</v>
      </c>
      <c r="C19" s="40">
        <v>0</v>
      </c>
      <c r="D19" s="40">
        <f>'Table G-4'!D10+'Table G-4'!D19</f>
        <v>0</v>
      </c>
      <c r="E19" s="40">
        <f>'Table G-4'!E10+'Table G-4'!E19</f>
        <v>0</v>
      </c>
      <c r="F19" s="40">
        <f>'Table G-4'!F10+'Table G-4'!F19</f>
        <v>0</v>
      </c>
      <c r="G19" s="40">
        <f>'Table G-4'!G10+'Table G-4'!G19</f>
        <v>0</v>
      </c>
      <c r="H19" s="40">
        <f>'Table G-4'!H10+'Table G-4'!H19</f>
        <v>0</v>
      </c>
      <c r="I19" s="40">
        <f>'Table G-4'!I10+'Table G-4'!I19</f>
        <v>0</v>
      </c>
      <c r="J19" s="40">
        <f>'Table G-4'!J10+'Table G-4'!J19</f>
        <v>0</v>
      </c>
      <c r="K19" s="40">
        <f>'Table G-4'!K10+'Table G-4'!K19</f>
        <v>0</v>
      </c>
      <c r="L19" s="40">
        <f>'Table G-4'!L10+'Table G-4'!L19</f>
        <v>0</v>
      </c>
      <c r="M19" s="40">
        <f>'Table G-4'!M10+'Table G-4'!M19</f>
        <v>0</v>
      </c>
      <c r="N19" s="36">
        <f t="shared" si="2"/>
        <v>0</v>
      </c>
      <c r="P19" s="71"/>
    </row>
    <row r="20" spans="1:16" ht="14.5" x14ac:dyDescent="0.25">
      <c r="A20" s="62" t="s">
        <v>206</v>
      </c>
      <c r="B20" s="40">
        <v>15117920.602211999</v>
      </c>
      <c r="C20" s="40">
        <v>0</v>
      </c>
      <c r="D20" s="40">
        <f>'Table G-4'!D11+'Table G-4'!D20</f>
        <v>0</v>
      </c>
      <c r="E20" s="40">
        <f>'Table G-4'!E11+'Table G-4'!E20</f>
        <v>0</v>
      </c>
      <c r="F20" s="40">
        <f>'Table G-4'!F11+'Table G-4'!F20</f>
        <v>0</v>
      </c>
      <c r="G20" s="40">
        <f>'Table G-4'!G11+'Table G-4'!G20</f>
        <v>0</v>
      </c>
      <c r="H20" s="40">
        <f>'Table G-4'!H11+'Table G-4'!H20</f>
        <v>0</v>
      </c>
      <c r="I20" s="40">
        <f>'Table G-4'!I11+'Table G-4'!I20</f>
        <v>0</v>
      </c>
      <c r="J20" s="40">
        <f>'Table G-4'!J11+'Table G-4'!J20</f>
        <v>0</v>
      </c>
      <c r="K20" s="40">
        <f>'Table G-4'!K11+'Table G-4'!K20</f>
        <v>0</v>
      </c>
      <c r="L20" s="40">
        <f>'Table G-4'!L11+'Table G-4'!L20</f>
        <v>0</v>
      </c>
      <c r="M20" s="40">
        <f>'Table G-4'!M11+'Table G-4'!M20</f>
        <v>0</v>
      </c>
      <c r="N20" s="36">
        <f t="shared" ref="N20" si="3">SUM(B20:M20)</f>
        <v>15117920.602211999</v>
      </c>
      <c r="P20" s="71"/>
    </row>
    <row r="21" spans="1:16" ht="14.5" x14ac:dyDescent="0.25">
      <c r="A21" s="62" t="s">
        <v>151</v>
      </c>
      <c r="B21" s="40">
        <v>2241622.7000000002</v>
      </c>
      <c r="C21" s="40">
        <v>0</v>
      </c>
      <c r="D21" s="40">
        <f>'Table G-4'!D11+'Table G-4'!D20</f>
        <v>0</v>
      </c>
      <c r="E21" s="40">
        <f>'Table G-4'!E11+'Table G-4'!E20</f>
        <v>0</v>
      </c>
      <c r="F21" s="40">
        <f>'Table G-4'!F11+'Table G-4'!F20</f>
        <v>0</v>
      </c>
      <c r="G21" s="40">
        <f>'Table G-4'!G11+'Table G-4'!G20</f>
        <v>0</v>
      </c>
      <c r="H21" s="40">
        <f>'Table G-4'!H11+'Table G-4'!H20</f>
        <v>0</v>
      </c>
      <c r="I21" s="40">
        <f>'Table G-4'!I11+'Table G-4'!I20</f>
        <v>0</v>
      </c>
      <c r="J21" s="40">
        <f>'Table G-4'!J11+'Table G-4'!J20</f>
        <v>0</v>
      </c>
      <c r="K21" s="40">
        <f>'Table G-4'!K11+'Table G-4'!K20</f>
        <v>0</v>
      </c>
      <c r="L21" s="40">
        <f>'Table G-4'!L11+'Table G-4'!L20</f>
        <v>0</v>
      </c>
      <c r="M21" s="40">
        <f>'Table G-4'!M11+'Table G-4'!M20</f>
        <v>0</v>
      </c>
      <c r="N21" s="36">
        <f t="shared" si="2"/>
        <v>2241622.7000000002</v>
      </c>
      <c r="P21" s="71"/>
    </row>
    <row r="22" spans="1:16" ht="14.5" x14ac:dyDescent="0.25">
      <c r="A22" s="62" t="s">
        <v>108</v>
      </c>
      <c r="B22" s="40">
        <v>206289</v>
      </c>
      <c r="C22" s="40">
        <v>0</v>
      </c>
      <c r="D22" s="40">
        <f>'Table G-4'!D12+'Table G-4'!D21</f>
        <v>0</v>
      </c>
      <c r="E22" s="40">
        <f>'Table G-4'!E12+'Table G-4'!E21</f>
        <v>0</v>
      </c>
      <c r="F22" s="40">
        <f>'Table G-4'!F12+'Table G-4'!F21</f>
        <v>0</v>
      </c>
      <c r="G22" s="40">
        <f>'Table G-4'!G12+'Table G-4'!G21</f>
        <v>0</v>
      </c>
      <c r="H22" s="40">
        <f>'Table G-4'!H12+'Table G-4'!H21</f>
        <v>0</v>
      </c>
      <c r="I22" s="40">
        <f>'Table G-4'!I12+'Table G-4'!I21</f>
        <v>0</v>
      </c>
      <c r="J22" s="40">
        <f>'Table G-4'!J12+'Table G-4'!J21</f>
        <v>0</v>
      </c>
      <c r="K22" s="40">
        <f>'Table G-4'!K12+'Table G-4'!K21</f>
        <v>0</v>
      </c>
      <c r="L22" s="40">
        <f>'Table G-4'!L12+'Table G-4'!L21</f>
        <v>0</v>
      </c>
      <c r="M22" s="40">
        <f>'Table G-4'!M12+'Table G-4'!M21</f>
        <v>0</v>
      </c>
      <c r="N22" s="36">
        <f t="shared" ref="N22" si="4">SUM(B22:M22)</f>
        <v>206289</v>
      </c>
      <c r="O22" s="50"/>
    </row>
    <row r="23" spans="1:16" ht="14.5" x14ac:dyDescent="0.25">
      <c r="A23" s="62" t="s">
        <v>104</v>
      </c>
      <c r="B23" s="40">
        <v>123743.40999999999</v>
      </c>
      <c r="C23" s="40">
        <v>0</v>
      </c>
      <c r="D23" s="40">
        <f>'Table G-4'!D13+'Table G-4'!D22</f>
        <v>0</v>
      </c>
      <c r="E23" s="40">
        <f>'Table G-4'!E13+'Table G-4'!E22</f>
        <v>0</v>
      </c>
      <c r="F23" s="40">
        <f>'Table G-4'!F13+'Table G-4'!F22</f>
        <v>0</v>
      </c>
      <c r="G23" s="40">
        <f>'Table G-4'!G13+'Table G-4'!G22</f>
        <v>0</v>
      </c>
      <c r="H23" s="40">
        <f>'Table G-4'!H13+'Table G-4'!H22</f>
        <v>0</v>
      </c>
      <c r="I23" s="40">
        <f>'Table G-4'!I13+'Table G-4'!I22</f>
        <v>0</v>
      </c>
      <c r="J23" s="40">
        <f>'Table G-4'!J13+'Table G-4'!J22</f>
        <v>0</v>
      </c>
      <c r="K23" s="40">
        <f>'Table G-4'!K13+'Table G-4'!K22</f>
        <v>0</v>
      </c>
      <c r="L23" s="40">
        <f>'Table G-4'!L13+'Table G-4'!L22</f>
        <v>0</v>
      </c>
      <c r="M23" s="40">
        <f>'Table G-4'!M13+'Table G-4'!M22</f>
        <v>0</v>
      </c>
      <c r="N23" s="36">
        <f t="shared" ref="N23" si="5">SUM(B23:M23)</f>
        <v>123743.40999999999</v>
      </c>
    </row>
    <row r="24" spans="1:16" ht="14.5" x14ac:dyDescent="0.25">
      <c r="A24" s="106" t="s">
        <v>101</v>
      </c>
      <c r="B24" s="107">
        <v>4964218.540000001</v>
      </c>
      <c r="C24" s="107">
        <v>0</v>
      </c>
      <c r="D24" s="107">
        <v>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  <c r="N24" s="108">
        <f t="shared" si="1"/>
        <v>4964218.540000001</v>
      </c>
    </row>
    <row r="25" spans="1:16" x14ac:dyDescent="0.25">
      <c r="A25" s="62" t="s">
        <v>256</v>
      </c>
      <c r="B25" s="40">
        <f>B10+B16-(B12+B14+B17)+B15+SUM(B18:B24)</f>
        <v>-40384945.257788002</v>
      </c>
      <c r="C25" s="40">
        <f t="shared" ref="C25:M25" si="6">C10+C16-(C12+C14+C17)+C15+SUM(C18:C24)</f>
        <v>0</v>
      </c>
      <c r="D25" s="40">
        <f t="shared" si="6"/>
        <v>0</v>
      </c>
      <c r="E25" s="40">
        <f t="shared" si="6"/>
        <v>0</v>
      </c>
      <c r="F25" s="40">
        <f t="shared" si="6"/>
        <v>0</v>
      </c>
      <c r="G25" s="40">
        <f t="shared" si="6"/>
        <v>0</v>
      </c>
      <c r="H25" s="40">
        <f t="shared" si="6"/>
        <v>0</v>
      </c>
      <c r="I25" s="40">
        <f t="shared" si="6"/>
        <v>0</v>
      </c>
      <c r="J25" s="40">
        <f t="shared" si="6"/>
        <v>0</v>
      </c>
      <c r="K25" s="40">
        <f t="shared" si="6"/>
        <v>0</v>
      </c>
      <c r="L25" s="40">
        <f t="shared" si="6"/>
        <v>0</v>
      </c>
      <c r="M25" s="40">
        <f t="shared" si="6"/>
        <v>0</v>
      </c>
      <c r="N25" s="36" t="s">
        <v>23</v>
      </c>
    </row>
    <row r="26" spans="1:16" ht="13.5" thickBot="1" x14ac:dyDescent="0.35">
      <c r="A26" s="60"/>
      <c r="B26" s="6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8"/>
    </row>
    <row r="27" spans="1:16" x14ac:dyDescent="0.25">
      <c r="A27" s="16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6" x14ac:dyDescent="0.25">
      <c r="A28" s="26" t="s">
        <v>45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29" spans="1:16" x14ac:dyDescent="0.25">
      <c r="A29" s="65" t="s">
        <v>251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pans="1:16" x14ac:dyDescent="0.25">
      <c r="A30" s="65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1" spans="1:16" x14ac:dyDescent="0.25">
      <c r="A31" s="13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6" ht="13" x14ac:dyDescent="0.3">
      <c r="A32" s="27"/>
      <c r="B32" s="40"/>
      <c r="C32" s="40"/>
      <c r="D32" s="40"/>
      <c r="E32" s="40"/>
      <c r="F32"/>
      <c r="G32" s="40"/>
      <c r="H32" s="40"/>
      <c r="I32" s="40"/>
      <c r="J32" s="40"/>
      <c r="K32" s="40"/>
      <c r="L32" s="40"/>
      <c r="M32" s="40"/>
      <c r="N32" s="40"/>
    </row>
    <row r="33" spans="1:17" customFormat="1" x14ac:dyDescent="0.25">
      <c r="A33" s="26"/>
      <c r="B33" s="40"/>
      <c r="C33" s="40"/>
      <c r="D33" s="40"/>
      <c r="E33" s="50"/>
      <c r="F33" s="42"/>
      <c r="G33" s="42"/>
      <c r="H33" s="42"/>
      <c r="I33" s="42"/>
      <c r="J33" s="42"/>
      <c r="K33" s="42"/>
      <c r="L33" s="42"/>
      <c r="M33" s="42"/>
      <c r="N33" s="42"/>
      <c r="Q33" s="2"/>
    </row>
    <row r="34" spans="1:17" x14ac:dyDescent="0.25">
      <c r="A34" s="57"/>
      <c r="B34" s="52"/>
      <c r="C34" s="52"/>
      <c r="D34" s="53"/>
      <c r="E34" s="53"/>
      <c r="F34" s="53"/>
      <c r="G34" s="40"/>
      <c r="H34" s="40"/>
      <c r="I34" s="40"/>
      <c r="J34" s="40"/>
      <c r="K34" s="40"/>
      <c r="L34" s="40"/>
      <c r="M34" s="40"/>
      <c r="N34" s="40"/>
    </row>
    <row r="35" spans="1:17" x14ac:dyDescent="0.25">
      <c r="A35" s="54"/>
      <c r="B35" s="52"/>
      <c r="C35" s="52"/>
      <c r="D35" s="53"/>
      <c r="E35" s="55"/>
      <c r="F35" s="56"/>
      <c r="G35" s="40"/>
      <c r="H35" s="40"/>
      <c r="I35" s="40"/>
      <c r="J35" s="40"/>
      <c r="K35" s="40"/>
      <c r="L35" s="40"/>
      <c r="M35" s="40"/>
      <c r="N35" s="40"/>
    </row>
    <row r="36" spans="1:17" ht="12.75" customHeight="1" x14ac:dyDescent="0.25">
      <c r="A36" s="54"/>
      <c r="B36" s="52"/>
      <c r="C36" s="52"/>
      <c r="D36" s="53"/>
      <c r="E36" s="68"/>
      <c r="F36" s="69"/>
      <c r="G36" s="16"/>
      <c r="H36" s="40"/>
      <c r="I36" s="40"/>
      <c r="J36" s="40"/>
      <c r="K36" s="40"/>
      <c r="L36" s="40"/>
      <c r="M36" s="40"/>
      <c r="N36" s="40"/>
    </row>
    <row r="37" spans="1:17" ht="12.75" customHeight="1" x14ac:dyDescent="0.25">
      <c r="A37" s="54"/>
      <c r="B37" s="52"/>
      <c r="C37" s="52"/>
      <c r="D37" s="53"/>
      <c r="E37" s="55"/>
      <c r="F37" s="56"/>
      <c r="G37" s="40"/>
      <c r="H37" s="40"/>
      <c r="I37" s="40"/>
      <c r="J37" s="40"/>
      <c r="K37" s="40"/>
      <c r="L37" s="40"/>
      <c r="M37" s="40"/>
      <c r="N37" s="40"/>
    </row>
    <row r="38" spans="1:17" ht="12.75" customHeight="1" x14ac:dyDescent="0.25">
      <c r="A38" s="54"/>
      <c r="B38" s="52"/>
      <c r="C38" s="52"/>
      <c r="D38" s="53"/>
      <c r="E38" s="55"/>
      <c r="F38" s="56"/>
      <c r="G38" s="40"/>
      <c r="H38" s="40"/>
      <c r="I38" s="40"/>
      <c r="J38" s="40"/>
      <c r="K38" s="40"/>
      <c r="L38" s="40"/>
      <c r="M38" s="40"/>
      <c r="N38" s="40"/>
    </row>
    <row r="39" spans="1:17" ht="12.75" customHeight="1" x14ac:dyDescent="0.25">
      <c r="A39" s="54"/>
      <c r="B39" s="52"/>
      <c r="C39" s="52"/>
      <c r="D39" s="53"/>
      <c r="E39" s="55"/>
      <c r="F39" s="56"/>
      <c r="G39" s="40"/>
      <c r="H39" s="40"/>
      <c r="I39" s="40"/>
      <c r="J39" s="40"/>
      <c r="K39" s="40"/>
      <c r="L39" s="40"/>
      <c r="M39" s="40"/>
      <c r="N39" s="40"/>
    </row>
    <row r="40" spans="1:17" ht="12.75" customHeight="1" x14ac:dyDescent="0.25">
      <c r="A40" s="54"/>
      <c r="B40" s="52"/>
      <c r="C40" s="52"/>
      <c r="D40" s="53"/>
      <c r="E40" s="55"/>
      <c r="F40" s="56"/>
      <c r="G40" s="40"/>
      <c r="H40" s="40"/>
      <c r="I40" s="40"/>
      <c r="J40" s="40"/>
      <c r="K40" s="40"/>
      <c r="L40" s="40"/>
      <c r="M40" s="40"/>
      <c r="N40" s="40"/>
    </row>
    <row r="41" spans="1:17" ht="12.75" customHeight="1" x14ac:dyDescent="0.25">
      <c r="A41" s="54"/>
      <c r="B41" s="52"/>
      <c r="C41" s="52"/>
      <c r="D41" s="53"/>
      <c r="E41" s="55"/>
      <c r="F41" s="56"/>
      <c r="G41" s="40"/>
      <c r="H41" s="40"/>
      <c r="I41" s="40"/>
      <c r="J41" s="40"/>
      <c r="K41" s="40"/>
      <c r="L41" s="40"/>
      <c r="M41" s="40"/>
      <c r="N41" s="40"/>
    </row>
    <row r="42" spans="1:17" ht="12.75" customHeight="1" x14ac:dyDescent="0.25">
      <c r="A42" s="16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</row>
    <row r="43" spans="1:17" ht="12.75" customHeight="1" x14ac:dyDescent="0.25">
      <c r="A43" s="16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</row>
    <row r="44" spans="1:17" ht="12.75" customHeight="1" x14ac:dyDescent="0.25">
      <c r="A44" s="16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</row>
    <row r="45" spans="1:17" ht="12.75" customHeight="1" x14ac:dyDescent="0.25">
      <c r="A45" s="16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1:17" ht="12.75" customHeight="1" x14ac:dyDescent="0.25">
      <c r="A46" s="16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1:17" ht="12.75" customHeight="1" x14ac:dyDescent="0.25">
      <c r="A47" s="16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1:17" ht="12.75" customHeight="1" x14ac:dyDescent="0.25">
      <c r="A48" s="16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1:14" ht="12.75" customHeight="1" x14ac:dyDescent="0.25">
      <c r="A49" s="16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</row>
    <row r="50" spans="1:14" ht="12.75" customHeight="1" x14ac:dyDescent="0.25">
      <c r="A50" s="16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</row>
    <row r="51" spans="1:14" ht="12.75" customHeight="1" x14ac:dyDescent="0.25">
      <c r="A51" s="16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</row>
    <row r="52" spans="1:14" ht="12.75" customHeight="1" x14ac:dyDescent="0.25">
      <c r="A52" s="16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1:14" ht="12.75" customHeight="1" x14ac:dyDescent="0.25">
      <c r="A53" s="16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1:14" ht="12.75" customHeight="1" x14ac:dyDescent="0.25">
      <c r="A54" s="16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</row>
    <row r="55" spans="1:14" ht="12.75" customHeight="1" x14ac:dyDescent="0.25">
      <c r="A55" s="16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</row>
    <row r="56" spans="1:14" ht="12.75" customHeight="1" x14ac:dyDescent="0.25">
      <c r="A56" s="16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</row>
    <row r="57" spans="1:14" ht="12.75" customHeight="1" x14ac:dyDescent="0.25">
      <c r="A57" s="16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2.75" customHeight="1" x14ac:dyDescent="0.25">
      <c r="A58" s="16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2.75" customHeight="1" x14ac:dyDescent="0.25">
      <c r="A59" s="16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ht="12.75" customHeight="1" x14ac:dyDescent="0.25">
      <c r="A60" s="16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spans="1:14" ht="12.75" customHeight="1" x14ac:dyDescent="0.25">
      <c r="A61" s="16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</row>
    <row r="62" spans="1:14" ht="12.75" customHeight="1" x14ac:dyDescent="0.25">
      <c r="A62" s="16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</row>
    <row r="63" spans="1:14" ht="12.75" customHeight="1" x14ac:dyDescent="0.25">
      <c r="A63" s="16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</row>
    <row r="64" spans="1:14" ht="12.75" customHeight="1" x14ac:dyDescent="0.25">
      <c r="A64" s="16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</row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</sheetData>
  <phoneticPr fontId="0" type="noConversion"/>
  <pageMargins left="0.75" right="0.75" top="1" bottom="1" header="0.5" footer="0.5"/>
  <pageSetup scale="49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pageSetUpPr fitToPage="1"/>
  </sheetPr>
  <dimension ref="A1:N22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0" sqref="B20"/>
    </sheetView>
  </sheetViews>
  <sheetFormatPr defaultColWidth="9.1796875" defaultRowHeight="12.5" x14ac:dyDescent="0.25"/>
  <cols>
    <col min="1" max="1" width="28.453125" style="2" customWidth="1"/>
    <col min="2" max="2" width="14" style="29" bestFit="1" customWidth="1"/>
    <col min="3" max="3" width="11.453125" style="29" bestFit="1" customWidth="1"/>
    <col min="4" max="4" width="11.81640625" style="29" bestFit="1" customWidth="1"/>
    <col min="5" max="5" width="14.453125" style="29" bestFit="1" customWidth="1"/>
    <col min="6" max="8" width="11.81640625" style="29" bestFit="1" customWidth="1"/>
    <col min="9" max="9" width="10.81640625" style="29" bestFit="1" customWidth="1"/>
    <col min="10" max="10" width="11.453125" style="29" bestFit="1" customWidth="1"/>
    <col min="11" max="12" width="11.81640625" style="29" bestFit="1" customWidth="1"/>
    <col min="13" max="13" width="11.453125" style="29" bestFit="1" customWidth="1"/>
    <col min="14" max="14" width="12.453125" style="29" bestFit="1" customWidth="1"/>
    <col min="15" max="15" width="9.1796875" style="2"/>
    <col min="16" max="16" width="14" style="2" bestFit="1" customWidth="1"/>
    <col min="17" max="16384" width="9.1796875" style="2"/>
  </cols>
  <sheetData>
    <row r="1" spans="1:14" ht="15.5" x14ac:dyDescent="0.35">
      <c r="A1" s="1" t="s">
        <v>21</v>
      </c>
    </row>
    <row r="2" spans="1:14" ht="15.5" x14ac:dyDescent="0.35">
      <c r="A2" s="3" t="s">
        <v>44</v>
      </c>
    </row>
    <row r="3" spans="1:14" ht="15.5" x14ac:dyDescent="0.35">
      <c r="A3" s="1" t="str">
        <f>'Table G-1'!A3</f>
        <v>Calendar Year 2023</v>
      </c>
    </row>
    <row r="4" spans="1:14" ht="15.5" x14ac:dyDescent="0.35">
      <c r="A4" s="4"/>
    </row>
    <row r="5" spans="1:14" ht="16" thickBot="1" x14ac:dyDescent="0.4">
      <c r="A5" s="4"/>
    </row>
    <row r="6" spans="1:14" ht="13" x14ac:dyDescent="0.3">
      <c r="A6" s="5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4" t="s">
        <v>0</v>
      </c>
    </row>
    <row r="7" spans="1:14" ht="13" x14ac:dyDescent="0.3">
      <c r="A7" s="24" t="s">
        <v>219</v>
      </c>
      <c r="B7" s="38" t="s">
        <v>2</v>
      </c>
      <c r="C7" s="38" t="s">
        <v>3</v>
      </c>
      <c r="D7" s="38" t="s">
        <v>4</v>
      </c>
      <c r="E7" s="38" t="s">
        <v>5</v>
      </c>
      <c r="F7" s="38" t="s">
        <v>6</v>
      </c>
      <c r="G7" s="38" t="s">
        <v>7</v>
      </c>
      <c r="H7" s="38" t="s">
        <v>8</v>
      </c>
      <c r="I7" s="38" t="s">
        <v>9</v>
      </c>
      <c r="J7" s="38" t="s">
        <v>10</v>
      </c>
      <c r="K7" s="38" t="s">
        <v>11</v>
      </c>
      <c r="L7" s="38" t="s">
        <v>12</v>
      </c>
      <c r="M7" s="38" t="s">
        <v>13</v>
      </c>
      <c r="N7" s="44" t="s">
        <v>14</v>
      </c>
    </row>
    <row r="8" spans="1:14" x14ac:dyDescent="0.25">
      <c r="A8" s="15" t="s">
        <v>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36"/>
    </row>
    <row r="9" spans="1:14" ht="13" x14ac:dyDescent="0.3">
      <c r="A9" s="12" t="s">
        <v>100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36">
        <f>SUM(B9:M9)</f>
        <v>0</v>
      </c>
    </row>
    <row r="10" spans="1:14" x14ac:dyDescent="0.25">
      <c r="A10" s="15" t="s">
        <v>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36"/>
    </row>
    <row r="11" spans="1:14" ht="13" x14ac:dyDescent="0.3">
      <c r="A11" s="12" t="s">
        <v>99</v>
      </c>
      <c r="B11" s="29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36">
        <f>SUM(B11:M11)</f>
        <v>0</v>
      </c>
    </row>
    <row r="12" spans="1:14" x14ac:dyDescent="0.25">
      <c r="A12" s="15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36"/>
    </row>
    <row r="13" spans="1:14" ht="13.5" thickBot="1" x14ac:dyDescent="0.35">
      <c r="A13" s="23" t="s">
        <v>22</v>
      </c>
      <c r="B13" s="43">
        <f>SUM(B9:B12)</f>
        <v>0</v>
      </c>
      <c r="C13" s="43">
        <f>SUM(C9:C11)</f>
        <v>0</v>
      </c>
      <c r="D13" s="43">
        <f>SUM(D10:D11)</f>
        <v>0</v>
      </c>
      <c r="E13" s="43">
        <f t="shared" ref="E13:M13" si="0">SUM(E9:E11)</f>
        <v>0</v>
      </c>
      <c r="F13" s="43">
        <f t="shared" si="0"/>
        <v>0</v>
      </c>
      <c r="G13" s="43">
        <f t="shared" si="0"/>
        <v>0</v>
      </c>
      <c r="H13" s="43">
        <f t="shared" si="0"/>
        <v>0</v>
      </c>
      <c r="I13" s="43">
        <f t="shared" si="0"/>
        <v>0</v>
      </c>
      <c r="J13" s="43">
        <f t="shared" si="0"/>
        <v>0</v>
      </c>
      <c r="K13" s="43">
        <f t="shared" si="0"/>
        <v>0</v>
      </c>
      <c r="L13" s="43">
        <f t="shared" si="0"/>
        <v>0</v>
      </c>
      <c r="M13" s="43">
        <f t="shared" si="0"/>
        <v>0</v>
      </c>
      <c r="N13" s="45">
        <f>SUM(B13:M13)</f>
        <v>0</v>
      </c>
    </row>
    <row r="14" spans="1:14" ht="16" thickBot="1" x14ac:dyDescent="0.4">
      <c r="A14" s="4"/>
    </row>
    <row r="15" spans="1:14" ht="13" x14ac:dyDescent="0.3">
      <c r="A15" s="5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4" t="s">
        <v>0</v>
      </c>
    </row>
    <row r="16" spans="1:14" ht="13" x14ac:dyDescent="0.3">
      <c r="A16" s="24" t="s">
        <v>207</v>
      </c>
      <c r="B16" s="38" t="s">
        <v>2</v>
      </c>
      <c r="C16" s="38" t="s">
        <v>3</v>
      </c>
      <c r="D16" s="38" t="s">
        <v>4</v>
      </c>
      <c r="E16" s="38" t="s">
        <v>5</v>
      </c>
      <c r="F16" s="38" t="s">
        <v>6</v>
      </c>
      <c r="G16" s="38" t="s">
        <v>7</v>
      </c>
      <c r="H16" s="38" t="s">
        <v>8</v>
      </c>
      <c r="I16" s="38" t="s">
        <v>9</v>
      </c>
      <c r="J16" s="38" t="s">
        <v>10</v>
      </c>
      <c r="K16" s="38" t="s">
        <v>11</v>
      </c>
      <c r="L16" s="38" t="s">
        <v>12</v>
      </c>
      <c r="M16" s="38" t="s">
        <v>13</v>
      </c>
      <c r="N16" s="44" t="s">
        <v>14</v>
      </c>
    </row>
    <row r="17" spans="1:14" x14ac:dyDescent="0.25">
      <c r="A17" s="15" t="s">
        <v>0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36"/>
    </row>
    <row r="18" spans="1:14" ht="13" x14ac:dyDescent="0.3">
      <c r="A18" s="12" t="s">
        <v>100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36">
        <f>SUM(B18:M18)</f>
        <v>0</v>
      </c>
    </row>
    <row r="19" spans="1:14" x14ac:dyDescent="0.25">
      <c r="A19" s="15" t="s">
        <v>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36"/>
    </row>
    <row r="20" spans="1:14" ht="13" x14ac:dyDescent="0.3">
      <c r="A20" s="12" t="s">
        <v>99</v>
      </c>
      <c r="B20" s="40">
        <v>-26885193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36">
        <f>SUM(B20:M20)</f>
        <v>-26885193</v>
      </c>
    </row>
    <row r="21" spans="1:14" x14ac:dyDescent="0.25">
      <c r="A21" s="15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36"/>
    </row>
    <row r="22" spans="1:14" ht="13.5" thickBot="1" x14ac:dyDescent="0.35">
      <c r="A22" s="23" t="s">
        <v>22</v>
      </c>
      <c r="B22" s="43">
        <f>SUM(B18:B20)</f>
        <v>-26885193</v>
      </c>
      <c r="C22" s="43">
        <f>SUM(C18:C20)</f>
        <v>0</v>
      </c>
      <c r="D22" s="43">
        <f>SUM(D19:D20)</f>
        <v>0</v>
      </c>
      <c r="E22" s="43">
        <f t="shared" ref="E22:M22" si="1">SUM(E18:E20)</f>
        <v>0</v>
      </c>
      <c r="F22" s="43">
        <f t="shared" si="1"/>
        <v>0</v>
      </c>
      <c r="G22" s="43">
        <f t="shared" si="1"/>
        <v>0</v>
      </c>
      <c r="H22" s="43">
        <f t="shared" si="1"/>
        <v>0</v>
      </c>
      <c r="I22" s="43">
        <f t="shared" si="1"/>
        <v>0</v>
      </c>
      <c r="J22" s="43">
        <f t="shared" si="1"/>
        <v>0</v>
      </c>
      <c r="K22" s="43">
        <f t="shared" si="1"/>
        <v>0</v>
      </c>
      <c r="L22" s="43">
        <f t="shared" si="1"/>
        <v>0</v>
      </c>
      <c r="M22" s="43">
        <f t="shared" si="1"/>
        <v>0</v>
      </c>
      <c r="N22" s="45">
        <f>SUM(B22:M22)</f>
        <v>-26885193</v>
      </c>
    </row>
  </sheetData>
  <phoneticPr fontId="0" type="noConversion"/>
  <pageMargins left="0.75" right="0.75" top="1" bottom="1" header="0.5" footer="0.5"/>
  <pageSetup scale="76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D2FB0-A66C-4E39-A3F8-6A495DA9C44C}">
  <sheetPr codeName="Sheet1"/>
  <dimension ref="A1:N20"/>
  <sheetViews>
    <sheetView workbookViewId="0">
      <selection activeCell="A4" sqref="A4"/>
    </sheetView>
  </sheetViews>
  <sheetFormatPr defaultColWidth="9.1796875" defaultRowHeight="14" x14ac:dyDescent="0.3"/>
  <cols>
    <col min="1" max="1" width="41" style="75" bestFit="1" customWidth="1"/>
    <col min="2" max="2" width="13.453125" style="74" customWidth="1"/>
    <col min="3" max="3" width="13.453125" style="75" customWidth="1"/>
    <col min="4" max="4" width="13.453125" style="74" customWidth="1"/>
    <col min="5" max="13" width="13.453125" style="75" customWidth="1"/>
    <col min="14" max="14" width="13.453125" style="74" customWidth="1"/>
    <col min="15" max="16384" width="9.1796875" style="75"/>
  </cols>
  <sheetData>
    <row r="1" spans="1:14" x14ac:dyDescent="0.3">
      <c r="A1" s="73" t="s">
        <v>208</v>
      </c>
    </row>
    <row r="2" spans="1:14" x14ac:dyDescent="0.3">
      <c r="A2" s="73" t="s">
        <v>209</v>
      </c>
      <c r="C2" s="74"/>
      <c r="E2" s="76"/>
      <c r="F2" s="77"/>
    </row>
    <row r="3" spans="1:14" x14ac:dyDescent="0.3">
      <c r="A3" s="73" t="s">
        <v>218</v>
      </c>
      <c r="C3" s="74"/>
      <c r="E3" s="76"/>
      <c r="J3" s="78"/>
    </row>
    <row r="4" spans="1:14" ht="15.5" x14ac:dyDescent="0.35">
      <c r="A4" s="79"/>
      <c r="C4" s="74"/>
      <c r="E4" s="80"/>
    </row>
    <row r="5" spans="1:14" ht="16" thickBot="1" x14ac:dyDescent="0.4">
      <c r="A5" s="79"/>
      <c r="N5" s="81"/>
    </row>
    <row r="6" spans="1:14" x14ac:dyDescent="0.3">
      <c r="A6" s="82"/>
      <c r="B6" s="83"/>
      <c r="C6" s="84"/>
      <c r="D6" s="83"/>
      <c r="E6" s="84"/>
      <c r="F6" s="84"/>
      <c r="G6" s="84"/>
      <c r="H6" s="84"/>
      <c r="I6" s="84"/>
      <c r="J6" s="84"/>
      <c r="K6" s="84"/>
      <c r="L6" s="84"/>
      <c r="M6" s="84"/>
      <c r="N6" s="85" t="s">
        <v>0</v>
      </c>
    </row>
    <row r="7" spans="1:14" ht="16" thickBot="1" x14ac:dyDescent="0.4">
      <c r="A7" s="86" t="s">
        <v>0</v>
      </c>
      <c r="B7" s="87" t="s">
        <v>2</v>
      </c>
      <c r="C7" s="88" t="s">
        <v>3</v>
      </c>
      <c r="D7" s="87" t="s">
        <v>4</v>
      </c>
      <c r="E7" s="88" t="s">
        <v>5</v>
      </c>
      <c r="F7" s="88" t="s">
        <v>6</v>
      </c>
      <c r="G7" s="88" t="s">
        <v>7</v>
      </c>
      <c r="H7" s="88" t="s">
        <v>8</v>
      </c>
      <c r="I7" s="88" t="s">
        <v>9</v>
      </c>
      <c r="J7" s="88" t="s">
        <v>10</v>
      </c>
      <c r="K7" s="88" t="s">
        <v>11</v>
      </c>
      <c r="L7" s="88" t="s">
        <v>12</v>
      </c>
      <c r="M7" s="88" t="s">
        <v>13</v>
      </c>
      <c r="N7" s="89" t="s">
        <v>14</v>
      </c>
    </row>
    <row r="8" spans="1:14" ht="15.5" x14ac:dyDescent="0.35">
      <c r="A8" s="90"/>
      <c r="B8" s="91"/>
      <c r="C8" s="92"/>
      <c r="D8" s="91"/>
      <c r="E8" s="92"/>
      <c r="F8" s="92"/>
      <c r="G8" s="92"/>
      <c r="H8" s="92"/>
      <c r="I8" s="92"/>
      <c r="J8" s="92"/>
      <c r="K8" s="92"/>
      <c r="L8" s="92"/>
      <c r="M8" s="92"/>
      <c r="N8" s="93"/>
    </row>
    <row r="9" spans="1:14" ht="13" x14ac:dyDescent="0.3">
      <c r="A9" s="94" t="s">
        <v>210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6"/>
    </row>
    <row r="10" spans="1:14" ht="12.5" x14ac:dyDescent="0.25">
      <c r="A10" s="97" t="s">
        <v>17</v>
      </c>
      <c r="B10" s="98">
        <v>0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9">
        <f>B10</f>
        <v>0</v>
      </c>
    </row>
    <row r="11" spans="1:14" ht="12.5" x14ac:dyDescent="0.25">
      <c r="A11" s="97" t="s">
        <v>211</v>
      </c>
      <c r="B11" s="98">
        <v>0</v>
      </c>
      <c r="C11" s="98">
        <v>0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9">
        <f>SUM(B11:M11)</f>
        <v>0</v>
      </c>
    </row>
    <row r="12" spans="1:14" ht="12.5" x14ac:dyDescent="0.25">
      <c r="A12" s="97" t="s">
        <v>212</v>
      </c>
      <c r="B12" s="98">
        <v>0</v>
      </c>
      <c r="C12" s="98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9">
        <f>SUM(B12:M12)</f>
        <v>0</v>
      </c>
    </row>
    <row r="13" spans="1:14" ht="12.5" x14ac:dyDescent="0.25">
      <c r="A13" s="97" t="s">
        <v>213</v>
      </c>
      <c r="B13" s="98">
        <v>0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9">
        <f>SUM(B13:M13)</f>
        <v>0</v>
      </c>
    </row>
    <row r="14" spans="1:14" ht="12.5" x14ac:dyDescent="0.25">
      <c r="A14" s="97" t="s">
        <v>214</v>
      </c>
      <c r="B14" s="98">
        <v>0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9">
        <f>SUM(B14:M14)</f>
        <v>0</v>
      </c>
    </row>
    <row r="15" spans="1:14" ht="12.5" x14ac:dyDescent="0.25">
      <c r="A15" s="97" t="s">
        <v>215</v>
      </c>
      <c r="B15" s="98">
        <f t="shared" ref="B15:C15" si="0">SUM(B10:B14)</f>
        <v>0</v>
      </c>
      <c r="C15" s="98">
        <f t="shared" si="0"/>
        <v>0</v>
      </c>
      <c r="D15" s="98">
        <f>SUM(D10:D14)</f>
        <v>0</v>
      </c>
      <c r="E15" s="98">
        <f t="shared" ref="E15:M15" si="1">SUM(E10:E14)</f>
        <v>0</v>
      </c>
      <c r="F15" s="98">
        <f t="shared" si="1"/>
        <v>0</v>
      </c>
      <c r="G15" s="98">
        <f t="shared" si="1"/>
        <v>0</v>
      </c>
      <c r="H15" s="98">
        <f t="shared" si="1"/>
        <v>0</v>
      </c>
      <c r="I15" s="98">
        <f t="shared" si="1"/>
        <v>0</v>
      </c>
      <c r="J15" s="98">
        <f t="shared" si="1"/>
        <v>0</v>
      </c>
      <c r="K15" s="98">
        <f t="shared" si="1"/>
        <v>0</v>
      </c>
      <c r="L15" s="98">
        <f t="shared" si="1"/>
        <v>0</v>
      </c>
      <c r="M15" s="98">
        <f t="shared" si="1"/>
        <v>0</v>
      </c>
      <c r="N15" s="99">
        <f>SUM(B15:M15)</f>
        <v>0</v>
      </c>
    </row>
    <row r="16" spans="1:14" ht="12.5" x14ac:dyDescent="0.25">
      <c r="A16" s="100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2"/>
    </row>
    <row r="17" spans="1:14" ht="12.5" x14ac:dyDescent="0.25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</row>
    <row r="18" spans="1:14" ht="12.5" x14ac:dyDescent="0.25">
      <c r="A18" s="105" t="s">
        <v>216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</row>
    <row r="19" spans="1:14" ht="12.5" x14ac:dyDescent="0.25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</row>
    <row r="20" spans="1:14" x14ac:dyDescent="0.3">
      <c r="A20" s="104"/>
    </row>
  </sheetData>
  <mergeCells count="1">
    <mergeCell ref="A18:N1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DAF9F80FDE0E459E1A4ABBAD4741F7" ma:contentTypeVersion="14" ma:contentTypeDescription="Create a new document." ma:contentTypeScope="" ma:versionID="2553be842a350308aab1a6ee2a75ab66">
  <xsd:schema xmlns:xsd="http://www.w3.org/2001/XMLSchema" xmlns:xs="http://www.w3.org/2001/XMLSchema" xmlns:p="http://schemas.microsoft.com/office/2006/metadata/properties" xmlns:ns2="1f515989-4afe-4bfb-8869-4f44a11afb39" xmlns:ns3="e5e22d63-cd76-4ad0-9cc0-8f2b2146ce9f" targetNamespace="http://schemas.microsoft.com/office/2006/metadata/properties" ma:root="true" ma:fieldsID="3498ede1fa8348bb78a919910a544d14" ns2:_="" ns3:_="">
    <xsd:import namespace="1f515989-4afe-4bfb-8869-4f44a11afb39"/>
    <xsd:import namespace="e5e22d63-cd76-4ad0-9cc0-8f2b2146ce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15989-4afe-4bfb-8869-4f44a11afb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58c64cc-ee56-435d-b6d0-239f1a5e0d9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22d63-cd76-4ad0-9cc0-8f2b2146ce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abaef8b9-b614-4a1a-8207-1a59c8f9eb80}" ma:internalName="TaxCatchAll" ma:showField="CatchAllData" ma:web="e5e22d63-cd76-4ad0-9cc0-8f2b2146ce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5e22d63-cd76-4ad0-9cc0-8f2b2146ce9f" xsi:nil="true"/>
    <lcf76f155ced4ddcb4097134ff3c332f xmlns="1f515989-4afe-4bfb-8869-4f44a11afb3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43C09EB-D96A-4268-8B67-B7BAFA564A62}"/>
</file>

<file path=customXml/itemProps2.xml><?xml version="1.0" encoding="utf-8"?>
<ds:datastoreItem xmlns:ds="http://schemas.openxmlformats.org/officeDocument/2006/customXml" ds:itemID="{91DFFEBB-2C83-47A0-A558-1EDCD9C70764}"/>
</file>

<file path=customXml/itemProps3.xml><?xml version="1.0" encoding="utf-8"?>
<ds:datastoreItem xmlns:ds="http://schemas.openxmlformats.org/officeDocument/2006/customXml" ds:itemID="{8AD4A622-B41C-4979-90DB-1DE8C9A8A1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G-1</vt:lpstr>
      <vt:lpstr>Table G-2</vt:lpstr>
      <vt:lpstr>Table G-3</vt:lpstr>
      <vt:lpstr>Table G-4</vt:lpstr>
      <vt:lpstr>Table G-5</vt:lpstr>
      <vt:lpstr>'Table G-3'!Print_Area</vt:lpstr>
    </vt:vector>
  </TitlesOfParts>
  <Company>Sempra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Sempra Energy</dc:creator>
  <cp:lastModifiedBy>Hanami, Thomas</cp:lastModifiedBy>
  <cp:lastPrinted>2005-04-20T21:57:08Z</cp:lastPrinted>
  <dcterms:created xsi:type="dcterms:W3CDTF">2002-02-21T22:40:26Z</dcterms:created>
  <dcterms:modified xsi:type="dcterms:W3CDTF">2023-02-15T18:47:50Z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0x0101006EDAF9F80FDE0E459E1A4ABBAD4741F7</vt:lpwstr>
  </property>
</Properties>
</file>