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1100" windowHeight="6600" firstSheet="1" activeTab="3"/>
  </bookViews>
  <sheets>
    <sheet name="Table 7.1 (Rev 7-01)" sheetId="1" r:id="rId1"/>
    <sheet name="Table 7.2 (Rev 7-01) " sheetId="2" r:id="rId2"/>
    <sheet name="Table 7.3 (Rev 7-01)" sheetId="3" r:id="rId3"/>
    <sheet name="Table 7.4 (Rev 7-01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ip">#REF!</definedName>
    <definedName name="NPV1997" localSheetId="0">'[5]Energy Rates'!#REF!</definedName>
    <definedName name="NPV1997">'[2]Energy Rates'!#REF!</definedName>
    <definedName name="NPV1998" localSheetId="0">'[5]Energy Rates'!#REF!</definedName>
    <definedName name="NPV1998">'[2]Energy Rates'!#REF!</definedName>
    <definedName name="NPV1999" localSheetId="0">'[5]Energy Rates'!#REF!</definedName>
    <definedName name="NPV1999">'[2]Energy Rates'!#REF!</definedName>
    <definedName name="NPV2000" localSheetId="0">'[5]Energy Rates'!#REF!</definedName>
    <definedName name="NPV2000">'[2]Energy Rates'!#REF!</definedName>
    <definedName name="NPV2001" localSheetId="0">'[1]Energy Rates'!$A$245:$D$269</definedName>
    <definedName name="NPV2001" localSheetId="2">'[3]Energy Rates'!$A$245:$D$269</definedName>
    <definedName name="NPV2001" localSheetId="3">'[3]Energy Rates'!$A$245:$D$269</definedName>
    <definedName name="NPV2001">'[1]Energy Rates'!$A$245:$D$269</definedName>
    <definedName name="sesco">#REF!</definedName>
  </definedNames>
  <calcPr fullCalcOnLoad="1"/>
</workbook>
</file>

<file path=xl/sharedStrings.xml><?xml version="1.0" encoding="utf-8"?>
<sst xmlns="http://schemas.openxmlformats.org/spreadsheetml/2006/main" count="196" uniqueCount="84">
  <si>
    <t>PY 2000</t>
  </si>
  <si>
    <t>PY 2001</t>
  </si>
  <si>
    <t>TABLE 7.2</t>
  </si>
  <si>
    <t>SUMMARY OF LIEE PROGRAM EFFECTS</t>
  </si>
  <si>
    <t>(Annual Energy Reductions)</t>
  </si>
  <si>
    <t>(recorded)</t>
  </si>
  <si>
    <t>(planned)</t>
  </si>
  <si>
    <t>MWh (kWh, 000's)</t>
  </si>
  <si>
    <t>MTherm (therm, 000's)</t>
  </si>
  <si>
    <t>TABLE 7.3</t>
  </si>
  <si>
    <t>SUMMARY OF LIEE COST-EFFECTIVENESS</t>
  </si>
  <si>
    <t>(RATIO OF BENEFITS OVER COSTS)</t>
  </si>
  <si>
    <t>(Recorded)</t>
  </si>
  <si>
    <t>(Planned)</t>
  </si>
  <si>
    <t>Utility Cost Test</t>
  </si>
  <si>
    <t>Total Resource Cost Test</t>
  </si>
  <si>
    <t>Participant Test</t>
  </si>
  <si>
    <t>Test</t>
  </si>
  <si>
    <t>-</t>
  </si>
  <si>
    <t>1.  Use market clearing price with on-peak and off-peak escalation.</t>
  </si>
  <si>
    <t>2.  Use market clearing price with on-peak only escalation.</t>
  </si>
  <si>
    <t>3.  Use marginal costs recommended by the California Board of Energy Efficiency.</t>
  </si>
  <si>
    <t>4.  The California Low Income Public Purpose Test (LIPPT).</t>
  </si>
  <si>
    <t>TABLE 7.4</t>
  </si>
  <si>
    <t>(NET BENEFITS; $MIL)</t>
  </si>
  <si>
    <t>TRC</t>
  </si>
  <si>
    <t>LIPPT</t>
  </si>
  <si>
    <t>Participant</t>
  </si>
  <si>
    <r>
      <t xml:space="preserve">LIPPT </t>
    </r>
    <r>
      <rPr>
        <vertAlign val="superscript"/>
        <sz val="11"/>
        <rFont val="Times New Roman"/>
        <family val="1"/>
      </rPr>
      <t>4</t>
    </r>
  </si>
  <si>
    <r>
      <t xml:space="preserve">Energy Efficiency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</t>
    </r>
  </si>
  <si>
    <r>
      <t xml:space="preserve">Energy Efficiency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</si>
  <si>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 xml:space="preserve">Energy Efficiency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</t>
    </r>
  </si>
  <si>
    <t>TABLE 7.1</t>
  </si>
  <si>
    <t>SUMMARY OF COSTS: LOW INCOME</t>
  </si>
  <si>
    <t>Electric and Gas Combined</t>
  </si>
  <si>
    <t>($000)</t>
  </si>
  <si>
    <t>LIEE Programs</t>
  </si>
  <si>
    <t>Budgeted</t>
  </si>
  <si>
    <t>Recorded</t>
  </si>
  <si>
    <t>Energy Efficiency</t>
  </si>
  <si>
    <t xml:space="preserve"> Gas Appliances</t>
  </si>
  <si>
    <t xml:space="preserve"> Electric Appliances</t>
  </si>
  <si>
    <t xml:space="preserve"> Weatherization Measures</t>
  </si>
  <si>
    <t xml:space="preserve"> Outreach &amp; Assessment</t>
  </si>
  <si>
    <t xml:space="preserve"> In Home Energy Education</t>
  </si>
  <si>
    <t xml:space="preserve"> Education Workshops</t>
  </si>
  <si>
    <t>Energy Efficiency TOTAL</t>
  </si>
  <si>
    <t>Pilots</t>
  </si>
  <si>
    <t xml:space="preserve"> Attic Venting</t>
  </si>
  <si>
    <t>Landlord Rebate Pilots</t>
  </si>
  <si>
    <t>Total Pilots</t>
  </si>
  <si>
    <t>Training Center</t>
  </si>
  <si>
    <t>Inspections</t>
  </si>
  <si>
    <t>Advertising</t>
  </si>
  <si>
    <t>M&amp;E Studies</t>
  </si>
  <si>
    <t>Regulatory Compliance</t>
  </si>
  <si>
    <t>Other Administration</t>
  </si>
  <si>
    <r>
      <t>Indirect Costs</t>
    </r>
    <r>
      <rPr>
        <vertAlign val="superscript"/>
        <sz val="11"/>
        <rFont val="Times New Roman"/>
        <family val="1"/>
      </rPr>
      <t>3</t>
    </r>
  </si>
  <si>
    <t>Oversight Costs</t>
  </si>
  <si>
    <t xml:space="preserve"> 1998 LIGB Expense</t>
  </si>
  <si>
    <t xml:space="preserve"> 1999 LIGB Expense</t>
  </si>
  <si>
    <t xml:space="preserve"> 2000 LIAB Expense</t>
  </si>
  <si>
    <t xml:space="preserve"> CPUC Energy Division</t>
  </si>
  <si>
    <t>Total Oversight Costs</t>
  </si>
  <si>
    <r>
      <t>Shareholder Incentives</t>
    </r>
    <r>
      <rPr>
        <vertAlign val="superscript"/>
        <sz val="11"/>
        <rFont val="Times New Roman"/>
        <family val="1"/>
      </rPr>
      <t xml:space="preserve"> 4</t>
    </r>
  </si>
  <si>
    <t>TOTAL COSTS</t>
  </si>
  <si>
    <t>Notes:</t>
  </si>
  <si>
    <t>1. M&amp;E studies include: Customer Bill of Right, LIEE Standardization, Pass Rate Redesign, Standardization of LIEE</t>
  </si>
  <si>
    <t xml:space="preserve">    Bidding Guidelines, Pay for Measure Savings, Bill Savings, RRM Working Group Report, CBO Access and Leveraging Report, </t>
  </si>
  <si>
    <t xml:space="preserve">    Competitive Bil Adimistrative Costs Report, Training Cost Documentation and Calculation, Contractor Licensing Report, </t>
  </si>
  <si>
    <t xml:space="preserve">    Cost Effectives Study, and shares of PY2000 statewide M&amp;E. </t>
  </si>
  <si>
    <t>2. Includes PG&amp;E's program management only. Prime contractor's management is included in the weatherization costs.</t>
  </si>
  <si>
    <t>4.  Shareholder Incentives are determined in the AEAP.  The amounts presented are not part of the program budget.</t>
  </si>
  <si>
    <t>5. Per Decision 01-05-033, PY 2001 budget has been updated to $60,152,794 to include unspent dollars and interest from previous years.</t>
  </si>
  <si>
    <t xml:space="preserve">Electric </t>
  </si>
  <si>
    <r>
      <t>Other Administration</t>
    </r>
    <r>
      <rPr>
        <vertAlign val="superscript"/>
        <sz val="11"/>
        <rFont val="Times New Roman"/>
        <family val="1"/>
      </rPr>
      <t>2</t>
    </r>
  </si>
  <si>
    <t>Indirect Costs</t>
  </si>
  <si>
    <r>
      <t>Shareholder Incentives</t>
    </r>
    <r>
      <rPr>
        <vertAlign val="superscript"/>
        <sz val="11"/>
        <rFont val="Times New Roman"/>
        <family val="1"/>
      </rPr>
      <t>3</t>
    </r>
  </si>
  <si>
    <t>3.  Shareholder Incentives are determined in the AEAP.  The amounts presented are not part of the program budget.</t>
  </si>
  <si>
    <t xml:space="preserve"> Gas</t>
  </si>
  <si>
    <r>
      <t>Shareholder Incentives</t>
    </r>
    <r>
      <rPr>
        <vertAlign val="superscript"/>
        <sz val="11"/>
        <rFont val="Times New Roman"/>
        <family val="1"/>
      </rPr>
      <t>4</t>
    </r>
  </si>
  <si>
    <t>2.  Includes PG&amp;E program management only.  Weatherization costs include prime contractor's management for the first 6 months.</t>
  </si>
  <si>
    <t xml:space="preserve">    Costs are recorded as program related.</t>
  </si>
  <si>
    <t xml:space="preserve">3. CAS testing costs were authorized in PG&amp;E's base rates (D. 98-06-063) and are not included in the LIEE authorized budget. 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</si>
</sst>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0_);\(0.00\)"/>
    <numFmt numFmtId="167" formatCode="_(&quot;$&quot;* #,##0_);_(&quot;$&quot;* \(#,##0\);_(&quot;$&quot;* &quot;-&quot;??_);_(@_)"/>
    <numFmt numFmtId="168" formatCode="#,##0.0_);\(#,##0.0\)"/>
    <numFmt numFmtId="169" formatCode="#,##0&quot;      &quot;"/>
    <numFmt numFmtId="170" formatCode="#,##0.00&quot;      &quot;"/>
    <numFmt numFmtId="171" formatCode="0.0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0.000"/>
    <numFmt numFmtId="175" formatCode="#,##0.000"/>
    <numFmt numFmtId="176" formatCode="#,##0.0000"/>
    <numFmt numFmtId="177" formatCode="#,##0.00000"/>
    <numFmt numFmtId="178" formatCode="0.0000000"/>
    <numFmt numFmtId="179" formatCode="0.000000"/>
    <numFmt numFmtId="180" formatCode="0.00000"/>
    <numFmt numFmtId="181" formatCode="0.0000"/>
    <numFmt numFmtId="182" formatCode="0.000000000"/>
    <numFmt numFmtId="183" formatCode="0.00000000"/>
    <numFmt numFmtId="184" formatCode="mmmm\ d\,\ yyyy"/>
    <numFmt numFmtId="185" formatCode="&quot;$&quot;#,##0"/>
    <numFmt numFmtId="186" formatCode="#,##0.0_);[Red]\(#,##0.0\)"/>
    <numFmt numFmtId="187" formatCode="#,##0.000_);[Red]\(#,##0.000\)"/>
    <numFmt numFmtId="188" formatCode="0.0_);\(0.0\)"/>
    <numFmt numFmtId="189" formatCode="#,##0.000_);\(#,##0.000\)"/>
    <numFmt numFmtId="190" formatCode="#,##0.0000_);\(#,##0.0000\)"/>
    <numFmt numFmtId="191" formatCode="0_);\(0\)"/>
    <numFmt numFmtId="192" formatCode="#,##0.000000"/>
    <numFmt numFmtId="193" formatCode="_(* #,##0.000_);_(* \(#,##0.000\);_(* &quot;-&quot;??_);_(@_)"/>
    <numFmt numFmtId="194" formatCode="_(* #,##0.0000_);_(* \(#,##0.00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_(* #,##0.0_);_(* \(#,##0.0\);_(* &quot;-&quot;?_);_(@_)"/>
    <numFmt numFmtId="199" formatCode="_(&quot;$&quot;* #,##0.0000_);_(&quot;$&quot;* \(#,##0.0000\);_(&quot;$&quot;* &quot;-&quot;????_);_(@_)"/>
    <numFmt numFmtId="200" formatCode="0.0000%"/>
    <numFmt numFmtId="201" formatCode="0.0%"/>
    <numFmt numFmtId="202" formatCode="0.000%"/>
    <numFmt numFmtId="203" formatCode="&quot;$&quot;#,##0.00;\(&quot;$&quot;#,##0.00\)"/>
    <numFmt numFmtId="204" formatCode="&quot;$&quot;#,##0.00"/>
    <numFmt numFmtId="205" formatCode="0.00000%"/>
    <numFmt numFmtId="206" formatCode="0.000000%"/>
    <numFmt numFmtId="207" formatCode="_(* #,##0.000000000000000000000_);_(* \(#,##0.000000000000000000000\);_(* &quot;-&quot;??_);_(@_)"/>
    <numFmt numFmtId="208" formatCode="0000"/>
    <numFmt numFmtId="209" formatCode="_([$$-409]* #,##0.00_);_([$$-409]* \(#,##0.00\);_([$$-409]* &quot;-&quot;??_);_(@_)"/>
    <numFmt numFmtId="210" formatCode="[$$-409]#,##0.00"/>
    <numFmt numFmtId="211" formatCode="_(&quot;$&quot;* #,##0.000_);_(&quot;$&quot;* \(#,##0.000\);_(&quot;$&quot;* &quot;-&quot;??_);_(@_)"/>
    <numFmt numFmtId="212" formatCode="dd\-mmm\-yy"/>
    <numFmt numFmtId="213" formatCode="&quot;$&quot;#,##0.0_);\(&quot;$&quot;#,##0.0\)"/>
    <numFmt numFmtId="214" formatCode="&quot;$&quot;#,##0.00000_);\(&quot;$&quot;#,##0.00000\)"/>
    <numFmt numFmtId="215" formatCode="_(* #,##0.000_);_(* \(#,##0.000\);_(* &quot;-&quot;???_);_(@_)"/>
    <numFmt numFmtId="216" formatCode="#,##0&quot;(7)&quot;"/>
    <numFmt numFmtId="217" formatCode="#,##0&quot;(8)&quot;"/>
    <numFmt numFmtId="218" formatCode="0&quot;(9)&quot;"/>
    <numFmt numFmtId="219" formatCode="#,##0.00000_);\(#,##0.00000\)"/>
    <numFmt numFmtId="220" formatCode="#,##0.000000_);\(#,##0.000000\)"/>
    <numFmt numFmtId="221" formatCode="#,##0.0000000_);\(#,##0.0000000\)"/>
    <numFmt numFmtId="222" formatCode="#,##0.00000000_);\(#,##0.00000000\)"/>
    <numFmt numFmtId="223" formatCode="#,##0.000000000_);\(#,##0.000000000\)"/>
    <numFmt numFmtId="224" formatCode="#,##0.0000000000_);\(#,##0.0000000000\)"/>
    <numFmt numFmtId="225" formatCode="#,##0.00000000000_);\(#,##0.00000000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7"/>
      <name val="Small Fonts"/>
      <family val="0"/>
    </font>
    <font>
      <sz val="12"/>
      <name val="Arial"/>
      <family val="2"/>
    </font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9" fillId="0" borderId="0" xfId="23" applyFont="1" applyAlignment="1">
      <alignment horizontal="centerContinuous" wrapText="1"/>
      <protection/>
    </xf>
    <xf numFmtId="0" fontId="8" fillId="0" borderId="0" xfId="23" applyAlignment="1">
      <alignment horizontal="centerContinuous" wrapText="1"/>
      <protection/>
    </xf>
    <xf numFmtId="0" fontId="8" fillId="0" borderId="0" xfId="23">
      <alignment/>
      <protection/>
    </xf>
    <xf numFmtId="0" fontId="10" fillId="0" borderId="1" xfId="23" applyFont="1" applyBorder="1" applyAlignment="1">
      <alignment horizontal="center" vertical="top" wrapText="1"/>
      <protection/>
    </xf>
    <xf numFmtId="0" fontId="10" fillId="0" borderId="2" xfId="23" applyFont="1" applyBorder="1" applyAlignment="1">
      <alignment horizontal="center" vertical="top" wrapText="1"/>
      <protection/>
    </xf>
    <xf numFmtId="0" fontId="10" fillId="0" borderId="3" xfId="23" applyFont="1" applyBorder="1" applyAlignment="1">
      <alignment vertical="top" wrapText="1"/>
      <protection/>
    </xf>
    <xf numFmtId="3" fontId="8" fillId="0" borderId="2" xfId="23" applyNumberFormat="1" applyFont="1" applyBorder="1" applyAlignment="1">
      <alignment horizontal="center" vertical="center" wrapText="1"/>
      <protection/>
    </xf>
    <xf numFmtId="0" fontId="8" fillId="0" borderId="0" xfId="23" applyFont="1" applyAlignment="1">
      <alignment horizontal="center"/>
      <protection/>
    </xf>
    <xf numFmtId="0" fontId="9" fillId="0" borderId="0" xfId="23" applyFont="1" applyAlignment="1">
      <alignment horizontal="centerContinuous"/>
      <protection/>
    </xf>
    <xf numFmtId="0" fontId="8" fillId="0" borderId="0" xfId="23" applyAlignment="1">
      <alignment horizontal="centerContinuous"/>
      <protection/>
    </xf>
    <xf numFmtId="0" fontId="10" fillId="0" borderId="4" xfId="23" applyFont="1" applyBorder="1" applyAlignment="1">
      <alignment vertical="top"/>
      <protection/>
    </xf>
    <xf numFmtId="0" fontId="8" fillId="0" borderId="4" xfId="23" applyFont="1" applyBorder="1" applyAlignment="1">
      <alignment horizontal="center" vertical="center" wrapText="1"/>
      <protection/>
    </xf>
    <xf numFmtId="2" fontId="8" fillId="0" borderId="2" xfId="23" applyNumberFormat="1" applyFont="1" applyBorder="1" applyAlignment="1">
      <alignment horizontal="center" vertical="center" wrapText="1"/>
      <protection/>
    </xf>
    <xf numFmtId="2" fontId="8" fillId="0" borderId="4" xfId="23" applyNumberFormat="1" applyFont="1" applyBorder="1" applyAlignment="1">
      <alignment horizontal="center" vertical="center" wrapText="1"/>
      <protection/>
    </xf>
    <xf numFmtId="0" fontId="8" fillId="0" borderId="4" xfId="23" applyFont="1" applyBorder="1" applyAlignment="1">
      <alignment horizontal="center" vertical="top" wrapText="1"/>
      <protection/>
    </xf>
    <xf numFmtId="0" fontId="12" fillId="0" borderId="0" xfId="23" applyFont="1">
      <alignment/>
      <protection/>
    </xf>
    <xf numFmtId="0" fontId="7" fillId="0" borderId="0" xfId="23" applyFont="1" applyBorder="1" applyAlignment="1">
      <alignment horizontal="center" vertical="top" wrapText="1"/>
      <protection/>
    </xf>
    <xf numFmtId="0" fontId="10" fillId="0" borderId="3" xfId="23" applyFont="1" applyBorder="1" applyAlignment="1">
      <alignment horizontal="center" vertical="top" wrapText="1"/>
      <protection/>
    </xf>
    <xf numFmtId="0" fontId="10" fillId="0" borderId="4" xfId="23" applyFont="1" applyBorder="1" applyAlignment="1">
      <alignment vertical="top" wrapText="1"/>
      <protection/>
    </xf>
    <xf numFmtId="0" fontId="8" fillId="0" borderId="2" xfId="23" applyFont="1" applyBorder="1" applyAlignment="1">
      <alignment horizontal="center" vertical="top" wrapText="1"/>
      <protection/>
    </xf>
    <xf numFmtId="166" fontId="8" fillId="0" borderId="2" xfId="23" applyNumberFormat="1" applyFont="1" applyBorder="1" applyAlignment="1">
      <alignment horizontal="center" vertical="center" wrapText="1"/>
      <protection/>
    </xf>
    <xf numFmtId="0" fontId="9" fillId="0" borderId="0" xfId="22" applyFont="1" applyAlignment="1">
      <alignment horizontal="centerContinuous" wrapText="1"/>
      <protection/>
    </xf>
    <xf numFmtId="0" fontId="8" fillId="0" borderId="0" xfId="22" applyAlignment="1">
      <alignment horizontal="centerContinuous" wrapText="1"/>
      <protection/>
    </xf>
    <xf numFmtId="0" fontId="8" fillId="0" borderId="0" xfId="22">
      <alignment/>
      <protection/>
    </xf>
    <xf numFmtId="0" fontId="9" fillId="0" borderId="0" xfId="22" applyFont="1" applyAlignment="1" quotePrefix="1">
      <alignment horizontal="centerContinuous" wrapText="1"/>
      <protection/>
    </xf>
    <xf numFmtId="0" fontId="9" fillId="0" borderId="0" xfId="22" applyFont="1" applyAlignment="1">
      <alignment horizontal="center"/>
      <protection/>
    </xf>
    <xf numFmtId="0" fontId="7" fillId="0" borderId="0" xfId="22" applyFont="1" applyAlignment="1">
      <alignment vertical="top" wrapText="1"/>
      <protection/>
    </xf>
    <xf numFmtId="0" fontId="10" fillId="0" borderId="5" xfId="22" applyFont="1" applyBorder="1" applyAlignment="1">
      <alignment horizontal="center" vertical="top" wrapText="1"/>
      <protection/>
    </xf>
    <xf numFmtId="0" fontId="10" fillId="0" borderId="4" xfId="22" applyFont="1" applyBorder="1" applyAlignment="1">
      <alignment vertical="top" wrapText="1"/>
      <protection/>
    </xf>
    <xf numFmtId="0" fontId="10" fillId="0" borderId="3" xfId="22" applyFont="1" applyBorder="1" applyAlignment="1">
      <alignment horizontal="center" vertical="top" wrapText="1"/>
      <protection/>
    </xf>
    <xf numFmtId="0" fontId="10" fillId="0" borderId="2" xfId="22" applyFont="1" applyBorder="1" applyAlignment="1">
      <alignment horizontal="center" vertical="top" wrapText="1"/>
      <protection/>
    </xf>
    <xf numFmtId="0" fontId="10" fillId="0" borderId="3" xfId="22" applyFont="1" applyBorder="1" applyAlignment="1">
      <alignment vertical="top" wrapText="1"/>
      <protection/>
    </xf>
    <xf numFmtId="0" fontId="8" fillId="0" borderId="2" xfId="22" applyFont="1" applyBorder="1" applyAlignment="1">
      <alignment vertical="top" wrapText="1"/>
      <protection/>
    </xf>
    <xf numFmtId="0" fontId="10" fillId="0" borderId="3" xfId="22" applyFont="1" applyBorder="1" applyAlignment="1" quotePrefix="1">
      <alignment horizontal="left" vertical="top" wrapText="1" indent="1"/>
      <protection/>
    </xf>
    <xf numFmtId="3" fontId="8" fillId="0" borderId="2" xfId="22" applyNumberFormat="1" applyFont="1" applyBorder="1" applyAlignment="1">
      <alignment vertical="top" wrapText="1"/>
      <protection/>
    </xf>
    <xf numFmtId="3" fontId="8" fillId="0" borderId="4" xfId="22" applyNumberFormat="1" applyFont="1" applyBorder="1">
      <alignment/>
      <protection/>
    </xf>
    <xf numFmtId="3" fontId="8" fillId="0" borderId="6" xfId="22" applyNumberFormat="1" applyFont="1" applyBorder="1" applyAlignment="1">
      <alignment vertical="top" wrapText="1"/>
      <protection/>
    </xf>
    <xf numFmtId="3" fontId="8" fillId="0" borderId="6" xfId="22" applyNumberFormat="1" applyFont="1" applyBorder="1">
      <alignment/>
      <protection/>
    </xf>
    <xf numFmtId="3" fontId="8" fillId="2" borderId="2" xfId="22" applyNumberFormat="1" applyFont="1" applyFill="1" applyBorder="1" applyAlignment="1">
      <alignment vertical="top" wrapText="1"/>
      <protection/>
    </xf>
    <xf numFmtId="3" fontId="8" fillId="2" borderId="3" xfId="22" applyNumberFormat="1" applyFont="1" applyFill="1" applyBorder="1">
      <alignment/>
      <protection/>
    </xf>
    <xf numFmtId="0" fontId="10" fillId="0" borderId="3" xfId="22" applyFont="1" applyBorder="1" applyAlignment="1">
      <alignment horizontal="left" vertical="top" wrapText="1" indent="1"/>
      <protection/>
    </xf>
    <xf numFmtId="3" fontId="8" fillId="0" borderId="7" xfId="22" applyNumberFormat="1" applyFont="1" applyBorder="1" applyAlignment="1">
      <alignment vertical="top" wrapText="1"/>
      <protection/>
    </xf>
    <xf numFmtId="0" fontId="7" fillId="2" borderId="3" xfId="22" applyFont="1" applyFill="1" applyBorder="1" applyAlignment="1">
      <alignment vertical="top" wrapText="1"/>
      <protection/>
    </xf>
    <xf numFmtId="3" fontId="8" fillId="0" borderId="0" xfId="22" applyNumberFormat="1">
      <alignment/>
      <protection/>
    </xf>
    <xf numFmtId="0" fontId="10" fillId="0" borderId="0" xfId="22" applyFont="1" applyBorder="1" applyAlignment="1">
      <alignment vertical="top" wrapText="1"/>
      <protection/>
    </xf>
    <xf numFmtId="3" fontId="8" fillId="0" borderId="0" xfId="22" applyNumberFormat="1" applyFont="1" applyBorder="1" applyAlignment="1">
      <alignment vertical="top" wrapText="1"/>
      <protection/>
    </xf>
    <xf numFmtId="0" fontId="12" fillId="0" borderId="0" xfId="22" applyFont="1" applyFill="1" applyBorder="1" applyAlignment="1">
      <alignment wrapText="1"/>
      <protection/>
    </xf>
    <xf numFmtId="0" fontId="12" fillId="0" borderId="0" xfId="22" applyFont="1" applyAlignment="1">
      <alignment/>
      <protection/>
    </xf>
    <xf numFmtId="0" fontId="12" fillId="0" borderId="0" xfId="22" applyFont="1">
      <alignment/>
      <protection/>
    </xf>
    <xf numFmtId="0" fontId="8" fillId="0" borderId="0" xfId="22" applyAlignment="1">
      <alignment horizontal="centerContinuous"/>
      <protection/>
    </xf>
    <xf numFmtId="3" fontId="12" fillId="0" borderId="0" xfId="22" applyNumberFormat="1" applyFont="1" applyBorder="1" applyAlignment="1">
      <alignment vertical="top" wrapText="1"/>
      <protection/>
    </xf>
    <xf numFmtId="3" fontId="12" fillId="0" borderId="0" xfId="22" applyNumberFormat="1" applyFont="1" applyBorder="1">
      <alignment/>
      <protection/>
    </xf>
    <xf numFmtId="3" fontId="8" fillId="0" borderId="3" xfId="22" applyNumberFormat="1" applyFont="1" applyBorder="1">
      <alignment/>
      <protection/>
    </xf>
    <xf numFmtId="3" fontId="8" fillId="0" borderId="0" xfId="22" applyNumberFormat="1" applyFont="1" applyBorder="1">
      <alignment/>
      <protection/>
    </xf>
    <xf numFmtId="0" fontId="12" fillId="0" borderId="0" xfId="22" applyFont="1" applyAlignment="1">
      <alignment horizontal="justify"/>
      <protection/>
    </xf>
    <xf numFmtId="0" fontId="12" fillId="0" borderId="0" xfId="22" applyFont="1" applyFill="1" applyBorder="1" applyAlignment="1">
      <alignment vertical="top"/>
      <protection/>
    </xf>
    <xf numFmtId="0" fontId="10" fillId="0" borderId="8" xfId="22" applyFont="1" applyBorder="1" applyAlignment="1">
      <alignment horizontal="center" vertical="top" wrapText="1"/>
      <protection/>
    </xf>
    <xf numFmtId="0" fontId="10" fillId="0" borderId="5" xfId="22" applyFont="1" applyBorder="1" applyAlignment="1">
      <alignment horizontal="center" vertical="top" wrapText="1"/>
      <protection/>
    </xf>
    <xf numFmtId="0" fontId="7" fillId="0" borderId="9" xfId="23" applyFont="1" applyBorder="1" applyAlignment="1">
      <alignment horizontal="center" vertical="top" wrapText="1"/>
      <protection/>
    </xf>
    <xf numFmtId="0" fontId="7" fillId="0" borderId="2" xfId="23" applyFont="1" applyBorder="1" applyAlignment="1">
      <alignment horizontal="center" vertical="top" wrapText="1"/>
      <protection/>
    </xf>
    <xf numFmtId="0" fontId="10" fillId="0" borderId="10" xfId="23" applyFont="1" applyBorder="1" applyAlignment="1">
      <alignment horizontal="center" vertical="center" wrapText="1"/>
      <protection/>
    </xf>
    <xf numFmtId="0" fontId="10" fillId="0" borderId="3" xfId="23" applyFont="1" applyBorder="1" applyAlignment="1">
      <alignment horizontal="center" vertical="center" wrapText="1"/>
      <protection/>
    </xf>
    <xf numFmtId="0" fontId="10" fillId="0" borderId="11" xfId="23" applyFont="1" applyBorder="1" applyAlignment="1">
      <alignment horizontal="center" vertical="top" wrapText="1"/>
      <protection/>
    </xf>
    <xf numFmtId="0" fontId="10" fillId="0" borderId="12" xfId="23" applyFont="1" applyBorder="1" applyAlignment="1">
      <alignment horizontal="center" vertical="top" wrapText="1"/>
      <protection/>
    </xf>
    <xf numFmtId="0" fontId="10" fillId="0" borderId="1" xfId="23" applyFont="1" applyBorder="1" applyAlignment="1">
      <alignment horizontal="center" vertical="top" wrapText="1"/>
      <protection/>
    </xf>
    <xf numFmtId="0" fontId="10" fillId="0" borderId="13" xfId="23" applyFont="1" applyBorder="1" applyAlignment="1">
      <alignment horizontal="center" vertical="top" wrapText="1"/>
      <protection/>
    </xf>
    <xf numFmtId="0" fontId="10" fillId="0" borderId="14" xfId="23" applyFont="1" applyBorder="1" applyAlignment="1">
      <alignment horizontal="center" vertical="top" wrapText="1"/>
      <protection/>
    </xf>
    <xf numFmtId="0" fontId="10" fillId="0" borderId="2" xfId="23" applyFont="1" applyBorder="1" applyAlignment="1">
      <alignment horizontal="center" vertical="top" wrapText="1"/>
      <protection/>
    </xf>
    <xf numFmtId="0" fontId="7" fillId="0" borderId="0" xfId="23" applyFont="1" applyAlignment="1">
      <alignment horizontal="center" vertical="top" wrapText="1"/>
      <protection/>
    </xf>
    <xf numFmtId="0" fontId="7" fillId="0" borderId="0" xfId="23" applyFont="1" applyAlignment="1">
      <alignment wrapText="1"/>
      <protection/>
    </xf>
    <xf numFmtId="0" fontId="7" fillId="0" borderId="0" xfId="23" applyFont="1" applyBorder="1" applyAlignment="1">
      <alignment horizontal="center" vertical="top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 dec" xfId="21"/>
    <cellStyle name="Normal_LIEE00 Tbls7.1 7.2 7.3 7.4 TA7.1 TA7.2 TA7.4 TA7.4" xfId="22"/>
    <cellStyle name="Normal_LIEE-RRM2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1152525</xdr:colOff>
      <xdr:row>69</xdr:row>
      <xdr:rowOff>180975</xdr:rowOff>
    </xdr:from>
    <xdr:ext cx="161925" cy="266700"/>
    <xdr:sp>
      <xdr:nvSpPr>
        <xdr:cNvPr id="1" name="TextBox 1"/>
        <xdr:cNvSpPr txBox="1">
          <a:spLocks noChangeArrowheads="1"/>
        </xdr:cNvSpPr>
      </xdr:nvSpPr>
      <xdr:spPr>
        <a:xfrm>
          <a:off x="1152525" y="132683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752475</xdr:colOff>
      <xdr:row>22</xdr:row>
      <xdr:rowOff>9525</xdr:rowOff>
    </xdr:from>
    <xdr:ext cx="152400" cy="371475"/>
    <xdr:sp>
      <xdr:nvSpPr>
        <xdr:cNvPr id="2" name="TextBox 2"/>
        <xdr:cNvSpPr txBox="1">
          <a:spLocks noChangeArrowheads="1"/>
        </xdr:cNvSpPr>
      </xdr:nvSpPr>
      <xdr:spPr>
        <a:xfrm>
          <a:off x="752475" y="4238625"/>
          <a:ext cx="152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</a:t>
          </a:r>
        </a:p>
      </xdr:txBody>
    </xdr:sp>
    <xdr:clientData/>
  </xdr:oneCellAnchor>
  <xdr:oneCellAnchor>
    <xdr:from>
      <xdr:col>0</xdr:col>
      <xdr:colOff>1181100</xdr:colOff>
      <xdr:row>23</xdr:row>
      <xdr:rowOff>190500</xdr:rowOff>
    </xdr:from>
    <xdr:ext cx="104775" cy="400050"/>
    <xdr:sp>
      <xdr:nvSpPr>
        <xdr:cNvPr id="3" name="TextBox 3"/>
        <xdr:cNvSpPr txBox="1">
          <a:spLocks noChangeArrowheads="1"/>
        </xdr:cNvSpPr>
      </xdr:nvSpPr>
      <xdr:spPr>
        <a:xfrm>
          <a:off x="1181100" y="4619625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</a:t>
          </a:r>
        </a:p>
      </xdr:txBody>
    </xdr:sp>
    <xdr:clientData/>
  </xdr:oneCellAnchor>
  <xdr:oneCellAnchor>
    <xdr:from>
      <xdr:col>0</xdr:col>
      <xdr:colOff>733425</xdr:colOff>
      <xdr:row>24</xdr:row>
      <xdr:rowOff>142875</xdr:rowOff>
    </xdr:from>
    <xdr:ext cx="276225" cy="609600"/>
    <xdr:sp>
      <xdr:nvSpPr>
        <xdr:cNvPr id="4" name="TextBox 4"/>
        <xdr:cNvSpPr txBox="1">
          <a:spLocks noChangeArrowheads="1"/>
        </xdr:cNvSpPr>
      </xdr:nvSpPr>
      <xdr:spPr>
        <a:xfrm>
          <a:off x="733425" y="4772025"/>
          <a:ext cx="2762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
</a:t>
          </a:r>
        </a:p>
      </xdr:txBody>
    </xdr:sp>
    <xdr:clientData/>
  </xdr:oneCellAnchor>
  <xdr:oneCellAnchor>
    <xdr:from>
      <xdr:col>0</xdr:col>
      <xdr:colOff>752475</xdr:colOff>
      <xdr:row>68</xdr:row>
      <xdr:rowOff>9525</xdr:rowOff>
    </xdr:from>
    <xdr:ext cx="152400" cy="371475"/>
    <xdr:sp>
      <xdr:nvSpPr>
        <xdr:cNvPr id="5" name="TextBox 5"/>
        <xdr:cNvSpPr txBox="1">
          <a:spLocks noChangeArrowheads="1"/>
        </xdr:cNvSpPr>
      </xdr:nvSpPr>
      <xdr:spPr>
        <a:xfrm>
          <a:off x="752475" y="12896850"/>
          <a:ext cx="152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</a:t>
          </a:r>
        </a:p>
      </xdr:txBody>
    </xdr:sp>
    <xdr:clientData/>
  </xdr:oneCellAnchor>
  <xdr:oneCellAnchor>
    <xdr:from>
      <xdr:col>0</xdr:col>
      <xdr:colOff>752475</xdr:colOff>
      <xdr:row>114</xdr:row>
      <xdr:rowOff>9525</xdr:rowOff>
    </xdr:from>
    <xdr:ext cx="152400" cy="371475"/>
    <xdr:sp>
      <xdr:nvSpPr>
        <xdr:cNvPr id="6" name="TextBox 6"/>
        <xdr:cNvSpPr txBox="1">
          <a:spLocks noChangeArrowheads="1"/>
        </xdr:cNvSpPr>
      </xdr:nvSpPr>
      <xdr:spPr>
        <a:xfrm>
          <a:off x="752475" y="21564600"/>
          <a:ext cx="152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</a:t>
          </a:r>
        </a:p>
      </xdr:txBody>
    </xdr:sp>
    <xdr:clientData/>
  </xdr:oneCellAnchor>
  <xdr:oneCellAnchor>
    <xdr:from>
      <xdr:col>3</xdr:col>
      <xdr:colOff>914400</xdr:colOff>
      <xdr:row>5</xdr:row>
      <xdr:rowOff>190500</xdr:rowOff>
    </xdr:from>
    <xdr:ext cx="133350" cy="219075"/>
    <xdr:sp>
      <xdr:nvSpPr>
        <xdr:cNvPr id="7" name="TextBox 7"/>
        <xdr:cNvSpPr txBox="1">
          <a:spLocks noChangeArrowheads="1"/>
        </xdr:cNvSpPr>
      </xdr:nvSpPr>
      <xdr:spPr>
        <a:xfrm>
          <a:off x="5095875" y="114300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ill%20Saving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LIEE_Fi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AEAPfi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sting%20Workshe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EM\Regulatory\Forecast2001\LIEE\LIEE_Fil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evised%20Budget%20T7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tility Summary Sheet"/>
      <sheetName val="1997 Program"/>
      <sheetName val="1998 Program"/>
      <sheetName val="1999 Program"/>
      <sheetName val="2000 Program"/>
      <sheetName val="2001 Forecast"/>
      <sheetName val="2001 Forecast (2)"/>
      <sheetName val="2000 Install"/>
      <sheetName val="kWh and therm Counts"/>
      <sheetName val="Energy Rates"/>
      <sheetName val="A97da_m"/>
      <sheetName val="A97da_n"/>
      <sheetName val="a98da_mc"/>
      <sheetName val="a98da_nmc"/>
      <sheetName val="pam1999_liee_R1"/>
    </sheetNames>
    <sheetDataSet>
      <sheetData sheetId="9">
        <row r="245">
          <cell r="A245">
            <v>1</v>
          </cell>
          <cell r="B245">
            <v>0.1193667</v>
          </cell>
          <cell r="C245">
            <v>0.6733298833333334</v>
          </cell>
        </row>
        <row r="246">
          <cell r="A246">
            <v>2</v>
          </cell>
          <cell r="B246">
            <v>0.23304927142857146</v>
          </cell>
          <cell r="C246">
            <v>1.314596438888889</v>
          </cell>
        </row>
        <row r="247">
          <cell r="A247">
            <v>3</v>
          </cell>
          <cell r="B247">
            <v>0.34131838707483</v>
          </cell>
          <cell r="C247">
            <v>1.9253264917989423</v>
          </cell>
        </row>
        <row r="248">
          <cell r="A248">
            <v>4</v>
          </cell>
          <cell r="B248">
            <v>0.4444318305474571</v>
          </cell>
          <cell r="C248">
            <v>2.506974161237088</v>
          </cell>
        </row>
        <row r="249">
          <cell r="A249">
            <v>5</v>
          </cell>
          <cell r="B249">
            <v>0.5426351100451974</v>
          </cell>
          <cell r="C249">
            <v>3.060924322606751</v>
          </cell>
        </row>
        <row r="250">
          <cell r="A250">
            <v>6</v>
          </cell>
          <cell r="B250">
            <v>0.6361620429001881</v>
          </cell>
          <cell r="C250">
            <v>3.5884959048635725</v>
          </cell>
        </row>
        <row r="251">
          <cell r="A251">
            <v>7</v>
          </cell>
          <cell r="B251">
            <v>0.7252353122858934</v>
          </cell>
          <cell r="C251">
            <v>4.09094503082245</v>
          </cell>
        </row>
        <row r="252">
          <cell r="A252">
            <v>8</v>
          </cell>
          <cell r="B252">
            <v>0.8100669974151367</v>
          </cell>
          <cell r="C252">
            <v>4.569468007926144</v>
          </cell>
        </row>
        <row r="253">
          <cell r="A253">
            <v>9</v>
          </cell>
          <cell r="B253">
            <v>0.8908590784906064</v>
          </cell>
          <cell r="C253">
            <v>5.025204176596328</v>
          </cell>
        </row>
        <row r="254">
          <cell r="A254">
            <v>10</v>
          </cell>
          <cell r="B254">
            <v>0.9678039176101013</v>
          </cell>
          <cell r="C254">
            <v>5.4592386229488845</v>
          </cell>
        </row>
        <row r="255">
          <cell r="A255">
            <v>11</v>
          </cell>
          <cell r="B255">
            <v>1.0410847167715251</v>
          </cell>
          <cell r="C255">
            <v>5.872604762332271</v>
          </cell>
        </row>
        <row r="256">
          <cell r="A256">
            <v>12</v>
          </cell>
          <cell r="B256">
            <v>1.1108759540681192</v>
          </cell>
          <cell r="C256">
            <v>6.266286799840259</v>
          </cell>
        </row>
        <row r="257">
          <cell r="A257">
            <v>13</v>
          </cell>
          <cell r="B257">
            <v>1.1773437991124946</v>
          </cell>
          <cell r="C257">
            <v>6.64122207365739</v>
          </cell>
        </row>
        <row r="258">
          <cell r="A258">
            <v>14</v>
          </cell>
          <cell r="B258">
            <v>1.2406465086785665</v>
          </cell>
          <cell r="C258">
            <v>6.998303286816563</v>
          </cell>
        </row>
        <row r="259">
          <cell r="A259">
            <v>15</v>
          </cell>
          <cell r="B259">
            <v>1.3009348035033967</v>
          </cell>
          <cell r="C259">
            <v>7.338380632682442</v>
          </cell>
        </row>
        <row r="260">
          <cell r="A260">
            <v>16</v>
          </cell>
          <cell r="B260">
            <v>1.3583522271460922</v>
          </cell>
          <cell r="C260">
            <v>7.662263819221374</v>
          </cell>
        </row>
        <row r="261">
          <cell r="A261">
            <v>17</v>
          </cell>
          <cell r="B261">
            <v>1.4130354877581832</v>
          </cell>
          <cell r="C261">
            <v>7.9707239968775</v>
          </cell>
        </row>
        <row r="262">
          <cell r="A262">
            <v>18</v>
          </cell>
          <cell r="B262">
            <v>1.4651147835792222</v>
          </cell>
          <cell r="C262">
            <v>8.26449559464524</v>
          </cell>
        </row>
        <row r="263">
          <cell r="A263">
            <v>19</v>
          </cell>
          <cell r="B263">
            <v>1.5147141129325927</v>
          </cell>
          <cell r="C263">
            <v>8.544278068709753</v>
          </cell>
        </row>
        <row r="264">
          <cell r="A264">
            <v>20</v>
          </cell>
          <cell r="B264">
            <v>1.5619515694596124</v>
          </cell>
          <cell r="C264">
            <v>8.810737567818812</v>
          </cell>
        </row>
        <row r="265">
          <cell r="A265">
            <v>21</v>
          </cell>
          <cell r="B265">
            <v>1.6069396232948692</v>
          </cell>
          <cell r="C265">
            <v>9.064508519351254</v>
          </cell>
        </row>
        <row r="266">
          <cell r="A266">
            <v>22</v>
          </cell>
          <cell r="B266">
            <v>1.6497853888522565</v>
          </cell>
          <cell r="C266">
            <v>9.306195139858335</v>
          </cell>
        </row>
        <row r="267">
          <cell r="A267">
            <v>23</v>
          </cell>
          <cell r="B267">
            <v>1.690590879859292</v>
          </cell>
          <cell r="C267">
            <v>9.536372873674605</v>
          </cell>
        </row>
        <row r="268">
          <cell r="A268">
            <v>24</v>
          </cell>
          <cell r="B268">
            <v>1.7294532522469448</v>
          </cell>
          <cell r="C268">
            <v>9.755589763023437</v>
          </cell>
        </row>
        <row r="269">
          <cell r="A269">
            <v>25</v>
          </cell>
          <cell r="B269">
            <v>1.766465035473281</v>
          </cell>
          <cell r="C269">
            <v>9.964367752879465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.2"/>
      <sheetName val="Table 7.3"/>
      <sheetName val="Table 7.4"/>
      <sheetName val="# of Units"/>
      <sheetName val="Bill Savings"/>
      <sheetName val="Energy Rates"/>
      <sheetName val="Table 5"/>
      <sheetName val="Table 6"/>
      <sheetName val="Table 7"/>
      <sheetName val="Table 8"/>
      <sheetName val="Table 9"/>
      <sheetName val="Table 10"/>
      <sheetName val="Table 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EAPfile"/>
      <sheetName val="Energy R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RM Table"/>
      <sheetName val="Tracker Total"/>
      <sheetName val="G &amp; E Worksheet"/>
      <sheetName val="Work Sheet"/>
      <sheetName val="Grand Total"/>
      <sheetName val="Gas Total"/>
      <sheetName val="E Total"/>
      <sheetName val="Education"/>
    </sheetNames>
    <sheetDataSet>
      <sheetData sheetId="0">
        <row r="3">
          <cell r="J3">
            <v>0</v>
          </cell>
          <cell r="R3">
            <v>172067</v>
          </cell>
        </row>
        <row r="4">
          <cell r="J4">
            <v>4713581.27</v>
          </cell>
          <cell r="R4">
            <v>0</v>
          </cell>
        </row>
        <row r="5">
          <cell r="J5">
            <v>4385349.8598</v>
          </cell>
          <cell r="R5">
            <v>6055959.3302</v>
          </cell>
        </row>
        <row r="6">
          <cell r="J6">
            <v>377033.514</v>
          </cell>
          <cell r="R6">
            <v>308481.966</v>
          </cell>
        </row>
        <row r="7">
          <cell r="J7">
            <v>1048924.25</v>
          </cell>
          <cell r="R7">
            <v>858210.75</v>
          </cell>
        </row>
        <row r="8">
          <cell r="J8">
            <v>39643.28</v>
          </cell>
          <cell r="R8">
            <v>50415.47</v>
          </cell>
        </row>
        <row r="11">
          <cell r="J11">
            <v>56774.56</v>
          </cell>
          <cell r="R11">
            <v>75959.91</v>
          </cell>
        </row>
        <row r="12">
          <cell r="J12">
            <v>56774.56</v>
          </cell>
          <cell r="R12">
            <v>75959.91</v>
          </cell>
        </row>
        <row r="13">
          <cell r="J13">
            <v>91990.34861776888</v>
          </cell>
          <cell r="R13">
            <v>100702.65138223112</v>
          </cell>
        </row>
        <row r="14">
          <cell r="J14">
            <v>1093309</v>
          </cell>
          <cell r="R14">
            <v>1342575</v>
          </cell>
        </row>
        <row r="15">
          <cell r="J15">
            <v>0</v>
          </cell>
          <cell r="R15">
            <v>0</v>
          </cell>
        </row>
        <row r="16">
          <cell r="J16">
            <v>19982.85</v>
          </cell>
          <cell r="R16">
            <v>23597.48</v>
          </cell>
        </row>
        <row r="17">
          <cell r="J17">
            <v>127909.35</v>
          </cell>
          <cell r="R17">
            <v>134059.66</v>
          </cell>
        </row>
        <row r="18">
          <cell r="J18">
            <v>1113050</v>
          </cell>
          <cell r="R18">
            <v>1235982</v>
          </cell>
        </row>
        <row r="19">
          <cell r="J19">
            <v>0</v>
          </cell>
          <cell r="R19">
            <v>1707443</v>
          </cell>
        </row>
        <row r="21">
          <cell r="J21">
            <v>1858</v>
          </cell>
          <cell r="R21">
            <v>1160</v>
          </cell>
        </row>
        <row r="22">
          <cell r="J22">
            <v>14518</v>
          </cell>
          <cell r="R22">
            <v>13015</v>
          </cell>
        </row>
        <row r="23">
          <cell r="J23">
            <v>2483</v>
          </cell>
          <cell r="R23">
            <v>2072</v>
          </cell>
        </row>
        <row r="24">
          <cell r="J24">
            <v>22965.37</v>
          </cell>
          <cell r="R24">
            <v>20073.83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7.2"/>
      <sheetName val="Table 7.3"/>
      <sheetName val="Table 7.4"/>
      <sheetName val="# of Units"/>
      <sheetName val="Bill Savings"/>
      <sheetName val="Energy Rates"/>
      <sheetName val="Table 5"/>
      <sheetName val="Table 6"/>
      <sheetName val="Table 7"/>
      <sheetName val="Table 8"/>
      <sheetName val="Table 9"/>
      <sheetName val="Table 10"/>
      <sheetName val="Table 1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>
        <row r="6">
          <cell r="C6">
            <v>0</v>
          </cell>
          <cell r="D6">
            <v>1400000</v>
          </cell>
        </row>
        <row r="7">
          <cell r="C7">
            <v>20460000</v>
          </cell>
          <cell r="D7">
            <v>0</v>
          </cell>
        </row>
        <row r="8">
          <cell r="C8">
            <v>12400000</v>
          </cell>
          <cell r="D8">
            <v>7600000</v>
          </cell>
        </row>
        <row r="9">
          <cell r="C9">
            <v>1760800</v>
          </cell>
          <cell r="D9">
            <v>1079200</v>
          </cell>
        </row>
        <row r="10">
          <cell r="C10">
            <v>2340500</v>
          </cell>
          <cell r="D10">
            <v>1434500</v>
          </cell>
        </row>
        <row r="11">
          <cell r="C11">
            <v>80600</v>
          </cell>
          <cell r="D11">
            <v>49400</v>
          </cell>
        </row>
        <row r="12">
          <cell r="C12">
            <v>37041900</v>
          </cell>
          <cell r="D12">
            <v>11563100</v>
          </cell>
        </row>
        <row r="21">
          <cell r="C21">
            <v>186000</v>
          </cell>
          <cell r="D21">
            <v>114000</v>
          </cell>
        </row>
        <row r="22">
          <cell r="C22">
            <v>2480000</v>
          </cell>
          <cell r="D22">
            <v>1520000</v>
          </cell>
        </row>
        <row r="23">
          <cell r="C23">
            <v>31000</v>
          </cell>
          <cell r="D23">
            <v>19000</v>
          </cell>
        </row>
        <row r="24">
          <cell r="C24">
            <v>310000</v>
          </cell>
          <cell r="D24">
            <v>190000</v>
          </cell>
        </row>
        <row r="25">
          <cell r="C25">
            <v>496000</v>
          </cell>
          <cell r="D25">
            <v>304000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7"/>
  <sheetViews>
    <sheetView workbookViewId="0" topLeftCell="A119">
      <selection activeCell="D138" sqref="D138"/>
    </sheetView>
  </sheetViews>
  <sheetFormatPr defaultColWidth="9.140625" defaultRowHeight="12.75"/>
  <cols>
    <col min="1" max="1" width="30.140625" style="24" customWidth="1"/>
    <col min="2" max="3" width="16.28125" style="24" customWidth="1"/>
    <col min="4" max="4" width="18.421875" style="24" customWidth="1"/>
    <col min="5" max="5" width="8.28125" style="24" customWidth="1"/>
    <col min="6" max="16384" width="9.7109375" style="24" customWidth="1"/>
  </cols>
  <sheetData>
    <row r="1" spans="1:4" ht="15">
      <c r="A1" s="22" t="s">
        <v>32</v>
      </c>
      <c r="B1" s="23"/>
      <c r="C1" s="23"/>
      <c r="D1" s="23"/>
    </row>
    <row r="2" spans="1:4" ht="15">
      <c r="A2" s="22" t="s">
        <v>33</v>
      </c>
      <c r="B2" s="23"/>
      <c r="C2" s="23"/>
      <c r="D2" s="23"/>
    </row>
    <row r="3" spans="1:4" ht="15">
      <c r="A3" s="22" t="s">
        <v>34</v>
      </c>
      <c r="B3" s="23"/>
      <c r="C3" s="23"/>
      <c r="D3" s="23"/>
    </row>
    <row r="4" spans="1:4" ht="15">
      <c r="A4" s="25" t="s">
        <v>35</v>
      </c>
      <c r="B4" s="23"/>
      <c r="C4" s="23"/>
      <c r="D4" s="23"/>
    </row>
    <row r="5" ht="15">
      <c r="A5" s="26"/>
    </row>
    <row r="6" spans="1:4" ht="15.75">
      <c r="A6" s="27"/>
      <c r="B6" s="57">
        <v>2000</v>
      </c>
      <c r="C6" s="58"/>
      <c r="D6" s="28">
        <v>2001</v>
      </c>
    </row>
    <row r="7" spans="1:4" ht="15.75">
      <c r="A7" s="29" t="s">
        <v>36</v>
      </c>
      <c r="B7" s="30" t="s">
        <v>37</v>
      </c>
      <c r="C7" s="28" t="s">
        <v>38</v>
      </c>
      <c r="D7" s="31" t="s">
        <v>37</v>
      </c>
    </row>
    <row r="8" spans="1:4" ht="15.75">
      <c r="A8" s="32" t="s">
        <v>39</v>
      </c>
      <c r="B8" s="33"/>
      <c r="C8" s="33"/>
      <c r="D8" s="33"/>
    </row>
    <row r="9" spans="1:4" ht="15">
      <c r="A9" s="34" t="s">
        <v>40</v>
      </c>
      <c r="B9" s="35"/>
      <c r="C9" s="36">
        <f aca="true" t="shared" si="0" ref="C9:D15">C55+C101</f>
        <v>172.067</v>
      </c>
      <c r="D9" s="36">
        <f t="shared" si="0"/>
        <v>1400</v>
      </c>
    </row>
    <row r="10" spans="1:4" ht="15">
      <c r="A10" s="34" t="s">
        <v>41</v>
      </c>
      <c r="B10" s="35"/>
      <c r="C10" s="36">
        <f t="shared" si="0"/>
        <v>4713.58127</v>
      </c>
      <c r="D10" s="36">
        <f t="shared" si="0"/>
        <v>20460</v>
      </c>
    </row>
    <row r="11" spans="1:4" ht="15">
      <c r="A11" s="34" t="s">
        <v>42</v>
      </c>
      <c r="B11" s="35"/>
      <c r="C11" s="36">
        <f t="shared" si="0"/>
        <v>10441.30919</v>
      </c>
      <c r="D11" s="36">
        <f t="shared" si="0"/>
        <v>20000</v>
      </c>
    </row>
    <row r="12" spans="1:4" ht="15">
      <c r="A12" s="34" t="s">
        <v>43</v>
      </c>
      <c r="B12" s="35"/>
      <c r="C12" s="36">
        <f t="shared" si="0"/>
        <v>685.51548</v>
      </c>
      <c r="D12" s="36">
        <f t="shared" si="0"/>
        <v>2840</v>
      </c>
    </row>
    <row r="13" spans="1:4" ht="15">
      <c r="A13" s="34" t="s">
        <v>44</v>
      </c>
      <c r="B13" s="35"/>
      <c r="C13" s="36">
        <f t="shared" si="0"/>
        <v>1907.135</v>
      </c>
      <c r="D13" s="36">
        <f t="shared" si="0"/>
        <v>3775</v>
      </c>
    </row>
    <row r="14" spans="1:4" ht="15">
      <c r="A14" s="34" t="s">
        <v>45</v>
      </c>
      <c r="B14" s="35"/>
      <c r="C14" s="36">
        <f t="shared" si="0"/>
        <v>90.05875</v>
      </c>
      <c r="D14" s="36">
        <f t="shared" si="0"/>
        <v>130</v>
      </c>
    </row>
    <row r="15" spans="1:4" ht="15.75" thickBot="1">
      <c r="A15" s="32" t="s">
        <v>46</v>
      </c>
      <c r="B15" s="37">
        <f>B61+B107</f>
        <v>28314</v>
      </c>
      <c r="C15" s="38">
        <f t="shared" si="0"/>
        <v>18009.66669</v>
      </c>
      <c r="D15" s="36">
        <f t="shared" si="0"/>
        <v>48605</v>
      </c>
    </row>
    <row r="16" spans="1:4" ht="15">
      <c r="A16" s="32" t="s">
        <v>47</v>
      </c>
      <c r="B16" s="39"/>
      <c r="C16" s="40"/>
      <c r="D16" s="40"/>
    </row>
    <row r="17" spans="1:4" ht="15">
      <c r="A17" s="34" t="s">
        <v>48</v>
      </c>
      <c r="B17" s="35">
        <f>B63+B109</f>
        <v>100</v>
      </c>
      <c r="C17" s="36">
        <f>C63+C109</f>
        <v>132.73447000000002</v>
      </c>
      <c r="D17" s="36">
        <v>54</v>
      </c>
    </row>
    <row r="18" spans="1:4" ht="15">
      <c r="A18" s="41" t="s">
        <v>49</v>
      </c>
      <c r="B18" s="35"/>
      <c r="C18" s="36"/>
      <c r="D18" s="36">
        <v>1750</v>
      </c>
    </row>
    <row r="19" spans="1:4" ht="15">
      <c r="A19" s="32" t="s">
        <v>50</v>
      </c>
      <c r="B19" s="35">
        <f aca="true" t="shared" si="1" ref="B19:C26">B65+B111</f>
        <v>100</v>
      </c>
      <c r="C19" s="36">
        <f t="shared" si="1"/>
        <v>132.73447000000002</v>
      </c>
      <c r="D19" s="36">
        <f>SUM(D17:D18)</f>
        <v>1804</v>
      </c>
    </row>
    <row r="20" spans="1:4" ht="15">
      <c r="A20" s="32" t="s">
        <v>51</v>
      </c>
      <c r="B20" s="35">
        <f t="shared" si="1"/>
        <v>0</v>
      </c>
      <c r="C20" s="36">
        <f t="shared" si="1"/>
        <v>192.69299999999998</v>
      </c>
      <c r="D20" s="36">
        <f aca="true" t="shared" si="2" ref="D20:D26">D66+D112</f>
        <v>300</v>
      </c>
    </row>
    <row r="21" spans="1:4" ht="15">
      <c r="A21" s="32" t="s">
        <v>52</v>
      </c>
      <c r="B21" s="35">
        <f t="shared" si="1"/>
        <v>0</v>
      </c>
      <c r="C21" s="36">
        <f t="shared" si="1"/>
        <v>2435.884</v>
      </c>
      <c r="D21" s="36">
        <f t="shared" si="2"/>
        <v>4000</v>
      </c>
    </row>
    <row r="22" spans="1:4" ht="15">
      <c r="A22" s="32" t="s">
        <v>53</v>
      </c>
      <c r="B22" s="35">
        <f t="shared" si="1"/>
        <v>0</v>
      </c>
      <c r="C22" s="36">
        <f t="shared" si="1"/>
        <v>0</v>
      </c>
      <c r="D22" s="36">
        <f t="shared" si="2"/>
        <v>50</v>
      </c>
    </row>
    <row r="23" spans="1:4" ht="15.75">
      <c r="A23" s="32" t="s">
        <v>54</v>
      </c>
      <c r="B23" s="35">
        <f t="shared" si="1"/>
        <v>1082</v>
      </c>
      <c r="C23" s="36">
        <f t="shared" si="1"/>
        <v>43.580330000000004</v>
      </c>
      <c r="D23" s="36">
        <f t="shared" si="2"/>
        <v>500</v>
      </c>
    </row>
    <row r="24" spans="1:4" ht="15.75">
      <c r="A24" s="32" t="s">
        <v>55</v>
      </c>
      <c r="B24" s="35">
        <f t="shared" si="1"/>
        <v>160</v>
      </c>
      <c r="C24" s="36">
        <f t="shared" si="1"/>
        <v>261.96901</v>
      </c>
      <c r="D24" s="36">
        <f t="shared" si="2"/>
        <v>800</v>
      </c>
    </row>
    <row r="25" spans="1:4" ht="15.75">
      <c r="A25" s="32" t="s">
        <v>56</v>
      </c>
      <c r="B25" s="35">
        <f t="shared" si="1"/>
        <v>0</v>
      </c>
      <c r="C25" s="36">
        <f t="shared" si="1"/>
        <v>2349.032</v>
      </c>
      <c r="D25" s="36">
        <f t="shared" si="2"/>
        <v>4059</v>
      </c>
    </row>
    <row r="26" spans="1:4" ht="18.75" thickBot="1">
      <c r="A26" s="32" t="s">
        <v>57</v>
      </c>
      <c r="B26" s="37">
        <f t="shared" si="1"/>
        <v>0</v>
      </c>
      <c r="C26" s="38">
        <f t="shared" si="1"/>
        <v>1707.443</v>
      </c>
      <c r="D26" s="36">
        <f t="shared" si="2"/>
        <v>0</v>
      </c>
    </row>
    <row r="27" spans="1:4" ht="15.75">
      <c r="A27" s="32" t="s">
        <v>58</v>
      </c>
      <c r="B27" s="39"/>
      <c r="C27" s="40"/>
      <c r="D27" s="40"/>
    </row>
    <row r="28" spans="1:4" ht="15.75">
      <c r="A28" s="34" t="s">
        <v>59</v>
      </c>
      <c r="B28" s="35">
        <f aca="true" t="shared" si="3" ref="B28:C32">B74+B120</f>
        <v>15</v>
      </c>
      <c r="C28" s="36">
        <f t="shared" si="3"/>
        <v>3.018</v>
      </c>
      <c r="D28" s="36">
        <v>0</v>
      </c>
    </row>
    <row r="29" spans="1:4" ht="15">
      <c r="A29" s="34" t="s">
        <v>60</v>
      </c>
      <c r="B29" s="35">
        <f t="shared" si="3"/>
        <v>26</v>
      </c>
      <c r="C29" s="36">
        <f t="shared" si="3"/>
        <v>27.533</v>
      </c>
      <c r="D29" s="36">
        <v>0</v>
      </c>
    </row>
    <row r="30" spans="1:4" ht="15">
      <c r="A30" s="34" t="s">
        <v>61</v>
      </c>
      <c r="B30" s="35">
        <f t="shared" si="3"/>
        <v>28</v>
      </c>
      <c r="C30" s="36">
        <f t="shared" si="3"/>
        <v>4.555</v>
      </c>
      <c r="D30" s="36">
        <v>0</v>
      </c>
    </row>
    <row r="31" spans="1:4" ht="15">
      <c r="A31" s="34" t="s">
        <v>62</v>
      </c>
      <c r="B31" s="35">
        <f t="shared" si="3"/>
        <v>53</v>
      </c>
      <c r="C31" s="36">
        <f t="shared" si="3"/>
        <v>43.0392</v>
      </c>
      <c r="D31" s="36">
        <v>35</v>
      </c>
    </row>
    <row r="32" spans="1:4" ht="15">
      <c r="A32" s="32" t="s">
        <v>63</v>
      </c>
      <c r="B32" s="35">
        <f t="shared" si="3"/>
        <v>122</v>
      </c>
      <c r="C32" s="36">
        <f t="shared" si="3"/>
        <v>78.1452</v>
      </c>
      <c r="D32" s="36">
        <f>SUM(D28:D31)</f>
        <v>35</v>
      </c>
    </row>
    <row r="33" spans="1:4" ht="17.25" thickBot="1">
      <c r="A33" s="32" t="s">
        <v>64</v>
      </c>
      <c r="B33" s="37"/>
      <c r="C33" s="38">
        <v>820</v>
      </c>
      <c r="D33" s="42"/>
    </row>
    <row r="34" spans="1:4" ht="13.5" customHeight="1">
      <c r="A34" s="43"/>
      <c r="B34" s="39"/>
      <c r="C34" s="40"/>
      <c r="D34" s="39"/>
    </row>
    <row r="35" spans="1:5" ht="15">
      <c r="A35" s="32" t="s">
        <v>65</v>
      </c>
      <c r="B35" s="35">
        <f>B15+B19+B20+B21+B22+B23+B24+B25+B26+B32+B33</f>
        <v>29778</v>
      </c>
      <c r="C35" s="35">
        <f>C15+C19+C20+C21+C22+C23+C24+C25+C26+C32+C33</f>
        <v>26031.147699999998</v>
      </c>
      <c r="D35" s="35">
        <f>D15+D19+D20+D21+D22+D23+D24+D25+D26+D32+D33</f>
        <v>60153</v>
      </c>
      <c r="E35" s="44"/>
    </row>
    <row r="36" spans="1:4" ht="11.25" customHeight="1">
      <c r="A36" s="45"/>
      <c r="B36" s="46"/>
      <c r="C36" s="46"/>
      <c r="D36" s="46"/>
    </row>
    <row r="37" ht="13.5" customHeight="1">
      <c r="A37" s="47" t="s">
        <v>66</v>
      </c>
    </row>
    <row r="38" ht="13.5" customHeight="1">
      <c r="A38" s="48" t="s">
        <v>67</v>
      </c>
    </row>
    <row r="39" ht="13.5" customHeight="1">
      <c r="A39" s="48" t="s">
        <v>68</v>
      </c>
    </row>
    <row r="40" ht="13.5" customHeight="1">
      <c r="A40" s="49" t="s">
        <v>69</v>
      </c>
    </row>
    <row r="41" ht="13.5" customHeight="1">
      <c r="A41" s="49" t="s">
        <v>70</v>
      </c>
    </row>
    <row r="42" ht="13.5" customHeight="1">
      <c r="A42" s="49" t="s">
        <v>71</v>
      </c>
    </row>
    <row r="43" ht="13.5" customHeight="1">
      <c r="A43" s="49" t="s">
        <v>83</v>
      </c>
    </row>
    <row r="44" ht="13.5" customHeight="1">
      <c r="A44" s="49" t="s">
        <v>82</v>
      </c>
    </row>
    <row r="45" ht="13.5" customHeight="1">
      <c r="A45" s="49" t="s">
        <v>72</v>
      </c>
    </row>
    <row r="46" ht="15">
      <c r="A46" s="49" t="s">
        <v>73</v>
      </c>
    </row>
    <row r="47" spans="1:4" ht="15">
      <c r="A47" s="22" t="s">
        <v>32</v>
      </c>
      <c r="B47" s="50"/>
      <c r="C47" s="50"/>
      <c r="D47" s="50"/>
    </row>
    <row r="48" spans="1:4" ht="15">
      <c r="A48" s="22" t="s">
        <v>33</v>
      </c>
      <c r="B48" s="23"/>
      <c r="C48" s="23"/>
      <c r="D48" s="23"/>
    </row>
    <row r="49" spans="1:4" ht="15">
      <c r="A49" s="22" t="s">
        <v>74</v>
      </c>
      <c r="B49" s="23"/>
      <c r="C49" s="23"/>
      <c r="D49" s="23"/>
    </row>
    <row r="50" spans="1:4" ht="15">
      <c r="A50" s="25" t="s">
        <v>35</v>
      </c>
      <c r="B50" s="23"/>
      <c r="C50" s="23"/>
      <c r="D50" s="23"/>
    </row>
    <row r="51" ht="15">
      <c r="A51" s="26"/>
    </row>
    <row r="52" spans="2:4" ht="15">
      <c r="B52" s="57">
        <v>2000</v>
      </c>
      <c r="C52" s="58"/>
      <c r="D52" s="28">
        <v>2001</v>
      </c>
    </row>
    <row r="53" spans="1:4" ht="15">
      <c r="A53" s="29" t="s">
        <v>36</v>
      </c>
      <c r="B53" s="30" t="s">
        <v>37</v>
      </c>
      <c r="C53" s="28" t="s">
        <v>38</v>
      </c>
      <c r="D53" s="31" t="s">
        <v>37</v>
      </c>
    </row>
    <row r="54" spans="1:4" ht="15">
      <c r="A54" s="32" t="s">
        <v>39</v>
      </c>
      <c r="B54" s="33"/>
      <c r="C54" s="33"/>
      <c r="D54" s="33"/>
    </row>
    <row r="55" spans="1:4" ht="15">
      <c r="A55" s="34" t="s">
        <v>40</v>
      </c>
      <c r="B55" s="35"/>
      <c r="C55" s="36">
        <f>'[4]RRM Table'!J3/1000</f>
        <v>0</v>
      </c>
      <c r="D55" s="35">
        <f>'[6]Sheet1'!$C6/1000</f>
        <v>0</v>
      </c>
    </row>
    <row r="56" spans="1:4" ht="15">
      <c r="A56" s="34" t="s">
        <v>41</v>
      </c>
      <c r="B56" s="35"/>
      <c r="C56" s="36">
        <f>'[4]RRM Table'!J4/1000</f>
        <v>4713.58127</v>
      </c>
      <c r="D56" s="35">
        <f>'[6]Sheet1'!$C7/1000</f>
        <v>20460</v>
      </c>
    </row>
    <row r="57" spans="1:4" ht="15">
      <c r="A57" s="34" t="s">
        <v>42</v>
      </c>
      <c r="B57" s="35"/>
      <c r="C57" s="36">
        <f>'[4]RRM Table'!J5/1000</f>
        <v>4385.3498598</v>
      </c>
      <c r="D57" s="35">
        <f>'[6]Sheet1'!$C8/1000</f>
        <v>12400</v>
      </c>
    </row>
    <row r="58" spans="1:4" ht="15">
      <c r="A58" s="34" t="s">
        <v>43</v>
      </c>
      <c r="B58" s="35"/>
      <c r="C58" s="36">
        <f>'[4]RRM Table'!J6/1000</f>
        <v>377.033514</v>
      </c>
      <c r="D58" s="35">
        <f>'[6]Sheet1'!$C9/1000</f>
        <v>1760.8</v>
      </c>
    </row>
    <row r="59" spans="1:4" ht="15">
      <c r="A59" s="34" t="s">
        <v>44</v>
      </c>
      <c r="B59" s="35"/>
      <c r="C59" s="36">
        <f>'[4]RRM Table'!J7/1000</f>
        <v>1048.92425</v>
      </c>
      <c r="D59" s="35">
        <f>'[6]Sheet1'!$C10/1000</f>
        <v>2340.5</v>
      </c>
    </row>
    <row r="60" spans="1:4" ht="15">
      <c r="A60" s="34" t="s">
        <v>45</v>
      </c>
      <c r="B60" s="35"/>
      <c r="C60" s="36">
        <f>'[4]RRM Table'!J8/1000</f>
        <v>39.64328</v>
      </c>
      <c r="D60" s="35">
        <f>'[6]Sheet1'!$C11/1000</f>
        <v>80.6</v>
      </c>
    </row>
    <row r="61" spans="1:4" ht="15.75" thickBot="1">
      <c r="A61" s="32" t="s">
        <v>46</v>
      </c>
      <c r="B61" s="38">
        <v>17485</v>
      </c>
      <c r="C61" s="38">
        <f>SUM(C55:C60)</f>
        <v>10564.5321738</v>
      </c>
      <c r="D61" s="35">
        <f>'[6]Sheet1'!$C12/1000</f>
        <v>37041.9</v>
      </c>
    </row>
    <row r="62" spans="1:4" ht="15">
      <c r="A62" s="32" t="s">
        <v>47</v>
      </c>
      <c r="B62" s="39"/>
      <c r="C62" s="40"/>
      <c r="D62" s="39"/>
    </row>
    <row r="63" spans="1:4" ht="15">
      <c r="A63" s="34" t="s">
        <v>48</v>
      </c>
      <c r="B63" s="35">
        <v>62</v>
      </c>
      <c r="C63" s="36">
        <f>'[4]RRM Table'!J11/1000</f>
        <v>56.77456</v>
      </c>
      <c r="D63" s="35">
        <v>0</v>
      </c>
    </row>
    <row r="64" spans="1:4" ht="15">
      <c r="A64" s="41" t="s">
        <v>49</v>
      </c>
      <c r="B64" s="35"/>
      <c r="C64" s="36"/>
      <c r="D64" s="35">
        <v>1750</v>
      </c>
    </row>
    <row r="65" spans="1:4" ht="15">
      <c r="A65" s="32" t="s">
        <v>50</v>
      </c>
      <c r="B65" s="35">
        <v>62</v>
      </c>
      <c r="C65" s="36">
        <f>'[4]RRM Table'!J12/1000</f>
        <v>56.77456</v>
      </c>
      <c r="D65" s="35">
        <f>SUM(D63:D64)</f>
        <v>1750</v>
      </c>
    </row>
    <row r="66" spans="1:4" ht="15">
      <c r="A66" s="32" t="s">
        <v>51</v>
      </c>
      <c r="B66" s="35"/>
      <c r="C66" s="36">
        <f>'[4]RRM Table'!J13/1000</f>
        <v>91.99034861776887</v>
      </c>
      <c r="D66" s="35">
        <f>'[6]Sheet1'!$C21/1000</f>
        <v>186</v>
      </c>
    </row>
    <row r="67" spans="1:4" ht="15">
      <c r="A67" s="32" t="s">
        <v>52</v>
      </c>
      <c r="B67" s="35"/>
      <c r="C67" s="36">
        <f>'[4]RRM Table'!J14/1000</f>
        <v>1093.309</v>
      </c>
      <c r="D67" s="35">
        <f>'[6]Sheet1'!$C22/1000</f>
        <v>2480</v>
      </c>
    </row>
    <row r="68" spans="1:4" ht="15">
      <c r="A68" s="32" t="s">
        <v>53</v>
      </c>
      <c r="B68" s="35"/>
      <c r="C68" s="36">
        <f>'[4]RRM Table'!J15/1000</f>
        <v>0</v>
      </c>
      <c r="D68" s="35">
        <f>'[6]Sheet1'!$C23/1000</f>
        <v>31</v>
      </c>
    </row>
    <row r="69" spans="1:4" ht="15.75">
      <c r="A69" s="32" t="s">
        <v>54</v>
      </c>
      <c r="B69" s="35">
        <v>672</v>
      </c>
      <c r="C69" s="36">
        <f>'[4]RRM Table'!J16/1000</f>
        <v>19.98285</v>
      </c>
      <c r="D69" s="35">
        <f>'[6]Sheet1'!$C24/1000</f>
        <v>310</v>
      </c>
    </row>
    <row r="70" spans="1:4" ht="15.75">
      <c r="A70" s="32" t="s">
        <v>55</v>
      </c>
      <c r="B70" s="35">
        <v>99</v>
      </c>
      <c r="C70" s="36">
        <f>'[4]RRM Table'!J17/1000</f>
        <v>127.90935</v>
      </c>
      <c r="D70" s="35">
        <f>'[6]Sheet1'!$C25/1000</f>
        <v>496</v>
      </c>
    </row>
    <row r="71" spans="1:4" ht="18">
      <c r="A71" s="32" t="s">
        <v>75</v>
      </c>
      <c r="B71" s="35"/>
      <c r="C71" s="36">
        <f>'[4]RRM Table'!J18/1000</f>
        <v>1113.05</v>
      </c>
      <c r="D71" s="35">
        <v>2514</v>
      </c>
    </row>
    <row r="72" spans="1:4" ht="16.5" thickBot="1">
      <c r="A72" s="32" t="s">
        <v>76</v>
      </c>
      <c r="B72" s="37"/>
      <c r="C72" s="38">
        <f>'[4]RRM Table'!J19/1000</f>
        <v>0</v>
      </c>
      <c r="D72" s="35">
        <f>'[6]Sheet1'!$C27/1000</f>
        <v>0</v>
      </c>
    </row>
    <row r="73" spans="1:4" ht="15">
      <c r="A73" s="32" t="s">
        <v>58</v>
      </c>
      <c r="B73" s="39"/>
      <c r="C73" s="40"/>
      <c r="D73" s="39"/>
    </row>
    <row r="74" spans="1:4" ht="15">
      <c r="A74" s="34" t="s">
        <v>59</v>
      </c>
      <c r="B74" s="35">
        <v>9</v>
      </c>
      <c r="C74" s="36">
        <f>'[4]RRM Table'!J21/1000</f>
        <v>1.858</v>
      </c>
      <c r="D74" s="35">
        <v>0</v>
      </c>
    </row>
    <row r="75" spans="1:4" ht="15">
      <c r="A75" s="34" t="s">
        <v>60</v>
      </c>
      <c r="B75" s="35">
        <v>16</v>
      </c>
      <c r="C75" s="36">
        <f>'[4]RRM Table'!J22/1000</f>
        <v>14.518</v>
      </c>
      <c r="D75" s="35">
        <v>0</v>
      </c>
    </row>
    <row r="76" spans="1:4" ht="15">
      <c r="A76" s="34" t="s">
        <v>61</v>
      </c>
      <c r="B76" s="35">
        <v>17</v>
      </c>
      <c r="C76" s="36">
        <f>'[4]RRM Table'!J23/1000</f>
        <v>2.483</v>
      </c>
      <c r="D76" s="35">
        <v>0</v>
      </c>
    </row>
    <row r="77" spans="1:4" ht="15">
      <c r="A77" s="34" t="s">
        <v>62</v>
      </c>
      <c r="B77" s="35">
        <v>33</v>
      </c>
      <c r="C77" s="36">
        <f>'[4]RRM Table'!J24/1000</f>
        <v>22.96537</v>
      </c>
      <c r="D77" s="35">
        <v>16</v>
      </c>
    </row>
    <row r="78" spans="1:4" ht="15">
      <c r="A78" s="32" t="s">
        <v>63</v>
      </c>
      <c r="B78" s="35">
        <f>SUM(B74:B77)</f>
        <v>75</v>
      </c>
      <c r="C78" s="36">
        <f>SUM(C74:C77)</f>
        <v>41.82437</v>
      </c>
      <c r="D78" s="35">
        <f>SUM(D74:D77)</f>
        <v>16</v>
      </c>
    </row>
    <row r="79" spans="1:4" ht="17.25" thickBot="1">
      <c r="A79" s="32" t="s">
        <v>77</v>
      </c>
      <c r="B79" s="37"/>
      <c r="C79" s="38">
        <v>427</v>
      </c>
      <c r="D79" s="42"/>
    </row>
    <row r="80" spans="1:4" ht="15">
      <c r="A80" s="43"/>
      <c r="B80" s="39"/>
      <c r="C80" s="40"/>
      <c r="D80" s="39"/>
    </row>
    <row r="81" spans="1:4" ht="15">
      <c r="A81" s="32" t="s">
        <v>65</v>
      </c>
      <c r="B81" s="36">
        <f>B61+B65+B66+B67+B68+B69+B70+B71+B78+B79</f>
        <v>18393</v>
      </c>
      <c r="C81" s="36">
        <f>C61+C65+C66+C67+C68+C69+C70+C71+C78+C79</f>
        <v>13536.372652417767</v>
      </c>
      <c r="D81" s="36">
        <f>D61+D65+D66+D67+D68+D69+D70+D71+D78+D79</f>
        <v>44824.9</v>
      </c>
    </row>
    <row r="82" spans="2:4" s="49" customFormat="1" ht="13.5" customHeight="1">
      <c r="B82" s="51"/>
      <c r="C82" s="52"/>
      <c r="D82" s="51"/>
    </row>
    <row r="83" s="49" customFormat="1" ht="13.5" customHeight="1">
      <c r="A83" s="49" t="s">
        <v>66</v>
      </c>
    </row>
    <row r="84" ht="13.5" customHeight="1">
      <c r="A84" s="48" t="s">
        <v>67</v>
      </c>
    </row>
    <row r="85" ht="13.5" customHeight="1">
      <c r="A85" s="48" t="s">
        <v>68</v>
      </c>
    </row>
    <row r="86" ht="13.5" customHeight="1">
      <c r="A86" s="49" t="s">
        <v>69</v>
      </c>
    </row>
    <row r="87" ht="13.5" customHeight="1">
      <c r="A87" s="49" t="s">
        <v>70</v>
      </c>
    </row>
    <row r="88" s="49" customFormat="1" ht="13.5" customHeight="1">
      <c r="A88" s="49" t="s">
        <v>71</v>
      </c>
    </row>
    <row r="89" s="49" customFormat="1" ht="13.5" customHeight="1">
      <c r="A89" s="49" t="s">
        <v>78</v>
      </c>
    </row>
    <row r="90" s="49" customFormat="1" ht="13.5" customHeight="1"/>
    <row r="91" s="49" customFormat="1" ht="13.5" customHeight="1"/>
    <row r="92" s="49" customFormat="1" ht="13.5" customHeight="1"/>
    <row r="93" spans="1:4" ht="15">
      <c r="A93" s="22" t="s">
        <v>32</v>
      </c>
      <c r="B93" s="23"/>
      <c r="C93" s="23"/>
      <c r="D93" s="23"/>
    </row>
    <row r="94" spans="1:4" ht="15">
      <c r="A94" s="22" t="s">
        <v>33</v>
      </c>
      <c r="B94" s="23"/>
      <c r="C94" s="23"/>
      <c r="D94" s="23"/>
    </row>
    <row r="95" spans="1:4" ht="15">
      <c r="A95" s="22" t="s">
        <v>79</v>
      </c>
      <c r="B95" s="23"/>
      <c r="C95" s="23"/>
      <c r="D95" s="23"/>
    </row>
    <row r="96" spans="1:4" ht="15">
      <c r="A96" s="25" t="s">
        <v>35</v>
      </c>
      <c r="B96" s="23"/>
      <c r="C96" s="23"/>
      <c r="D96" s="23"/>
    </row>
    <row r="97" ht="15">
      <c r="A97" s="26"/>
    </row>
    <row r="98" spans="1:4" ht="15">
      <c r="A98" s="27"/>
      <c r="B98" s="57">
        <v>2000</v>
      </c>
      <c r="C98" s="58"/>
      <c r="D98" s="28">
        <v>2001</v>
      </c>
    </row>
    <row r="99" spans="1:4" ht="15">
      <c r="A99" s="29" t="s">
        <v>36</v>
      </c>
      <c r="B99" s="30" t="s">
        <v>37</v>
      </c>
      <c r="C99" s="28" t="s">
        <v>38</v>
      </c>
      <c r="D99" s="31" t="s">
        <v>37</v>
      </c>
    </row>
    <row r="100" spans="1:4" ht="15">
      <c r="A100" s="32" t="s">
        <v>39</v>
      </c>
      <c r="B100" s="33"/>
      <c r="C100" s="33"/>
      <c r="D100" s="33"/>
    </row>
    <row r="101" spans="1:4" ht="15">
      <c r="A101" s="34" t="s">
        <v>40</v>
      </c>
      <c r="B101" s="35"/>
      <c r="C101" s="36">
        <f>'[4]RRM Table'!R3/1000</f>
        <v>172.067</v>
      </c>
      <c r="D101" s="35">
        <f>'[6]Sheet1'!$D6/1000</f>
        <v>1400</v>
      </c>
    </row>
    <row r="102" spans="1:4" ht="15">
      <c r="A102" s="34" t="s">
        <v>41</v>
      </c>
      <c r="B102" s="35"/>
      <c r="C102" s="36">
        <f>'[4]RRM Table'!R4/1000</f>
        <v>0</v>
      </c>
      <c r="D102" s="35">
        <f>'[6]Sheet1'!$D7/1000</f>
        <v>0</v>
      </c>
    </row>
    <row r="103" spans="1:4" ht="15">
      <c r="A103" s="34" t="s">
        <v>42</v>
      </c>
      <c r="B103" s="35"/>
      <c r="C103" s="36">
        <f>'[4]RRM Table'!R5/1000</f>
        <v>6055.959330199999</v>
      </c>
      <c r="D103" s="35">
        <f>'[6]Sheet1'!$D8/1000</f>
        <v>7600</v>
      </c>
    </row>
    <row r="104" spans="1:4" ht="15">
      <c r="A104" s="34" t="s">
        <v>43</v>
      </c>
      <c r="B104" s="35"/>
      <c r="C104" s="36">
        <f>'[4]RRM Table'!R6/1000</f>
        <v>308.481966</v>
      </c>
      <c r="D104" s="35">
        <f>'[6]Sheet1'!$D9/1000</f>
        <v>1079.2</v>
      </c>
    </row>
    <row r="105" spans="1:4" ht="15">
      <c r="A105" s="34" t="s">
        <v>44</v>
      </c>
      <c r="B105" s="35"/>
      <c r="C105" s="36">
        <f>'[4]RRM Table'!R7/1000</f>
        <v>858.21075</v>
      </c>
      <c r="D105" s="35">
        <f>'[6]Sheet1'!$D10/1000</f>
        <v>1434.5</v>
      </c>
    </row>
    <row r="106" spans="1:4" ht="15">
      <c r="A106" s="34" t="s">
        <v>45</v>
      </c>
      <c r="B106" s="35"/>
      <c r="C106" s="36">
        <f>'[4]RRM Table'!R8/1000</f>
        <v>50.41547</v>
      </c>
      <c r="D106" s="35">
        <f>'[6]Sheet1'!$D11/1000</f>
        <v>49.4</v>
      </c>
    </row>
    <row r="107" spans="1:4" ht="15.75" thickBot="1">
      <c r="A107" s="32" t="s">
        <v>46</v>
      </c>
      <c r="B107" s="37">
        <v>10829</v>
      </c>
      <c r="C107" s="38">
        <f>SUM(C100:C106)</f>
        <v>7445.1345162</v>
      </c>
      <c r="D107" s="35">
        <f>'[6]Sheet1'!$D12/1000</f>
        <v>11563.1</v>
      </c>
    </row>
    <row r="108" spans="1:4" ht="15">
      <c r="A108" s="32" t="s">
        <v>47</v>
      </c>
      <c r="B108" s="39"/>
      <c r="C108" s="40"/>
      <c r="D108" s="39"/>
    </row>
    <row r="109" spans="1:4" ht="15">
      <c r="A109" s="34" t="s">
        <v>48</v>
      </c>
      <c r="B109" s="35">
        <v>38</v>
      </c>
      <c r="C109" s="36">
        <f>'[4]RRM Table'!R11/1000</f>
        <v>75.95991000000001</v>
      </c>
      <c r="D109" s="35">
        <v>54</v>
      </c>
    </row>
    <row r="110" spans="1:4" ht="15">
      <c r="A110" s="41" t="s">
        <v>49</v>
      </c>
      <c r="B110" s="35"/>
      <c r="C110" s="36"/>
      <c r="D110" s="35">
        <v>0</v>
      </c>
    </row>
    <row r="111" spans="1:4" ht="15">
      <c r="A111" s="32" t="s">
        <v>50</v>
      </c>
      <c r="B111" s="35">
        <v>38</v>
      </c>
      <c r="C111" s="36">
        <f>'[4]RRM Table'!R12/1000</f>
        <v>75.95991000000001</v>
      </c>
      <c r="D111" s="35">
        <f>SUM(D109:D110)</f>
        <v>54</v>
      </c>
    </row>
    <row r="112" spans="1:4" ht="15">
      <c r="A112" s="32" t="s">
        <v>51</v>
      </c>
      <c r="B112" s="35"/>
      <c r="C112" s="53">
        <f>'[4]RRM Table'!R13/1000</f>
        <v>100.70265138223112</v>
      </c>
      <c r="D112" s="35">
        <f>'[6]Sheet1'!$D21/1000</f>
        <v>114</v>
      </c>
    </row>
    <row r="113" spans="1:4" ht="15">
      <c r="A113" s="32" t="s">
        <v>52</v>
      </c>
      <c r="B113" s="35"/>
      <c r="C113" s="36">
        <f>'[4]RRM Table'!R14/1000</f>
        <v>1342.575</v>
      </c>
      <c r="D113" s="35">
        <f>'[6]Sheet1'!$D22/1000</f>
        <v>1520</v>
      </c>
    </row>
    <row r="114" spans="1:4" ht="15">
      <c r="A114" s="32" t="s">
        <v>53</v>
      </c>
      <c r="B114" s="35"/>
      <c r="C114" s="36">
        <f>'[4]RRM Table'!R15/1000</f>
        <v>0</v>
      </c>
      <c r="D114" s="35">
        <f>'[6]Sheet1'!$D23/1000</f>
        <v>19</v>
      </c>
    </row>
    <row r="115" spans="1:4" ht="15.75">
      <c r="A115" s="32" t="s">
        <v>54</v>
      </c>
      <c r="B115" s="35">
        <v>410</v>
      </c>
      <c r="C115" s="36">
        <f>'[4]RRM Table'!R16/1000</f>
        <v>23.59748</v>
      </c>
      <c r="D115" s="35">
        <f>'[6]Sheet1'!$D24/1000</f>
        <v>190</v>
      </c>
    </row>
    <row r="116" spans="1:4" ht="15.75">
      <c r="A116" s="32" t="s">
        <v>55</v>
      </c>
      <c r="B116" s="35">
        <v>61</v>
      </c>
      <c r="C116" s="36">
        <f>'[4]RRM Table'!R17/1000</f>
        <v>134.05966</v>
      </c>
      <c r="D116" s="35">
        <f>'[6]Sheet1'!$D25/1000</f>
        <v>304</v>
      </c>
    </row>
    <row r="117" spans="1:4" ht="16.5">
      <c r="A117" s="32" t="s">
        <v>75</v>
      </c>
      <c r="B117" s="35"/>
      <c r="C117" s="36">
        <f>'[4]RRM Table'!R18/1000</f>
        <v>1235.982</v>
      </c>
      <c r="D117" s="35">
        <v>1545</v>
      </c>
    </row>
    <row r="118" spans="1:4" ht="17.25" thickBot="1">
      <c r="A118" s="32" t="s">
        <v>57</v>
      </c>
      <c r="B118" s="37"/>
      <c r="C118" s="38">
        <f>'[4]RRM Table'!R19/1000</f>
        <v>1707.443</v>
      </c>
      <c r="D118" s="35">
        <f>'[6]Sheet1'!$D27/1000</f>
        <v>0</v>
      </c>
    </row>
    <row r="119" spans="1:4" ht="15">
      <c r="A119" s="32" t="s">
        <v>58</v>
      </c>
      <c r="B119" s="39"/>
      <c r="C119" s="40"/>
      <c r="D119" s="39"/>
    </row>
    <row r="120" spans="1:4" ht="15">
      <c r="A120" s="34" t="s">
        <v>59</v>
      </c>
      <c r="B120" s="35">
        <v>6</v>
      </c>
      <c r="C120" s="36">
        <f>'[4]RRM Table'!R21/1000</f>
        <v>1.16</v>
      </c>
      <c r="D120" s="35">
        <v>0</v>
      </c>
    </row>
    <row r="121" spans="1:4" ht="15">
      <c r="A121" s="34" t="s">
        <v>60</v>
      </c>
      <c r="B121" s="35">
        <v>10</v>
      </c>
      <c r="C121" s="36">
        <f>'[4]RRM Table'!R22/1000</f>
        <v>13.015</v>
      </c>
      <c r="D121" s="35">
        <v>0</v>
      </c>
    </row>
    <row r="122" spans="1:4" ht="15">
      <c r="A122" s="34" t="s">
        <v>61</v>
      </c>
      <c r="B122" s="35">
        <v>11</v>
      </c>
      <c r="C122" s="36">
        <f>'[4]RRM Table'!R23/1000</f>
        <v>2.072</v>
      </c>
      <c r="D122" s="35">
        <v>0</v>
      </c>
    </row>
    <row r="123" spans="1:4" ht="15">
      <c r="A123" s="34" t="s">
        <v>62</v>
      </c>
      <c r="B123" s="35">
        <v>20</v>
      </c>
      <c r="C123" s="36">
        <f>'[4]RRM Table'!R24/1000</f>
        <v>20.07383</v>
      </c>
      <c r="D123" s="35">
        <v>19</v>
      </c>
    </row>
    <row r="124" spans="1:4" ht="15">
      <c r="A124" s="32" t="s">
        <v>63</v>
      </c>
      <c r="B124" s="35">
        <f>SUM(B120:B123)</f>
        <v>47</v>
      </c>
      <c r="C124" s="36">
        <f>SUM(C120:C123)</f>
        <v>36.32083</v>
      </c>
      <c r="D124" s="35">
        <f>SUM(D120:D123)</f>
        <v>19</v>
      </c>
    </row>
    <row r="125" spans="1:4" ht="17.25" thickBot="1">
      <c r="A125" s="32" t="s">
        <v>80</v>
      </c>
      <c r="B125" s="37"/>
      <c r="C125" s="42">
        <v>394</v>
      </c>
      <c r="D125" s="42"/>
    </row>
    <row r="126" spans="1:4" ht="15">
      <c r="A126" s="43"/>
      <c r="B126" s="39"/>
      <c r="C126" s="39"/>
      <c r="D126" s="39"/>
    </row>
    <row r="127" spans="1:4" ht="15">
      <c r="A127" s="32" t="s">
        <v>65</v>
      </c>
      <c r="B127" s="35">
        <f>B107+B111+B112+B113+B114+B115+B116+B117+B118+B124+B125</f>
        <v>11385</v>
      </c>
      <c r="C127" s="36">
        <f>C107+C111+C112+C113+C114+C115+C116+C117+C118+C124+C125</f>
        <v>12495.775047582232</v>
      </c>
      <c r="D127" s="35">
        <f>D107+D111+D112+D113+D114+D115+D116+D117+D118+D124+D125</f>
        <v>15328.1</v>
      </c>
    </row>
    <row r="128" spans="1:4" ht="13.5" customHeight="1">
      <c r="A128" s="45"/>
      <c r="B128" s="46"/>
      <c r="C128" s="54"/>
      <c r="D128" s="46"/>
    </row>
    <row r="129" s="49" customFormat="1" ht="13.5" customHeight="1">
      <c r="A129" s="55" t="s">
        <v>66</v>
      </c>
    </row>
    <row r="130" ht="13.5" customHeight="1">
      <c r="A130" s="48" t="s">
        <v>67</v>
      </c>
    </row>
    <row r="131" ht="13.5" customHeight="1">
      <c r="A131" s="48" t="s">
        <v>68</v>
      </c>
    </row>
    <row r="132" ht="13.5" customHeight="1">
      <c r="A132" s="49" t="s">
        <v>69</v>
      </c>
    </row>
    <row r="133" ht="13.5" customHeight="1">
      <c r="A133" s="49" t="s">
        <v>70</v>
      </c>
    </row>
    <row r="134" s="49" customFormat="1" ht="13.5" customHeight="1">
      <c r="A134" s="56" t="s">
        <v>81</v>
      </c>
    </row>
    <row r="135" s="49" customFormat="1" ht="13.5" customHeight="1">
      <c r="A135" s="49" t="s">
        <v>83</v>
      </c>
    </row>
    <row r="136" s="49" customFormat="1" ht="13.5" customHeight="1">
      <c r="A136" s="49" t="s">
        <v>82</v>
      </c>
    </row>
    <row r="137" ht="13.5" customHeight="1">
      <c r="A137" s="49" t="s">
        <v>72</v>
      </c>
    </row>
  </sheetData>
  <mergeCells count="3">
    <mergeCell ref="B6:C6"/>
    <mergeCell ref="B52:C52"/>
    <mergeCell ref="B98:C98"/>
  </mergeCells>
  <printOptions horizontalCentered="1"/>
  <pageMargins left="1" right="0.75" top="1" bottom="0.75" header="0.5" footer="0.5"/>
  <pageSetup firstPageNumber="8" useFirstPageNumber="1" fitToHeight="3" fitToWidth="1" horizontalDpi="300" verticalDpi="300" orientation="portrait" r:id="rId2"/>
  <headerFooter alignWithMargins="0">
    <oddHeader>&amp;C&amp;"Times New Roman,Italic"Pacific Gas and Electric Company Energy Efficiency Programs Annual Report - May 2001
_______________________________________________________________________________________&amp;R&amp;"Arial,Bold"&amp;11
Revised July 2001</oddHeader>
    <oddFooter>&amp;C________________________________________________________________________________
&amp;8 7 - &amp;P&amp;R&amp;"Arial,Bold"&amp;11
Revised July 2001</oddFooter>
  </headerFooter>
  <rowBreaks count="2" manualBreakCount="2">
    <brk id="46" max="255" man="1"/>
    <brk id="9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11" sqref="B111"/>
    </sheetView>
  </sheetViews>
  <sheetFormatPr defaultColWidth="9.140625" defaultRowHeight="12.75"/>
  <cols>
    <col min="1" max="1" width="20.7109375" style="3" customWidth="1"/>
    <col min="2" max="3" width="18.421875" style="3" customWidth="1"/>
    <col min="4" max="16384" width="10.00390625" style="3" customWidth="1"/>
  </cols>
  <sheetData>
    <row r="1" spans="1:3" ht="15">
      <c r="A1" s="1" t="s">
        <v>2</v>
      </c>
      <c r="B1" s="2"/>
      <c r="C1" s="2"/>
    </row>
    <row r="2" spans="1:3" ht="15">
      <c r="A2" s="1" t="s">
        <v>3</v>
      </c>
      <c r="B2" s="2"/>
      <c r="C2" s="2"/>
    </row>
    <row r="3" spans="1:3" ht="15">
      <c r="A3" s="2"/>
      <c r="B3" s="2"/>
      <c r="C3" s="2"/>
    </row>
    <row r="4" spans="1:3" ht="15">
      <c r="A4" s="1" t="s">
        <v>4</v>
      </c>
      <c r="B4" s="2"/>
      <c r="C4" s="2"/>
    </row>
    <row r="5" spans="1:3" ht="15">
      <c r="A5" s="1"/>
      <c r="B5" s="2"/>
      <c r="C5" s="2"/>
    </row>
    <row r="6" spans="1:3" ht="15">
      <c r="A6" s="59"/>
      <c r="B6" s="4" t="s">
        <v>0</v>
      </c>
      <c r="C6" s="4" t="s">
        <v>1</v>
      </c>
    </row>
    <row r="7" spans="1:3" ht="15">
      <c r="A7" s="60"/>
      <c r="B7" s="5" t="s">
        <v>5</v>
      </c>
      <c r="C7" s="5" t="s">
        <v>6</v>
      </c>
    </row>
    <row r="8" spans="1:3" ht="15">
      <c r="A8" s="6" t="s">
        <v>7</v>
      </c>
      <c r="B8" s="7">
        <v>13245.1397422297</v>
      </c>
      <c r="C8" s="7">
        <f>33667+7365</f>
        <v>41032</v>
      </c>
    </row>
    <row r="9" spans="1:3" ht="15">
      <c r="A9" s="6" t="s">
        <v>8</v>
      </c>
      <c r="B9" s="7">
        <v>1067.8545910540138</v>
      </c>
      <c r="C9" s="7">
        <f>1510+334</f>
        <v>1844</v>
      </c>
    </row>
    <row r="10" ht="15">
      <c r="A10" s="8"/>
    </row>
  </sheetData>
  <mergeCells count="1">
    <mergeCell ref="A6:A7"/>
  </mergeCells>
  <printOptions horizontalCentered="1"/>
  <pageMargins left="1" right="1" top="1" bottom="1" header="0.5" footer="0.5"/>
  <pageSetup firstPageNumber="11" useFirstPageNumber="1" horizontalDpi="600" verticalDpi="600" orientation="portrait" r:id="rId1"/>
  <headerFooter alignWithMargins="0">
    <oddHeader>&amp;C&amp;"Times New Roman,Italic"Pacific Gas and Electric Company Energy Efficiency Programs Annual Report - May 2001
________________________________________________________________________________________&amp;R&amp;"Arial,Bold"&amp;11
Revised July 2001</oddHeader>
    <oddFooter>&amp;C_______________________________________________________________________________
&amp;8 7 - &amp;P&amp;R
&amp;"Arial,Bold"&amp;11Revised July 2001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111" sqref="B111"/>
    </sheetView>
  </sheetViews>
  <sheetFormatPr defaultColWidth="10.00390625" defaultRowHeight="12.75"/>
  <cols>
    <col min="1" max="1" width="17.421875" style="3" customWidth="1"/>
    <col min="2" max="7" width="10.421875" style="3" customWidth="1"/>
    <col min="8" max="16384" width="10.00390625" style="3" customWidth="1"/>
  </cols>
  <sheetData>
    <row r="1" spans="1:7" ht="15">
      <c r="A1" s="9" t="s">
        <v>9</v>
      </c>
      <c r="B1" s="10"/>
      <c r="C1" s="10"/>
      <c r="D1" s="10"/>
      <c r="E1" s="10"/>
      <c r="F1" s="10"/>
      <c r="G1" s="10"/>
    </row>
    <row r="2" spans="1:7" ht="15">
      <c r="A2" s="9" t="s">
        <v>10</v>
      </c>
      <c r="B2" s="10"/>
      <c r="C2" s="10"/>
      <c r="D2" s="10"/>
      <c r="E2" s="10"/>
      <c r="F2" s="10"/>
      <c r="G2" s="10"/>
    </row>
    <row r="3" spans="1:7" ht="15">
      <c r="A3" s="9" t="s">
        <v>11</v>
      </c>
      <c r="B3" s="10"/>
      <c r="C3" s="10"/>
      <c r="D3" s="10"/>
      <c r="E3" s="10"/>
      <c r="F3" s="10"/>
      <c r="G3" s="10"/>
    </row>
    <row r="4" spans="1:7" ht="15">
      <c r="A4" s="9"/>
      <c r="B4" s="10"/>
      <c r="C4" s="10"/>
      <c r="D4" s="10"/>
      <c r="E4" s="10"/>
      <c r="F4" s="10"/>
      <c r="G4" s="10"/>
    </row>
    <row r="5" spans="1:7" ht="15">
      <c r="A5" s="69"/>
      <c r="B5" s="63" t="s">
        <v>0</v>
      </c>
      <c r="C5" s="64"/>
      <c r="D5" s="65"/>
      <c r="E5" s="63" t="s">
        <v>1</v>
      </c>
      <c r="F5" s="64"/>
      <c r="G5" s="65"/>
    </row>
    <row r="6" spans="1:7" ht="15">
      <c r="A6" s="69"/>
      <c r="B6" s="66" t="s">
        <v>12</v>
      </c>
      <c r="C6" s="67"/>
      <c r="D6" s="68"/>
      <c r="E6" s="66" t="s">
        <v>13</v>
      </c>
      <c r="F6" s="67"/>
      <c r="G6" s="68"/>
    </row>
    <row r="7" spans="1:7" ht="15">
      <c r="A7" s="70"/>
      <c r="B7" s="61" t="s">
        <v>14</v>
      </c>
      <c r="C7" s="61" t="s">
        <v>15</v>
      </c>
      <c r="D7" s="61" t="s">
        <v>28</v>
      </c>
      <c r="E7" s="61" t="s">
        <v>14</v>
      </c>
      <c r="F7" s="61" t="s">
        <v>15</v>
      </c>
      <c r="G7" s="61" t="s">
        <v>16</v>
      </c>
    </row>
    <row r="8" spans="1:7" ht="33.75" customHeight="1">
      <c r="A8" s="70"/>
      <c r="B8" s="62"/>
      <c r="C8" s="62"/>
      <c r="D8" s="62" t="s">
        <v>17</v>
      </c>
      <c r="E8" s="62"/>
      <c r="F8" s="62"/>
      <c r="G8" s="62" t="s">
        <v>17</v>
      </c>
    </row>
    <row r="9" spans="1:7" ht="16.5">
      <c r="A9" s="11" t="s">
        <v>29</v>
      </c>
      <c r="B9" s="12" t="s">
        <v>18</v>
      </c>
      <c r="C9" s="12" t="s">
        <v>18</v>
      </c>
      <c r="D9" s="12" t="s">
        <v>18</v>
      </c>
      <c r="E9" s="13">
        <v>0.74</v>
      </c>
      <c r="F9" s="13">
        <v>0.74</v>
      </c>
      <c r="G9" s="14">
        <v>2</v>
      </c>
    </row>
    <row r="10" spans="1:7" ht="16.5">
      <c r="A10" s="11" t="s">
        <v>30</v>
      </c>
      <c r="B10" s="12" t="s">
        <v>18</v>
      </c>
      <c r="C10" s="12" t="s">
        <v>18</v>
      </c>
      <c r="D10" s="12" t="s">
        <v>18</v>
      </c>
      <c r="E10" s="13">
        <v>0.54</v>
      </c>
      <c r="F10" s="13">
        <v>0.54</v>
      </c>
      <c r="G10" s="14">
        <v>2</v>
      </c>
    </row>
    <row r="11" spans="1:7" ht="16.5">
      <c r="A11" s="11" t="s">
        <v>31</v>
      </c>
      <c r="B11" s="14">
        <v>0.3304217968233354</v>
      </c>
      <c r="C11" s="14">
        <v>0.3304217968233354</v>
      </c>
      <c r="D11" s="12">
        <v>0.62</v>
      </c>
      <c r="E11" s="15" t="s">
        <v>18</v>
      </c>
      <c r="F11" s="15" t="s">
        <v>18</v>
      </c>
      <c r="G11" s="15" t="s">
        <v>18</v>
      </c>
    </row>
    <row r="13" ht="15">
      <c r="A13" s="16" t="s">
        <v>19</v>
      </c>
    </row>
    <row r="14" ht="15">
      <c r="A14" s="16" t="s">
        <v>20</v>
      </c>
    </row>
    <row r="15" ht="15">
      <c r="A15" s="16" t="s">
        <v>21</v>
      </c>
    </row>
    <row r="16" ht="15">
      <c r="A16" s="16" t="s">
        <v>22</v>
      </c>
    </row>
  </sheetData>
  <mergeCells count="12">
    <mergeCell ref="E5:G5"/>
    <mergeCell ref="E6:G6"/>
    <mergeCell ref="E7:E8"/>
    <mergeCell ref="F7:F8"/>
    <mergeCell ref="G7:G8"/>
    <mergeCell ref="C7:C8"/>
    <mergeCell ref="B5:D5"/>
    <mergeCell ref="B6:D6"/>
    <mergeCell ref="A5:A6"/>
    <mergeCell ref="A7:A8"/>
    <mergeCell ref="B7:B8"/>
    <mergeCell ref="D7:D8"/>
  </mergeCells>
  <printOptions horizontalCentered="1"/>
  <pageMargins left="1" right="0.75" top="1" bottom="1" header="0.5" footer="0.5"/>
  <pageSetup firstPageNumber="12" useFirstPageNumber="1" horizontalDpi="600" verticalDpi="600" orientation="portrait" r:id="rId1"/>
  <headerFooter alignWithMargins="0">
    <oddHeader>&amp;C&amp;"Times New Roman,Italic"Pacific Gas and Electric Company Energy Efficiency Programs Annual Report - May 2001
________________________________________________________________________________________&amp;R&amp;"Arial,Bold"&amp;11
Revised July 2001</oddHeader>
    <oddFooter>&amp;C________________________________________________________________________________
&amp;8 7 - &amp;P&amp;R
&amp;"Arial,Bold"&amp;11Revised July 2001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20.421875" style="3" customWidth="1"/>
    <col min="2" max="5" width="12.28125" style="3" customWidth="1"/>
    <col min="6" max="16384" width="10.00390625" style="3" customWidth="1"/>
  </cols>
  <sheetData>
    <row r="1" spans="1:5" ht="15">
      <c r="A1" s="9" t="s">
        <v>23</v>
      </c>
      <c r="B1" s="10"/>
      <c r="C1" s="10"/>
      <c r="D1" s="10"/>
      <c r="E1" s="10"/>
    </row>
    <row r="2" spans="1:5" ht="15">
      <c r="A2" s="9" t="s">
        <v>10</v>
      </c>
      <c r="B2" s="10"/>
      <c r="C2" s="10"/>
      <c r="D2" s="10"/>
      <c r="E2" s="10"/>
    </row>
    <row r="3" spans="1:5" ht="15">
      <c r="A3" s="9" t="s">
        <v>24</v>
      </c>
      <c r="B3" s="10"/>
      <c r="C3" s="10"/>
      <c r="D3" s="10"/>
      <c r="E3" s="10"/>
    </row>
    <row r="4" spans="1:5" ht="15">
      <c r="A4" s="9"/>
      <c r="B4" s="10"/>
      <c r="C4" s="10"/>
      <c r="D4" s="10"/>
      <c r="E4" s="10"/>
    </row>
    <row r="5" spans="1:5" ht="15">
      <c r="A5" s="71"/>
      <c r="B5" s="63" t="s">
        <v>0</v>
      </c>
      <c r="C5" s="65"/>
      <c r="D5" s="63" t="s">
        <v>1</v>
      </c>
      <c r="E5" s="65"/>
    </row>
    <row r="6" spans="1:5" ht="15">
      <c r="A6" s="71"/>
      <c r="B6" s="66" t="s">
        <v>5</v>
      </c>
      <c r="C6" s="68"/>
      <c r="D6" s="66" t="s">
        <v>13</v>
      </c>
      <c r="E6" s="68"/>
    </row>
    <row r="7" spans="1:5" ht="15">
      <c r="A7" s="17"/>
      <c r="B7" s="18" t="s">
        <v>25</v>
      </c>
      <c r="C7" s="5" t="s">
        <v>26</v>
      </c>
      <c r="D7" s="5" t="s">
        <v>25</v>
      </c>
      <c r="E7" s="5" t="s">
        <v>27</v>
      </c>
    </row>
    <row r="8" spans="1:5" ht="16.5">
      <c r="A8" s="19" t="s">
        <v>29</v>
      </c>
      <c r="B8" s="20" t="s">
        <v>18</v>
      </c>
      <c r="C8" s="20" t="s">
        <v>18</v>
      </c>
      <c r="D8" s="21">
        <v>-15.58</v>
      </c>
      <c r="E8" s="20" t="s">
        <v>18</v>
      </c>
    </row>
    <row r="9" spans="1:5" ht="16.5">
      <c r="A9" s="6" t="s">
        <v>30</v>
      </c>
      <c r="B9" s="20" t="s">
        <v>18</v>
      </c>
      <c r="C9" s="20" t="s">
        <v>18</v>
      </c>
      <c r="D9" s="21">
        <v>-27.35</v>
      </c>
      <c r="E9" s="20" t="s">
        <v>18</v>
      </c>
    </row>
    <row r="10" spans="1:5" ht="16.5">
      <c r="A10" s="11" t="s">
        <v>31</v>
      </c>
      <c r="B10" s="21">
        <v>-16.20051527334375</v>
      </c>
      <c r="C10" s="21">
        <v>-9.47</v>
      </c>
      <c r="D10" s="20" t="s">
        <v>18</v>
      </c>
      <c r="E10" s="20" t="s">
        <v>18</v>
      </c>
    </row>
    <row r="12" ht="15">
      <c r="A12" s="16" t="s">
        <v>19</v>
      </c>
    </row>
    <row r="13" ht="15">
      <c r="A13" s="16" t="s">
        <v>20</v>
      </c>
    </row>
    <row r="14" ht="15">
      <c r="A14" s="16" t="s">
        <v>21</v>
      </c>
    </row>
  </sheetData>
  <mergeCells count="5">
    <mergeCell ref="A5:A6"/>
    <mergeCell ref="B5:C5"/>
    <mergeCell ref="B6:C6"/>
    <mergeCell ref="D5:E5"/>
    <mergeCell ref="D6:E6"/>
  </mergeCells>
  <printOptions horizontalCentered="1"/>
  <pageMargins left="1" right="0.75" top="1" bottom="1" header="0.5" footer="0.5"/>
  <pageSetup firstPageNumber="13" useFirstPageNumber="1" horizontalDpi="600" verticalDpi="600" orientation="portrait" r:id="rId1"/>
  <headerFooter alignWithMargins="0">
    <oddHeader>&amp;C&amp;"Times New Roman,Italic"Pacific Gas and Electric Company Energy Efficiency Programs Annual Report - May 2001
_______________________________________________________________________________________&amp;R
&amp;"Arial,Bold"&amp;11Revised July 2001</oddHeader>
    <oddFooter>&amp;C________________________________________________________________________________
&amp;8 7 - &amp;P&amp;R
&amp;"Arial,Bold"&amp;11Revised July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PG&amp;E Utility Employee</dc:creator>
  <cp:keywords/>
  <dc:description/>
  <cp:lastModifiedBy>PGE</cp:lastModifiedBy>
  <cp:lastPrinted>2001-07-19T23:07:51Z</cp:lastPrinted>
  <dcterms:created xsi:type="dcterms:W3CDTF">2001-04-24T16:41:29Z</dcterms:created>
  <dcterms:modified xsi:type="dcterms:W3CDTF">2001-07-19T23:08:09Z</dcterms:modified>
  <cp:category/>
  <cp:version/>
  <cp:contentType/>
  <cp:contentStatus/>
</cp:coreProperties>
</file>