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360" yWindow="210" windowWidth="14595" windowHeight="9195" tabRatio="881"/>
  </bookViews>
  <sheets>
    <sheet name="Report Cover - Public" sheetId="81" r:id="rId1"/>
    <sheet name="Cover Page" sheetId="22" r:id="rId2"/>
    <sheet name="Program MW" sheetId="68" r:id="rId3"/>
    <sheet name="Ex Ante LI &amp; Eligibility Stats" sheetId="4" r:id="rId4"/>
    <sheet name="Ex Post LI &amp; Eligibility Stats" sheetId="3" r:id="rId5"/>
    <sheet name="TA-TI Distribution" sheetId="6" r:id="rId6"/>
    <sheet name="DREBA 2017" sheetId="66" r:id="rId7"/>
    <sheet name="2017 ILP Exp Carryover" sheetId="65" r:id="rId8"/>
    <sheet name="Event Summary 1 of 5" sheetId="70" r:id="rId9"/>
    <sheet name="Event Summary 2 of 5 " sheetId="75" r:id="rId10"/>
    <sheet name="Event Summary 3 of 5" sheetId="79" r:id="rId11"/>
    <sheet name="Event Summary 4 of 5" sheetId="80" r:id="rId12"/>
    <sheet name="Event Summary 5 of 5" sheetId="78" r:id="rId13"/>
    <sheet name="Incentives 2017" sheetId="49" r:id="rId14"/>
    <sheet name="2017 ILP Incent Carryover" sheetId="59" r:id="rId15"/>
    <sheet name="ME&amp;O Actual Expenditures" sheetId="67" r:id="rId16"/>
    <sheet name="Fund Shift Log 2017" sheetId="50"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RESswitchshoptestpercent" localSheetId="8">'[1]Cost Inputs'!#REF!</definedName>
    <definedName name="\RESswitchshoptestpercent" localSheetId="9">'[1]Cost Inputs'!#REF!</definedName>
    <definedName name="\RESswitchshoptestpercent" localSheetId="11">'[1]Cost Inputs'!#REF!</definedName>
    <definedName name="\RESswitchshoptestpercent" localSheetId="12">'[1]Cost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4">#REF!</definedName>
    <definedName name="_DAT1" localSheetId="6">#REF!</definedName>
    <definedName name="_DAT1" localSheetId="8">#REF!</definedName>
    <definedName name="_DAT1" localSheetId="9">#REF!</definedName>
    <definedName name="_DAT1" localSheetId="11">#REF!</definedName>
    <definedName name="_DAT1" localSheetId="12">#REF!</definedName>
    <definedName name="_DAT1" localSheetId="13">#REF!</definedName>
    <definedName name="_DAT1" localSheetId="15">#REF!</definedName>
    <definedName name="_DAT1" localSheetId="0">#REF!</definedName>
    <definedName name="_DAT1">#REF!</definedName>
    <definedName name="_DAT10" localSheetId="7">#REF!</definedName>
    <definedName name="_DAT10" localSheetId="14">#REF!</definedName>
    <definedName name="_DAT10" localSheetId="6">#REF!</definedName>
    <definedName name="_DAT10" localSheetId="9">#REF!</definedName>
    <definedName name="_DAT10" localSheetId="11">#REF!</definedName>
    <definedName name="_DAT10" localSheetId="12">#REF!</definedName>
    <definedName name="_DAT10" localSheetId="13">#REF!</definedName>
    <definedName name="_DAT10" localSheetId="15">#REF!</definedName>
    <definedName name="_DAT10" localSheetId="0">#REF!</definedName>
    <definedName name="_DAT10">#REF!</definedName>
    <definedName name="_DAT11" localSheetId="7">#REF!</definedName>
    <definedName name="_DAT11" localSheetId="14">#REF!</definedName>
    <definedName name="_DAT11" localSheetId="6">#REF!</definedName>
    <definedName name="_DAT11" localSheetId="9">#REF!</definedName>
    <definedName name="_DAT11" localSheetId="11">#REF!</definedName>
    <definedName name="_DAT11" localSheetId="12">#REF!</definedName>
    <definedName name="_DAT11" localSheetId="13">#REF!</definedName>
    <definedName name="_DAT11" localSheetId="15">#REF!</definedName>
    <definedName name="_DAT11" localSheetId="0">#REF!</definedName>
    <definedName name="_DAT11">#REF!</definedName>
    <definedName name="_DAT12" localSheetId="7">#REF!</definedName>
    <definedName name="_DAT12" localSheetId="6">#REF!</definedName>
    <definedName name="_DAT12" localSheetId="9">#REF!</definedName>
    <definedName name="_DAT12" localSheetId="11">#REF!</definedName>
    <definedName name="_DAT12" localSheetId="12">#REF!</definedName>
    <definedName name="_DAT12" localSheetId="15">#REF!</definedName>
    <definedName name="_DAT12" localSheetId="0">#REF!</definedName>
    <definedName name="_DAT12">#REF!</definedName>
    <definedName name="_DAT13" localSheetId="7">#REF!</definedName>
    <definedName name="_DAT13" localSheetId="6">#REF!</definedName>
    <definedName name="_DAT13" localSheetId="9">#REF!</definedName>
    <definedName name="_DAT13" localSheetId="11">#REF!</definedName>
    <definedName name="_DAT13" localSheetId="12">#REF!</definedName>
    <definedName name="_DAT13" localSheetId="15">#REF!</definedName>
    <definedName name="_DAT13" localSheetId="0">#REF!</definedName>
    <definedName name="_DAT13">#REF!</definedName>
    <definedName name="_DAT14" localSheetId="7">#REF!</definedName>
    <definedName name="_DAT14" localSheetId="6">#REF!</definedName>
    <definedName name="_DAT14" localSheetId="9">#REF!</definedName>
    <definedName name="_DAT14" localSheetId="11">#REF!</definedName>
    <definedName name="_DAT14" localSheetId="12">#REF!</definedName>
    <definedName name="_DAT14" localSheetId="15">#REF!</definedName>
    <definedName name="_DAT14" localSheetId="0">#REF!</definedName>
    <definedName name="_DAT14">#REF!</definedName>
    <definedName name="_DAT15" localSheetId="7">#REF!</definedName>
    <definedName name="_DAT15" localSheetId="6">#REF!</definedName>
    <definedName name="_DAT15" localSheetId="9">#REF!</definedName>
    <definedName name="_DAT15" localSheetId="11">#REF!</definedName>
    <definedName name="_DAT15" localSheetId="12">#REF!</definedName>
    <definedName name="_DAT15" localSheetId="15">#REF!</definedName>
    <definedName name="_DAT15" localSheetId="0">#REF!</definedName>
    <definedName name="_DAT15">#REF!</definedName>
    <definedName name="_DAT16" localSheetId="7">#REF!</definedName>
    <definedName name="_DAT16" localSheetId="6">#REF!</definedName>
    <definedName name="_DAT16" localSheetId="9">#REF!</definedName>
    <definedName name="_DAT16" localSheetId="11">#REF!</definedName>
    <definedName name="_DAT16" localSheetId="12">#REF!</definedName>
    <definedName name="_DAT16" localSheetId="15">#REF!</definedName>
    <definedName name="_DAT16" localSheetId="0">#REF!</definedName>
    <definedName name="_DAT16">#REF!</definedName>
    <definedName name="_DAT17" localSheetId="7">#REF!</definedName>
    <definedName name="_DAT17" localSheetId="6">#REF!</definedName>
    <definedName name="_DAT17" localSheetId="9">#REF!</definedName>
    <definedName name="_DAT17" localSheetId="11">#REF!</definedName>
    <definedName name="_DAT17" localSheetId="12">#REF!</definedName>
    <definedName name="_DAT17" localSheetId="15">#REF!</definedName>
    <definedName name="_DAT17" localSheetId="0">#REF!</definedName>
    <definedName name="_DAT17">#REF!</definedName>
    <definedName name="_DAT2" localSheetId="7">#REF!</definedName>
    <definedName name="_DAT2" localSheetId="6">#REF!</definedName>
    <definedName name="_DAT2" localSheetId="9">#REF!</definedName>
    <definedName name="_DAT2" localSheetId="11">#REF!</definedName>
    <definedName name="_DAT2" localSheetId="12">#REF!</definedName>
    <definedName name="_DAT2" localSheetId="15">#REF!</definedName>
    <definedName name="_DAT2" localSheetId="0">#REF!</definedName>
    <definedName name="_DAT2">#REF!</definedName>
    <definedName name="_DAT3" localSheetId="7">#REF!</definedName>
    <definedName name="_DAT3" localSheetId="6">#REF!</definedName>
    <definedName name="_DAT3" localSheetId="9">#REF!</definedName>
    <definedName name="_DAT3" localSheetId="11">#REF!</definedName>
    <definedName name="_DAT3" localSheetId="12">#REF!</definedName>
    <definedName name="_DAT3" localSheetId="15">#REF!</definedName>
    <definedName name="_DAT3" localSheetId="0">#REF!</definedName>
    <definedName name="_DAT3">#REF!</definedName>
    <definedName name="_DAT4" localSheetId="7">#REF!</definedName>
    <definedName name="_DAT4" localSheetId="6">#REF!</definedName>
    <definedName name="_DAT4" localSheetId="9">#REF!</definedName>
    <definedName name="_DAT4" localSheetId="11">#REF!</definedName>
    <definedName name="_DAT4" localSheetId="12">#REF!</definedName>
    <definedName name="_DAT4" localSheetId="15">#REF!</definedName>
    <definedName name="_DAT4" localSheetId="0">#REF!</definedName>
    <definedName name="_DAT4">#REF!</definedName>
    <definedName name="_DAT5" localSheetId="7">#REF!</definedName>
    <definedName name="_DAT5" localSheetId="6">#REF!</definedName>
    <definedName name="_DAT5" localSheetId="9">#REF!</definedName>
    <definedName name="_DAT5" localSheetId="11">#REF!</definedName>
    <definedName name="_DAT5" localSheetId="12">#REF!</definedName>
    <definedName name="_DAT5" localSheetId="15">#REF!</definedName>
    <definedName name="_DAT5" localSheetId="0">#REF!</definedName>
    <definedName name="_DAT5">#REF!</definedName>
    <definedName name="_DAT6" localSheetId="7">#REF!</definedName>
    <definedName name="_DAT6" localSheetId="6">#REF!</definedName>
    <definedName name="_DAT6" localSheetId="9">#REF!</definedName>
    <definedName name="_DAT6" localSheetId="11">#REF!</definedName>
    <definedName name="_DAT6" localSheetId="12">#REF!</definedName>
    <definedName name="_DAT6" localSheetId="15">#REF!</definedName>
    <definedName name="_DAT6" localSheetId="0">#REF!</definedName>
    <definedName name="_DAT6">#REF!</definedName>
    <definedName name="_DAT7" localSheetId="7">#REF!</definedName>
    <definedName name="_DAT7" localSheetId="6">#REF!</definedName>
    <definedName name="_DAT7" localSheetId="9">#REF!</definedName>
    <definedName name="_DAT7" localSheetId="11">#REF!</definedName>
    <definedName name="_DAT7" localSheetId="12">#REF!</definedName>
    <definedName name="_DAT7" localSheetId="15">#REF!</definedName>
    <definedName name="_DAT7" localSheetId="0">#REF!</definedName>
    <definedName name="_DAT7">#REF!</definedName>
    <definedName name="_DAT8" localSheetId="7">#REF!</definedName>
    <definedName name="_DAT8" localSheetId="6">#REF!</definedName>
    <definedName name="_DAT8" localSheetId="9">#REF!</definedName>
    <definedName name="_DAT8" localSheetId="11">#REF!</definedName>
    <definedName name="_DAT8" localSheetId="12">#REF!</definedName>
    <definedName name="_DAT8" localSheetId="15">#REF!</definedName>
    <definedName name="_DAT8" localSheetId="0">#REF!</definedName>
    <definedName name="_DAT8">#REF!</definedName>
    <definedName name="_DAT9" localSheetId="7">#REF!</definedName>
    <definedName name="_DAT9" localSheetId="6">#REF!</definedName>
    <definedName name="_DAT9" localSheetId="9">#REF!</definedName>
    <definedName name="_DAT9" localSheetId="11">#REF!</definedName>
    <definedName name="_DAT9" localSheetId="12">#REF!</definedName>
    <definedName name="_DAT9" localSheetId="15">#REF!</definedName>
    <definedName name="_DAT9" localSheetId="0">#REF!</definedName>
    <definedName name="_DAT9">#REF!</definedName>
    <definedName name="_Fill" localSheetId="9" hidden="1">#REF!</definedName>
    <definedName name="_Fill" localSheetId="11" hidden="1">#REF!</definedName>
    <definedName name="_Fill" localSheetId="12" hidden="1">#REF!</definedName>
    <definedName name="_Fill" localSheetId="0" hidden="1">#REF!</definedName>
    <definedName name="_Fill" hidden="1">#REF!</definedName>
    <definedName name="_xlnm._FilterDatabase" localSheetId="8" hidden="1">'Event Summary 1 of 5'!$A$1:$L$37</definedName>
    <definedName name="_xlnm._FilterDatabase" localSheetId="9" hidden="1">'Event Summary 2 of 5 '!$A$1:$L$36</definedName>
    <definedName name="_xlnm._FilterDatabase" localSheetId="10" hidden="1">'Event Summary 3 of 5'!$A$1:$M$1</definedName>
    <definedName name="_xlnm._FilterDatabase" localSheetId="11" hidden="1">'Event Summary 4 of 5'!$A$1:$XES$1</definedName>
    <definedName name="_xlnm._FilterDatabase" localSheetId="12" hidden="1">'Event Summary 5 of 5'!$A$1:$XES$1</definedName>
    <definedName name="_xlnm._FilterDatabase" localSheetId="0" hidden="1">'Report Cover - Public'!$A$1:$L$1</definedName>
    <definedName name="_PT1" localSheetId="9">#REF!</definedName>
    <definedName name="_PT1" localSheetId="11">#REF!</definedName>
    <definedName name="_PT1" localSheetId="12">#REF!</definedName>
    <definedName name="_PT1" localSheetId="0">#REF!</definedName>
    <definedName name="_PT1">#REF!</definedName>
    <definedName name="_PT2" localSheetId="9">#REF!</definedName>
    <definedName name="_PT2" localSheetId="11">#REF!</definedName>
    <definedName name="_PT2" localSheetId="12">#REF!</definedName>
    <definedName name="_PT2" localSheetId="0">#REF!</definedName>
    <definedName name="_PT2">#REF!</definedName>
    <definedName name="_Regression_Int" hidden="1">1</definedName>
    <definedName name="acc_capacity" localSheetId="9">'[2]LOLPs and prices'!#REF!</definedName>
    <definedName name="acc_capacity" localSheetId="11">'[2]LOLPs and prices'!#REF!</definedName>
    <definedName name="acc_capacity" localSheetId="12">'[2]LOLPs and prices'!#REF!</definedName>
    <definedName name="acc_capacity" localSheetId="0">'[2]LOLPs and prices'!#REF!</definedName>
    <definedName name="acc_capacity">'[2]LOLPs and prices'!#REF!</definedName>
    <definedName name="acc_energy" localSheetId="9">'[2]LOLPs and prices'!#REF!</definedName>
    <definedName name="acc_energy" localSheetId="11">'[2]LOLPs and prices'!#REF!</definedName>
    <definedName name="acc_energy" localSheetId="12">'[2]LOLPs and prices'!#REF!</definedName>
    <definedName name="acc_energy" localSheetId="0">'[2]LOLPs and prices'!#REF!</definedName>
    <definedName name="acc_energy">'[2]LOLPs and prices'!#REF!</definedName>
    <definedName name="acc_energy_CO2" localSheetId="9">'[2]LOLPs and prices'!#REF!</definedName>
    <definedName name="acc_energy_CO2" localSheetId="11">'[2]LOLPs and prices'!#REF!</definedName>
    <definedName name="acc_energy_CO2" localSheetId="12">'[2]LOLPs and prices'!#REF!</definedName>
    <definedName name="acc_energy_CO2" localSheetId="0">'[2]LOLPs and prices'!#REF!</definedName>
    <definedName name="acc_energy_CO2">'[2]LOLPs and prices'!#REF!</definedName>
    <definedName name="acc_values" localSheetId="9">'[2]LOLPs and prices'!#REF!</definedName>
    <definedName name="acc_values" localSheetId="11">'[2]LOLPs and prices'!#REF!</definedName>
    <definedName name="acc_values" localSheetId="12">'[2]LOLPs and prices'!#REF!</definedName>
    <definedName name="acc_values" localSheetId="0">'[2]LOLPs and prices'!#REF!</definedName>
    <definedName name="acc_values">'[2]LOLPs and prices'!#REF!</definedName>
    <definedName name="acgrowth" localSheetId="9">[3]Inputs!#REF!</definedName>
    <definedName name="acgrowth" localSheetId="11">[3]Inputs!#REF!</definedName>
    <definedName name="acgrowth" localSheetId="12">[3]Inputs!#REF!</definedName>
    <definedName name="acgrowth" localSheetId="0">[3]Inputs!#REF!</definedName>
    <definedName name="acgrowth">[3]Inputs!#REF!</definedName>
    <definedName name="Achieve_GRC" localSheetId="7">#REF!</definedName>
    <definedName name="Achieve_GRC" localSheetId="14">#REF!</definedName>
    <definedName name="Achieve_GRC" localSheetId="6">#REF!</definedName>
    <definedName name="Achieve_GRC" localSheetId="9">#REF!</definedName>
    <definedName name="Achieve_GRC" localSheetId="11">#REF!</definedName>
    <definedName name="Achieve_GRC" localSheetId="12">#REF!</definedName>
    <definedName name="Achieve_GRC" localSheetId="13">#REF!</definedName>
    <definedName name="Achieve_GRC" localSheetId="15">#REF!</definedName>
    <definedName name="Achieve_GRC" localSheetId="0">#REF!</definedName>
    <definedName name="Achieve_GRC">#REF!</definedName>
    <definedName name="Achieve_Service_Excellenc" localSheetId="7">#REF!</definedName>
    <definedName name="Achieve_Service_Excellenc" localSheetId="14">#REF!</definedName>
    <definedName name="Achieve_Service_Excellenc" localSheetId="6">#REF!</definedName>
    <definedName name="Achieve_Service_Excellenc" localSheetId="9">#REF!</definedName>
    <definedName name="Achieve_Service_Excellenc" localSheetId="11">#REF!</definedName>
    <definedName name="Achieve_Service_Excellenc" localSheetId="12">#REF!</definedName>
    <definedName name="Achieve_Service_Excellenc" localSheetId="13">#REF!</definedName>
    <definedName name="Achieve_Service_Excellenc" localSheetId="15">#REF!</definedName>
    <definedName name="Achieve_Service_Excellenc" localSheetId="0">#REF!</definedName>
    <definedName name="Achieve_Service_Excellenc">#REF!</definedName>
    <definedName name="Achieve_Service_Excellence" localSheetId="7">#REF!</definedName>
    <definedName name="Achieve_Service_Excellence" localSheetId="14">#REF!</definedName>
    <definedName name="Achieve_Service_Excellence" localSheetId="6">#REF!</definedName>
    <definedName name="Achieve_Service_Excellence" localSheetId="9">#REF!</definedName>
    <definedName name="Achieve_Service_Excellence" localSheetId="11">#REF!</definedName>
    <definedName name="Achieve_Service_Excellence" localSheetId="12">#REF!</definedName>
    <definedName name="Achieve_Service_Excellence" localSheetId="13">#REF!</definedName>
    <definedName name="Achieve_Service_Excellence" localSheetId="15">#REF!</definedName>
    <definedName name="Achieve_Service_Excellence" localSheetId="0">#REF!</definedName>
    <definedName name="Achieve_Service_Excellence">#REF!</definedName>
    <definedName name="AMIandHAMintegration" localSheetId="9">'[1]Cost Inputs'!#REF!</definedName>
    <definedName name="AMIandHAMintegration" localSheetId="11">'[1]Cost Inputs'!#REF!</definedName>
    <definedName name="AMIandHAMintegration" localSheetId="12">'[1]Cost Inputs'!#REF!</definedName>
    <definedName name="AMIandHAMintegration" localSheetId="0">'[1]Cost Inputs'!#REF!</definedName>
    <definedName name="AMIandHAMintegration">'[1]Cost Inputs'!#REF!</definedName>
    <definedName name="AMIandHANintegration" localSheetId="9">'[1]Cost Inputs'!#REF!</definedName>
    <definedName name="AMIandHANintegration" localSheetId="11">'[1]Cost Inputs'!#REF!</definedName>
    <definedName name="AMIandHANintegration" localSheetId="12">'[1]Cost Inputs'!#REF!</definedName>
    <definedName name="AMIandHANintegration" localSheetId="0">'[1]Cost Inputs'!#REF!</definedName>
    <definedName name="AMIandHANintegration">'[1]Cost Inputs'!#REF!</definedName>
    <definedName name="AMIplanned" localSheetId="9">'[1]Cost Inputs'!#REF!</definedName>
    <definedName name="AMIplanned" localSheetId="11">'[1]Cost Inputs'!#REF!</definedName>
    <definedName name="AMIplanned" localSheetId="12">'[1]Cost Inputs'!#REF!</definedName>
    <definedName name="AMIplanned" localSheetId="0">'[1]Cost Inputs'!#REF!</definedName>
    <definedName name="AMIplanned">'[1]Cost Inputs'!#REF!</definedName>
    <definedName name="AmmHighYrs">[3]Inputs!$C$22</definedName>
    <definedName name="AmmLowYrs">[3]Inputs!$C$21</definedName>
    <definedName name="analysisperiod">[3]Inputs!$AM$12</definedName>
    <definedName name="annual_cap" localSheetId="9">#REF!</definedName>
    <definedName name="annual_cap" localSheetId="11">#REF!</definedName>
    <definedName name="annual_cap" localSheetId="12">#REF!</definedName>
    <definedName name="annual_cap" localSheetId="0">#REF!</definedName>
    <definedName name="annual_cap">#REF!</definedName>
    <definedName name="anscount" hidden="1">3</definedName>
    <definedName name="appendix_e" localSheetId="9">#REF!</definedName>
    <definedName name="appendix_e" localSheetId="11">#REF!</definedName>
    <definedName name="appendix_e" localSheetId="12">#REF!</definedName>
    <definedName name="appendix_e" localSheetId="0">#REF!</definedName>
    <definedName name="appendix_e">#REF!</definedName>
    <definedName name="appendix_i" localSheetId="9">#REF!</definedName>
    <definedName name="appendix_i" localSheetId="11">#REF!</definedName>
    <definedName name="appendix_i" localSheetId="12">#REF!</definedName>
    <definedName name="appendix_i" localSheetId="0">#REF!</definedName>
    <definedName name="appendix_i">#REF!</definedName>
    <definedName name="April" localSheetId="8" hidden="1">{#N/A,#N/A,FALSE,"CTC Summary - EOY";#N/A,#N/A,FALSE,"CTC Summary - Wtavg"}</definedName>
    <definedName name="April" localSheetId="9" hidden="1">{#N/A,#N/A,FALSE,"CTC Summary - EOY";#N/A,#N/A,FALSE,"CTC Summary - Wtavg"}</definedName>
    <definedName name="April" localSheetId="11" hidden="1">{#N/A,#N/A,FALSE,"CTC Summary - EOY";#N/A,#N/A,FALSE,"CTC Summary - Wtavg"}</definedName>
    <definedName name="April" localSheetId="12"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9">'[1]Cost Inputs'!#REF!</definedName>
    <definedName name="attritionmoving" localSheetId="11">'[1]Cost Inputs'!#REF!</definedName>
    <definedName name="attritionmoving" localSheetId="12">'[1]Cost Inputs'!#REF!</definedName>
    <definedName name="attritionmoving" localSheetId="0">'[1]Cost Inputs'!#REF!</definedName>
    <definedName name="attritionmoving">'[1]Cost Inputs'!#REF!</definedName>
    <definedName name="attritionoptout">'[1]Cost Inputs'!$E$42</definedName>
    <definedName name="Aug" hidden="1">{#N/A,#N/A,FALSE,"CTC Summary - EOY";#N/A,#N/A,FALSE,"CTC Summary - Wtavg"}</definedName>
    <definedName name="August" localSheetId="8" hidden="1">{#N/A,#N/A,FALSE,"CTC Summary - EOY";#N/A,#N/A,FALSE,"CTC Summary - Wtavg"}</definedName>
    <definedName name="August" localSheetId="9" hidden="1">{#N/A,#N/A,FALSE,"CTC Summary - EOY";#N/A,#N/A,FALSE,"CTC Summary - Wtavg"}</definedName>
    <definedName name="August" localSheetId="11" hidden="1">{#N/A,#N/A,FALSE,"CTC Summary - EOY";#N/A,#N/A,FALSE,"CTC Summary - Wtavg"}</definedName>
    <definedName name="August" localSheetId="12"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9">#REF!</definedName>
    <definedName name="Author" localSheetId="11">#REF!</definedName>
    <definedName name="Author" localSheetId="12">#REF!</definedName>
    <definedName name="Author" localSheetId="0">#REF!</definedName>
    <definedName name="Author">#REF!</definedName>
    <definedName name="AvgHrlyPtable" localSheetId="9">#REF!</definedName>
    <definedName name="AvgHrlyPtable" localSheetId="11">#REF!</definedName>
    <definedName name="AvgHrlyPtable" localSheetId="12">#REF!</definedName>
    <definedName name="AvgHrlyPtable" localSheetId="0">#REF!</definedName>
    <definedName name="AvgHrlyPtable">#REF!</definedName>
    <definedName name="BaseInputs" localSheetId="9">#REF!</definedName>
    <definedName name="BaseInputs" localSheetId="11">#REF!</definedName>
    <definedName name="BaseInputs" localSheetId="12">#REF!</definedName>
    <definedName name="BaseInputs" localSheetId="0">#REF!</definedName>
    <definedName name="BaseInputs">#REF!</definedName>
    <definedName name="BaseInputsOpt" localSheetId="9">#REF!</definedName>
    <definedName name="BaseInputsOpt" localSheetId="11">#REF!</definedName>
    <definedName name="BaseInputsOpt" localSheetId="12">#REF!</definedName>
    <definedName name="BaseInputsOpt" localSheetId="0">#REF!</definedName>
    <definedName name="BaseInputsOpt">#REF!</definedName>
    <definedName name="BookName" localSheetId="9">#REF!</definedName>
    <definedName name="BookName" localSheetId="11">#REF!</definedName>
    <definedName name="BookName" localSheetId="12">#REF!</definedName>
    <definedName name="BookName" localSheetId="0">#REF!</definedName>
    <definedName name="BookName">#REF!</definedName>
    <definedName name="BPBtable" localSheetId="9">#REF!</definedName>
    <definedName name="BPBtable" localSheetId="11">#REF!</definedName>
    <definedName name="BPBtable" localSheetId="12">#REF!</definedName>
    <definedName name="BPBtable" localSheetId="0">#REF!</definedName>
    <definedName name="BPBtable">#REF!</definedName>
    <definedName name="CapValueMultiplier" localSheetId="9">#REF!</definedName>
    <definedName name="CapValueMultiplier" localSheetId="11">#REF!</definedName>
    <definedName name="CapValueMultiplier" localSheetId="12">#REF!</definedName>
    <definedName name="CapValueMultiplier" localSheetId="0">#REF!</definedName>
    <definedName name="CapValueMultiplier">#REF!</definedName>
    <definedName name="CapValueMultiplierM" localSheetId="9">#REF!</definedName>
    <definedName name="CapValueMultiplierM" localSheetId="11">#REF!</definedName>
    <definedName name="CapValueMultiplierM" localSheetId="12">#REF!</definedName>
    <definedName name="CapValueMultiplierM" localSheetId="0">#REF!</definedName>
    <definedName name="CapValueMultiplierM">#REF!</definedName>
    <definedName name="ChartChoice">"Sectors"</definedName>
    <definedName name="ChartOptionCategoreis" localSheetId="8">CHOOSE(MATCH(ChartChoice,{"Sectors","Industries"},0),Sectors,Industries)</definedName>
    <definedName name="ChartOptionCategoreis" localSheetId="9">CHOOSE(MATCH([0]!ChartChoice,{"Sectors","Industries"},0),'Event Summary 2 of 5 '!Sectors,'Event Summary 2 of 5 '!Industries)</definedName>
    <definedName name="ChartOptionCategoreis" localSheetId="11">CHOOSE(MATCH([0]!ChartChoice,{"Sectors","Industries"},0),'Event Summary 4 of 5'!Sectors,'Event Summary 4 of 5'!Industries)</definedName>
    <definedName name="ChartOptionCategoreis" localSheetId="12">CHOOSE(MATCH([0]!ChartChoice,{"Sectors","Industries"},0),'Event Summary 5 of 5'!Sectors,'Event Summary 5 of 5'!Industries)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9">CHOOSE(MATCH([0]!ChartChoice,{"Sectors","Industries"},0),"Portfolio Sectors","Portfolio Industries")</definedName>
    <definedName name="ChartOptionTitle" localSheetId="11">CHOOSE(MATCH([0]!ChartChoice,{"Sectors","Industries"},0),"Portfolio Sectors","Portfolio Industries")</definedName>
    <definedName name="ChartOptionTitle" localSheetId="12">CHOOSE(MATCH([0]!ChartChoice,{"Sectors","Industries"},0),"Portfolio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CHOOSE(MATCH(ChartChoice,{"Sectors","Industries"},0),SectorValues,IndustryValues)</definedName>
    <definedName name="ChartOptionValues" localSheetId="9">CHOOSE(MATCH([0]!ChartChoice,{"Sectors","Industries"},0),'Event Summary 2 of 5 '!SectorValues,'Event Summary 2 of 5 '!IndustryValues)</definedName>
    <definedName name="ChartOptionValues" localSheetId="11">CHOOSE(MATCH([0]!ChartChoice,{"Sectors","Industries"},0),'Event Summary 4 of 5'!SectorValues,'Event Summary 4 of 5'!IndustryValues)</definedName>
    <definedName name="ChartOptionValues" localSheetId="12">CHOOSE(MATCH([0]!ChartChoice,{"Sectors","Industries"},0),'Event Summary 5 of 5'!SectorValues,'Event Summary 5 of 5'!IndustryValues)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9">#REF!</definedName>
    <definedName name="chosenDay" localSheetId="11">#REF!</definedName>
    <definedName name="chosenDay" localSheetId="12">#REF!</definedName>
    <definedName name="chosenDay" localSheetId="2">#REF!</definedName>
    <definedName name="chosenDay" localSheetId="0">#REF!</definedName>
    <definedName name="chosenDay">#REF!</definedName>
    <definedName name="co2_table" localSheetId="8">#REF!</definedName>
    <definedName name="co2_table" localSheetId="9">#REF!</definedName>
    <definedName name="co2_table" localSheetId="11">#REF!</definedName>
    <definedName name="co2_table" localSheetId="12">#REF!</definedName>
    <definedName name="co2_table" localSheetId="2">#REF!</definedName>
    <definedName name="co2_table" localSheetId="0">#REF!</definedName>
    <definedName name="co2_table">#REF!</definedName>
    <definedName name="co3_table" localSheetId="9">#REF!</definedName>
    <definedName name="co3_table" localSheetId="11">#REF!</definedName>
    <definedName name="co3_table" localSheetId="12">#REF!</definedName>
    <definedName name="co3_table" localSheetId="0">#REF!</definedName>
    <definedName name="co3_table">#REF!</definedName>
    <definedName name="Collect_Revenue" localSheetId="7">#REF!</definedName>
    <definedName name="Collect_Revenue" localSheetId="6">#REF!</definedName>
    <definedName name="Collect_Revenue" localSheetId="9">#REF!</definedName>
    <definedName name="Collect_Revenue" localSheetId="11">#REF!</definedName>
    <definedName name="Collect_Revenue" localSheetId="12">#REF!</definedName>
    <definedName name="Collect_Revenue" localSheetId="15">#REF!</definedName>
    <definedName name="Collect_Revenue" localSheetId="0">#REF!</definedName>
    <definedName name="Collect_Revenue">#REF!</definedName>
    <definedName name="COM2011devices" localSheetId="9">[3]Inputs!#REF!</definedName>
    <definedName name="COM2011devices" localSheetId="11">[3]Inputs!#REF!</definedName>
    <definedName name="COM2011devices" localSheetId="12">[3]Inputs!#REF!</definedName>
    <definedName name="COM2011devices" localSheetId="0">[3]Inputs!#REF!</definedName>
    <definedName name="COM2011devices">[3]Inputs!#REF!</definedName>
    <definedName name="COM2011PCTs" localSheetId="9">[3]Inputs!#REF!</definedName>
    <definedName name="COM2011PCTs" localSheetId="11">[3]Inputs!#REF!</definedName>
    <definedName name="COM2011PCTs" localSheetId="12">[3]Inputs!#REF!</definedName>
    <definedName name="COM2011PCTs" localSheetId="0">[3]Inputs!#REF!</definedName>
    <definedName name="COM2011PCTs">[3]Inputs!#REF!</definedName>
    <definedName name="COM2011switches" localSheetId="9">[3]Inputs!#REF!</definedName>
    <definedName name="COM2011switches" localSheetId="11">[3]Inputs!#REF!</definedName>
    <definedName name="COM2011switches" localSheetId="12">[3]Inputs!#REF!</definedName>
    <definedName name="COM2011switches" localSheetId="0">[3]Inputs!#REF!</definedName>
    <definedName name="COM2011switches">[3]Inputs!#REF!</definedName>
    <definedName name="COMacqcostPCT" localSheetId="9">'[1]Cost Inputs'!#REF!</definedName>
    <definedName name="COMacqcostPCT" localSheetId="11">'[1]Cost Inputs'!#REF!</definedName>
    <definedName name="COMacqcostPCT" localSheetId="12">'[1]Cost Inputs'!#REF!</definedName>
    <definedName name="COMacqcostPCT" localSheetId="0">'[1]Cost Inputs'!#REF!</definedName>
    <definedName name="COMacqcostPCT">'[1]Cost Inputs'!#REF!</definedName>
    <definedName name="COMacqcostswitch" localSheetId="9">'[1]Cost Inputs'!#REF!</definedName>
    <definedName name="COMacqcostswitch" localSheetId="11">'[1]Cost Inputs'!#REF!</definedName>
    <definedName name="COMacqcostswitch" localSheetId="12">'[1]Cost Inputs'!#REF!</definedName>
    <definedName name="COMacqcostswitch" localSheetId="0">'[1]Cost Inputs'!#REF!</definedName>
    <definedName name="COMacqcostswitch">'[1]Cost Inputs'!#REF!</definedName>
    <definedName name="COMcurrentinstalleddevices" localSheetId="9">'[1]Cost Inputs'!#REF!</definedName>
    <definedName name="COMcurrentinstalleddevices" localSheetId="11">'[1]Cost Inputs'!#REF!</definedName>
    <definedName name="COMcurrentinstalleddevices" localSheetId="12">'[1]Cost Inputs'!#REF!</definedName>
    <definedName name="COMcurrentinstalleddevices" localSheetId="0">'[1]Cost Inputs'!#REF!</definedName>
    <definedName name="COMcurrentinstalleddevices">'[1]Cost Inputs'!#REF!</definedName>
    <definedName name="COMcurrentPCTs" localSheetId="9">'[1]Cost Inputs'!#REF!</definedName>
    <definedName name="COMcurrentPCTs" localSheetId="11">'[1]Cost Inputs'!#REF!</definedName>
    <definedName name="COMcurrentPCTs" localSheetId="12">'[1]Cost Inputs'!#REF!</definedName>
    <definedName name="COMcurrentPCTs" localSheetId="0">'[1]Cost Inputs'!#REF!</definedName>
    <definedName name="COMcurrentPCTs">'[1]Cost Inputs'!#REF!</definedName>
    <definedName name="COMcurrentswitches" localSheetId="9">'[1]Cost Inputs'!#REF!</definedName>
    <definedName name="COMcurrentswitches" localSheetId="11">'[1]Cost Inputs'!#REF!</definedName>
    <definedName name="COMcurrentswitches" localSheetId="12">'[1]Cost Inputs'!#REF!</definedName>
    <definedName name="COMcurrentswitches" localSheetId="0">'[1]Cost Inputs'!#REF!</definedName>
    <definedName name="COMcurrentswitches">'[1]Cost Inputs'!#REF!</definedName>
    <definedName name="COMdevicesperparticipant" localSheetId="9">'[1]Cost Inputs'!#REF!</definedName>
    <definedName name="COMdevicesperparticipant" localSheetId="11">'[1]Cost Inputs'!#REF!</definedName>
    <definedName name="COMdevicesperparticipant" localSheetId="12">'[1]Cost Inputs'!#REF!</definedName>
    <definedName name="COMdevicesperparticipant" localSheetId="0">'[1]Cost Inputs'!#REF!</definedName>
    <definedName name="COMdevicesperparticipant">'[1]Cost Inputs'!#REF!</definedName>
    <definedName name="Company" localSheetId="9">#REF!</definedName>
    <definedName name="Company" localSheetId="11">#REF!</definedName>
    <definedName name="Company" localSheetId="12">#REF!</definedName>
    <definedName name="Company" localSheetId="0">#REF!</definedName>
    <definedName name="Company">#REF!</definedName>
    <definedName name="comPCT1stinstallcost" localSheetId="9">'[1]Cost Inputs'!#REF!</definedName>
    <definedName name="comPCT1stinstallcost" localSheetId="11">'[1]Cost Inputs'!#REF!</definedName>
    <definedName name="comPCT1stinstallcost" localSheetId="12">'[1]Cost Inputs'!#REF!</definedName>
    <definedName name="comPCT1stinstallcost" localSheetId="0">'[1]Cost Inputs'!#REF!</definedName>
    <definedName name="comPCT1stinstallcost">'[1]Cost Inputs'!#REF!</definedName>
    <definedName name="COMPCT2ndinstallcost" localSheetId="9">'[1]Cost Inputs'!#REF!</definedName>
    <definedName name="COMPCT2ndinstallcost" localSheetId="11">'[1]Cost Inputs'!#REF!</definedName>
    <definedName name="COMPCT2ndinstallcost" localSheetId="12">'[1]Cost Inputs'!#REF!</definedName>
    <definedName name="COMPCT2ndinstallcost" localSheetId="0">'[1]Cost Inputs'!#REF!</definedName>
    <definedName name="COMPCT2ndinstallcost">'[1]Cost Inputs'!#REF!</definedName>
    <definedName name="COMPCTacqcost" localSheetId="9">'[1]Cost Inputs'!#REF!</definedName>
    <definedName name="COMPCTacqcost" localSheetId="11">'[1]Cost Inputs'!#REF!</definedName>
    <definedName name="COMPCTacqcost" localSheetId="12">'[1]Cost Inputs'!#REF!</definedName>
    <definedName name="COMPCTacqcost" localSheetId="0">'[1]Cost Inputs'!#REF!</definedName>
    <definedName name="COMPCTacqcost">'[1]Cost Inputs'!#REF!</definedName>
    <definedName name="COMPCTacqincentive" localSheetId="9">'[1]Cost Inputs'!#REF!</definedName>
    <definedName name="COMPCTacqincentive" localSheetId="11">'[1]Cost Inputs'!#REF!</definedName>
    <definedName name="COMPCTacqincentive" localSheetId="12">'[1]Cost Inputs'!#REF!</definedName>
    <definedName name="COMPCTacqincentive" localSheetId="0">'[1]Cost Inputs'!#REF!</definedName>
    <definedName name="COMPCTacqincentive">'[1]Cost Inputs'!#REF!</definedName>
    <definedName name="COMPCTappointmentpercent" localSheetId="9">'[1]Cost Inputs'!#REF!</definedName>
    <definedName name="COMPCTappointmentpercent" localSheetId="11">'[1]Cost Inputs'!#REF!</definedName>
    <definedName name="COMPCTappointmentpercent" localSheetId="12">'[1]Cost Inputs'!#REF!</definedName>
    <definedName name="COMPCTappointmentpercent" localSheetId="0">'[1]Cost Inputs'!#REF!</definedName>
    <definedName name="COMPCTappointmentpercent">'[1]Cost Inputs'!#REF!</definedName>
    <definedName name="COMPCTCCcostperenroll" localSheetId="9">'[1]Cost Inputs'!#REF!</definedName>
    <definedName name="COMPCTCCcostperenroll" localSheetId="11">'[1]Cost Inputs'!#REF!</definedName>
    <definedName name="COMPCTCCcostperenroll" localSheetId="12">'[1]Cost Inputs'!#REF!</definedName>
    <definedName name="COMPCTCCcostperenroll" localSheetId="0">'[1]Cost Inputs'!#REF!</definedName>
    <definedName name="COMPCTCCcostperenroll">'[1]Cost Inputs'!#REF!</definedName>
    <definedName name="COMPCTCCpercentperenroll" localSheetId="9">'[1]Cost Inputs'!#REF!</definedName>
    <definedName name="COMPCTCCpercentperenroll" localSheetId="11">'[1]Cost Inputs'!#REF!</definedName>
    <definedName name="COMPCTCCpercentperenroll" localSheetId="12">'[1]Cost Inputs'!#REF!</definedName>
    <definedName name="COMPCTCCpercentperenroll" localSheetId="0">'[1]Cost Inputs'!#REF!</definedName>
    <definedName name="COMPCTCCpercentperenroll">'[1]Cost Inputs'!#REF!</definedName>
    <definedName name="COMPCTcostperappointment" localSheetId="9">'[1]Cost Inputs'!#REF!</definedName>
    <definedName name="COMPCTcostperappointment" localSheetId="11">'[1]Cost Inputs'!#REF!</definedName>
    <definedName name="COMPCTcostperappointment" localSheetId="12">'[1]Cost Inputs'!#REF!</definedName>
    <definedName name="COMPCTcostperappointment" localSheetId="0">'[1]Cost Inputs'!#REF!</definedName>
    <definedName name="COMPCTcostperappointment">'[1]Cost Inputs'!#REF!</definedName>
    <definedName name="COMPCTcostperinspection" localSheetId="9">'[1]Cost Inputs'!#REF!</definedName>
    <definedName name="COMPCTcostperinspection" localSheetId="11">'[1]Cost Inputs'!#REF!</definedName>
    <definedName name="COMPCTcostperinspection" localSheetId="12">'[1]Cost Inputs'!#REF!</definedName>
    <definedName name="COMPCTcostperinspection" localSheetId="0">'[1]Cost Inputs'!#REF!</definedName>
    <definedName name="COMPCTcostperinspection">'[1]Cost Inputs'!#REF!</definedName>
    <definedName name="COMPCTequipcost" localSheetId="9">'[1]Cost Inputs'!#REF!</definedName>
    <definedName name="COMPCTequipcost" localSheetId="11">'[1]Cost Inputs'!#REF!</definedName>
    <definedName name="COMPCTequipcost" localSheetId="12">'[1]Cost Inputs'!#REF!</definedName>
    <definedName name="COMPCTequipcost" localSheetId="0">'[1]Cost Inputs'!#REF!</definedName>
    <definedName name="COMPCTequipcost">'[1]Cost Inputs'!#REF!</definedName>
    <definedName name="COMPCTincentive" localSheetId="9">'[1]Cost Inputs'!#REF!</definedName>
    <definedName name="COMPCTincentive" localSheetId="11">'[1]Cost Inputs'!#REF!</definedName>
    <definedName name="COMPCTincentive" localSheetId="12">'[1]Cost Inputs'!#REF!</definedName>
    <definedName name="COMPCTincentive" localSheetId="0">'[1]Cost Inputs'!#REF!</definedName>
    <definedName name="COMPCTincentive">'[1]Cost Inputs'!#REF!</definedName>
    <definedName name="COMPCTinspectioncost" localSheetId="9">'[1]Cost Inputs'!#REF!</definedName>
    <definedName name="COMPCTinspectioncost" localSheetId="11">'[1]Cost Inputs'!#REF!</definedName>
    <definedName name="COMPCTinspectioncost" localSheetId="12">'[1]Cost Inputs'!#REF!</definedName>
    <definedName name="COMPCTinspectioncost" localSheetId="0">'[1]Cost Inputs'!#REF!</definedName>
    <definedName name="COMPCTinspectioncost">'[1]Cost Inputs'!#REF!</definedName>
    <definedName name="COMPCTinspectionpct" localSheetId="9">'[1]Cost Inputs'!#REF!</definedName>
    <definedName name="COMPCTinspectionpct" localSheetId="11">'[1]Cost Inputs'!#REF!</definedName>
    <definedName name="COMPCTinspectionpct" localSheetId="12">'[1]Cost Inputs'!#REF!</definedName>
    <definedName name="COMPCTinspectionpct" localSheetId="0">'[1]Cost Inputs'!#REF!</definedName>
    <definedName name="COMPCTinspectionpct">'[1]Cost Inputs'!#REF!</definedName>
    <definedName name="COMPCTinspectionpercent" localSheetId="9">'[1]Cost Inputs'!#REF!</definedName>
    <definedName name="COMPCTinspectionpercent" localSheetId="11">'[1]Cost Inputs'!#REF!</definedName>
    <definedName name="COMPCTinspectionpercent" localSheetId="12">'[1]Cost Inputs'!#REF!</definedName>
    <definedName name="COMPCTinspectionpercent" localSheetId="0">'[1]Cost Inputs'!#REF!</definedName>
    <definedName name="COMPCTinspectionpercent">'[1]Cost Inputs'!#REF!</definedName>
    <definedName name="comPCTinstallcost" localSheetId="9">'[1]Cost Inputs'!#REF!</definedName>
    <definedName name="comPCTinstallcost" localSheetId="11">'[1]Cost Inputs'!#REF!</definedName>
    <definedName name="comPCTinstallcost" localSheetId="12">'[1]Cost Inputs'!#REF!</definedName>
    <definedName name="comPCTinstallcost" localSheetId="0">'[1]Cost Inputs'!#REF!</definedName>
    <definedName name="comPCTinstallcost">'[1]Cost Inputs'!#REF!</definedName>
    <definedName name="COMPCTMandRcost" localSheetId="9">'[1]Cost Inputs'!#REF!</definedName>
    <definedName name="COMPCTMandRcost" localSheetId="11">'[1]Cost Inputs'!#REF!</definedName>
    <definedName name="COMPCTMandRcost" localSheetId="12">'[1]Cost Inputs'!#REF!</definedName>
    <definedName name="COMPCTMandRcost" localSheetId="0">'[1]Cost Inputs'!#REF!</definedName>
    <definedName name="COMPCTMandRcost">'[1]Cost Inputs'!#REF!</definedName>
    <definedName name="COMPCTMandRrate" localSheetId="9">'[1]Cost Inputs'!#REF!</definedName>
    <definedName name="COMPCTMandRrate" localSheetId="11">'[1]Cost Inputs'!#REF!</definedName>
    <definedName name="COMPCTMandRrate" localSheetId="12">'[1]Cost Inputs'!#REF!</definedName>
    <definedName name="COMPCTMandRrate" localSheetId="0">'[1]Cost Inputs'!#REF!</definedName>
    <definedName name="COMPCTMandRrate">'[1]Cost Inputs'!#REF!</definedName>
    <definedName name="COMpctoftotaldevices" localSheetId="9">[3]Inputs!#REF!</definedName>
    <definedName name="COMpctoftotaldevices" localSheetId="11">[3]Inputs!#REF!</definedName>
    <definedName name="COMpctoftotaldevices" localSheetId="12">[3]Inputs!#REF!</definedName>
    <definedName name="COMpctoftotaldevices" localSheetId="0">[3]Inputs!#REF!</definedName>
    <definedName name="COMpctoftotaldevices">[3]Inputs!#REF!</definedName>
    <definedName name="comPCTpctexisting" localSheetId="9">'[1]Cost Inputs'!#REF!</definedName>
    <definedName name="comPCTpctexisting" localSheetId="11">'[1]Cost Inputs'!#REF!</definedName>
    <definedName name="comPCTpctexisting" localSheetId="12">'[1]Cost Inputs'!#REF!</definedName>
    <definedName name="comPCTpctexisting" localSheetId="0">'[1]Cost Inputs'!#REF!</definedName>
    <definedName name="comPCTpctexisting">'[1]Cost Inputs'!#REF!</definedName>
    <definedName name="comPCTpercent" localSheetId="9">'[1]Cost Inputs'!#REF!</definedName>
    <definedName name="comPCTpercent" localSheetId="11">'[1]Cost Inputs'!#REF!</definedName>
    <definedName name="comPCTpercent" localSheetId="12">'[1]Cost Inputs'!#REF!</definedName>
    <definedName name="comPCTpercent" localSheetId="0">'[1]Cost Inputs'!#REF!</definedName>
    <definedName name="comPCTpercent">'[1]Cost Inputs'!#REF!</definedName>
    <definedName name="COMPCTpercentwappointments" localSheetId="9">'[1]Cost Inputs'!#REF!</definedName>
    <definedName name="COMPCTpercentwappointments" localSheetId="11">'[1]Cost Inputs'!#REF!</definedName>
    <definedName name="COMPCTpercentwappointments" localSheetId="12">'[1]Cost Inputs'!#REF!</definedName>
    <definedName name="COMPCTpercentwappointments" localSheetId="0">'[1]Cost Inputs'!#REF!</definedName>
    <definedName name="COMPCTpercentwappointments">'[1]Cost Inputs'!#REF!</definedName>
    <definedName name="COMPCTrecoverycost" localSheetId="9">'[1]Cost Inputs'!#REF!</definedName>
    <definedName name="COMPCTrecoverycost" localSheetId="11">'[1]Cost Inputs'!#REF!</definedName>
    <definedName name="COMPCTrecoverycost" localSheetId="12">'[1]Cost Inputs'!#REF!</definedName>
    <definedName name="COMPCTrecoverycost" localSheetId="0">'[1]Cost Inputs'!#REF!</definedName>
    <definedName name="COMPCTrecoverycost">'[1]Cost Inputs'!#REF!</definedName>
    <definedName name="COMPCTrecoverypct" localSheetId="9">'[1]Cost Inputs'!#REF!</definedName>
    <definedName name="COMPCTrecoverypct" localSheetId="11">'[1]Cost Inputs'!#REF!</definedName>
    <definedName name="COMPCTrecoverypct" localSheetId="12">'[1]Cost Inputs'!#REF!</definedName>
    <definedName name="COMPCTrecoverypct" localSheetId="0">'[1]Cost Inputs'!#REF!</definedName>
    <definedName name="COMPCTrecoverypct">'[1]Cost Inputs'!#REF!</definedName>
    <definedName name="COMpctshippingcost" localSheetId="9">'[1]Cost Inputs'!#REF!</definedName>
    <definedName name="COMpctshippingcost" localSheetId="11">'[1]Cost Inputs'!#REF!</definedName>
    <definedName name="COMpctshippingcost" localSheetId="12">'[1]Cost Inputs'!#REF!</definedName>
    <definedName name="COMpctshippingcost" localSheetId="0">'[1]Cost Inputs'!#REF!</definedName>
    <definedName name="COMpctshippingcost">'[1]Cost Inputs'!#REF!</definedName>
    <definedName name="COMPCTshoptestcost" localSheetId="9">'[1]Cost Inputs'!#REF!</definedName>
    <definedName name="COMPCTshoptestcost" localSheetId="11">'[1]Cost Inputs'!#REF!</definedName>
    <definedName name="COMPCTshoptestcost" localSheetId="12">'[1]Cost Inputs'!#REF!</definedName>
    <definedName name="COMPCTshoptestcost" localSheetId="0">'[1]Cost Inputs'!#REF!</definedName>
    <definedName name="COMPCTshoptestcost">'[1]Cost Inputs'!#REF!</definedName>
    <definedName name="COMPCTshoptestpercent" localSheetId="9">'[1]Cost Inputs'!#REF!</definedName>
    <definedName name="COMPCTshoptestpercent" localSheetId="11">'[1]Cost Inputs'!#REF!</definedName>
    <definedName name="COMPCTshoptestpercent" localSheetId="12">'[1]Cost Inputs'!#REF!</definedName>
    <definedName name="COMPCTshoptestpercent" localSheetId="0">'[1]Cost Inputs'!#REF!</definedName>
    <definedName name="COMPCTshoptestpercent">'[1]Cost Inputs'!#REF!</definedName>
    <definedName name="COMPCTshuntcost" localSheetId="9">'[1]Cost Inputs'!#REF!</definedName>
    <definedName name="COMPCTshuntcost" localSheetId="11">'[1]Cost Inputs'!#REF!</definedName>
    <definedName name="COMPCTshuntcost" localSheetId="12">'[1]Cost Inputs'!#REF!</definedName>
    <definedName name="COMPCTshuntcost" localSheetId="0">'[1]Cost Inputs'!#REF!</definedName>
    <definedName name="COMPCTshuntcost">'[1]Cost Inputs'!#REF!</definedName>
    <definedName name="COMPCTshuntpercent" localSheetId="9">'[1]Cost Inputs'!#REF!</definedName>
    <definedName name="COMPCTshuntpercent" localSheetId="11">'[1]Cost Inputs'!#REF!</definedName>
    <definedName name="COMPCTshuntpercent" localSheetId="12">'[1]Cost Inputs'!#REF!</definedName>
    <definedName name="COMPCTshuntpercent" localSheetId="0">'[1]Cost Inputs'!#REF!</definedName>
    <definedName name="COMPCTshuntpercent">'[1]Cost Inputs'!#REF!</definedName>
    <definedName name="COMPCTwallplatecost" localSheetId="9">'[1]Cost Inputs'!#REF!</definedName>
    <definedName name="COMPCTwallplatecost" localSheetId="11">'[1]Cost Inputs'!#REF!</definedName>
    <definedName name="COMPCTwallplatecost" localSheetId="12">'[1]Cost Inputs'!#REF!</definedName>
    <definedName name="COMPCTwallplatecost" localSheetId="0">'[1]Cost Inputs'!#REF!</definedName>
    <definedName name="COMPCTwallplatecost">'[1]Cost Inputs'!#REF!</definedName>
    <definedName name="COMPCTwallplatepercent" localSheetId="9">'[1]Cost Inputs'!#REF!</definedName>
    <definedName name="COMPCTwallplatepercent" localSheetId="11">'[1]Cost Inputs'!#REF!</definedName>
    <definedName name="COMPCTwallplatepercent" localSheetId="12">'[1]Cost Inputs'!#REF!</definedName>
    <definedName name="COMPCTwallplatepercent" localSheetId="0">'[1]Cost Inputs'!#REF!</definedName>
    <definedName name="COMPCTwallplatepercent">'[1]Cost Inputs'!#REF!</definedName>
    <definedName name="COMPCTwiresavercost" localSheetId="9">'[1]Cost Inputs'!#REF!</definedName>
    <definedName name="COMPCTwiresavercost" localSheetId="11">'[1]Cost Inputs'!#REF!</definedName>
    <definedName name="COMPCTwiresavercost" localSheetId="12">'[1]Cost Inputs'!#REF!</definedName>
    <definedName name="COMPCTwiresavercost" localSheetId="0">'[1]Cost Inputs'!#REF!</definedName>
    <definedName name="COMPCTwiresavercost">'[1]Cost Inputs'!#REF!</definedName>
    <definedName name="COMPCTwiresaverpercent" localSheetId="9">'[1]Cost Inputs'!#REF!</definedName>
    <definedName name="COMPCTwiresaverpercent" localSheetId="11">'[1]Cost Inputs'!#REF!</definedName>
    <definedName name="COMPCTwiresaverpercent" localSheetId="12">'[1]Cost Inputs'!#REF!</definedName>
    <definedName name="COMPCTwiresaverpercent" localSheetId="0">'[1]Cost Inputs'!#REF!</definedName>
    <definedName name="COMPCTwiresaverpercent">'[1]Cost Inputs'!#REF!</definedName>
    <definedName name="COMswitch1stinstallcost" localSheetId="9">'[1]Cost Inputs'!#REF!</definedName>
    <definedName name="COMswitch1stinstallcost" localSheetId="11">'[1]Cost Inputs'!#REF!</definedName>
    <definedName name="COMswitch1stinstallcost" localSheetId="12">'[1]Cost Inputs'!#REF!</definedName>
    <definedName name="COMswitch1stinstallcost" localSheetId="0">'[1]Cost Inputs'!#REF!</definedName>
    <definedName name="COMswitch1stinstallcost">'[1]Cost Inputs'!#REF!</definedName>
    <definedName name="COMswitch2ndinstallcost" localSheetId="9">'[1]Cost Inputs'!#REF!</definedName>
    <definedName name="COMswitch2ndinstallcost" localSheetId="11">'[1]Cost Inputs'!#REF!</definedName>
    <definedName name="COMswitch2ndinstallcost" localSheetId="12">'[1]Cost Inputs'!#REF!</definedName>
    <definedName name="COMswitch2ndinstallcost" localSheetId="0">'[1]Cost Inputs'!#REF!</definedName>
    <definedName name="COMswitch2ndinstallcost">'[1]Cost Inputs'!#REF!</definedName>
    <definedName name="COMswitchacqcost" localSheetId="9">'[1]Cost Inputs'!#REF!</definedName>
    <definedName name="COMswitchacqcost" localSheetId="11">'[1]Cost Inputs'!#REF!</definedName>
    <definedName name="COMswitchacqcost" localSheetId="12">'[1]Cost Inputs'!#REF!</definedName>
    <definedName name="COMswitchacqcost" localSheetId="0">'[1]Cost Inputs'!#REF!</definedName>
    <definedName name="COMswitchacqcost">'[1]Cost Inputs'!#REF!</definedName>
    <definedName name="COMswitchacqincentive" localSheetId="9">'[1]Cost Inputs'!#REF!</definedName>
    <definedName name="COMswitchacqincentive" localSheetId="11">'[1]Cost Inputs'!#REF!</definedName>
    <definedName name="COMswitchacqincentive" localSheetId="12">'[1]Cost Inputs'!#REF!</definedName>
    <definedName name="COMswitchacqincentive" localSheetId="0">'[1]Cost Inputs'!#REF!</definedName>
    <definedName name="COMswitchacqincentive">'[1]Cost Inputs'!#REF!</definedName>
    <definedName name="COMswitchappointmentpercent" localSheetId="9">'[1]Cost Inputs'!#REF!</definedName>
    <definedName name="COMswitchappointmentpercent" localSheetId="11">'[1]Cost Inputs'!#REF!</definedName>
    <definedName name="COMswitchappointmentpercent" localSheetId="12">'[1]Cost Inputs'!#REF!</definedName>
    <definedName name="COMswitchappointmentpercent" localSheetId="0">'[1]Cost Inputs'!#REF!</definedName>
    <definedName name="COMswitchappointmentpercent">'[1]Cost Inputs'!#REF!</definedName>
    <definedName name="COMswitchCCcostperenroll" localSheetId="9">'[1]Cost Inputs'!#REF!</definedName>
    <definedName name="COMswitchCCcostperenroll" localSheetId="11">'[1]Cost Inputs'!#REF!</definedName>
    <definedName name="COMswitchCCcostperenroll" localSheetId="12">'[1]Cost Inputs'!#REF!</definedName>
    <definedName name="COMswitchCCcostperenroll" localSheetId="0">'[1]Cost Inputs'!#REF!</definedName>
    <definedName name="COMswitchCCcostperenroll">'[1]Cost Inputs'!#REF!</definedName>
    <definedName name="COMswitchCCpercentperenroll" localSheetId="9">'[1]Cost Inputs'!#REF!</definedName>
    <definedName name="COMswitchCCpercentperenroll" localSheetId="11">'[1]Cost Inputs'!#REF!</definedName>
    <definedName name="COMswitchCCpercentperenroll" localSheetId="12">'[1]Cost Inputs'!#REF!</definedName>
    <definedName name="COMswitchCCpercentperenroll" localSheetId="0">'[1]Cost Inputs'!#REF!</definedName>
    <definedName name="COMswitchCCpercentperenroll">'[1]Cost Inputs'!#REF!</definedName>
    <definedName name="COMswitchcostperappointment" localSheetId="9">'[1]Cost Inputs'!#REF!</definedName>
    <definedName name="COMswitchcostperappointment" localSheetId="11">'[1]Cost Inputs'!#REF!</definedName>
    <definedName name="COMswitchcostperappointment" localSheetId="12">'[1]Cost Inputs'!#REF!</definedName>
    <definedName name="COMswitchcostperappointment" localSheetId="0">'[1]Cost Inputs'!#REF!</definedName>
    <definedName name="COMswitchcostperappointment">'[1]Cost Inputs'!#REF!</definedName>
    <definedName name="COMswitchcostperinspection" localSheetId="9">'[1]Cost Inputs'!#REF!</definedName>
    <definedName name="COMswitchcostperinspection" localSheetId="11">'[1]Cost Inputs'!#REF!</definedName>
    <definedName name="COMswitchcostperinspection" localSheetId="12">'[1]Cost Inputs'!#REF!</definedName>
    <definedName name="COMswitchcostperinspection" localSheetId="0">'[1]Cost Inputs'!#REF!</definedName>
    <definedName name="COMswitchcostperinspection">'[1]Cost Inputs'!#REF!</definedName>
    <definedName name="COMswitchequipcost" localSheetId="9">'[1]Cost Inputs'!#REF!</definedName>
    <definedName name="COMswitchequipcost" localSheetId="11">'[1]Cost Inputs'!#REF!</definedName>
    <definedName name="COMswitchequipcost" localSheetId="12">'[1]Cost Inputs'!#REF!</definedName>
    <definedName name="COMswitchequipcost" localSheetId="0">'[1]Cost Inputs'!#REF!</definedName>
    <definedName name="COMswitchequipcost">'[1]Cost Inputs'!#REF!</definedName>
    <definedName name="COMswitchincentive" localSheetId="9">'[1]Cost Inputs'!#REF!</definedName>
    <definedName name="COMswitchincentive" localSheetId="11">'[1]Cost Inputs'!#REF!</definedName>
    <definedName name="COMswitchincentive" localSheetId="12">'[1]Cost Inputs'!#REF!</definedName>
    <definedName name="COMswitchincentive" localSheetId="0">'[1]Cost Inputs'!#REF!</definedName>
    <definedName name="COMswitchincentive">'[1]Cost Inputs'!#REF!</definedName>
    <definedName name="COMswitchinspectioncost" localSheetId="9">'[1]Cost Inputs'!#REF!</definedName>
    <definedName name="COMswitchinspectioncost" localSheetId="11">'[1]Cost Inputs'!#REF!</definedName>
    <definedName name="COMswitchinspectioncost" localSheetId="12">'[1]Cost Inputs'!#REF!</definedName>
    <definedName name="COMswitchinspectioncost" localSheetId="0">'[1]Cost Inputs'!#REF!</definedName>
    <definedName name="COMswitchinspectioncost">'[1]Cost Inputs'!#REF!</definedName>
    <definedName name="COMswitchinspectionpct" localSheetId="9">'[1]Cost Inputs'!#REF!</definedName>
    <definedName name="COMswitchinspectionpct" localSheetId="11">'[1]Cost Inputs'!#REF!</definedName>
    <definedName name="COMswitchinspectionpct" localSheetId="12">'[1]Cost Inputs'!#REF!</definedName>
    <definedName name="COMswitchinspectionpct" localSheetId="0">'[1]Cost Inputs'!#REF!</definedName>
    <definedName name="COMswitchinspectionpct">'[1]Cost Inputs'!#REF!</definedName>
    <definedName name="COMswitchinspectionpercent" localSheetId="9">'[1]Cost Inputs'!#REF!</definedName>
    <definedName name="COMswitchinspectionpercent" localSheetId="11">'[1]Cost Inputs'!#REF!</definedName>
    <definedName name="COMswitchinspectionpercent" localSheetId="12">'[1]Cost Inputs'!#REF!</definedName>
    <definedName name="COMswitchinspectionpercent" localSheetId="0">'[1]Cost Inputs'!#REF!</definedName>
    <definedName name="COMswitchinspectionpercent">'[1]Cost Inputs'!#REF!</definedName>
    <definedName name="COMswitchinstallcost" localSheetId="9">'[1]Cost Inputs'!#REF!</definedName>
    <definedName name="COMswitchinstallcost" localSheetId="11">'[1]Cost Inputs'!#REF!</definedName>
    <definedName name="COMswitchinstallcost" localSheetId="12">'[1]Cost Inputs'!#REF!</definedName>
    <definedName name="COMswitchinstallcost" localSheetId="0">'[1]Cost Inputs'!#REF!</definedName>
    <definedName name="COMswitchinstallcost">'[1]Cost Inputs'!#REF!</definedName>
    <definedName name="COMswitchMandRcost" localSheetId="9">'[1]Cost Inputs'!#REF!</definedName>
    <definedName name="COMswitchMandRcost" localSheetId="11">'[1]Cost Inputs'!#REF!</definedName>
    <definedName name="COMswitchMandRcost" localSheetId="12">'[1]Cost Inputs'!#REF!</definedName>
    <definedName name="COMswitchMandRcost" localSheetId="0">'[1]Cost Inputs'!#REF!</definedName>
    <definedName name="COMswitchMandRcost">'[1]Cost Inputs'!#REF!</definedName>
    <definedName name="COMswitchMandRrate" localSheetId="9">'[1]Cost Inputs'!#REF!</definedName>
    <definedName name="COMswitchMandRrate" localSheetId="11">'[1]Cost Inputs'!#REF!</definedName>
    <definedName name="COMswitchMandRrate" localSheetId="12">'[1]Cost Inputs'!#REF!</definedName>
    <definedName name="COMswitchMandRrate" localSheetId="0">'[1]Cost Inputs'!#REF!</definedName>
    <definedName name="COMswitchMandRrate">'[1]Cost Inputs'!#REF!</definedName>
    <definedName name="comSWITCHpctexisting" localSheetId="9">'[1]Cost Inputs'!#REF!</definedName>
    <definedName name="comSWITCHpctexisting" localSheetId="11">'[1]Cost Inputs'!#REF!</definedName>
    <definedName name="comSWITCHpctexisting" localSheetId="12">'[1]Cost Inputs'!#REF!</definedName>
    <definedName name="comSWITCHpctexisting" localSheetId="0">'[1]Cost Inputs'!#REF!</definedName>
    <definedName name="comSWITCHpctexisting">'[1]Cost Inputs'!#REF!</definedName>
    <definedName name="comSWITCHpercent" localSheetId="9">'[1]Cost Inputs'!#REF!</definedName>
    <definedName name="comSWITCHpercent" localSheetId="11">'[1]Cost Inputs'!#REF!</definedName>
    <definedName name="comSWITCHpercent" localSheetId="12">'[1]Cost Inputs'!#REF!</definedName>
    <definedName name="comSWITCHpercent" localSheetId="0">'[1]Cost Inputs'!#REF!</definedName>
    <definedName name="comSWITCHpercent">'[1]Cost Inputs'!#REF!</definedName>
    <definedName name="COMswitchpercentwappointments" localSheetId="9">'[1]Cost Inputs'!#REF!</definedName>
    <definedName name="COMswitchpercentwappointments" localSheetId="11">'[1]Cost Inputs'!#REF!</definedName>
    <definedName name="COMswitchpercentwappointments" localSheetId="12">'[1]Cost Inputs'!#REF!</definedName>
    <definedName name="COMswitchpercentwappointments" localSheetId="0">'[1]Cost Inputs'!#REF!</definedName>
    <definedName name="COMswitchpercentwappointments">'[1]Cost Inputs'!#REF!</definedName>
    <definedName name="COMswitchrecoverycost" localSheetId="9">'[1]Cost Inputs'!#REF!</definedName>
    <definedName name="COMswitchrecoverycost" localSheetId="11">'[1]Cost Inputs'!#REF!</definedName>
    <definedName name="COMswitchrecoverycost" localSheetId="12">'[1]Cost Inputs'!#REF!</definedName>
    <definedName name="COMswitchrecoverycost" localSheetId="0">'[1]Cost Inputs'!#REF!</definedName>
    <definedName name="COMswitchrecoverycost">'[1]Cost Inputs'!#REF!</definedName>
    <definedName name="COMswitchrecoverypct" localSheetId="9">'[1]Cost Inputs'!#REF!</definedName>
    <definedName name="COMswitchrecoverypct" localSheetId="11">'[1]Cost Inputs'!#REF!</definedName>
    <definedName name="COMswitchrecoverypct" localSheetId="12">'[1]Cost Inputs'!#REF!</definedName>
    <definedName name="COMswitchrecoverypct" localSheetId="0">'[1]Cost Inputs'!#REF!</definedName>
    <definedName name="COMswitchrecoverypct">'[1]Cost Inputs'!#REF!</definedName>
    <definedName name="COMswitchshippingcost" localSheetId="9">'[1]Cost Inputs'!#REF!</definedName>
    <definedName name="COMswitchshippingcost" localSheetId="11">'[1]Cost Inputs'!#REF!</definedName>
    <definedName name="COMswitchshippingcost" localSheetId="12">'[1]Cost Inputs'!#REF!</definedName>
    <definedName name="COMswitchshippingcost" localSheetId="0">'[1]Cost Inputs'!#REF!</definedName>
    <definedName name="COMswitchshippingcost">'[1]Cost Inputs'!#REF!</definedName>
    <definedName name="COMswitchshoptestcost" localSheetId="9">'[1]Cost Inputs'!#REF!</definedName>
    <definedName name="COMswitchshoptestcost" localSheetId="11">'[1]Cost Inputs'!#REF!</definedName>
    <definedName name="COMswitchshoptestcost" localSheetId="12">'[1]Cost Inputs'!#REF!</definedName>
    <definedName name="COMswitchshoptestcost" localSheetId="0">'[1]Cost Inputs'!#REF!</definedName>
    <definedName name="COMswitchshoptestcost">'[1]Cost Inputs'!#REF!</definedName>
    <definedName name="COMswitchshoptestpercent" localSheetId="9">'[1]Cost Inputs'!#REF!</definedName>
    <definedName name="COMswitchshoptestpercent" localSheetId="11">'[1]Cost Inputs'!#REF!</definedName>
    <definedName name="COMswitchshoptestpercent" localSheetId="12">'[1]Cost Inputs'!#REF!</definedName>
    <definedName name="COMswitchshoptestpercent" localSheetId="0">'[1]Cost Inputs'!#REF!</definedName>
    <definedName name="COMswitchshoptestpercent">'[1]Cost Inputs'!#REF!</definedName>
    <definedName name="contigency2009" localSheetId="9">[3]Inputs!#REF!</definedName>
    <definedName name="contigency2009" localSheetId="11">[3]Inputs!#REF!</definedName>
    <definedName name="contigency2009" localSheetId="12">[3]Inputs!#REF!</definedName>
    <definedName name="contigency2009" localSheetId="0">[3]Inputs!#REF!</definedName>
    <definedName name="contigency2009">[3]Inputs!#REF!</definedName>
    <definedName name="contigency2010" localSheetId="9">[3]Inputs!#REF!</definedName>
    <definedName name="contigency2010" localSheetId="11">[3]Inputs!#REF!</definedName>
    <definedName name="contigency2010" localSheetId="12">[3]Inputs!#REF!</definedName>
    <definedName name="contigency2010" localSheetId="0">[3]Inputs!#REF!</definedName>
    <definedName name="contigency2010">[3]Inputs!#REF!</definedName>
    <definedName name="contingency2009" localSheetId="9">[3]Inputs!#REF!</definedName>
    <definedName name="contingency2009" localSheetId="11">[3]Inputs!#REF!</definedName>
    <definedName name="contingency2009" localSheetId="12">[3]Inputs!#REF!</definedName>
    <definedName name="contingency2009" localSheetId="0">[3]Inputs!#REF!</definedName>
    <definedName name="contingency2009">[3]Inputs!#REF!</definedName>
    <definedName name="contingency2010" localSheetId="9">[3]Inputs!#REF!</definedName>
    <definedName name="contingency2010" localSheetId="11">[3]Inputs!#REF!</definedName>
    <definedName name="contingency2010" localSheetId="12">[3]Inputs!#REF!</definedName>
    <definedName name="contingency2010" localSheetId="0">[3]Inputs!#REF!</definedName>
    <definedName name="contingency2010">[3]Inputs!#REF!</definedName>
    <definedName name="contingencypercent">'[1]Cost Inputs'!$E$30</definedName>
    <definedName name="count" localSheetId="9">#REF!</definedName>
    <definedName name="count" localSheetId="11">#REF!</definedName>
    <definedName name="count" localSheetId="12">#REF!</definedName>
    <definedName name="count" localSheetId="0">#REF!</definedName>
    <definedName name="count">#REF!</definedName>
    <definedName name="coveredDay" localSheetId="9">#REF!</definedName>
    <definedName name="coveredDay" localSheetId="11">#REF!</definedName>
    <definedName name="coveredDay" localSheetId="12">#REF!</definedName>
    <definedName name="coveredDay" localSheetId="0">#REF!</definedName>
    <definedName name="coveredDay">#REF!</definedName>
    <definedName name="CoverMonth" localSheetId="6">#REF!</definedName>
    <definedName name="CoverMonth" localSheetId="9">#REF!</definedName>
    <definedName name="CoverMonth" localSheetId="11">#REF!</definedName>
    <definedName name="CoverMonth" localSheetId="12">#REF!</definedName>
    <definedName name="CoverMonth" localSheetId="0">#REF!</definedName>
    <definedName name="CoverMonth">#REF!</definedName>
    <definedName name="CoverMonthReporting" localSheetId="6">#REF!</definedName>
    <definedName name="CoverMonthReporting" localSheetId="9">#REF!</definedName>
    <definedName name="CoverMonthReporting" localSheetId="11">#REF!</definedName>
    <definedName name="CoverMonthReporting" localSheetId="12">#REF!</definedName>
    <definedName name="CoverMonthReporting" localSheetId="0">#REF!</definedName>
    <definedName name="CoverMonthReporting">#REF!</definedName>
    <definedName name="CoverTitles" localSheetId="6">#REF!</definedName>
    <definedName name="CoverTitles" localSheetId="9">#REF!</definedName>
    <definedName name="CoverTitles" localSheetId="11">#REF!</definedName>
    <definedName name="CoverTitles" localSheetId="12">#REF!</definedName>
    <definedName name="CoverTitles" localSheetId="0">#REF!</definedName>
    <definedName name="CoverTitles">#REF!</definedName>
    <definedName name="CTDerate" localSheetId="9">[3]Inputs!#REF!</definedName>
    <definedName name="CTDerate" localSheetId="11">[3]Inputs!#REF!</definedName>
    <definedName name="CTDerate" localSheetId="12">[3]Inputs!#REF!</definedName>
    <definedName name="CTDerate" localSheetId="0">[3]Inputs!#REF!</definedName>
    <definedName name="CTDerate">[3]Inputs!#REF!</definedName>
    <definedName name="currentinstalleddevices" localSheetId="9">'[1]Cost Inputs'!#REF!</definedName>
    <definedName name="currentinstalleddevices" localSheetId="11">'[1]Cost Inputs'!#REF!</definedName>
    <definedName name="currentinstalleddevices" localSheetId="12">'[1]Cost Inputs'!#REF!</definedName>
    <definedName name="currentinstalleddevices" localSheetId="0">'[1]Cost Inputs'!#REF!</definedName>
    <definedName name="currentinstalleddevices">'[1]Cost Inputs'!#REF!</definedName>
    <definedName name="currentpart" localSheetId="9">'[1]Cost Inputs'!#REF!</definedName>
    <definedName name="currentpart" localSheetId="11">'[1]Cost Inputs'!#REF!</definedName>
    <definedName name="currentpart" localSheetId="12">'[1]Cost Inputs'!#REF!</definedName>
    <definedName name="currentpart" localSheetId="0">'[1]Cost Inputs'!#REF!</definedName>
    <definedName name="currentpart">'[1]Cost Inputs'!#REF!</definedName>
    <definedName name="d" localSheetId="8" hidden="1">{#N/A,#N/A,FALSE,"CTC Summary - EOY";#N/A,#N/A,FALSE,"CTC Summary - Wtavg"}</definedName>
    <definedName name="d" localSheetId="9" hidden="1">{#N/A,#N/A,FALSE,"CTC Summary - EOY";#N/A,#N/A,FALSE,"CTC Summary - Wtavg"}</definedName>
    <definedName name="d" localSheetId="11" hidden="1">{#N/A,#N/A,FALSE,"CTC Summary - EOY";#N/A,#N/A,FALSE,"CTC Summary - Wtavg"}</definedName>
    <definedName name="d" localSheetId="12"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9">#REF!</definedName>
    <definedName name="DATA1" localSheetId="11">#REF!</definedName>
    <definedName name="DATA1" localSheetId="12">#REF!</definedName>
    <definedName name="DATA1" localSheetId="15">#REF!</definedName>
    <definedName name="DATA1" localSheetId="0">#REF!</definedName>
    <definedName name="DATA1">#REF!</definedName>
    <definedName name="DATA10" localSheetId="7">#REF!</definedName>
    <definedName name="DATA10" localSheetId="6">#REF!</definedName>
    <definedName name="DATA10" localSheetId="9">#REF!</definedName>
    <definedName name="DATA10" localSheetId="11">#REF!</definedName>
    <definedName name="DATA10" localSheetId="12">#REF!</definedName>
    <definedName name="DATA10" localSheetId="15">#REF!</definedName>
    <definedName name="DATA10" localSheetId="0">#REF!</definedName>
    <definedName name="DATA10">#REF!</definedName>
    <definedName name="DATA11" localSheetId="7">#REF!</definedName>
    <definedName name="DATA11" localSheetId="6">#REF!</definedName>
    <definedName name="DATA11" localSheetId="9">#REF!</definedName>
    <definedName name="DATA11" localSheetId="11">#REF!</definedName>
    <definedName name="DATA11" localSheetId="12">#REF!</definedName>
    <definedName name="DATA11" localSheetId="15">#REF!</definedName>
    <definedName name="DATA11" localSheetId="0">#REF!</definedName>
    <definedName name="DATA11">#REF!</definedName>
    <definedName name="DATA12" localSheetId="7">#REF!</definedName>
    <definedName name="DATA12" localSheetId="6">#REF!</definedName>
    <definedName name="DATA12" localSheetId="9">#REF!</definedName>
    <definedName name="DATA12" localSheetId="11">#REF!</definedName>
    <definedName name="DATA12" localSheetId="12">#REF!</definedName>
    <definedName name="DATA12" localSheetId="15">#REF!</definedName>
    <definedName name="DATA12" localSheetId="0">#REF!</definedName>
    <definedName name="DATA12">#REF!</definedName>
    <definedName name="DATA13" localSheetId="7">#REF!</definedName>
    <definedName name="DATA13" localSheetId="6">#REF!</definedName>
    <definedName name="DATA13" localSheetId="9">#REF!</definedName>
    <definedName name="DATA13" localSheetId="11">#REF!</definedName>
    <definedName name="DATA13" localSheetId="12">#REF!</definedName>
    <definedName name="DATA13" localSheetId="15">#REF!</definedName>
    <definedName name="DATA13" localSheetId="0">#REF!</definedName>
    <definedName name="DATA13">#REF!</definedName>
    <definedName name="DATA14" localSheetId="7">#REF!</definedName>
    <definedName name="DATA14" localSheetId="6">#REF!</definedName>
    <definedName name="DATA14" localSheetId="9">#REF!</definedName>
    <definedName name="DATA14" localSheetId="11">#REF!</definedName>
    <definedName name="DATA14" localSheetId="12">#REF!</definedName>
    <definedName name="DATA14" localSheetId="15">#REF!</definedName>
    <definedName name="DATA14" localSheetId="0">#REF!</definedName>
    <definedName name="DATA14">#REF!</definedName>
    <definedName name="DATA15" localSheetId="7">#REF!</definedName>
    <definedName name="DATA15" localSheetId="6">#REF!</definedName>
    <definedName name="DATA15" localSheetId="9">#REF!</definedName>
    <definedName name="DATA15" localSheetId="11">#REF!</definedName>
    <definedName name="DATA15" localSheetId="12">#REF!</definedName>
    <definedName name="DATA15" localSheetId="15">#REF!</definedName>
    <definedName name="DATA15" localSheetId="0">#REF!</definedName>
    <definedName name="DATA15">#REF!</definedName>
    <definedName name="DATA16" localSheetId="7">#REF!</definedName>
    <definedName name="DATA16" localSheetId="6">#REF!</definedName>
    <definedName name="DATA16" localSheetId="9">#REF!</definedName>
    <definedName name="DATA16" localSheetId="11">#REF!</definedName>
    <definedName name="DATA16" localSheetId="12">#REF!</definedName>
    <definedName name="DATA16" localSheetId="15">#REF!</definedName>
    <definedName name="DATA16" localSheetId="0">#REF!</definedName>
    <definedName name="DATA16">#REF!</definedName>
    <definedName name="DATA17" localSheetId="7">#REF!</definedName>
    <definedName name="DATA17" localSheetId="6">#REF!</definedName>
    <definedName name="DATA17" localSheetId="9">#REF!</definedName>
    <definedName name="DATA17" localSheetId="11">#REF!</definedName>
    <definedName name="DATA17" localSheetId="12">#REF!</definedName>
    <definedName name="DATA17" localSheetId="15">#REF!</definedName>
    <definedName name="DATA17" localSheetId="0">#REF!</definedName>
    <definedName name="DATA17">#REF!</definedName>
    <definedName name="DATA18" localSheetId="7">#REF!</definedName>
    <definedName name="DATA18" localSheetId="6">#REF!</definedName>
    <definedName name="DATA18" localSheetId="9">#REF!</definedName>
    <definedName name="DATA18" localSheetId="11">#REF!</definedName>
    <definedName name="DATA18" localSheetId="12">#REF!</definedName>
    <definedName name="DATA18" localSheetId="15">#REF!</definedName>
    <definedName name="DATA18" localSheetId="0">#REF!</definedName>
    <definedName name="DATA18">#REF!</definedName>
    <definedName name="DATA19" localSheetId="7">#REF!</definedName>
    <definedName name="DATA19" localSheetId="6">#REF!</definedName>
    <definedName name="DATA19" localSheetId="9">#REF!</definedName>
    <definedName name="DATA19" localSheetId="11">#REF!</definedName>
    <definedName name="DATA19" localSheetId="12">#REF!</definedName>
    <definedName name="DATA19" localSheetId="15">#REF!</definedName>
    <definedName name="DATA19" localSheetId="0">#REF!</definedName>
    <definedName name="DATA19">#REF!</definedName>
    <definedName name="DATA2" localSheetId="7">#REF!</definedName>
    <definedName name="DATA2" localSheetId="6">#REF!</definedName>
    <definedName name="DATA2" localSheetId="9">#REF!</definedName>
    <definedName name="DATA2" localSheetId="11">#REF!</definedName>
    <definedName name="DATA2" localSheetId="12">#REF!</definedName>
    <definedName name="DATA2" localSheetId="15">#REF!</definedName>
    <definedName name="DATA2" localSheetId="0">#REF!</definedName>
    <definedName name="DATA2">#REF!</definedName>
    <definedName name="DATA20" localSheetId="7">#REF!</definedName>
    <definedName name="DATA20" localSheetId="6">#REF!</definedName>
    <definedName name="DATA20" localSheetId="9">#REF!</definedName>
    <definedName name="DATA20" localSheetId="11">#REF!</definedName>
    <definedName name="DATA20" localSheetId="12">#REF!</definedName>
    <definedName name="DATA20" localSheetId="15">#REF!</definedName>
    <definedName name="DATA20" localSheetId="0">#REF!</definedName>
    <definedName name="DATA20">#REF!</definedName>
    <definedName name="DATA3" localSheetId="7">#REF!</definedName>
    <definedName name="DATA3" localSheetId="6">#REF!</definedName>
    <definedName name="DATA3" localSheetId="9">#REF!</definedName>
    <definedName name="DATA3" localSheetId="11">#REF!</definedName>
    <definedName name="DATA3" localSheetId="12">#REF!</definedName>
    <definedName name="DATA3" localSheetId="15">#REF!</definedName>
    <definedName name="DATA3" localSheetId="0">#REF!</definedName>
    <definedName name="DATA3">#REF!</definedName>
    <definedName name="DATA4" localSheetId="7">#REF!</definedName>
    <definedName name="DATA4" localSheetId="6">#REF!</definedName>
    <definedName name="DATA4" localSheetId="9">#REF!</definedName>
    <definedName name="DATA4" localSheetId="11">#REF!</definedName>
    <definedName name="DATA4" localSheetId="12">#REF!</definedName>
    <definedName name="DATA4" localSheetId="15">#REF!</definedName>
    <definedName name="DATA4" localSheetId="0">#REF!</definedName>
    <definedName name="DATA4">#REF!</definedName>
    <definedName name="DATA5" localSheetId="7">#REF!</definedName>
    <definedName name="DATA5" localSheetId="6">#REF!</definedName>
    <definedName name="DATA5" localSheetId="9">#REF!</definedName>
    <definedName name="DATA5" localSheetId="11">#REF!</definedName>
    <definedName name="DATA5" localSheetId="12">#REF!</definedName>
    <definedName name="DATA5" localSheetId="15">#REF!</definedName>
    <definedName name="DATA5" localSheetId="0">#REF!</definedName>
    <definedName name="DATA5">#REF!</definedName>
    <definedName name="data5000">'[4]ACTMA Detail'!$N$2:$N$102</definedName>
    <definedName name="DATA6" localSheetId="7">#REF!</definedName>
    <definedName name="DATA6" localSheetId="14">#REF!</definedName>
    <definedName name="DATA6" localSheetId="6">#REF!</definedName>
    <definedName name="DATA6" localSheetId="9">#REF!</definedName>
    <definedName name="DATA6" localSheetId="11">#REF!</definedName>
    <definedName name="DATA6" localSheetId="12">#REF!</definedName>
    <definedName name="DATA6" localSheetId="13">#REF!</definedName>
    <definedName name="DATA6" localSheetId="15">#REF!</definedName>
    <definedName name="DATA6" localSheetId="0">#REF!</definedName>
    <definedName name="DATA6">#REF!</definedName>
    <definedName name="DATA7" localSheetId="7">#REF!</definedName>
    <definedName name="DATA7" localSheetId="14">#REF!</definedName>
    <definedName name="DATA7" localSheetId="6">#REF!</definedName>
    <definedName name="DATA7" localSheetId="9">#REF!</definedName>
    <definedName name="DATA7" localSheetId="11">#REF!</definedName>
    <definedName name="DATA7" localSheetId="12">#REF!</definedName>
    <definedName name="DATA7" localSheetId="13">#REF!</definedName>
    <definedName name="DATA7" localSheetId="15">#REF!</definedName>
    <definedName name="DATA7" localSheetId="0">#REF!</definedName>
    <definedName name="DATA7">#REF!</definedName>
    <definedName name="DATA8" localSheetId="7">#REF!</definedName>
    <definedName name="DATA8" localSheetId="14">#REF!</definedName>
    <definedName name="DATA8" localSheetId="6">#REF!</definedName>
    <definedName name="DATA8" localSheetId="9">#REF!</definedName>
    <definedName name="DATA8" localSheetId="11">#REF!</definedName>
    <definedName name="DATA8" localSheetId="12">#REF!</definedName>
    <definedName name="DATA8" localSheetId="13">#REF!</definedName>
    <definedName name="DATA8" localSheetId="15">#REF!</definedName>
    <definedName name="DATA8" localSheetId="0">#REF!</definedName>
    <definedName name="DATA8">#REF!</definedName>
    <definedName name="DATA9" localSheetId="7">#REF!</definedName>
    <definedName name="DATA9" localSheetId="6">#REF!</definedName>
    <definedName name="DATA9" localSheetId="9">#REF!</definedName>
    <definedName name="DATA9" localSheetId="11">#REF!</definedName>
    <definedName name="DATA9" localSheetId="12">#REF!</definedName>
    <definedName name="DATA9" localSheetId="15">#REF!</definedName>
    <definedName name="DATA9" localSheetId="0">#REF!</definedName>
    <definedName name="DATA9">#REF!</definedName>
    <definedName name="DaytypeBase" localSheetId="9">#REF!</definedName>
    <definedName name="DaytypeBase" localSheetId="11">#REF!</definedName>
    <definedName name="DaytypeBase" localSheetId="12">#REF!</definedName>
    <definedName name="DaytypeBase" localSheetId="0">#REF!</definedName>
    <definedName name="DaytypeBase">#REF!</definedName>
    <definedName name="dec_var" localSheetId="9">#REF!</definedName>
    <definedName name="dec_var" localSheetId="11">#REF!</definedName>
    <definedName name="dec_var" localSheetId="12">#REF!</definedName>
    <definedName name="dec_var" localSheetId="0">#REF!</definedName>
    <definedName name="dec_var">#REF!</definedName>
    <definedName name="DecVar2" localSheetId="9">#REF!</definedName>
    <definedName name="DecVar2" localSheetId="11">#REF!</definedName>
    <definedName name="DecVar2" localSheetId="12">#REF!</definedName>
    <definedName name="DecVar2" localSheetId="0">#REF!</definedName>
    <definedName name="DecVar2">#REF!</definedName>
    <definedName name="delivRanks">'[5]r - SupplyCurve'!$H$1</definedName>
    <definedName name="delivRAZone" localSheetId="8">OFFSET('[5]r - SupplyCurve'!$O$4,1,0,delivRanks,1)</definedName>
    <definedName name="delivRAZone" localSheetId="9">OFFSET('[5]r - SupplyCurve'!$O$4,1,0,[0]!delivRanks,1)</definedName>
    <definedName name="delivRAZone" localSheetId="11">OFFSET('[5]r - SupplyCurve'!$O$4,1,0,[0]!delivRanks,1)</definedName>
    <definedName name="delivRAZone" localSheetId="12">OFFSET('[5]r - SupplyCurve'!$O$4,1,0,[0]!delivRanks,1)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9">OFFSET('[5]r - SupplyCurve'!$C$4,1,0,[0]!delivRanks,1)</definedName>
    <definedName name="delivTypeID" localSheetId="11">OFFSET('[5]r - SupplyCurve'!$C$4,1,0,[0]!delivRanks,1)</definedName>
    <definedName name="delivTypeID" localSheetId="12">OFFSET('[5]r - SupplyCurve'!$C$4,1,0,[0]!delivRanks,1)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9">OFFSET('[5]r - SupplyCurve'!$BT$4,1,0,[0]!delivRanks,1)</definedName>
    <definedName name="delivYear" localSheetId="11">OFFSET('[5]r - SupplyCurve'!$BT$4,1,0,[0]!delivRanks,1)</definedName>
    <definedName name="delivYear" localSheetId="12">OFFSET('[5]r - SupplyCurve'!$BT$4,1,0,[0]!delivRanks,1)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9">OFFSET('[5]r - SupplyCurve'!$BQ$4,1,0,[0]!delivRanks,1)</definedName>
    <definedName name="dependMW" localSheetId="11">OFFSET('[5]r - SupplyCurve'!$BQ$4,1,0,[0]!delivRanks,1)</definedName>
    <definedName name="dependMW" localSheetId="12">OFFSET('[5]r - SupplyCurve'!$BQ$4,1,0,[0]!delivRanks,1)</definedName>
    <definedName name="dependMW" localSheetId="2">OFFSET('[5]r - SupplyCurve'!$BQ$4,1,0,delivRanks,1)</definedName>
    <definedName name="dependMW">OFFSET('[5]r - SupplyCurve'!$BQ$4,1,0,delivRanks,1)</definedName>
    <definedName name="devicesperparticipantcurrent" localSheetId="9">'[1]Cost Inputs'!#REF!</definedName>
    <definedName name="devicesperparticipantcurrent" localSheetId="11">'[1]Cost Inputs'!#REF!</definedName>
    <definedName name="devicesperparticipantcurrent" localSheetId="12">'[1]Cost Inputs'!#REF!</definedName>
    <definedName name="devicesperparticipantcurrent" localSheetId="0">'[1]Cost Inputs'!#REF!</definedName>
    <definedName name="devicesperparticipantcurrent">'[1]Cost Inputs'!#REF!</definedName>
    <definedName name="devicesperparticipantnew" localSheetId="9">'[1]Cost Inputs'!#REF!</definedName>
    <definedName name="devicesperparticipantnew" localSheetId="11">'[1]Cost Inputs'!#REF!</definedName>
    <definedName name="devicesperparticipantnew" localSheetId="12">'[1]Cost Inputs'!#REF!</definedName>
    <definedName name="devicesperparticipantnew" localSheetId="0">'[1]Cost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4">#REF!</definedName>
    <definedName name="DREBA2012" localSheetId="6">#REF!</definedName>
    <definedName name="DREBA2012" localSheetId="9">#REF!</definedName>
    <definedName name="DREBA2012" localSheetId="11">#REF!</definedName>
    <definedName name="DREBA2012" localSheetId="12">#REF!</definedName>
    <definedName name="DREBA2012" localSheetId="16">#REF!</definedName>
    <definedName name="DREBA2012" localSheetId="13">#REF!</definedName>
    <definedName name="DREBA2012" localSheetId="15">#REF!</definedName>
    <definedName name="DREBA2012" localSheetId="0">#REF!</definedName>
    <definedName name="DREBA2012">#REF!</definedName>
    <definedName name="dualcurrent" localSheetId="9">#REF!</definedName>
    <definedName name="dualcurrent" localSheetId="11">#REF!</definedName>
    <definedName name="dualcurrent" localSheetId="12">#REF!</definedName>
    <definedName name="dualcurrent" localSheetId="0">#REF!</definedName>
    <definedName name="dualcurrent">#REF!</definedName>
    <definedName name="dualnew" localSheetId="9">#REF!</definedName>
    <definedName name="dualnew" localSheetId="11">#REF!</definedName>
    <definedName name="dualnew" localSheetId="12">#REF!</definedName>
    <definedName name="dualnew" localSheetId="0">#REF!</definedName>
    <definedName name="dualnew">#REF!</definedName>
    <definedName name="e" localSheetId="8" hidden="1">{#N/A,#N/A,FALSE,"CTC Summary - EOY";#N/A,#N/A,FALSE,"CTC Summary - Wtavg"}</definedName>
    <definedName name="e" localSheetId="9" hidden="1">{#N/A,#N/A,FALSE,"CTC Summary - EOY";#N/A,#N/A,FALSE,"CTC Summary - Wtavg"}</definedName>
    <definedName name="e" localSheetId="11" hidden="1">{#N/A,#N/A,FALSE,"CTC Summary - EOY";#N/A,#N/A,FALSE,"CTC Summary - Wtavg"}</definedName>
    <definedName name="e" localSheetId="12"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9" hidden="1">{"PI_Data",#N/A,TRUE,"P&amp;I Data"}</definedName>
    <definedName name="ee" localSheetId="11" hidden="1">{"PI_Data",#N/A,TRUE,"P&amp;I Data"}</definedName>
    <definedName name="ee" localSheetId="12"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9">#REF!</definedName>
    <definedName name="EnergyValueResult" localSheetId="11">#REF!</definedName>
    <definedName name="EnergyValueResult" localSheetId="12">#REF!</definedName>
    <definedName name="EnergyValueResult" localSheetId="0">#REF!</definedName>
    <definedName name="EnergyValueResult">#REF!</definedName>
    <definedName name="EnergyValueResult2" localSheetId="9">#REF!</definedName>
    <definedName name="EnergyValueResult2" localSheetId="11">#REF!</definedName>
    <definedName name="EnergyValueResult2" localSheetId="12">#REF!</definedName>
    <definedName name="EnergyValueResult2" localSheetId="0">#REF!</definedName>
    <definedName name="EnergyValueResult2">#REF!</definedName>
    <definedName name="EngyValueNom" localSheetId="9">#REF!</definedName>
    <definedName name="EngyValueNom" localSheetId="11">#REF!</definedName>
    <definedName name="EngyValueNom" localSheetId="12">#REF!</definedName>
    <definedName name="EngyValueNom" localSheetId="0">#REF!</definedName>
    <definedName name="EngyValueNom">#REF!</definedName>
    <definedName name="EngyValuePV" localSheetId="9">#REF!</definedName>
    <definedName name="EngyValuePV" localSheetId="11">#REF!</definedName>
    <definedName name="EngyValuePV" localSheetId="12">#REF!</definedName>
    <definedName name="EngyValuePV" localSheetId="0">#REF!</definedName>
    <definedName name="EngyValuePV">#REF!</definedName>
    <definedName name="Enhance_Delivery_Channels" localSheetId="7">#REF!</definedName>
    <definedName name="Enhance_Delivery_Channels" localSheetId="6">#REF!</definedName>
    <definedName name="Enhance_Delivery_Channels" localSheetId="9">#REF!</definedName>
    <definedName name="Enhance_Delivery_Channels" localSheetId="11">#REF!</definedName>
    <definedName name="Enhance_Delivery_Channels" localSheetId="12">#REF!</definedName>
    <definedName name="Enhance_Delivery_Channels" localSheetId="15">#REF!</definedName>
    <definedName name="Enhance_Delivery_Channels" localSheetId="0">#REF!</definedName>
    <definedName name="Enhance_Delivery_Channels">#REF!</definedName>
    <definedName name="EnrollmentRampTable" localSheetId="9">[3]Inputs!#REF!</definedName>
    <definedName name="EnrollmentRampTable" localSheetId="11">[3]Inputs!#REF!</definedName>
    <definedName name="EnrollmentRampTable" localSheetId="12">[3]Inputs!#REF!</definedName>
    <definedName name="EnrollmentRampTable" localSheetId="0">[3]Inputs!#REF!</definedName>
    <definedName name="EnrollmentRampTable">[3]Inputs!#REF!</definedName>
    <definedName name="Ethics_and_Compliance" localSheetId="7">#REF!</definedName>
    <definedName name="Ethics_and_Compliance" localSheetId="6">#REF!</definedName>
    <definedName name="Ethics_and_Compliance" localSheetId="9">#REF!</definedName>
    <definedName name="Ethics_and_Compliance" localSheetId="11">#REF!</definedName>
    <definedName name="Ethics_and_Compliance" localSheetId="12">#REF!</definedName>
    <definedName name="Ethics_and_Compliance" localSheetId="15">#REF!</definedName>
    <definedName name="Ethics_and_Compliance" localSheetId="0">#REF!</definedName>
    <definedName name="Ethics_and_Compliance">#REF!</definedName>
    <definedName name="EULpct" localSheetId="9">'[1]Cost Inputs'!#REF!</definedName>
    <definedName name="EULpct" localSheetId="11">'[1]Cost Inputs'!#REF!</definedName>
    <definedName name="EULpct" localSheetId="12">'[1]Cost Inputs'!#REF!</definedName>
    <definedName name="EULpct" localSheetId="0">'[1]Cost Inputs'!#REF!</definedName>
    <definedName name="EULpct">'[1]Cost Inputs'!#REF!</definedName>
    <definedName name="EULswitch" localSheetId="9">'[1]Cost Inputs'!#REF!</definedName>
    <definedName name="EULswitch" localSheetId="11">'[1]Cost Inputs'!#REF!</definedName>
    <definedName name="EULswitch" localSheetId="12">'[1]Cost Inputs'!#REF!</definedName>
    <definedName name="EULswitch" localSheetId="0">'[1]Cost Inputs'!#REF!</definedName>
    <definedName name="EULswitch">'[1]Cost Inputs'!#REF!</definedName>
    <definedName name="existDepend" localSheetId="8">OFFSET('[5]n - ExistingTx'!$I$5,1,0,existRanks,1)</definedName>
    <definedName name="existDepend" localSheetId="9">OFFSET('[5]n - ExistingTx'!$I$5,1,0,[0]!existRanks,1)</definedName>
    <definedName name="existDepend" localSheetId="11">OFFSET('[5]n - ExistingTx'!$I$5,1,0,[0]!existRanks,1)</definedName>
    <definedName name="existDepend" localSheetId="12">OFFSET('[5]n - ExistingTx'!$I$5,1,0,[0]!existRanks,1)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9">OFFSET('[5]n - ExistingTx'!$N$5,1,0,[0]!existRanks,1)</definedName>
    <definedName name="existRAZone" localSheetId="11">OFFSET('[5]n - ExistingTx'!$N$5,1,0,[0]!existRanks,1)</definedName>
    <definedName name="existRAZone" localSheetId="12">OFFSET('[5]n - ExistingTx'!$N$5,1,0,[0]!existRanks,1)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9">OFFSET('[5]n - ExistingTx'!$CR$5,1,0,[0]!existRanks,1)</definedName>
    <definedName name="existUpgTime" localSheetId="11">OFFSET('[5]n - ExistingTx'!$CR$5,1,0,[0]!existRanks,1)</definedName>
    <definedName name="existUpgTime" localSheetId="12">OFFSET('[5]n - ExistingTx'!$CR$5,1,0,[0]!existRanks,1)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9">[3]Summary!#REF!</definedName>
    <definedName name="FirstProgram" localSheetId="11">[3]Summary!#REF!</definedName>
    <definedName name="FirstProgram" localSheetId="12">[3]Summary!#REF!</definedName>
    <definedName name="FirstProgram" localSheetId="0">[3]Summary!#REF!</definedName>
    <definedName name="FirstProgram">[3]Summary!#REF!</definedName>
    <definedName name="FixedAnnualCosts" localSheetId="9">'[1]Cost Inputs'!#REF!</definedName>
    <definedName name="FixedAnnualCosts" localSheetId="11">'[1]Cost Inputs'!#REF!</definedName>
    <definedName name="FixedAnnualCosts" localSheetId="12">'[1]Cost Inputs'!#REF!</definedName>
    <definedName name="FixedAnnualCosts" localSheetId="0">'[1]Cost Inputs'!#REF!</definedName>
    <definedName name="FixedAnnualCosts">'[1]Cost Inputs'!#REF!</definedName>
    <definedName name="forwards" localSheetId="9">#REF!</definedName>
    <definedName name="forwards" localSheetId="11">#REF!</definedName>
    <definedName name="forwards" localSheetId="12">#REF!</definedName>
    <definedName name="forwards" localSheetId="0">#REF!</definedName>
    <definedName name="forwards">#REF!</definedName>
    <definedName name="FTCcost" localSheetId="9">[3]Inputs!#REF!</definedName>
    <definedName name="FTCcost" localSheetId="11">[3]Inputs!#REF!</definedName>
    <definedName name="FTCcost" localSheetId="12">[3]Inputs!#REF!</definedName>
    <definedName name="FTCcost" localSheetId="0">[3]Inputs!#REF!</definedName>
    <definedName name="FTCcost">[3]Inputs!#REF!</definedName>
    <definedName name="FTEper50000" localSheetId="9">'[1]Cost Inputs'!#REF!</definedName>
    <definedName name="FTEper50000" localSheetId="11">'[1]Cost Inputs'!#REF!</definedName>
    <definedName name="FTEper50000" localSheetId="12">'[1]Cost Inputs'!#REF!</definedName>
    <definedName name="FTEper50000" localSheetId="0">'[1]Cost Inputs'!#REF!</definedName>
    <definedName name="FTEper50000">'[1]Cost Inputs'!#REF!</definedName>
    <definedName name="FTEper50k" localSheetId="9">'[1]Cost Inputs'!#REF!</definedName>
    <definedName name="FTEper50k" localSheetId="11">'[1]Cost Inputs'!#REF!</definedName>
    <definedName name="FTEper50k" localSheetId="12">'[1]Cost Inputs'!#REF!</definedName>
    <definedName name="FTEper50k" localSheetId="0">'[1]Cost Inputs'!#REF!</definedName>
    <definedName name="FTEper50k">'[1]Cost Inputs'!#REF!</definedName>
    <definedName name="FwdPTable" localSheetId="9">#REF!</definedName>
    <definedName name="FwdPTable" localSheetId="11">#REF!</definedName>
    <definedName name="FwdPTable" localSheetId="12">#REF!</definedName>
    <definedName name="FwdPTable" localSheetId="0">#REF!</definedName>
    <definedName name="FwdPTable">#REF!</definedName>
    <definedName name="fwdstart" localSheetId="9">#REF!</definedName>
    <definedName name="fwdstart" localSheetId="11">#REF!</definedName>
    <definedName name="fwdstart" localSheetId="12">#REF!</definedName>
    <definedName name="fwdstart" localSheetId="0">#REF!</definedName>
    <definedName name="fwdstart">#REF!</definedName>
    <definedName name="GenHighPct">[3]Inputs!$C$16</definedName>
    <definedName name="GenLowPct">[3]Inputs!$C$15</definedName>
    <definedName name="growthyears" localSheetId="9">[3]Inputs!#REF!</definedName>
    <definedName name="growthyears" localSheetId="11">[3]Inputs!#REF!</definedName>
    <definedName name="growthyears" localSheetId="12">[3]Inputs!#REF!</definedName>
    <definedName name="growthyears" localSheetId="0">[3]Inputs!#REF!</definedName>
    <definedName name="growthyears">[3]Inputs!#REF!</definedName>
    <definedName name="Header" localSheetId="6">#REF!</definedName>
    <definedName name="Header" localSheetId="9">#REF!</definedName>
    <definedName name="Header" localSheetId="11">#REF!</definedName>
    <definedName name="Header" localSheetId="12">#REF!</definedName>
    <definedName name="Header" localSheetId="0">#REF!</definedName>
    <definedName name="Header">#REF!</definedName>
    <definedName name="header_e" localSheetId="9">#REF!</definedName>
    <definedName name="header_e" localSheetId="11">#REF!</definedName>
    <definedName name="header_e" localSheetId="12">#REF!</definedName>
    <definedName name="header_e" localSheetId="0">#REF!</definedName>
    <definedName name="header_e">#REF!</definedName>
    <definedName name="header_i" localSheetId="9">#REF!</definedName>
    <definedName name="header_i" localSheetId="11">#REF!</definedName>
    <definedName name="header_i" localSheetId="12">#REF!</definedName>
    <definedName name="header_i" localSheetId="0">#REF!</definedName>
    <definedName name="header_i">#REF!</definedName>
    <definedName name="holidays" localSheetId="9">#REF!</definedName>
    <definedName name="holidays" localSheetId="11">#REF!</definedName>
    <definedName name="holidays" localSheetId="12">#REF!</definedName>
    <definedName name="holidays" localSheetId="0">#REF!</definedName>
    <definedName name="holidays">#REF!</definedName>
    <definedName name="hostedASP" localSheetId="9">'[1]Cost Inputs'!#REF!</definedName>
    <definedName name="hostedASP" localSheetId="11">'[1]Cost Inputs'!#REF!</definedName>
    <definedName name="hostedASP" localSheetId="12">'[1]Cost Inputs'!#REF!</definedName>
    <definedName name="hostedASP" localSheetId="0">'[1]Cost Inputs'!#REF!</definedName>
    <definedName name="hostedASP">'[1]Cost Inputs'!#REF!</definedName>
    <definedName name="HRrefyear" localSheetId="9">#REF!</definedName>
    <definedName name="HRrefyear" localSheetId="11">#REF!</definedName>
    <definedName name="HRrefyear" localSheetId="12">#REF!</definedName>
    <definedName name="HRrefyear" localSheetId="0">#REF!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9">#REF!</definedName>
    <definedName name="Include?" localSheetId="11">#REF!</definedName>
    <definedName name="Include?" localSheetId="12">#REF!</definedName>
    <definedName name="Include?" localSheetId="0">#REF!</definedName>
    <definedName name="Include?">#REF!</definedName>
    <definedName name="includepls">'[9]Include column'!$N$2:$N$21</definedName>
    <definedName name="includeres" localSheetId="9">#REF!</definedName>
    <definedName name="includeres" localSheetId="11">#REF!</definedName>
    <definedName name="includeres" localSheetId="12">#REF!</definedName>
    <definedName name="includeres" localSheetId="0">#REF!</definedName>
    <definedName name="includeres">#REF!</definedName>
    <definedName name="IncludeWeekends" localSheetId="9">#REF!</definedName>
    <definedName name="IncludeWeekends" localSheetId="11">#REF!</definedName>
    <definedName name="IncludeWeekends" localSheetId="12">#REF!</definedName>
    <definedName name="IncludeWeekends" localSheetId="0">#REF!</definedName>
    <definedName name="IncludeWeekends">#REF!</definedName>
    <definedName name="indexCZ">[10]Dropdowns!$E$4</definedName>
    <definedName name="indexNS">[10]Dropdowns!$E$6</definedName>
    <definedName name="indexUtility">[10]Dropdowns!$E$7</definedName>
    <definedName name="Industries" localSheetId="9">OFFSET(#REF!,,,#REF!)</definedName>
    <definedName name="Industries" localSheetId="11">OFFSET(#REF!,,,#REF!)</definedName>
    <definedName name="Industries" localSheetId="12">OFFSET(#REF!,,,#REF!)</definedName>
    <definedName name="Industries" localSheetId="0">OFFSET(#REF!,,,#REF!)</definedName>
    <definedName name="Industries">OFFSET(#REF!,,,#REF!)</definedName>
    <definedName name="IndustryValues" localSheetId="9">OFFSET(#REF!,,,#REF!)</definedName>
    <definedName name="IndustryValues" localSheetId="11">OFFSET(#REF!,,,#REF!)</definedName>
    <definedName name="IndustryValues" localSheetId="12">OFFSET(#REF!,,,#REF!)</definedName>
    <definedName name="IndustryValues" localSheetId="0">OFFSET(#REF!,,,#REF!)</definedName>
    <definedName name="IndustryValues">OFFSET(#REF!,,,#REF!)</definedName>
    <definedName name="Inflationrate" localSheetId="9">'[1]Cost Inputs'!#REF!</definedName>
    <definedName name="Inflationrate" localSheetId="11">'[1]Cost Inputs'!#REF!</definedName>
    <definedName name="Inflationrate" localSheetId="12">'[1]Cost Inputs'!#REF!</definedName>
    <definedName name="Inflationrate" localSheetId="0">'[1]Cost Inputs'!#REF!</definedName>
    <definedName name="Inflationrate">'[1]Cost Inputs'!#REF!</definedName>
    <definedName name="inlcudepls" localSheetId="9">#REF!</definedName>
    <definedName name="inlcudepls" localSheetId="11">#REF!</definedName>
    <definedName name="inlcudepls" localSheetId="12">#REF!</definedName>
    <definedName name="inlcudepls" localSheetId="0">#REF!</definedName>
    <definedName name="inlcudepls">#REF!</definedName>
    <definedName name="Inputs">[11]Inputs!$C$4:$CH$47</definedName>
    <definedName name="July" localSheetId="8" hidden="1">{#N/A,#N/A,FALSE,"CTC Summary - EOY";#N/A,#N/A,FALSE,"CTC Summary - Wtavg"}</definedName>
    <definedName name="July" localSheetId="9" hidden="1">{#N/A,#N/A,FALSE,"CTC Summary - EOY";#N/A,#N/A,FALSE,"CTC Summary - Wtavg"}</definedName>
    <definedName name="July" localSheetId="11" hidden="1">{#N/A,#N/A,FALSE,"CTC Summary - EOY";#N/A,#N/A,FALSE,"CTC Summary - Wtavg"}</definedName>
    <definedName name="July" localSheetId="12"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9" hidden="1">{#N/A,#N/A,FALSE,"CTC Summary - EOY";#N/A,#N/A,FALSE,"CTC Summary - Wtavg"}</definedName>
    <definedName name="June" localSheetId="11" hidden="1">{#N/A,#N/A,FALSE,"CTC Summary - EOY";#N/A,#N/A,FALSE,"CTC Summary - Wtavg"}</definedName>
    <definedName name="June" localSheetId="12"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9" hidden="1">{"PI_Data",#N/A,TRUE,"P&amp;I Data"}</definedName>
    <definedName name="L" localSheetId="11" hidden="1">{"PI_Data",#N/A,TRUE,"P&amp;I Data"}</definedName>
    <definedName name="L" localSheetId="12" hidden="1">{"PI_Data",#N/A,TRUE,"P&amp;I Data"}</definedName>
    <definedName name="L" localSheetId="2" hidden="1">{"PI_Data",#N/A,TRUE,"P&amp;I Data"}</definedName>
    <definedName name="L" hidden="1">{"PI_Data",#N/A,TRUE,"P&amp;I Data"}</definedName>
    <definedName name="laborcostBGUgrowth" localSheetId="9">'[1]Cost Inputs'!#REF!</definedName>
    <definedName name="laborcostBGUgrowth" localSheetId="11">'[1]Cost Inputs'!#REF!</definedName>
    <definedName name="laborcostBGUgrowth" localSheetId="12">'[1]Cost Inputs'!#REF!</definedName>
    <definedName name="laborcostBGUgrowth" localSheetId="0">'[1]Cost Inputs'!#REF!</definedName>
    <definedName name="laborcostBGUgrowth">'[1]Cost Inputs'!#REF!</definedName>
    <definedName name="laborcostNBGUgrowth" localSheetId="9">'[1]Cost Inputs'!#REF!</definedName>
    <definedName name="laborcostNBGUgrowth" localSheetId="11">'[1]Cost Inputs'!#REF!</definedName>
    <definedName name="laborcostNBGUgrowth" localSheetId="12">'[1]Cost Inputs'!#REF!</definedName>
    <definedName name="laborcostNBGUgrowth" localSheetId="0">'[1]Cost Inputs'!#REF!</definedName>
    <definedName name="laborcostNBGUgrowth">'[1]Cost Inputs'!#REF!</definedName>
    <definedName name="Laborescalation" localSheetId="9">'[1]Cost Inputs'!#REF!</definedName>
    <definedName name="Laborescalation" localSheetId="11">'[1]Cost Inputs'!#REF!</definedName>
    <definedName name="Laborescalation" localSheetId="12">'[1]Cost Inputs'!#REF!</definedName>
    <definedName name="Laborescalation" localSheetId="0">'[1]Cost Inputs'!#REF!</definedName>
    <definedName name="Laborescalation">'[1]Cost Inputs'!#REF!</definedName>
    <definedName name="LastProgram" localSheetId="9">[3]Summary!#REF!</definedName>
    <definedName name="LastProgram" localSheetId="11">[3]Summary!#REF!</definedName>
    <definedName name="LastProgram" localSheetId="12">[3]Summary!#REF!</definedName>
    <definedName name="LastProgram" localSheetId="0">[3]Summary!#REF!</definedName>
    <definedName name="LastProgram">[3]Summary!#REF!</definedName>
    <definedName name="Launch_Refine_Market" localSheetId="7">#REF!</definedName>
    <definedName name="Launch_Refine_Market" localSheetId="14">#REF!</definedName>
    <definedName name="Launch_Refine_Market" localSheetId="6">#REF!</definedName>
    <definedName name="Launch_Refine_Market" localSheetId="9">#REF!</definedName>
    <definedName name="Launch_Refine_Market" localSheetId="11">#REF!</definedName>
    <definedName name="Launch_Refine_Market" localSheetId="12">#REF!</definedName>
    <definedName name="Launch_Refine_Market" localSheetId="15">#REF!</definedName>
    <definedName name="Launch_Refine_Market" localSheetId="0">#REF!</definedName>
    <definedName name="Launch_Refine_Market">#REF!</definedName>
    <definedName name="lcachoose" localSheetId="9">#REF!</definedName>
    <definedName name="lcachoose" localSheetId="11">#REF!</definedName>
    <definedName name="lcachoose" localSheetId="12">#REF!</definedName>
    <definedName name="lcachoose" localSheetId="0">#REF!</definedName>
    <definedName name="lcachoose">#REF!</definedName>
    <definedName name="lcas" localSheetId="9">#REF!</definedName>
    <definedName name="lcas" localSheetId="11">#REF!</definedName>
    <definedName name="lcas" localSheetId="12">#REF!</definedName>
    <definedName name="lcas" localSheetId="0">#REF!</definedName>
    <definedName name="lcas">#REF!</definedName>
    <definedName name="lcastart" localSheetId="9">#REF!</definedName>
    <definedName name="lcastart" localSheetId="11">#REF!</definedName>
    <definedName name="lcastart" localSheetId="12">#REF!</definedName>
    <definedName name="lcastart" localSheetId="0">#REF!</definedName>
    <definedName name="lcastart">#REF!</definedName>
    <definedName name="Life" localSheetId="9">[3]Inputs!#REF!</definedName>
    <definedName name="Life" localSheetId="11">[3]Inputs!#REF!</definedName>
    <definedName name="Life" localSheetId="12">[3]Inputs!#REF!</definedName>
    <definedName name="Life" localSheetId="0">[3]Inputs!#REF!</definedName>
    <definedName name="Life">[3]Inputs!#REF!</definedName>
    <definedName name="limcount" hidden="1">3</definedName>
    <definedName name="lolp_sum" localSheetId="9">#REF!</definedName>
    <definedName name="lolp_sum" localSheetId="11">#REF!</definedName>
    <definedName name="lolp_sum" localSheetId="12">#REF!</definedName>
    <definedName name="lolp_sum" localSheetId="0">#REF!</definedName>
    <definedName name="lolp_sum">#REF!</definedName>
    <definedName name="LOLPsimBase" localSheetId="9">#REF!</definedName>
    <definedName name="LOLPsimBase" localSheetId="11">#REF!</definedName>
    <definedName name="LOLPsimBase" localSheetId="12">#REF!</definedName>
    <definedName name="LOLPsimBase" localSheetId="0">#REF!</definedName>
    <definedName name="LOLPsimBase">#REF!</definedName>
    <definedName name="Losses">[3]Inputs!$I$25</definedName>
    <definedName name="m" localSheetId="8" hidden="1">{"PI_Data",#N/A,TRUE,"P&amp;I Data"}</definedName>
    <definedName name="m" localSheetId="9" hidden="1">{"PI_Data",#N/A,TRUE,"P&amp;I Data"}</definedName>
    <definedName name="m" localSheetId="11" hidden="1">{"PI_Data",#N/A,TRUE,"P&amp;I Data"}</definedName>
    <definedName name="m" localSheetId="12" hidden="1">{"PI_Data",#N/A,TRUE,"P&amp;I Data"}</definedName>
    <definedName name="m" localSheetId="2" hidden="1">{"PI_Data",#N/A,TRUE,"P&amp;I Data"}</definedName>
    <definedName name="m" hidden="1">{"PI_Data",#N/A,TRUE,"P&amp;I Data"}</definedName>
    <definedName name="MA" localSheetId="9">#REF!</definedName>
    <definedName name="MA" localSheetId="11">#REF!</definedName>
    <definedName name="MA" localSheetId="12">#REF!</definedName>
    <definedName name="MA" localSheetId="0">#REF!</definedName>
    <definedName name="MA">#REF!</definedName>
    <definedName name="Manage_AMI" localSheetId="7">#REF!</definedName>
    <definedName name="Manage_AMI" localSheetId="6">#REF!</definedName>
    <definedName name="Manage_AMI" localSheetId="9">#REF!</definedName>
    <definedName name="Manage_AMI" localSheetId="11">#REF!</definedName>
    <definedName name="Manage_AMI" localSheetId="12">#REF!</definedName>
    <definedName name="Manage_AMI" localSheetId="15">#REF!</definedName>
    <definedName name="Manage_AMI" localSheetId="0">#REF!</definedName>
    <definedName name="Manage_AMI">#REF!</definedName>
    <definedName name="MASTERORDER" localSheetId="9">#REF!</definedName>
    <definedName name="MASTERORDER" localSheetId="11">#REF!</definedName>
    <definedName name="MASTERORDER" localSheetId="12">#REF!</definedName>
    <definedName name="MASTERORDER" localSheetId="0">#REF!</definedName>
    <definedName name="MASTERORDER">#REF!</definedName>
    <definedName name="May" localSheetId="8" hidden="1">{#N/A,#N/A,FALSE,"CTC Summary - EOY";#N/A,#N/A,FALSE,"CTC Summary - Wtavg"}</definedName>
    <definedName name="May" localSheetId="9" hidden="1">{#N/A,#N/A,FALSE,"CTC Summary - EOY";#N/A,#N/A,FALSE,"CTC Summary - Wtavg"}</definedName>
    <definedName name="May" localSheetId="11" hidden="1">{#N/A,#N/A,FALSE,"CTC Summary - EOY";#N/A,#N/A,FALSE,"CTC Summary - Wtavg"}</definedName>
    <definedName name="May" localSheetId="12"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9">#REF!</definedName>
    <definedName name="MEDdevicesperparticipantcurrent" localSheetId="11">#REF!</definedName>
    <definedName name="MEDdevicesperparticipantcurrent" localSheetId="12">#REF!</definedName>
    <definedName name="MEDdevicesperparticipantcurrent" localSheetId="0">#REF!</definedName>
    <definedName name="MEDdevicesperparticipantcurrent">#REF!</definedName>
    <definedName name="MEDdevicesperparticipantnew" localSheetId="9">#REF!</definedName>
    <definedName name="MEDdevicesperparticipantnew" localSheetId="11">#REF!</definedName>
    <definedName name="MEDdevicesperparticipantnew" localSheetId="12">#REF!</definedName>
    <definedName name="MEDdevicesperparticipantnew" localSheetId="0">#REF!</definedName>
    <definedName name="MEDdevicesperparticipantnew">#REF!</definedName>
    <definedName name="MEDpctimpactcurrent" localSheetId="9">#REF!</definedName>
    <definedName name="MEDpctimpactcurrent" localSheetId="11">#REF!</definedName>
    <definedName name="MEDpctimpactcurrent" localSheetId="12">#REF!</definedName>
    <definedName name="MEDpctimpactcurrent" localSheetId="0">#REF!</definedName>
    <definedName name="MEDpctimpactcurrent">#REF!</definedName>
    <definedName name="MEDpctimpactnew" localSheetId="9">#REF!</definedName>
    <definedName name="MEDpctimpactnew" localSheetId="11">#REF!</definedName>
    <definedName name="MEDpctimpactnew" localSheetId="12">#REF!</definedName>
    <definedName name="MEDpctimpactnew" localSheetId="0">#REF!</definedName>
    <definedName name="MEDpctimpactnew">#REF!</definedName>
    <definedName name="MEDswitchimpactcurrent" localSheetId="9">#REF!</definedName>
    <definedName name="MEDswitchimpactcurrent" localSheetId="11">#REF!</definedName>
    <definedName name="MEDswitchimpactcurrent" localSheetId="12">#REF!</definedName>
    <definedName name="MEDswitchimpactcurrent" localSheetId="0">#REF!</definedName>
    <definedName name="MEDswitchimpactcurrent">#REF!</definedName>
    <definedName name="MEDswitchimpactnew" localSheetId="9">#REF!</definedName>
    <definedName name="MEDswitchimpactnew" localSheetId="11">#REF!</definedName>
    <definedName name="MEDswitchimpactnew" localSheetId="12">#REF!</definedName>
    <definedName name="MEDswitchimpactnew" localSheetId="0">#REF!</definedName>
    <definedName name="MEDswitchimpactnew">#REF!</definedName>
    <definedName name="Meet_Financial_Targets" localSheetId="7">#REF!</definedName>
    <definedName name="Meet_Financial_Targets" localSheetId="6">#REF!</definedName>
    <definedName name="Meet_Financial_Targets" localSheetId="9">#REF!</definedName>
    <definedName name="Meet_Financial_Targets" localSheetId="11">#REF!</definedName>
    <definedName name="Meet_Financial_Targets" localSheetId="12">#REF!</definedName>
    <definedName name="Meet_Financial_Targets" localSheetId="15">#REF!</definedName>
    <definedName name="Meet_Financial_Targets" localSheetId="0">#REF!</definedName>
    <definedName name="Meet_Financial_Targets">#REF!</definedName>
    <definedName name="minUpgFlag" localSheetId="8">OFFSET('[5]t - BundleSupplySortCalcs'!$E$13,1,0,existRanks,1)</definedName>
    <definedName name="minUpgFlag" localSheetId="9">OFFSET('[5]t - BundleSupplySortCalcs'!$E$13,1,0,[0]!existRanks,1)</definedName>
    <definedName name="minUpgFlag" localSheetId="11">OFFSET('[5]t - BundleSupplySortCalcs'!$E$13,1,0,[0]!existRanks,1)</definedName>
    <definedName name="minUpgFlag" localSheetId="12">OFFSET('[5]t - BundleSupplySortCalcs'!$E$13,1,0,[0]!existRanks,1)</definedName>
    <definedName name="minUpgFlag" localSheetId="2">OFFSET('[5]t - BundleSupplySortCalcs'!$E$13,1,0,existRanks,1)</definedName>
    <definedName name="minUpgFlag">OFFSET('[5]t - BundleSupplySortCalcs'!$E$13,1,0,existRanks,1)</definedName>
    <definedName name="Monthlies" localSheetId="9">#REF!</definedName>
    <definedName name="Monthlies" localSheetId="11">#REF!</definedName>
    <definedName name="Monthlies" localSheetId="12">#REF!</definedName>
    <definedName name="Monthlies" localSheetId="0">#REF!</definedName>
    <definedName name="Monthlies">#REF!</definedName>
    <definedName name="MonthliesPower" localSheetId="9">#REF!</definedName>
    <definedName name="MonthliesPower" localSheetId="11">#REF!</definedName>
    <definedName name="MonthliesPower" localSheetId="12">#REF!</definedName>
    <definedName name="MonthliesPower" localSheetId="0">#REF!</definedName>
    <definedName name="MonthliesPower">#REF!</definedName>
    <definedName name="monthlyCGshape">[7]tables!$P$5:$Q$16</definedName>
    <definedName name="MPR">[7]tables!$A$5:$B$25</definedName>
    <definedName name="multiplier" localSheetId="9">'[1]Cost Inputs'!#REF!</definedName>
    <definedName name="multiplier" localSheetId="11">'[1]Cost Inputs'!#REF!</definedName>
    <definedName name="multiplier" localSheetId="12">'[1]Cost Inputs'!#REF!</definedName>
    <definedName name="multiplier" localSheetId="0">'[1]Cost Inputs'!#REF!</definedName>
    <definedName name="multiplier">'[1]Cost Inputs'!#REF!</definedName>
    <definedName name="New" localSheetId="8" hidden="1">{#N/A,#N/A,FALSE,"CTC Summary - EOY";#N/A,#N/A,FALSE,"CTC Summary - Wtavg"}</definedName>
    <definedName name="New" localSheetId="9" hidden="1">{#N/A,#N/A,FALSE,"CTC Summary - EOY";#N/A,#N/A,FALSE,"CTC Summary - Wtavg"}</definedName>
    <definedName name="New" localSheetId="11" hidden="1">{#N/A,#N/A,FALSE,"CTC Summary - EOY";#N/A,#N/A,FALSE,"CTC Summary - Wtavg"}</definedName>
    <definedName name="New" localSheetId="12"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9">#REF!</definedName>
    <definedName name="newenrollmentpct" localSheetId="11">#REF!</definedName>
    <definedName name="newenrollmentpct" localSheetId="12">#REF!</definedName>
    <definedName name="newenrollmentpct" localSheetId="0">#REF!</definedName>
    <definedName name="newenrollmentpct">#REF!</definedName>
    <definedName name="newenrollmentswitch" localSheetId="9">#REF!</definedName>
    <definedName name="newenrollmentswitch" localSheetId="11">#REF!</definedName>
    <definedName name="newenrollmentswitch" localSheetId="12">#REF!</definedName>
    <definedName name="newenrollmentswitch" localSheetId="0">#REF!</definedName>
    <definedName name="newenrollmentswitch">#REF!</definedName>
    <definedName name="newRanks">'[5]o - NewTx'!$E$1</definedName>
    <definedName name="newTx1Flag" localSheetId="8">OFFSET('[5]t - BundleSupplySortCalcs'!$J$13,1,0,newRanks,1)</definedName>
    <definedName name="newTx1Flag" localSheetId="9">OFFSET('[5]t - BundleSupplySortCalcs'!$J$13,1,0,[0]!newRanks,1)</definedName>
    <definedName name="newTx1Flag" localSheetId="11">OFFSET('[5]t - BundleSupplySortCalcs'!$J$13,1,0,[0]!newRanks,1)</definedName>
    <definedName name="newTx1Flag" localSheetId="12">OFFSET('[5]t - BundleSupplySortCalcs'!$J$13,1,0,[0]!newRanks,1)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9">OFFSET('[5]t - BundleSupplySortCalcs'!$K$13,1,0,[0]!newRanks,1)</definedName>
    <definedName name="newTx2Flag" localSheetId="11">OFFSET('[5]t - BundleSupplySortCalcs'!$K$13,1,0,[0]!newRanks,1)</definedName>
    <definedName name="newTx2Flag" localSheetId="12">OFFSET('[5]t - BundleSupplySortCalcs'!$K$13,1,0,[0]!newRanks,1)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9">OFFSET('[5]o - NewTx'!$J$5,1,0,[0]!newRanks,1)</definedName>
    <definedName name="newTxDepend" localSheetId="11">OFFSET('[5]o - NewTx'!$J$5,1,0,[0]!newRanks,1)</definedName>
    <definedName name="newTxDepend" localSheetId="12">OFFSET('[5]o - NewTx'!$J$5,1,0,[0]!newRanks,1)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9">OFFSET('[5]o - NewTx'!$Q$5,1,0,[0]!newRanks,1)</definedName>
    <definedName name="newTxLosses" localSheetId="11">OFFSET('[5]o - NewTx'!$Q$5,1,0,[0]!newRanks,1)</definedName>
    <definedName name="newTxLosses" localSheetId="12">OFFSET('[5]o - NewTx'!$Q$5,1,0,[0]!newRanks,1)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9">OFFSET('[5]o - NewTx'!$O$5,1,0,[0]!newRanks,1)</definedName>
    <definedName name="newTxRAZones" localSheetId="11">OFFSET('[5]o - NewTx'!$O$5,1,0,[0]!newRanks,1)</definedName>
    <definedName name="newTxRAZones" localSheetId="12">OFFSET('[5]o - NewTx'!$O$5,1,0,[0]!newRanks,1)</definedName>
    <definedName name="newTxRAZones" localSheetId="2">OFFSET('[5]o - NewTx'!$O$5,1,0,newRanks,1)</definedName>
    <definedName name="newTxRAZones">OFFSET('[5]o - NewTx'!$O$5,1,0,newRanks,1)</definedName>
    <definedName name="nnnnnn">'[4]ACTMA Detail'!$P$2:$P$102</definedName>
    <definedName name="nRow" localSheetId="9">#REF!</definedName>
    <definedName name="nRow" localSheetId="11">#REF!</definedName>
    <definedName name="nRow" localSheetId="12">#REF!</definedName>
    <definedName name="nRow" localSheetId="0">#REF!</definedName>
    <definedName name="nRow">#REF!</definedName>
    <definedName name="objvalue" localSheetId="9">#REF!</definedName>
    <definedName name="objvalue" localSheetId="11">#REF!</definedName>
    <definedName name="objvalue" localSheetId="12">#REF!</definedName>
    <definedName name="objvalue" localSheetId="0">#REF!</definedName>
    <definedName name="objvalue">#REF!</definedName>
    <definedName name="Objvalue2" localSheetId="9">#REF!</definedName>
    <definedName name="Objvalue2" localSheetId="11">#REF!</definedName>
    <definedName name="Objvalue2" localSheetId="12">#REF!</definedName>
    <definedName name="Objvalue2" localSheetId="0">#REF!</definedName>
    <definedName name="Objvalue2">#REF!</definedName>
    <definedName name="Orders" localSheetId="7">'[12]ORDERS BW'!$C:$H</definedName>
    <definedName name="Orders" localSheetId="6">'[12]ORDERS BW'!$C:$H</definedName>
    <definedName name="Orders" localSheetId="0">'[12]ORDERS BW'!$C:$H</definedName>
    <definedName name="Orders">'[12]ORDERS BW'!$C:$H</definedName>
    <definedName name="ORDERS2012" localSheetId="9">#REF!</definedName>
    <definedName name="ORDERS2012" localSheetId="11">#REF!</definedName>
    <definedName name="ORDERS2012" localSheetId="12">#REF!</definedName>
    <definedName name="ORDERS2012" localSheetId="0">#REF!</definedName>
    <definedName name="ORDERS2012">#REF!</definedName>
    <definedName name="p" localSheetId="8" hidden="1">{"PI_Data",#N/A,TRUE,"P&amp;I Data"}</definedName>
    <definedName name="p" localSheetId="9" hidden="1">{"PI_Data",#N/A,TRUE,"P&amp;I Data"}</definedName>
    <definedName name="p" localSheetId="11" hidden="1">{"PI_Data",#N/A,TRUE,"P&amp;I Data"}</definedName>
    <definedName name="p" localSheetId="12"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9">#REF!</definedName>
    <definedName name="pctimpactcurrent" localSheetId="11">#REF!</definedName>
    <definedName name="pctimpactcurrent" localSheetId="12">#REF!</definedName>
    <definedName name="pctimpactcurrent" localSheetId="0">#REF!</definedName>
    <definedName name="pctimpactcurrent">#REF!</definedName>
    <definedName name="pctimpactfinal" localSheetId="9">#REF!</definedName>
    <definedName name="pctimpactfinal" localSheetId="11">#REF!</definedName>
    <definedName name="pctimpactfinal" localSheetId="12">#REF!</definedName>
    <definedName name="pctimpactfinal" localSheetId="0">#REF!</definedName>
    <definedName name="pctimpactfinal">#REF!</definedName>
    <definedName name="pctimpactnew" localSheetId="9">#REF!</definedName>
    <definedName name="pctimpactnew" localSheetId="11">#REF!</definedName>
    <definedName name="pctimpactnew" localSheetId="12">#REF!</definedName>
    <definedName name="pctimpactnew" localSheetId="0">#REF!</definedName>
    <definedName name="pctimpactnew">#REF!</definedName>
    <definedName name="Period" localSheetId="9">#REF!</definedName>
    <definedName name="Period" localSheetId="11">#REF!</definedName>
    <definedName name="Period" localSheetId="12">#REF!</definedName>
    <definedName name="Period" localSheetId="0">#REF!</definedName>
    <definedName name="Period">#REF!</definedName>
    <definedName name="PLSAmmHighYrs" localSheetId="9">#REF!</definedName>
    <definedName name="PLSAmmHighYrs" localSheetId="11">#REF!</definedName>
    <definedName name="PLSAmmHighYrs" localSheetId="12">#REF!</definedName>
    <definedName name="PLSAmmHighYrs" localSheetId="0">#REF!</definedName>
    <definedName name="PLSAmmHighYrs">#REF!</definedName>
    <definedName name="PLSAmmLowYrs" localSheetId="9">#REF!</definedName>
    <definedName name="PLSAmmLowYrs" localSheetId="11">#REF!</definedName>
    <definedName name="PLSAmmLowYrs" localSheetId="12">#REF!</definedName>
    <definedName name="PLSAmmLowYrs" localSheetId="0">#REF!</definedName>
    <definedName name="PLSAmmLowYrs">#REF!</definedName>
    <definedName name="PLSAmYears" localSheetId="9">#REF!</definedName>
    <definedName name="PLSAmYears" localSheetId="11">#REF!</definedName>
    <definedName name="PLSAmYears" localSheetId="12">#REF!</definedName>
    <definedName name="PLSAmYears" localSheetId="0">#REF!</definedName>
    <definedName name="PLSAmYears">#REF!</definedName>
    <definedName name="PLSEquipmentCost" localSheetId="9">#REF!</definedName>
    <definedName name="PLSEquipmentCost" localSheetId="11">#REF!</definedName>
    <definedName name="PLSEquipmentCost" localSheetId="12">#REF!</definedName>
    <definedName name="PLSEquipmentCost" localSheetId="0">#REF!</definedName>
    <definedName name="PLSEquipmentCost">#REF!</definedName>
    <definedName name="PLSIncentive" localSheetId="9">#REF!</definedName>
    <definedName name="PLSIncentive" localSheetId="11">#REF!</definedName>
    <definedName name="PLSIncentive" localSheetId="12">#REF!</definedName>
    <definedName name="PLSIncentive" localSheetId="0">#REF!</definedName>
    <definedName name="PLSIncentive">#REF!</definedName>
    <definedName name="PLSIncentiveHigh" localSheetId="9">#REF!</definedName>
    <definedName name="PLSIncentiveHigh" localSheetId="11">#REF!</definedName>
    <definedName name="PLSIncentiveHigh" localSheetId="12">#REF!</definedName>
    <definedName name="PLSIncentiveHigh" localSheetId="0">#REF!</definedName>
    <definedName name="PLSIncentiveHigh">#REF!</definedName>
    <definedName name="PLSIncentiveLow" localSheetId="9">#REF!</definedName>
    <definedName name="PLSIncentiveLow" localSheetId="11">#REF!</definedName>
    <definedName name="PLSIncentiveLow" localSheetId="12">#REF!</definedName>
    <definedName name="PLSIncentiveLow" localSheetId="0">#REF!</definedName>
    <definedName name="PLSIncentiveLow">#REF!</definedName>
    <definedName name="popgrowth" localSheetId="9">[3]Inputs!#REF!</definedName>
    <definedName name="popgrowth" localSheetId="11">[3]Inputs!#REF!</definedName>
    <definedName name="popgrowth" localSheetId="12">[3]Inputs!#REF!</definedName>
    <definedName name="popgrowth" localSheetId="0">[3]Inputs!#REF!</definedName>
    <definedName name="popgrowth">[3]Inputs!#REF!</definedName>
    <definedName name="portfoliotype" localSheetId="9">#REF!</definedName>
    <definedName name="portfoliotype" localSheetId="11">#REF!</definedName>
    <definedName name="portfoliotype" localSheetId="12">#REF!</definedName>
    <definedName name="portfoliotype" localSheetId="0">#REF!</definedName>
    <definedName name="portfoliotype">#REF!</definedName>
    <definedName name="PositionsTitle" localSheetId="9">#REF!</definedName>
    <definedName name="PositionsTitle" localSheetId="11">#REF!</definedName>
    <definedName name="PositionsTitle" localSheetId="12">#REF!</definedName>
    <definedName name="PositionsTitle" localSheetId="0">#REF!</definedName>
    <definedName name="PositionsTitle">#REF!</definedName>
    <definedName name="pricecount" localSheetId="9">#REF!</definedName>
    <definedName name="pricecount" localSheetId="11">#REF!</definedName>
    <definedName name="pricecount" localSheetId="12">#REF!</definedName>
    <definedName name="pricecount" localSheetId="0">#REF!</definedName>
    <definedName name="pricecount">#REF!</definedName>
    <definedName name="priceout" localSheetId="9">#REF!</definedName>
    <definedName name="priceout" localSheetId="11">#REF!</definedName>
    <definedName name="priceout" localSheetId="12">#REF!</definedName>
    <definedName name="priceout" localSheetId="0">#REF!</definedName>
    <definedName name="priceout">#REF!</definedName>
    <definedName name="prices" localSheetId="9">#REF!</definedName>
    <definedName name="prices" localSheetId="11">#REF!</definedName>
    <definedName name="prices" localSheetId="12">#REF!</definedName>
    <definedName name="prices" localSheetId="0">#REF!</definedName>
    <definedName name="prices">#REF!</definedName>
    <definedName name="PriceTable" localSheetId="9">#REF!</definedName>
    <definedName name="PriceTable" localSheetId="11">#REF!</definedName>
    <definedName name="PriceTable" localSheetId="12">#REF!</definedName>
    <definedName name="PriceTable" localSheetId="0">#REF!</definedName>
    <definedName name="PriceTable">#REF!</definedName>
    <definedName name="PriceTable2" localSheetId="9">#REF!</definedName>
    <definedName name="PriceTable2" localSheetId="11">#REF!</definedName>
    <definedName name="PriceTable2" localSheetId="12">#REF!</definedName>
    <definedName name="PriceTable2" localSheetId="0">#REF!</definedName>
    <definedName name="PriceTable2">#REF!</definedName>
    <definedName name="_xlnm.Print_Area" localSheetId="7">'2017 ILP Exp Carryover'!$B$1:$O$75</definedName>
    <definedName name="_xlnm.Print_Area" localSheetId="14">'2017 ILP Incent Carryover'!$A$1:$N$30</definedName>
    <definedName name="_xlnm.Print_Area" localSheetId="1">'Cover Page'!$A$1:$K$32</definedName>
    <definedName name="_xlnm.Print_Area" localSheetId="6">'DREBA 2017'!$B$1:$T$69</definedName>
    <definedName name="_xlnm.Print_Area" localSheetId="8">'Event Summary 1 of 5'!$A$1:$M$37</definedName>
    <definedName name="_xlnm.Print_Area" localSheetId="9">'Event Summary 2 of 5 '!$A$1:$M$36</definedName>
    <definedName name="_xlnm.Print_Area" localSheetId="10">'Event Summary 3 of 5'!$A$1:$M$23</definedName>
    <definedName name="_xlnm.Print_Area" localSheetId="11">'Event Summary 4 of 5'!$A$1:$M$25</definedName>
    <definedName name="_xlnm.Print_Area" localSheetId="12">'Event Summary 5 of 5'!$A$1:$M$24</definedName>
    <definedName name="_xlnm.Print_Area" localSheetId="3">'Ex Ante LI &amp; Eligibility Stats'!$A$1:$O$22</definedName>
    <definedName name="_xlnm.Print_Area" localSheetId="4">'Ex Post LI &amp; Eligibility Stats'!$A$1:$O$22</definedName>
    <definedName name="_xlnm.Print_Area" localSheetId="16">'Fund Shift Log 2017'!$A$1:$E$26</definedName>
    <definedName name="_xlnm.Print_Area" localSheetId="13">'Incentives 2017'!$A$1:$N$27</definedName>
    <definedName name="_xlnm.Print_Area" localSheetId="15">'ME&amp;O Actual Expenditures'!$A$1:$O$60</definedName>
    <definedName name="_xlnm.Print_Area" localSheetId="2">'Program MW'!$A$1:$T$55</definedName>
    <definedName name="_xlnm.Print_Area" localSheetId="0">'Report Cover - Public'!$A$1:$K$42</definedName>
    <definedName name="_xlnm.Print_Area" localSheetId="5">'TA-TI Distribution'!$A$1:$Y$60</definedName>
    <definedName name="Proglife" localSheetId="9">[3]Inputs!#REF!</definedName>
    <definedName name="Proglife" localSheetId="11">[3]Inputs!#REF!</definedName>
    <definedName name="Proglife" localSheetId="12">[3]Inputs!#REF!</definedName>
    <definedName name="Proglife" localSheetId="0">[3]Inputs!#REF!</definedName>
    <definedName name="Proglife">[3]Inputs!#REF!</definedName>
    <definedName name="ProgramRow" localSheetId="9">[3]Summary!#REF!</definedName>
    <definedName name="ProgramRow" localSheetId="11">[3]Summary!#REF!</definedName>
    <definedName name="ProgramRow" localSheetId="12">[3]Summary!#REF!</definedName>
    <definedName name="ProgramRow" localSheetId="0">[3]Summary!#REF!</definedName>
    <definedName name="ProgramRow">[3]Summary!#REF!</definedName>
    <definedName name="Projectedenrollment" localSheetId="9">'[1]Cost Inputs'!#REF!</definedName>
    <definedName name="Projectedenrollment" localSheetId="11">'[1]Cost Inputs'!#REF!</definedName>
    <definedName name="Projectedenrollment" localSheetId="12">'[1]Cost Inputs'!#REF!</definedName>
    <definedName name="Projectedenrollment" localSheetId="0">'[1]Cost Inputs'!#REF!</definedName>
    <definedName name="Projectedenrollment">'[1]Cost Inputs'!#REF!</definedName>
    <definedName name="Projectedpart" localSheetId="9">'[1]Cost Inputs'!#REF!</definedName>
    <definedName name="Projectedpart" localSheetId="11">'[1]Cost Inputs'!#REF!</definedName>
    <definedName name="Projectedpart" localSheetId="12">'[1]Cost Inputs'!#REF!</definedName>
    <definedName name="Projectedpart" localSheetId="0">'[1]Cost Inputs'!#REF!</definedName>
    <definedName name="Projectedpart">'[1]Cost Inputs'!#REF!</definedName>
    <definedName name="PTable">'[13]Market Data Pasted'!$A$7:$D$367</definedName>
    <definedName name="qwer" localSheetId="8" hidden="1">{"PI_Data",#N/A,TRUE,"P&amp;I Data"}</definedName>
    <definedName name="qwer" localSheetId="9" hidden="1">{"PI_Data",#N/A,TRUE,"P&amp;I Data"}</definedName>
    <definedName name="qwer" localSheetId="11" hidden="1">{"PI_Data",#N/A,TRUE,"P&amp;I Data"}</definedName>
    <definedName name="qwer" localSheetId="12"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4">#REF!</definedName>
    <definedName name="Reliability_Expectations" localSheetId="6">#REF!</definedName>
    <definedName name="Reliability_Expectations" localSheetId="9">#REF!</definedName>
    <definedName name="Reliability_Expectations" localSheetId="11">#REF!</definedName>
    <definedName name="Reliability_Expectations" localSheetId="12">#REF!</definedName>
    <definedName name="Reliability_Expectations" localSheetId="13">#REF!</definedName>
    <definedName name="Reliability_Expectations" localSheetId="15">#REF!</definedName>
    <definedName name="Reliability_Expectations" localSheetId="0">#REF!</definedName>
    <definedName name="Reliability_Expectations">#REF!</definedName>
    <definedName name="replenishyears" localSheetId="9">'[1]Cost Inputs'!#REF!</definedName>
    <definedName name="replenishyears" localSheetId="11">'[1]Cost Inputs'!#REF!</definedName>
    <definedName name="replenishyears" localSheetId="12">'[1]Cost Inputs'!#REF!</definedName>
    <definedName name="replenishyears" localSheetId="0">'[1]Cost Inputs'!#REF!</definedName>
    <definedName name="replenishyears">'[1]Cost Inputs'!#REF!</definedName>
    <definedName name="RESacqcostPCT" localSheetId="9">'[1]Cost Inputs'!#REF!</definedName>
    <definedName name="RESacqcostPCT" localSheetId="11">'[1]Cost Inputs'!#REF!</definedName>
    <definedName name="RESacqcostPCT" localSheetId="12">'[1]Cost Inputs'!#REF!</definedName>
    <definedName name="RESacqcostPCT" localSheetId="0">'[1]Cost Inputs'!#REF!</definedName>
    <definedName name="RESacqcostPCT">'[1]Cost Inputs'!#REF!</definedName>
    <definedName name="RESacqcostswitch" localSheetId="9">'[1]Cost Inputs'!#REF!</definedName>
    <definedName name="RESacqcostswitch" localSheetId="11">'[1]Cost Inputs'!#REF!</definedName>
    <definedName name="RESacqcostswitch" localSheetId="12">'[1]Cost Inputs'!#REF!</definedName>
    <definedName name="RESacqcostswitch" localSheetId="0">'[1]Cost Inputs'!#REF!</definedName>
    <definedName name="RESacqcostswitch">'[1]Cost Inputs'!#REF!</definedName>
    <definedName name="RESdevicesperparticipantcurrent" localSheetId="9">'[1]Cost Inputs'!#REF!</definedName>
    <definedName name="RESdevicesperparticipantcurrent" localSheetId="11">'[1]Cost Inputs'!#REF!</definedName>
    <definedName name="RESdevicesperparticipantcurrent" localSheetId="12">'[1]Cost Inputs'!#REF!</definedName>
    <definedName name="RESdevicesperparticipantcurrent" localSheetId="0">'[1]Cost Inputs'!#REF!</definedName>
    <definedName name="RESdevicesperparticipantcurrent">'[1]Cost Inputs'!#REF!</definedName>
    <definedName name="RESdevicesperparticipantnew" localSheetId="9">'[1]Cost Inputs'!#REF!</definedName>
    <definedName name="RESdevicesperparticipantnew" localSheetId="11">'[1]Cost Inputs'!#REF!</definedName>
    <definedName name="RESdevicesperparticipantnew" localSheetId="12">'[1]Cost Inputs'!#REF!</definedName>
    <definedName name="RESdevicesperparticipantnew" localSheetId="0">'[1]Cost Inputs'!#REF!</definedName>
    <definedName name="RESdevicesperparticipantnew">'[1]Cost Inputs'!#REF!</definedName>
    <definedName name="RESdualcurrent" localSheetId="9">#REF!</definedName>
    <definedName name="RESdualcurrent" localSheetId="11">#REF!</definedName>
    <definedName name="RESdualcurrent" localSheetId="12">#REF!</definedName>
    <definedName name="RESdualcurrent" localSheetId="0">#REF!</definedName>
    <definedName name="RESdualcurrent">#REF!</definedName>
    <definedName name="RESdualnew" localSheetId="9">#REF!</definedName>
    <definedName name="RESdualnew" localSheetId="11">#REF!</definedName>
    <definedName name="RESdualnew" localSheetId="12">#REF!</definedName>
    <definedName name="RESdualnew" localSheetId="0">#REF!</definedName>
    <definedName name="RESdualnew">#REF!</definedName>
    <definedName name="ReserveMargin">[3]Inputs!$I$28</definedName>
    <definedName name="RESPCT1stinstallcost" localSheetId="9">'[1]Cost Inputs'!#REF!</definedName>
    <definedName name="RESPCT1stinstallcost" localSheetId="11">'[1]Cost Inputs'!#REF!</definedName>
    <definedName name="RESPCT1stinstallcost" localSheetId="12">'[1]Cost Inputs'!#REF!</definedName>
    <definedName name="RESPCT1stinstallcost" localSheetId="0">'[1]Cost Inputs'!#REF!</definedName>
    <definedName name="RESPCT1stinstallcost">'[1]Cost Inputs'!#REF!</definedName>
    <definedName name="RESPCT2ndinstallcost" localSheetId="9">'[1]Cost Inputs'!#REF!</definedName>
    <definedName name="RESPCT2ndinstallcost" localSheetId="11">'[1]Cost Inputs'!#REF!</definedName>
    <definedName name="RESPCT2ndinstallcost" localSheetId="12">'[1]Cost Inputs'!#REF!</definedName>
    <definedName name="RESPCT2ndinstallcost" localSheetId="0">'[1]Cost Inputs'!#REF!</definedName>
    <definedName name="RESPCT2ndinstallcost">'[1]Cost Inputs'!#REF!</definedName>
    <definedName name="RESPCTacqcost" localSheetId="9">'[1]Cost Inputs'!#REF!</definedName>
    <definedName name="RESPCTacqcost" localSheetId="11">'[1]Cost Inputs'!#REF!</definedName>
    <definedName name="RESPCTacqcost" localSheetId="12">'[1]Cost Inputs'!#REF!</definedName>
    <definedName name="RESPCTacqcost" localSheetId="0">'[1]Cost Inputs'!#REF!</definedName>
    <definedName name="RESPCTacqcost">'[1]Cost Inputs'!#REF!</definedName>
    <definedName name="RESPCTacqincentive">[14]Inputs!$D$37</definedName>
    <definedName name="RESPCTappointmentpercent" localSheetId="9">'[1]Cost Inputs'!#REF!</definedName>
    <definedName name="RESPCTappointmentpercent" localSheetId="11">'[1]Cost Inputs'!#REF!</definedName>
    <definedName name="RESPCTappointmentpercent" localSheetId="12">'[1]Cost Inputs'!#REF!</definedName>
    <definedName name="RESPCTappointmentpercent" localSheetId="0">'[1]Cost Inputs'!#REF!</definedName>
    <definedName name="RESPCTappointmentpercent">'[1]Cost Inputs'!#REF!</definedName>
    <definedName name="RESPCTCCcostperenroll" localSheetId="9">'[1]Cost Inputs'!#REF!</definedName>
    <definedName name="RESPCTCCcostperenroll" localSheetId="11">'[1]Cost Inputs'!#REF!</definedName>
    <definedName name="RESPCTCCcostperenroll" localSheetId="12">'[1]Cost Inputs'!#REF!</definedName>
    <definedName name="RESPCTCCcostperenroll" localSheetId="0">'[1]Cost Inputs'!#REF!</definedName>
    <definedName name="RESPCTCCcostperenroll">'[1]Cost Inputs'!#REF!</definedName>
    <definedName name="RESPCTCCpercentperenroll" localSheetId="9">'[1]Cost Inputs'!#REF!</definedName>
    <definedName name="RESPCTCCpercentperenroll" localSheetId="11">'[1]Cost Inputs'!#REF!</definedName>
    <definedName name="RESPCTCCpercentperenroll" localSheetId="12">'[1]Cost Inputs'!#REF!</definedName>
    <definedName name="RESPCTCCpercentperenroll" localSheetId="0">'[1]Cost Inputs'!#REF!</definedName>
    <definedName name="RESPCTCCpercentperenroll">'[1]Cost Inputs'!#REF!</definedName>
    <definedName name="RESPCTcostperappointment" localSheetId="9">'[1]Cost Inputs'!#REF!</definedName>
    <definedName name="RESPCTcostperappointment" localSheetId="11">'[1]Cost Inputs'!#REF!</definedName>
    <definedName name="RESPCTcostperappointment" localSheetId="12">'[1]Cost Inputs'!#REF!</definedName>
    <definedName name="RESPCTcostperappointment" localSheetId="0">'[1]Cost Inputs'!#REF!</definedName>
    <definedName name="RESPCTcostperappointment">'[1]Cost Inputs'!#REF!</definedName>
    <definedName name="RESPCTcostperinspection" localSheetId="9">'[1]Cost Inputs'!#REF!</definedName>
    <definedName name="RESPCTcostperinspection" localSheetId="11">'[1]Cost Inputs'!#REF!</definedName>
    <definedName name="RESPCTcostperinspection" localSheetId="12">'[1]Cost Inputs'!#REF!</definedName>
    <definedName name="RESPCTcostperinspection" localSheetId="0">'[1]Cost Inputs'!#REF!</definedName>
    <definedName name="RESPCTcostperinspection">'[1]Cost Inputs'!#REF!</definedName>
    <definedName name="RESPCTequipcost" localSheetId="9">'[1]Cost Inputs'!#REF!</definedName>
    <definedName name="RESPCTequipcost" localSheetId="11">'[1]Cost Inputs'!#REF!</definedName>
    <definedName name="RESPCTequipcost" localSheetId="12">'[1]Cost Inputs'!#REF!</definedName>
    <definedName name="RESPCTequipcost" localSheetId="0">'[1]Cost Inputs'!#REF!</definedName>
    <definedName name="RESPCTequipcost">'[1]Cost Inputs'!#REF!</definedName>
    <definedName name="RESpctimpactcurrent" localSheetId="9">#REF!</definedName>
    <definedName name="RESpctimpactcurrent" localSheetId="11">#REF!</definedName>
    <definedName name="RESpctimpactcurrent" localSheetId="12">#REF!</definedName>
    <definedName name="RESpctimpactcurrent" localSheetId="0">#REF!</definedName>
    <definedName name="RESpctimpactcurrent">#REF!</definedName>
    <definedName name="RESpctimpactnew" localSheetId="9">#REF!</definedName>
    <definedName name="RESpctimpactnew" localSheetId="11">#REF!</definedName>
    <definedName name="RESpctimpactnew" localSheetId="12">#REF!</definedName>
    <definedName name="RESpctimpactnew" localSheetId="0">#REF!</definedName>
    <definedName name="RESpctimpactnew">#REF!</definedName>
    <definedName name="RESPCTincentive" localSheetId="9">'[1]Cost Inputs'!#REF!</definedName>
    <definedName name="RESPCTincentive" localSheetId="11">'[1]Cost Inputs'!#REF!</definedName>
    <definedName name="RESPCTincentive" localSheetId="12">'[1]Cost Inputs'!#REF!</definedName>
    <definedName name="RESPCTincentive" localSheetId="0">'[1]Cost Inputs'!#REF!</definedName>
    <definedName name="RESPCTincentive">'[1]Cost Inputs'!#REF!</definedName>
    <definedName name="RESPCTinspectioncost" localSheetId="9">'[1]Cost Inputs'!#REF!</definedName>
    <definedName name="RESPCTinspectioncost" localSheetId="11">'[1]Cost Inputs'!#REF!</definedName>
    <definedName name="RESPCTinspectioncost" localSheetId="12">'[1]Cost Inputs'!#REF!</definedName>
    <definedName name="RESPCTinspectioncost" localSheetId="0">'[1]Cost Inputs'!#REF!</definedName>
    <definedName name="RESPCTinspectioncost">'[1]Cost Inputs'!#REF!</definedName>
    <definedName name="RESPCTinspectionpct" localSheetId="9">'[1]Cost Inputs'!#REF!</definedName>
    <definedName name="RESPCTinspectionpct" localSheetId="11">'[1]Cost Inputs'!#REF!</definedName>
    <definedName name="RESPCTinspectionpct" localSheetId="12">'[1]Cost Inputs'!#REF!</definedName>
    <definedName name="RESPCTinspectionpct" localSheetId="0">'[1]Cost Inputs'!#REF!</definedName>
    <definedName name="RESPCTinspectionpct">'[1]Cost Inputs'!#REF!</definedName>
    <definedName name="RESPCTinspectionpercent" localSheetId="9">'[1]Cost Inputs'!#REF!</definedName>
    <definedName name="RESPCTinspectionpercent" localSheetId="11">'[1]Cost Inputs'!#REF!</definedName>
    <definedName name="RESPCTinspectionpercent" localSheetId="12">'[1]Cost Inputs'!#REF!</definedName>
    <definedName name="RESPCTinspectionpercent" localSheetId="0">'[1]Cost Inputs'!#REF!</definedName>
    <definedName name="RESPCTinspectionpercent">'[1]Cost Inputs'!#REF!</definedName>
    <definedName name="RESPCTinstallcost" localSheetId="9">'[1]Cost Inputs'!#REF!</definedName>
    <definedName name="RESPCTinstallcost" localSheetId="11">'[1]Cost Inputs'!#REF!</definedName>
    <definedName name="RESPCTinstallcost" localSheetId="12">'[1]Cost Inputs'!#REF!</definedName>
    <definedName name="RESPCTinstallcost" localSheetId="0">'[1]Cost Inputs'!#REF!</definedName>
    <definedName name="RESPCTinstallcost">'[1]Cost Inputs'!#REF!</definedName>
    <definedName name="RESPCTMandRcost" localSheetId="9">'[1]Cost Inputs'!#REF!</definedName>
    <definedName name="RESPCTMandRcost" localSheetId="11">'[1]Cost Inputs'!#REF!</definedName>
    <definedName name="RESPCTMandRcost" localSheetId="12">'[1]Cost Inputs'!#REF!</definedName>
    <definedName name="RESPCTMandRcost" localSheetId="0">'[1]Cost Inputs'!#REF!</definedName>
    <definedName name="RESPCTMandRcost">'[1]Cost Inputs'!#REF!</definedName>
    <definedName name="RESPCTMandRrate" localSheetId="9">'[1]Cost Inputs'!#REF!</definedName>
    <definedName name="RESPCTMandRrate" localSheetId="11">'[1]Cost Inputs'!#REF!</definedName>
    <definedName name="RESPCTMandRrate" localSheetId="12">'[1]Cost Inputs'!#REF!</definedName>
    <definedName name="RESPCTMandRrate" localSheetId="0">'[1]Cost Inputs'!#REF!</definedName>
    <definedName name="RESPCTMandRrate">'[1]Cost Inputs'!#REF!</definedName>
    <definedName name="resPCTpercent" localSheetId="9">'[1]Cost Inputs'!#REF!</definedName>
    <definedName name="resPCTpercent" localSheetId="11">'[1]Cost Inputs'!#REF!</definedName>
    <definedName name="resPCTpercent" localSheetId="12">'[1]Cost Inputs'!#REF!</definedName>
    <definedName name="resPCTpercent" localSheetId="0">'[1]Cost Inputs'!#REF!</definedName>
    <definedName name="resPCTpercent">'[1]Cost Inputs'!#REF!</definedName>
    <definedName name="RESPCTpercentwappointments" localSheetId="9">'[1]Cost Inputs'!#REF!</definedName>
    <definedName name="RESPCTpercentwappointments" localSheetId="11">'[1]Cost Inputs'!#REF!</definedName>
    <definedName name="RESPCTpercentwappointments" localSheetId="12">'[1]Cost Inputs'!#REF!</definedName>
    <definedName name="RESPCTpercentwappointments" localSheetId="0">'[1]Cost Inputs'!#REF!</definedName>
    <definedName name="RESPCTpercentwappointments">'[1]Cost Inputs'!#REF!</definedName>
    <definedName name="RESPCTrecoverycost" localSheetId="9">'[1]Cost Inputs'!#REF!</definedName>
    <definedName name="RESPCTrecoverycost" localSheetId="11">'[1]Cost Inputs'!#REF!</definedName>
    <definedName name="RESPCTrecoverycost" localSheetId="12">'[1]Cost Inputs'!#REF!</definedName>
    <definedName name="RESPCTrecoverycost" localSheetId="0">'[1]Cost Inputs'!#REF!</definedName>
    <definedName name="RESPCTrecoverycost">'[1]Cost Inputs'!#REF!</definedName>
    <definedName name="RESPCTrecoverypct" localSheetId="9">'[1]Cost Inputs'!#REF!</definedName>
    <definedName name="RESPCTrecoverypct" localSheetId="11">'[1]Cost Inputs'!#REF!</definedName>
    <definedName name="RESPCTrecoverypct" localSheetId="12">'[1]Cost Inputs'!#REF!</definedName>
    <definedName name="RESPCTrecoverypct" localSheetId="0">'[1]Cost Inputs'!#REF!</definedName>
    <definedName name="RESPCTrecoverypct">'[1]Cost Inputs'!#REF!</definedName>
    <definedName name="resPCTresSWITCHpctexisting" localSheetId="9">'[1]Cost Inputs'!#REF!</definedName>
    <definedName name="resPCTresSWITCHpctexisting" localSheetId="11">'[1]Cost Inputs'!#REF!</definedName>
    <definedName name="resPCTresSWITCHpctexisting" localSheetId="12">'[1]Cost Inputs'!#REF!</definedName>
    <definedName name="resPCTresSWITCHpctexisting" localSheetId="0">'[1]Cost Inputs'!#REF!</definedName>
    <definedName name="resPCTresSWITCHpctexisting">'[1]Cost Inputs'!#REF!</definedName>
    <definedName name="RESPCTshippingcost" localSheetId="9">'[1]Cost Inputs'!#REF!</definedName>
    <definedName name="RESPCTshippingcost" localSheetId="11">'[1]Cost Inputs'!#REF!</definedName>
    <definedName name="RESPCTshippingcost" localSheetId="12">'[1]Cost Inputs'!#REF!</definedName>
    <definedName name="RESPCTshippingcost" localSheetId="0">'[1]Cost Inputs'!#REF!</definedName>
    <definedName name="RESPCTshippingcost">'[1]Cost Inputs'!#REF!</definedName>
    <definedName name="RESPCTshoptestcost" localSheetId="9">'[1]Cost Inputs'!#REF!</definedName>
    <definedName name="RESPCTshoptestcost" localSheetId="11">'[1]Cost Inputs'!#REF!</definedName>
    <definedName name="RESPCTshoptestcost" localSheetId="12">'[1]Cost Inputs'!#REF!</definedName>
    <definedName name="RESPCTshoptestcost" localSheetId="0">'[1]Cost Inputs'!#REF!</definedName>
    <definedName name="RESPCTshoptestcost">'[1]Cost Inputs'!#REF!</definedName>
    <definedName name="RESPCTshoptestpercent" localSheetId="9">'[1]Cost Inputs'!#REF!</definedName>
    <definedName name="RESPCTshoptestpercent" localSheetId="11">'[1]Cost Inputs'!#REF!</definedName>
    <definedName name="RESPCTshoptestpercent" localSheetId="12">'[1]Cost Inputs'!#REF!</definedName>
    <definedName name="RESPCTshoptestpercent" localSheetId="0">'[1]Cost Inputs'!#REF!</definedName>
    <definedName name="RESPCTshoptestpercent">'[1]Cost Inputs'!#REF!</definedName>
    <definedName name="RESPCTshuntcost" localSheetId="9">'[1]Cost Inputs'!#REF!</definedName>
    <definedName name="RESPCTshuntcost" localSheetId="11">'[1]Cost Inputs'!#REF!</definedName>
    <definedName name="RESPCTshuntcost" localSheetId="12">'[1]Cost Inputs'!#REF!</definedName>
    <definedName name="RESPCTshuntcost" localSheetId="0">'[1]Cost Inputs'!#REF!</definedName>
    <definedName name="RESPCTshuntcost">'[1]Cost Inputs'!#REF!</definedName>
    <definedName name="RESPCTshuntpercent" localSheetId="9">'[1]Cost Inputs'!#REF!</definedName>
    <definedName name="RESPCTshuntpercent" localSheetId="11">'[1]Cost Inputs'!#REF!</definedName>
    <definedName name="RESPCTshuntpercent" localSheetId="12">'[1]Cost Inputs'!#REF!</definedName>
    <definedName name="RESPCTshuntpercent" localSheetId="0">'[1]Cost Inputs'!#REF!</definedName>
    <definedName name="RESPCTshuntpercent">'[1]Cost Inputs'!#REF!</definedName>
    <definedName name="RESPCTwallplatecost" localSheetId="9">'[1]Cost Inputs'!#REF!</definedName>
    <definedName name="RESPCTwallplatecost" localSheetId="11">'[1]Cost Inputs'!#REF!</definedName>
    <definedName name="RESPCTwallplatecost" localSheetId="12">'[1]Cost Inputs'!#REF!</definedName>
    <definedName name="RESPCTwallplatecost" localSheetId="0">'[1]Cost Inputs'!#REF!</definedName>
    <definedName name="RESPCTwallplatecost">'[1]Cost Inputs'!#REF!</definedName>
    <definedName name="RESPCTwallplatepercent" localSheetId="9">'[1]Cost Inputs'!#REF!</definedName>
    <definedName name="RESPCTwallplatepercent" localSheetId="11">'[1]Cost Inputs'!#REF!</definedName>
    <definedName name="RESPCTwallplatepercent" localSheetId="12">'[1]Cost Inputs'!#REF!</definedName>
    <definedName name="RESPCTwallplatepercent" localSheetId="0">'[1]Cost Inputs'!#REF!</definedName>
    <definedName name="RESPCTwallplatepercent">'[1]Cost Inputs'!#REF!</definedName>
    <definedName name="RESPCTwiresavercost" localSheetId="9">'[1]Cost Inputs'!#REF!</definedName>
    <definedName name="RESPCTwiresavercost" localSheetId="11">'[1]Cost Inputs'!#REF!</definedName>
    <definedName name="RESPCTwiresavercost" localSheetId="12">'[1]Cost Inputs'!#REF!</definedName>
    <definedName name="RESPCTwiresavercost" localSheetId="0">'[1]Cost Inputs'!#REF!</definedName>
    <definedName name="RESPCTwiresavercost">'[1]Cost Inputs'!#REF!</definedName>
    <definedName name="RESPCTwiresaverpercent" localSheetId="9">'[1]Cost Inputs'!#REF!</definedName>
    <definedName name="RESPCTwiresaverpercent" localSheetId="11">'[1]Cost Inputs'!#REF!</definedName>
    <definedName name="RESPCTwiresaverpercent" localSheetId="12">'[1]Cost Inputs'!#REF!</definedName>
    <definedName name="RESPCTwiresaverpercent" localSheetId="0">'[1]Cost Inputs'!#REF!</definedName>
    <definedName name="RESPCTwiresaverpercent">'[1]Cost Inputs'!#REF!</definedName>
    <definedName name="RESswitch1stinstallcost" localSheetId="9">'[1]Cost Inputs'!#REF!</definedName>
    <definedName name="RESswitch1stinstallcost" localSheetId="11">'[1]Cost Inputs'!#REF!</definedName>
    <definedName name="RESswitch1stinstallcost" localSheetId="12">'[1]Cost Inputs'!#REF!</definedName>
    <definedName name="RESswitch1stinstallcost" localSheetId="0">'[1]Cost Inputs'!#REF!</definedName>
    <definedName name="RESswitch1stinstallcost">'[1]Cost Inputs'!#REF!</definedName>
    <definedName name="RESswitch2ndinstallcost" localSheetId="9">'[1]Cost Inputs'!#REF!</definedName>
    <definedName name="RESswitch2ndinstallcost" localSheetId="11">'[1]Cost Inputs'!#REF!</definedName>
    <definedName name="RESswitch2ndinstallcost" localSheetId="12">'[1]Cost Inputs'!#REF!</definedName>
    <definedName name="RESswitch2ndinstallcost" localSheetId="0">'[1]Cost Inputs'!#REF!</definedName>
    <definedName name="RESswitch2ndinstallcost">'[1]Cost Inputs'!#REF!</definedName>
    <definedName name="RESswitchacqcost" localSheetId="9">'[1]Cost Inputs'!#REF!</definedName>
    <definedName name="RESswitchacqcost" localSheetId="11">'[1]Cost Inputs'!#REF!</definedName>
    <definedName name="RESswitchacqcost" localSheetId="12">'[1]Cost Inputs'!#REF!</definedName>
    <definedName name="RESswitchacqcost" localSheetId="0">'[1]Cost Inputs'!#REF!</definedName>
    <definedName name="RESswitchacqcost">'[1]Cost Inputs'!#REF!</definedName>
    <definedName name="RESswitchacqincentive">[14]Inputs!$C$37</definedName>
    <definedName name="RESswitchappointmentpercent" localSheetId="9">'[1]Cost Inputs'!#REF!</definedName>
    <definedName name="RESswitchappointmentpercent" localSheetId="11">'[1]Cost Inputs'!#REF!</definedName>
    <definedName name="RESswitchappointmentpercent" localSheetId="12">'[1]Cost Inputs'!#REF!</definedName>
    <definedName name="RESswitchappointmentpercent" localSheetId="0">'[1]Cost Inputs'!#REF!</definedName>
    <definedName name="RESswitchappointmentpercent">'[1]Cost Inputs'!#REF!</definedName>
    <definedName name="RESswitchCCcostperenroll" localSheetId="9">'[1]Cost Inputs'!#REF!</definedName>
    <definedName name="RESswitchCCcostperenroll" localSheetId="11">'[1]Cost Inputs'!#REF!</definedName>
    <definedName name="RESswitchCCcostperenroll" localSheetId="12">'[1]Cost Inputs'!#REF!</definedName>
    <definedName name="RESswitchCCcostperenroll" localSheetId="0">'[1]Cost Inputs'!#REF!</definedName>
    <definedName name="RESswitchCCcostperenroll">'[1]Cost Inputs'!#REF!</definedName>
    <definedName name="RESswitchCCpercentperenroll" localSheetId="9">'[1]Cost Inputs'!#REF!</definedName>
    <definedName name="RESswitchCCpercentperenroll" localSheetId="11">'[1]Cost Inputs'!#REF!</definedName>
    <definedName name="RESswitchCCpercentperenroll" localSheetId="12">'[1]Cost Inputs'!#REF!</definedName>
    <definedName name="RESswitchCCpercentperenroll" localSheetId="0">'[1]Cost Inputs'!#REF!</definedName>
    <definedName name="RESswitchCCpercentperenroll">'[1]Cost Inputs'!#REF!</definedName>
    <definedName name="RESswitchcostperappointment" localSheetId="9">'[1]Cost Inputs'!#REF!</definedName>
    <definedName name="RESswitchcostperappointment" localSheetId="11">'[1]Cost Inputs'!#REF!</definedName>
    <definedName name="RESswitchcostperappointment" localSheetId="12">'[1]Cost Inputs'!#REF!</definedName>
    <definedName name="RESswitchcostperappointment" localSheetId="0">'[1]Cost Inputs'!#REF!</definedName>
    <definedName name="RESswitchcostperappointment">'[1]Cost Inputs'!#REF!</definedName>
    <definedName name="RESswitchcostperinspection" localSheetId="9">'[1]Cost Inputs'!#REF!</definedName>
    <definedName name="RESswitchcostperinspection" localSheetId="11">'[1]Cost Inputs'!#REF!</definedName>
    <definedName name="RESswitchcostperinspection" localSheetId="12">'[1]Cost Inputs'!#REF!</definedName>
    <definedName name="RESswitchcostperinspection" localSheetId="0">'[1]Cost Inputs'!#REF!</definedName>
    <definedName name="RESswitchcostperinspection">'[1]Cost Inputs'!#REF!</definedName>
    <definedName name="RESswitchequipcost" localSheetId="9">'[1]Cost Inputs'!#REF!</definedName>
    <definedName name="RESswitchequipcost" localSheetId="11">'[1]Cost Inputs'!#REF!</definedName>
    <definedName name="RESswitchequipcost" localSheetId="12">'[1]Cost Inputs'!#REF!</definedName>
    <definedName name="RESswitchequipcost" localSheetId="0">'[1]Cost Inputs'!#REF!</definedName>
    <definedName name="RESswitchequipcost">'[1]Cost Inputs'!#REF!</definedName>
    <definedName name="RESswitchimpactcurrent" localSheetId="9">#REF!</definedName>
    <definedName name="RESswitchimpactcurrent" localSheetId="11">#REF!</definedName>
    <definedName name="RESswitchimpactcurrent" localSheetId="12">#REF!</definedName>
    <definedName name="RESswitchimpactcurrent" localSheetId="0">#REF!</definedName>
    <definedName name="RESswitchimpactcurrent">#REF!</definedName>
    <definedName name="RESswitchimpactnew" localSheetId="9">#REF!</definedName>
    <definedName name="RESswitchimpactnew" localSheetId="11">#REF!</definedName>
    <definedName name="RESswitchimpactnew" localSheetId="12">#REF!</definedName>
    <definedName name="RESswitchimpactnew" localSheetId="0">#REF!</definedName>
    <definedName name="RESswitchimpactnew">#REF!</definedName>
    <definedName name="RESswitchincentive" localSheetId="9">'[1]Cost Inputs'!#REF!</definedName>
    <definedName name="RESswitchincentive" localSheetId="11">'[1]Cost Inputs'!#REF!</definedName>
    <definedName name="RESswitchincentive" localSheetId="12">'[1]Cost Inputs'!#REF!</definedName>
    <definedName name="RESswitchincentive" localSheetId="0">'[1]Cost Inputs'!#REF!</definedName>
    <definedName name="RESswitchincentive">'[1]Cost Inputs'!#REF!</definedName>
    <definedName name="RESswitchinspectioncost" localSheetId="9">'[1]Cost Inputs'!#REF!</definedName>
    <definedName name="RESswitchinspectioncost" localSheetId="11">'[1]Cost Inputs'!#REF!</definedName>
    <definedName name="RESswitchinspectioncost" localSheetId="12">'[1]Cost Inputs'!#REF!</definedName>
    <definedName name="RESswitchinspectioncost" localSheetId="0">'[1]Cost Inputs'!#REF!</definedName>
    <definedName name="RESswitchinspectioncost">'[1]Cost Inputs'!#REF!</definedName>
    <definedName name="RESswitchinspectionpct" localSheetId="9">'[1]Cost Inputs'!#REF!</definedName>
    <definedName name="RESswitchinspectionpct" localSheetId="11">'[1]Cost Inputs'!#REF!</definedName>
    <definedName name="RESswitchinspectionpct" localSheetId="12">'[1]Cost Inputs'!#REF!</definedName>
    <definedName name="RESswitchinspectionpct" localSheetId="0">'[1]Cost Inputs'!#REF!</definedName>
    <definedName name="RESswitchinspectionpct">'[1]Cost Inputs'!#REF!</definedName>
    <definedName name="RESswitchinspectionpercent" localSheetId="9">'[1]Cost Inputs'!#REF!</definedName>
    <definedName name="RESswitchinspectionpercent" localSheetId="11">'[1]Cost Inputs'!#REF!</definedName>
    <definedName name="RESswitchinspectionpercent" localSheetId="12">'[1]Cost Inputs'!#REF!</definedName>
    <definedName name="RESswitchinspectionpercent" localSheetId="0">'[1]Cost Inputs'!#REF!</definedName>
    <definedName name="RESswitchinspectionpercent">'[1]Cost Inputs'!#REF!</definedName>
    <definedName name="RESswitchinstallcost" localSheetId="9">'[1]Cost Inputs'!#REF!</definedName>
    <definedName name="RESswitchinstallcost" localSheetId="11">'[1]Cost Inputs'!#REF!</definedName>
    <definedName name="RESswitchinstallcost" localSheetId="12">'[1]Cost Inputs'!#REF!</definedName>
    <definedName name="RESswitchinstallcost" localSheetId="0">'[1]Cost Inputs'!#REF!</definedName>
    <definedName name="RESswitchinstallcost">'[1]Cost Inputs'!#REF!</definedName>
    <definedName name="RESswitchMandRcost" localSheetId="9">'[1]Cost Inputs'!#REF!</definedName>
    <definedName name="RESswitchMandRcost" localSheetId="11">'[1]Cost Inputs'!#REF!</definedName>
    <definedName name="RESswitchMandRcost" localSheetId="12">'[1]Cost Inputs'!#REF!</definedName>
    <definedName name="RESswitchMandRcost" localSheetId="0">'[1]Cost Inputs'!#REF!</definedName>
    <definedName name="RESswitchMandRcost">'[1]Cost Inputs'!#REF!</definedName>
    <definedName name="RESswitchMandRrate" localSheetId="9">'[1]Cost Inputs'!#REF!</definedName>
    <definedName name="RESswitchMandRrate" localSheetId="11">'[1]Cost Inputs'!#REF!</definedName>
    <definedName name="RESswitchMandRrate" localSheetId="12">'[1]Cost Inputs'!#REF!</definedName>
    <definedName name="RESswitchMandRrate" localSheetId="0">'[1]Cost Inputs'!#REF!</definedName>
    <definedName name="RESswitchMandRrate">'[1]Cost Inputs'!#REF!</definedName>
    <definedName name="resSWITCHpctexisting" localSheetId="9">'[1]Cost Inputs'!#REF!</definedName>
    <definedName name="resSWITCHpctexisting" localSheetId="11">'[1]Cost Inputs'!#REF!</definedName>
    <definedName name="resSWITCHpctexisting" localSheetId="12">'[1]Cost Inputs'!#REF!</definedName>
    <definedName name="resSWITCHpctexisting" localSheetId="0">'[1]Cost Inputs'!#REF!</definedName>
    <definedName name="resSWITCHpctexisting">'[1]Cost Inputs'!#REF!</definedName>
    <definedName name="resSWITCHpercent" localSheetId="9">'[1]Cost Inputs'!#REF!</definedName>
    <definedName name="resSWITCHpercent" localSheetId="11">'[1]Cost Inputs'!#REF!</definedName>
    <definedName name="resSWITCHpercent" localSheetId="12">'[1]Cost Inputs'!#REF!</definedName>
    <definedName name="resSWITCHpercent" localSheetId="0">'[1]Cost Inputs'!#REF!</definedName>
    <definedName name="resSWITCHpercent">'[1]Cost Inputs'!#REF!</definedName>
    <definedName name="RESswitchpercentwappointments" localSheetId="9">'[1]Cost Inputs'!#REF!</definedName>
    <definedName name="RESswitchpercentwappointments" localSheetId="11">'[1]Cost Inputs'!#REF!</definedName>
    <definedName name="RESswitchpercentwappointments" localSheetId="12">'[1]Cost Inputs'!#REF!</definedName>
    <definedName name="RESswitchpercentwappointments" localSheetId="0">'[1]Cost Inputs'!#REF!</definedName>
    <definedName name="RESswitchpercentwappointments">'[1]Cost Inputs'!#REF!</definedName>
    <definedName name="RESswitchrecoverycost" localSheetId="9">'[1]Cost Inputs'!#REF!</definedName>
    <definedName name="RESswitchrecoverycost" localSheetId="11">'[1]Cost Inputs'!#REF!</definedName>
    <definedName name="RESswitchrecoverycost" localSheetId="12">'[1]Cost Inputs'!#REF!</definedName>
    <definedName name="RESswitchrecoverycost" localSheetId="0">'[1]Cost Inputs'!#REF!</definedName>
    <definedName name="RESswitchrecoverycost">'[1]Cost Inputs'!#REF!</definedName>
    <definedName name="RESswitchrecoverypct" localSheetId="9">'[1]Cost Inputs'!#REF!</definedName>
    <definedName name="RESswitchrecoverypct" localSheetId="11">'[1]Cost Inputs'!#REF!</definedName>
    <definedName name="RESswitchrecoverypct" localSheetId="12">'[1]Cost Inputs'!#REF!</definedName>
    <definedName name="RESswitchrecoverypct" localSheetId="0">'[1]Cost Inputs'!#REF!</definedName>
    <definedName name="RESswitchrecoverypct">'[1]Cost Inputs'!#REF!</definedName>
    <definedName name="RESswitchshippingcost" localSheetId="9">'[1]Cost Inputs'!#REF!</definedName>
    <definedName name="RESswitchshippingcost" localSheetId="11">'[1]Cost Inputs'!#REF!</definedName>
    <definedName name="RESswitchshippingcost" localSheetId="12">'[1]Cost Inputs'!#REF!</definedName>
    <definedName name="RESswitchshippingcost" localSheetId="0">'[1]Cost Inputs'!#REF!</definedName>
    <definedName name="RESswitchshippingcost">'[1]Cost Inputs'!#REF!</definedName>
    <definedName name="RESswitchshoptestcost" localSheetId="9">'[1]Cost Inputs'!#REF!</definedName>
    <definedName name="RESswitchshoptestcost" localSheetId="11">'[1]Cost Inputs'!#REF!</definedName>
    <definedName name="RESswitchshoptestcost" localSheetId="12">'[1]Cost Inputs'!#REF!</definedName>
    <definedName name="RESswitchshoptestcost" localSheetId="0">'[1]Cost Inputs'!#REF!</definedName>
    <definedName name="RESswitchshoptestcost">'[1]Cost Inputs'!#REF!</definedName>
    <definedName name="RESswitchshoptestpercent" localSheetId="9">'[1]Cost Inputs'!#REF!</definedName>
    <definedName name="RESswitchshoptestpercent" localSheetId="11">'[1]Cost Inputs'!#REF!</definedName>
    <definedName name="RESswitchshoptestpercent" localSheetId="12">'[1]Cost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9">#REF!</definedName>
    <definedName name="rngTitle" localSheetId="11">#REF!</definedName>
    <definedName name="rngTitle" localSheetId="12">#REF!</definedName>
    <definedName name="rngTitle" localSheetId="0">#REF!</definedName>
    <definedName name="rngTitle">#REF!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9">#REF!</definedName>
    <definedName name="Saved" localSheetId="11">#REF!</definedName>
    <definedName name="Saved" localSheetId="12">#REF!</definedName>
    <definedName name="Saved" localSheetId="0">#REF!</definedName>
    <definedName name="Saved">#REF!</definedName>
    <definedName name="Scenario" localSheetId="9">[3]Inputs!#REF!</definedName>
    <definedName name="Scenario" localSheetId="11">[3]Inputs!#REF!</definedName>
    <definedName name="Scenario" localSheetId="12">[3]Inputs!#REF!</definedName>
    <definedName name="Scenario" localSheetId="0">[3]Inputs!#REF!</definedName>
    <definedName name="Scenario">[3]Inputs!#REF!</definedName>
    <definedName name="ScenarioInputsTable" localSheetId="9">#REF!</definedName>
    <definedName name="ScenarioInputsTable" localSheetId="11">#REF!</definedName>
    <definedName name="ScenarioInputsTable" localSheetId="12">#REF!</definedName>
    <definedName name="ScenarioInputsTable" localSheetId="0">#REF!</definedName>
    <definedName name="ScenarioInputsTable">#REF!</definedName>
    <definedName name="ScenarioList" localSheetId="9">#REF!</definedName>
    <definedName name="ScenarioList" localSheetId="11">#REF!</definedName>
    <definedName name="ScenarioList" localSheetId="12">#REF!</definedName>
    <definedName name="ScenarioList" localSheetId="0">#REF!</definedName>
    <definedName name="ScenarioList">#REF!</definedName>
    <definedName name="Sectors" localSheetId="9">OFFSET(#REF!,,,#REF!)</definedName>
    <definedName name="Sectors" localSheetId="11">OFFSET(#REF!,,,#REF!)</definedName>
    <definedName name="Sectors" localSheetId="12">OFFSET(#REF!,,,#REF!)</definedName>
    <definedName name="Sectors" localSheetId="0">OFFSET(#REF!,,,#REF!)</definedName>
    <definedName name="Sectors">OFFSET(#REF!,,,#REF!)</definedName>
    <definedName name="SectorValues" localSheetId="9">OFFSET(#REF!,,,#REF!)</definedName>
    <definedName name="SectorValues" localSheetId="11">OFFSET(#REF!,,,#REF!)</definedName>
    <definedName name="SectorValues" localSheetId="12">OFFSET(#REF!,,,#REF!)</definedName>
    <definedName name="SectorValues" localSheetId="0">OFFSET(#REF!,,,#REF!)</definedName>
    <definedName name="SectorValues">OFFSET(#REF!,,,#REF!)</definedName>
    <definedName name="seg1Losses" localSheetId="8">OFFSET('[5]n - ExistingTx'!$O$5,1,0,existRanks,1)</definedName>
    <definedName name="seg1Losses" localSheetId="9">OFFSET('[5]n - ExistingTx'!$O$5,1,0,[0]!existRanks,1)</definedName>
    <definedName name="seg1Losses" localSheetId="11">OFFSET('[5]n - ExistingTx'!$O$5,1,0,[0]!existRanks,1)</definedName>
    <definedName name="seg1Losses" localSheetId="12">OFFSET('[5]n - ExistingTx'!$O$5,1,0,[0]!existRanks,1)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9">OFFSET('[5]n - ExistingTx'!$Q$5,1,0,[0]!existRanks,1)</definedName>
    <definedName name="seg2Losses" localSheetId="11">OFFSET('[5]n - ExistingTx'!$Q$5,1,0,[0]!existRanks,1)</definedName>
    <definedName name="seg2Losses" localSheetId="12">OFFSET('[5]n - ExistingTx'!$Q$5,1,0,[0]!existRanks,1)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9">#REF!</definedName>
    <definedName name="SMLdevicesperparticipantcurrent" localSheetId="11">#REF!</definedName>
    <definedName name="SMLdevicesperparticipantcurrent" localSheetId="12">#REF!</definedName>
    <definedName name="SMLdevicesperparticipantcurrent" localSheetId="0">#REF!</definedName>
    <definedName name="SMLdevicesperparticipantcurrent">#REF!</definedName>
    <definedName name="SMLdevicesperparticipantnew" localSheetId="9">#REF!</definedName>
    <definedName name="SMLdevicesperparticipantnew" localSheetId="11">#REF!</definedName>
    <definedName name="SMLdevicesperparticipantnew" localSheetId="12">#REF!</definedName>
    <definedName name="SMLdevicesperparticipantnew" localSheetId="0">#REF!</definedName>
    <definedName name="SMLdevicesperparticipantnew">#REF!</definedName>
    <definedName name="SMLpctimpactcurrent" localSheetId="9">#REF!</definedName>
    <definedName name="SMLpctimpactcurrent" localSheetId="11">#REF!</definedName>
    <definedName name="SMLpctimpactcurrent" localSheetId="12">#REF!</definedName>
    <definedName name="SMLpctimpactcurrent" localSheetId="0">#REF!</definedName>
    <definedName name="SMLpctimpactcurrent">#REF!</definedName>
    <definedName name="SMLpctimpactnew" localSheetId="9">#REF!</definedName>
    <definedName name="SMLpctimpactnew" localSheetId="11">#REF!</definedName>
    <definedName name="SMLpctimpactnew" localSheetId="12">#REF!</definedName>
    <definedName name="SMLpctimpactnew" localSheetId="0">#REF!</definedName>
    <definedName name="SMLpctimpactnew">#REF!</definedName>
    <definedName name="SMLswitchimpactcurrent" localSheetId="9">#REF!</definedName>
    <definedName name="SMLswitchimpactcurrent" localSheetId="11">#REF!</definedName>
    <definedName name="SMLswitchimpactcurrent" localSheetId="12">#REF!</definedName>
    <definedName name="SMLswitchimpactcurrent" localSheetId="0">#REF!</definedName>
    <definedName name="SMLswitchimpactcurrent">#REF!</definedName>
    <definedName name="SMLswitchimpactnew" localSheetId="9">#REF!</definedName>
    <definedName name="SMLswitchimpactnew" localSheetId="11">#REF!</definedName>
    <definedName name="SMLswitchimpactnew" localSheetId="12">#REF!</definedName>
    <definedName name="SMLswitchimpactnew" localSheetId="0">#REF!</definedName>
    <definedName name="SMLswitchimpactnew">#REF!</definedName>
    <definedName name="softwaremaintenance" localSheetId="9">'[1]Cost Inputs'!#REF!</definedName>
    <definedName name="softwaremaintenance" localSheetId="11">'[1]Cost Inputs'!#REF!</definedName>
    <definedName name="softwaremaintenance" localSheetId="12">'[1]Cost Inputs'!#REF!</definedName>
    <definedName name="softwaremaintenance" localSheetId="0">'[1]Cost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tabilization_Customer_Base" localSheetId="7">#REF!</definedName>
    <definedName name="Stabilization_Customer_Base" localSheetId="14">#REF!</definedName>
    <definedName name="Stabilization_Customer_Base" localSheetId="6">#REF!</definedName>
    <definedName name="Stabilization_Customer_Base" localSheetId="9">#REF!</definedName>
    <definedName name="Stabilization_Customer_Base" localSheetId="11">#REF!</definedName>
    <definedName name="Stabilization_Customer_Base" localSheetId="12">#REF!</definedName>
    <definedName name="Stabilization_Customer_Base" localSheetId="13">#REF!</definedName>
    <definedName name="Stabilization_Customer_Base" localSheetId="15">#REF!</definedName>
    <definedName name="Stabilization_Customer_Base" localSheetId="0">#REF!</definedName>
    <definedName name="Stabilization_Customer_Base">#REF!</definedName>
    <definedName name="start" localSheetId="9">[3]Inputs!#REF!</definedName>
    <definedName name="start" localSheetId="11">[3]Inputs!#REF!</definedName>
    <definedName name="start" localSheetId="12">[3]Inputs!#REF!</definedName>
    <definedName name="start" localSheetId="0">[3]Inputs!#REF!</definedName>
    <definedName name="start">[3]Inputs!#REF!</definedName>
    <definedName name="StartMonth">'[6]Program Overview &amp; Inputs'!$C$8</definedName>
    <definedName name="StartYear">'[6]Program Overview &amp; Inputs'!$C$6</definedName>
    <definedName name="Stocks" localSheetId="9">OFFSET(#REF!,,,#REF!)</definedName>
    <definedName name="Stocks" localSheetId="11">OFFSET(#REF!,,,#REF!)</definedName>
    <definedName name="Stocks" localSheetId="12">OFFSET(#REF!,,,#REF!)</definedName>
    <definedName name="Stocks" localSheetId="0">OFFSET(#REF!,,,#REF!)</definedName>
    <definedName name="Stocks">OFFSET(#REF!,,,#REF!)</definedName>
    <definedName name="StockValues" localSheetId="9">OFFSET(#REF!,,,#REF!)</definedName>
    <definedName name="StockValues" localSheetId="11">OFFSET(#REF!,,,#REF!)</definedName>
    <definedName name="StockValues" localSheetId="12">OFFSET(#REF!,,,#REF!)</definedName>
    <definedName name="StockValues" localSheetId="0">OFFSET(#REF!,,,#REF!)</definedName>
    <definedName name="StockValues">OFFSET(#REF!,,,#REF!)</definedName>
    <definedName name="Submital" localSheetId="6">#REF!</definedName>
    <definedName name="Submital" localSheetId="9">#REF!</definedName>
    <definedName name="Submital" localSheetId="11">#REF!</definedName>
    <definedName name="Submital" localSheetId="12">#REF!</definedName>
    <definedName name="Submital" localSheetId="0">#REF!</definedName>
    <definedName name="Submital">#REF!</definedName>
    <definedName name="switchimpactcurrent" localSheetId="9">#REF!</definedName>
    <definedName name="switchimpactcurrent" localSheetId="11">#REF!</definedName>
    <definedName name="switchimpactcurrent" localSheetId="12">#REF!</definedName>
    <definedName name="switchimpactcurrent" localSheetId="0">#REF!</definedName>
    <definedName name="switchimpactcurrent">#REF!</definedName>
    <definedName name="switchimpactfinal" localSheetId="9">#REF!</definedName>
    <definedName name="switchimpactfinal" localSheetId="11">#REF!</definedName>
    <definedName name="switchimpactfinal" localSheetId="12">#REF!</definedName>
    <definedName name="switchimpactfinal" localSheetId="0">#REF!</definedName>
    <definedName name="switchimpactfinal">#REF!</definedName>
    <definedName name="switchimpactnew" localSheetId="9">#REF!</definedName>
    <definedName name="switchimpactnew" localSheetId="11">#REF!</definedName>
    <definedName name="switchimpactnew" localSheetId="12">#REF!</definedName>
    <definedName name="switchimpactnew" localSheetId="0">#REF!</definedName>
    <definedName name="switchimpactnew">#REF!</definedName>
    <definedName name="swithimpactcurrent" localSheetId="9">#REF!</definedName>
    <definedName name="swithimpactcurrent" localSheetId="11">#REF!</definedName>
    <definedName name="swithimpactcurrent" localSheetId="12">#REF!</definedName>
    <definedName name="swithimpactcurrent" localSheetId="0">#REF!</definedName>
    <definedName name="swithimpactcurrent">#REF!</definedName>
    <definedName name="Systemcommunication" localSheetId="9">'[1]Cost Inputs'!#REF!</definedName>
    <definedName name="Systemcommunication" localSheetId="11">'[1]Cost Inputs'!#REF!</definedName>
    <definedName name="Systemcommunication" localSheetId="12">'[1]Cost Inputs'!#REF!</definedName>
    <definedName name="Systemcommunication" localSheetId="0">'[1]Cost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4">#REF!</definedName>
    <definedName name="TEST0" localSheetId="6">#REF!</definedName>
    <definedName name="TEST0" localSheetId="9">#REF!</definedName>
    <definedName name="TEST0" localSheetId="11">#REF!</definedName>
    <definedName name="TEST0" localSheetId="12">#REF!</definedName>
    <definedName name="TEST0" localSheetId="13">#REF!</definedName>
    <definedName name="TEST0" localSheetId="15">#REF!</definedName>
    <definedName name="TEST0" localSheetId="0">#REF!</definedName>
    <definedName name="TEST0">#REF!</definedName>
    <definedName name="TEST1" localSheetId="7">#REF!</definedName>
    <definedName name="TEST1" localSheetId="14">#REF!</definedName>
    <definedName name="TEST1" localSheetId="6">#REF!</definedName>
    <definedName name="TEST1" localSheetId="9">#REF!</definedName>
    <definedName name="TEST1" localSheetId="11">#REF!</definedName>
    <definedName name="TEST1" localSheetId="12">#REF!</definedName>
    <definedName name="TEST1" localSheetId="13">#REF!</definedName>
    <definedName name="TEST1" localSheetId="15">#REF!</definedName>
    <definedName name="TEST1" localSheetId="0">#REF!</definedName>
    <definedName name="TEST1">#REF!</definedName>
    <definedName name="TEST10" localSheetId="7">#REF!</definedName>
    <definedName name="TEST10" localSheetId="6">#REF!</definedName>
    <definedName name="TEST10" localSheetId="9">#REF!</definedName>
    <definedName name="TEST10" localSheetId="11">#REF!</definedName>
    <definedName name="TEST10" localSheetId="12">#REF!</definedName>
    <definedName name="TEST10" localSheetId="15">#REF!</definedName>
    <definedName name="TEST10" localSheetId="0">#REF!</definedName>
    <definedName name="TEST10">#REF!</definedName>
    <definedName name="TEST11" localSheetId="7">#REF!</definedName>
    <definedName name="TEST11" localSheetId="6">#REF!</definedName>
    <definedName name="TEST11" localSheetId="9">#REF!</definedName>
    <definedName name="TEST11" localSheetId="11">#REF!</definedName>
    <definedName name="TEST11" localSheetId="12">#REF!</definedName>
    <definedName name="TEST11" localSheetId="15">#REF!</definedName>
    <definedName name="TEST11" localSheetId="0">#REF!</definedName>
    <definedName name="TEST11">#REF!</definedName>
    <definedName name="TEST12" localSheetId="7">#REF!</definedName>
    <definedName name="TEST12" localSheetId="6">#REF!</definedName>
    <definedName name="TEST12" localSheetId="9">#REF!</definedName>
    <definedName name="TEST12" localSheetId="11">#REF!</definedName>
    <definedName name="TEST12" localSheetId="12">#REF!</definedName>
    <definedName name="TEST12" localSheetId="15">#REF!</definedName>
    <definedName name="TEST12" localSheetId="0">#REF!</definedName>
    <definedName name="TEST12">#REF!</definedName>
    <definedName name="TEST13" localSheetId="7">#REF!</definedName>
    <definedName name="TEST13" localSheetId="6">#REF!</definedName>
    <definedName name="TEST13" localSheetId="9">#REF!</definedName>
    <definedName name="TEST13" localSheetId="11">#REF!</definedName>
    <definedName name="TEST13" localSheetId="12">#REF!</definedName>
    <definedName name="TEST13" localSheetId="15">#REF!</definedName>
    <definedName name="TEST13" localSheetId="0">#REF!</definedName>
    <definedName name="TEST13">#REF!</definedName>
    <definedName name="TEST14" localSheetId="7">#REF!</definedName>
    <definedName name="TEST14" localSheetId="6">#REF!</definedName>
    <definedName name="TEST14" localSheetId="9">#REF!</definedName>
    <definedName name="TEST14" localSheetId="11">#REF!</definedName>
    <definedName name="TEST14" localSheetId="12">#REF!</definedName>
    <definedName name="TEST14" localSheetId="15">#REF!</definedName>
    <definedName name="TEST14" localSheetId="0">#REF!</definedName>
    <definedName name="TEST14">#REF!</definedName>
    <definedName name="TEST15" localSheetId="7">#REF!</definedName>
    <definedName name="TEST15" localSheetId="6">#REF!</definedName>
    <definedName name="TEST15" localSheetId="9">#REF!</definedName>
    <definedName name="TEST15" localSheetId="11">#REF!</definedName>
    <definedName name="TEST15" localSheetId="12">#REF!</definedName>
    <definedName name="TEST15" localSheetId="15">#REF!</definedName>
    <definedName name="TEST15" localSheetId="0">#REF!</definedName>
    <definedName name="TEST15">#REF!</definedName>
    <definedName name="TEST16" localSheetId="7">#REF!</definedName>
    <definedName name="TEST16" localSheetId="6">#REF!</definedName>
    <definedName name="TEST16" localSheetId="9">#REF!</definedName>
    <definedName name="TEST16" localSheetId="11">#REF!</definedName>
    <definedName name="TEST16" localSheetId="12">#REF!</definedName>
    <definedName name="TEST16" localSheetId="15">#REF!</definedName>
    <definedName name="TEST16" localSheetId="0">#REF!</definedName>
    <definedName name="TEST16">#REF!</definedName>
    <definedName name="TEST17" localSheetId="7">#REF!</definedName>
    <definedName name="TEST17" localSheetId="6">#REF!</definedName>
    <definedName name="TEST17" localSheetId="9">#REF!</definedName>
    <definedName name="TEST17" localSheetId="11">#REF!</definedName>
    <definedName name="TEST17" localSheetId="12">#REF!</definedName>
    <definedName name="TEST17" localSheetId="15">#REF!</definedName>
    <definedName name="TEST17" localSheetId="0">#REF!</definedName>
    <definedName name="TEST17">#REF!</definedName>
    <definedName name="TEST18" localSheetId="7">#REF!</definedName>
    <definedName name="TEST18" localSheetId="6">#REF!</definedName>
    <definedName name="TEST18" localSheetId="9">#REF!</definedName>
    <definedName name="TEST18" localSheetId="11">#REF!</definedName>
    <definedName name="TEST18" localSheetId="12">#REF!</definedName>
    <definedName name="TEST18" localSheetId="15">#REF!</definedName>
    <definedName name="TEST18" localSheetId="0">#REF!</definedName>
    <definedName name="TEST18">#REF!</definedName>
    <definedName name="TEST19" localSheetId="7">#REF!</definedName>
    <definedName name="TEST19" localSheetId="6">#REF!</definedName>
    <definedName name="TEST19" localSheetId="9">#REF!</definedName>
    <definedName name="TEST19" localSheetId="11">#REF!</definedName>
    <definedName name="TEST19" localSheetId="12">#REF!</definedName>
    <definedName name="TEST19" localSheetId="15">#REF!</definedName>
    <definedName name="TEST19" localSheetId="0">#REF!</definedName>
    <definedName name="TEST19">#REF!</definedName>
    <definedName name="TEST2" localSheetId="7">#REF!</definedName>
    <definedName name="TEST2" localSheetId="6">#REF!</definedName>
    <definedName name="TEST2" localSheetId="9">#REF!</definedName>
    <definedName name="TEST2" localSheetId="11">#REF!</definedName>
    <definedName name="TEST2" localSheetId="12">#REF!</definedName>
    <definedName name="TEST2" localSheetId="15">#REF!</definedName>
    <definedName name="TEST2" localSheetId="0">#REF!</definedName>
    <definedName name="TEST2">#REF!</definedName>
    <definedName name="TEST20" localSheetId="7">#REF!</definedName>
    <definedName name="TEST20" localSheetId="6">#REF!</definedName>
    <definedName name="TEST20" localSheetId="9">#REF!</definedName>
    <definedName name="TEST20" localSheetId="11">#REF!</definedName>
    <definedName name="TEST20" localSheetId="12">#REF!</definedName>
    <definedName name="TEST20" localSheetId="15">#REF!</definedName>
    <definedName name="TEST20" localSheetId="0">#REF!</definedName>
    <definedName name="TEST20">#REF!</definedName>
    <definedName name="TEST21" localSheetId="7">#REF!</definedName>
    <definedName name="TEST21" localSheetId="6">#REF!</definedName>
    <definedName name="TEST21" localSheetId="9">#REF!</definedName>
    <definedName name="TEST21" localSheetId="11">#REF!</definedName>
    <definedName name="TEST21" localSheetId="12">#REF!</definedName>
    <definedName name="TEST21" localSheetId="15">#REF!</definedName>
    <definedName name="TEST21" localSheetId="0">#REF!</definedName>
    <definedName name="TEST21">#REF!</definedName>
    <definedName name="TEST22" localSheetId="7">#REF!</definedName>
    <definedName name="TEST22" localSheetId="6">#REF!</definedName>
    <definedName name="TEST22" localSheetId="9">#REF!</definedName>
    <definedName name="TEST22" localSheetId="11">#REF!</definedName>
    <definedName name="TEST22" localSheetId="12">#REF!</definedName>
    <definedName name="TEST22" localSheetId="15">#REF!</definedName>
    <definedName name="TEST22" localSheetId="0">#REF!</definedName>
    <definedName name="TEST22">#REF!</definedName>
    <definedName name="TEST23" localSheetId="7">#REF!</definedName>
    <definedName name="TEST23" localSheetId="6">#REF!</definedName>
    <definedName name="TEST23" localSheetId="9">#REF!</definedName>
    <definedName name="TEST23" localSheetId="11">#REF!</definedName>
    <definedName name="TEST23" localSheetId="12">#REF!</definedName>
    <definedName name="TEST23" localSheetId="15">#REF!</definedName>
    <definedName name="TEST23" localSheetId="0">#REF!</definedName>
    <definedName name="TEST23">#REF!</definedName>
    <definedName name="TEST24" localSheetId="7">#REF!</definedName>
    <definedName name="TEST24" localSheetId="6">#REF!</definedName>
    <definedName name="TEST24" localSheetId="9">#REF!</definedName>
    <definedName name="TEST24" localSheetId="11">#REF!</definedName>
    <definedName name="TEST24" localSheetId="12">#REF!</definedName>
    <definedName name="TEST24" localSheetId="15">#REF!</definedName>
    <definedName name="TEST24" localSheetId="0">#REF!</definedName>
    <definedName name="TEST24">#REF!</definedName>
    <definedName name="TEST25" localSheetId="7">#REF!</definedName>
    <definedName name="TEST25" localSheetId="6">#REF!</definedName>
    <definedName name="TEST25" localSheetId="9">#REF!</definedName>
    <definedName name="TEST25" localSheetId="11">#REF!</definedName>
    <definedName name="TEST25" localSheetId="12">#REF!</definedName>
    <definedName name="TEST25" localSheetId="15">#REF!</definedName>
    <definedName name="TEST25" localSheetId="0">#REF!</definedName>
    <definedName name="TEST25">#REF!</definedName>
    <definedName name="TEST26" localSheetId="7">#REF!</definedName>
    <definedName name="TEST26" localSheetId="6">#REF!</definedName>
    <definedName name="TEST26" localSheetId="9">#REF!</definedName>
    <definedName name="TEST26" localSheetId="11">#REF!</definedName>
    <definedName name="TEST26" localSheetId="12">#REF!</definedName>
    <definedName name="TEST26" localSheetId="15">#REF!</definedName>
    <definedName name="TEST26" localSheetId="0">#REF!</definedName>
    <definedName name="TEST26">#REF!</definedName>
    <definedName name="TEST27" localSheetId="7">#REF!</definedName>
    <definedName name="TEST27" localSheetId="6">#REF!</definedName>
    <definedName name="TEST27" localSheetId="9">#REF!</definedName>
    <definedName name="TEST27" localSheetId="11">#REF!</definedName>
    <definedName name="TEST27" localSheetId="12">#REF!</definedName>
    <definedName name="TEST27" localSheetId="15">#REF!</definedName>
    <definedName name="TEST27" localSheetId="0">#REF!</definedName>
    <definedName name="TEST27">#REF!</definedName>
    <definedName name="TEST28" localSheetId="7">#REF!</definedName>
    <definedName name="TEST28" localSheetId="6">#REF!</definedName>
    <definedName name="TEST28" localSheetId="9">#REF!</definedName>
    <definedName name="TEST28" localSheetId="11">#REF!</definedName>
    <definedName name="TEST28" localSheetId="12">#REF!</definedName>
    <definedName name="TEST28" localSheetId="15">#REF!</definedName>
    <definedName name="TEST28" localSheetId="0">#REF!</definedName>
    <definedName name="TEST28">#REF!</definedName>
    <definedName name="TEST3" localSheetId="7">#REF!</definedName>
    <definedName name="TEST3" localSheetId="6">#REF!</definedName>
    <definedName name="TEST3" localSheetId="9">#REF!</definedName>
    <definedName name="TEST3" localSheetId="11">#REF!</definedName>
    <definedName name="TEST3" localSheetId="12">#REF!</definedName>
    <definedName name="TEST3" localSheetId="15">#REF!</definedName>
    <definedName name="TEST3" localSheetId="0">#REF!</definedName>
    <definedName name="TEST3">#REF!</definedName>
    <definedName name="TEST4" localSheetId="7">#REF!</definedName>
    <definedName name="TEST4" localSheetId="6">#REF!</definedName>
    <definedName name="TEST4" localSheetId="9">#REF!</definedName>
    <definedName name="TEST4" localSheetId="11">#REF!</definedName>
    <definedName name="TEST4" localSheetId="12">#REF!</definedName>
    <definedName name="TEST4" localSheetId="15">#REF!</definedName>
    <definedName name="TEST4" localSheetId="0">#REF!</definedName>
    <definedName name="TEST4">#REF!</definedName>
    <definedName name="TEST5" localSheetId="7">#REF!</definedName>
    <definedName name="TEST5" localSheetId="6">#REF!</definedName>
    <definedName name="TEST5" localSheetId="9">#REF!</definedName>
    <definedName name="TEST5" localSheetId="11">#REF!</definedName>
    <definedName name="TEST5" localSheetId="12">#REF!</definedName>
    <definedName name="TEST5" localSheetId="15">#REF!</definedName>
    <definedName name="TEST5" localSheetId="0">#REF!</definedName>
    <definedName name="TEST5">#REF!</definedName>
    <definedName name="TEST6" localSheetId="7">#REF!</definedName>
    <definedName name="TEST6" localSheetId="6">#REF!</definedName>
    <definedName name="TEST6" localSheetId="9">#REF!</definedName>
    <definedName name="TEST6" localSheetId="11">#REF!</definedName>
    <definedName name="TEST6" localSheetId="12">#REF!</definedName>
    <definedName name="TEST6" localSheetId="15">#REF!</definedName>
    <definedName name="TEST6" localSheetId="0">#REF!</definedName>
    <definedName name="TEST6">#REF!</definedName>
    <definedName name="TEST7" localSheetId="7">#REF!</definedName>
    <definedName name="TEST7" localSheetId="6">#REF!</definedName>
    <definedName name="TEST7" localSheetId="9">#REF!</definedName>
    <definedName name="TEST7" localSheetId="11">#REF!</definedName>
    <definedName name="TEST7" localSheetId="12">#REF!</definedName>
    <definedName name="TEST7" localSheetId="15">#REF!</definedName>
    <definedName name="TEST7" localSheetId="0">#REF!</definedName>
    <definedName name="TEST7">#REF!</definedName>
    <definedName name="TEST8" localSheetId="7">#REF!</definedName>
    <definedName name="TEST8" localSheetId="6">#REF!</definedName>
    <definedName name="TEST8" localSheetId="9">#REF!</definedName>
    <definedName name="TEST8" localSheetId="11">#REF!</definedName>
    <definedName name="TEST8" localSheetId="12">#REF!</definedName>
    <definedName name="TEST8" localSheetId="15">#REF!</definedName>
    <definedName name="TEST8" localSheetId="0">#REF!</definedName>
    <definedName name="TEST8">#REF!</definedName>
    <definedName name="TEST9" localSheetId="7">#REF!</definedName>
    <definedName name="TEST9" localSheetId="6">#REF!</definedName>
    <definedName name="TEST9" localSheetId="9">#REF!</definedName>
    <definedName name="TEST9" localSheetId="11">#REF!</definedName>
    <definedName name="TEST9" localSheetId="12">#REF!</definedName>
    <definedName name="TEST9" localSheetId="15">#REF!</definedName>
    <definedName name="TEST9" localSheetId="0">#REF!</definedName>
    <definedName name="TEST9">#REF!</definedName>
    <definedName name="TESTHKEY" localSheetId="7">#REF!</definedName>
    <definedName name="TESTHKEY" localSheetId="6">#REF!</definedName>
    <definedName name="TESTHKEY" localSheetId="9">#REF!</definedName>
    <definedName name="TESTHKEY" localSheetId="11">#REF!</definedName>
    <definedName name="TESTHKEY" localSheetId="12">#REF!</definedName>
    <definedName name="TESTHKEY" localSheetId="15">#REF!</definedName>
    <definedName name="TESTHKEY" localSheetId="0">#REF!</definedName>
    <definedName name="TESTHKEY">#REF!</definedName>
    <definedName name="TESTKEYS" localSheetId="7">#REF!</definedName>
    <definedName name="TESTKEYS" localSheetId="6">#REF!</definedName>
    <definedName name="TESTKEYS" localSheetId="9">#REF!</definedName>
    <definedName name="TESTKEYS" localSheetId="11">#REF!</definedName>
    <definedName name="TESTKEYS" localSheetId="12">#REF!</definedName>
    <definedName name="TESTKEYS" localSheetId="15">#REF!</definedName>
    <definedName name="TESTKEYS" localSheetId="0">#REF!</definedName>
    <definedName name="TESTKEYS">#REF!</definedName>
    <definedName name="TESTVKEY" localSheetId="7">#REF!</definedName>
    <definedName name="TESTVKEY" localSheetId="6">#REF!</definedName>
    <definedName name="TESTVKEY" localSheetId="9">#REF!</definedName>
    <definedName name="TESTVKEY" localSheetId="11">#REF!</definedName>
    <definedName name="TESTVKEY" localSheetId="12">#REF!</definedName>
    <definedName name="TESTVKEY" localSheetId="15">#REF!</definedName>
    <definedName name="TESTVKEY" localSheetId="0">#REF!</definedName>
    <definedName name="TESTVKEY">#REF!</definedName>
    <definedName name="text">"($ in '000s)"</definedName>
    <definedName name="text_e" localSheetId="9">#REF!</definedName>
    <definedName name="text_e" localSheetId="11">#REF!</definedName>
    <definedName name="text_e" localSheetId="12">#REF!</definedName>
    <definedName name="text_e" localSheetId="0">#REF!</definedName>
    <definedName name="text_e">#REF!</definedName>
    <definedName name="text_i" localSheetId="9">#REF!</definedName>
    <definedName name="text_i" localSheetId="11">#REF!</definedName>
    <definedName name="text_i" localSheetId="12">#REF!</definedName>
    <definedName name="text_i" localSheetId="0">#REF!</definedName>
    <definedName name="text_i">#REF!</definedName>
    <definedName name="TotalCoveredHours" localSheetId="9">#REF!</definedName>
    <definedName name="TotalCoveredHours" localSheetId="11">#REF!</definedName>
    <definedName name="TotalCoveredHours" localSheetId="12">#REF!</definedName>
    <definedName name="TotalCoveredHours" localSheetId="0">#REF!</definedName>
    <definedName name="TotalCoveredHours">#REF!</definedName>
    <definedName name="totalEvents" localSheetId="9">#REF!</definedName>
    <definedName name="totalEvents" localSheetId="11">#REF!</definedName>
    <definedName name="totalEvents" localSheetId="12">#REF!</definedName>
    <definedName name="totalEvents" localSheetId="0">#REF!</definedName>
    <definedName name="totalEvents">#REF!</definedName>
    <definedName name="totalEvents2" localSheetId="9">#REF!</definedName>
    <definedName name="totalEvents2" localSheetId="11">#REF!</definedName>
    <definedName name="totalEvents2" localSheetId="12">#REF!</definedName>
    <definedName name="totalEvents2" localSheetId="0">#REF!</definedName>
    <definedName name="totalEvents2">#REF!</definedName>
    <definedName name="TotalEventsM" localSheetId="9">#REF!</definedName>
    <definedName name="TotalEventsM" localSheetId="11">#REF!</definedName>
    <definedName name="TotalEventsM" localSheetId="12">#REF!</definedName>
    <definedName name="TotalEventsM" localSheetId="0">#REF!</definedName>
    <definedName name="TotalEventsM">#REF!</definedName>
    <definedName name="totalEventsM2" localSheetId="9">#REF!</definedName>
    <definedName name="totalEventsM2" localSheetId="11">#REF!</definedName>
    <definedName name="totalEventsM2" localSheetId="12">#REF!</definedName>
    <definedName name="totalEventsM2" localSheetId="0">#REF!</definedName>
    <definedName name="totalEventsM2">#REF!</definedName>
    <definedName name="totalHours" localSheetId="9">#REF!</definedName>
    <definedName name="totalHours" localSheetId="11">#REF!</definedName>
    <definedName name="totalHours" localSheetId="12">#REF!</definedName>
    <definedName name="totalHours" localSheetId="0">#REF!</definedName>
    <definedName name="totalHours">#REF!</definedName>
    <definedName name="TotalHours2" localSheetId="9">#REF!</definedName>
    <definedName name="TotalHours2" localSheetId="11">#REF!</definedName>
    <definedName name="TotalHours2" localSheetId="12">#REF!</definedName>
    <definedName name="TotalHours2" localSheetId="0">#REF!</definedName>
    <definedName name="TotalHours2">#REF!</definedName>
    <definedName name="totalHoursM" localSheetId="9">#REF!</definedName>
    <definedName name="totalHoursM" localSheetId="11">#REF!</definedName>
    <definedName name="totalHoursM" localSheetId="12">#REF!</definedName>
    <definedName name="totalHoursM" localSheetId="0">#REF!</definedName>
    <definedName name="totalHoursM">#REF!</definedName>
    <definedName name="TotalHoursM2" localSheetId="9">#REF!</definedName>
    <definedName name="TotalHoursM2" localSheetId="11">#REF!</definedName>
    <definedName name="TotalHoursM2" localSheetId="12">#REF!</definedName>
    <definedName name="TotalHoursM2" localSheetId="0">#REF!</definedName>
    <definedName name="TotalHoursM2">#REF!</definedName>
    <definedName name="TotalTitle" localSheetId="9">"Total Value of Portfolio: " &amp; TEXT(SUM(#REF!),"$#,##0.00_)")</definedName>
    <definedName name="TotalTitle" localSheetId="11">"Total Value of Portfolio: " &amp; TEXT(SUM(#REF!),"$#,##0.00_)")</definedName>
    <definedName name="TotalTitle" localSheetId="12">"Total Value of Portfolio: " &amp; TEXT(SUM(#REF!),"$#,##0.00_)")</definedName>
    <definedName name="TotalTitle" localSheetId="0">"Total Value of Portfolio: " &amp; TEXT(SUM(#REF!),"$#,##0.00_)")</definedName>
    <definedName name="TotalTitle">"Total Value of Portfolio: " &amp; TEXT(SUM(#REF!),"$#,##0.00_)")</definedName>
    <definedName name="toteligibleaccts" localSheetId="9">'[1]Cost Inputs'!#REF!</definedName>
    <definedName name="toteligibleaccts" localSheetId="11">'[1]Cost Inputs'!#REF!</definedName>
    <definedName name="toteligibleaccts" localSheetId="12">'[1]Cost Inputs'!#REF!</definedName>
    <definedName name="toteligibleaccts" localSheetId="0">'[1]Cost Inputs'!#REF!</definedName>
    <definedName name="toteligibleaccts">'[1]Cost Inputs'!#REF!</definedName>
    <definedName name="totnewacct2011" localSheetId="9">'[1]Cost Inputs'!#REF!</definedName>
    <definedName name="totnewacct2011" localSheetId="11">'[1]Cost Inputs'!#REF!</definedName>
    <definedName name="totnewacct2011" localSheetId="12">'[1]Cost Inputs'!#REF!</definedName>
    <definedName name="totnewacct2011" localSheetId="0">'[1]Cost Inputs'!#REF!</definedName>
    <definedName name="totnewacct2011">'[1]Cost Inputs'!#REF!</definedName>
    <definedName name="tou_lookup" localSheetId="9">#REF!</definedName>
    <definedName name="tou_lookup" localSheetId="11">#REF!</definedName>
    <definedName name="tou_lookup" localSheetId="12">#REF!</definedName>
    <definedName name="tou_lookup" localSheetId="0">#REF!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9">OFFSET('[5]o - NewTx'!$BR$5,1,0,[0]!newRanks,1)</definedName>
    <definedName name="tx1Time" localSheetId="11">OFFSET('[5]o - NewTx'!$BR$5,1,0,[0]!newRanks,1)</definedName>
    <definedName name="tx1Time" localSheetId="12">OFFSET('[5]o - NewTx'!$BR$5,1,0,[0]!newRanks,1)</definedName>
    <definedName name="tx1Time" localSheetId="2">OFFSET('[5]o - NewTx'!$BR$5,1,0,newRanks,1)</definedName>
    <definedName name="tx1Time">OFFSET('[5]o - NewTx'!$BR$5,1,0,newRanks,1)</definedName>
    <definedName name="tx2Time" localSheetId="8">OFFSET('[5]o - NewTx'!$BS$5,1,0,newRanks,1)</definedName>
    <definedName name="tx2Time" localSheetId="9">OFFSET('[5]o - NewTx'!$BS$5,1,0,[0]!newRanks,1)</definedName>
    <definedName name="tx2Time" localSheetId="11">OFFSET('[5]o - NewTx'!$BS$5,1,0,[0]!newRanks,1)</definedName>
    <definedName name="tx2Time" localSheetId="12">OFFSET('[5]o - NewTx'!$BS$5,1,0,[0]!newRanks,1)</definedName>
    <definedName name="tx2Time" localSheetId="2">OFFSET('[5]o - NewTx'!$BS$5,1,0,newRanks,1)</definedName>
    <definedName name="tx2Time">OFFSET('[5]o - NewTx'!$BS$5,1,0,newRanks,1)</definedName>
    <definedName name="Types" localSheetId="9">OFFSET(#REF!,,,#REF!)</definedName>
    <definedName name="Types" localSheetId="11">OFFSET(#REF!,,,#REF!)</definedName>
    <definedName name="Types" localSheetId="12">OFFSET(#REF!,,,#REF!)</definedName>
    <definedName name="Types" localSheetId="0">OFFSET(#REF!,,,#REF!)</definedName>
    <definedName name="Types">OFFSET(#REF!,,,#REF!)</definedName>
    <definedName name="TypeValues" localSheetId="9">OFFSET(#REF!,,,#REF!)</definedName>
    <definedName name="TypeValues" localSheetId="11">OFFSET(#REF!,,,#REF!)</definedName>
    <definedName name="TypeValues" localSheetId="12">OFFSET(#REF!,,,#REF!)</definedName>
    <definedName name="TypeValues" localSheetId="0">OFFSET(#REF!,,,#REF!)</definedName>
    <definedName name="TypeValues">OFFSET(#REF!,,,#REF!)</definedName>
    <definedName name="Updated" localSheetId="9">#REF!</definedName>
    <definedName name="Updated" localSheetId="11">#REF!</definedName>
    <definedName name="Updated" localSheetId="12">#REF!</definedName>
    <definedName name="Updated" localSheetId="0">#REF!</definedName>
    <definedName name="Updated">#REF!</definedName>
    <definedName name="Valued_Service_Provider" localSheetId="7">#REF!</definedName>
    <definedName name="Valued_Service_Provider" localSheetId="14">#REF!</definedName>
    <definedName name="Valued_Service_Provider" localSheetId="6">#REF!</definedName>
    <definedName name="Valued_Service_Provider" localSheetId="9">#REF!</definedName>
    <definedName name="Valued_Service_Provider" localSheetId="11">#REF!</definedName>
    <definedName name="Valued_Service_Provider" localSheetId="12">#REF!</definedName>
    <definedName name="Valued_Service_Provider" localSheetId="13">#REF!</definedName>
    <definedName name="Valued_Service_Provider" localSheetId="15">#REF!</definedName>
    <definedName name="Valued_Service_Provider" localSheetId="0">#REF!</definedName>
    <definedName name="Valued_Service_Provider">#REF!</definedName>
    <definedName name="Voice_of_Customer" localSheetId="7">#REF!</definedName>
    <definedName name="Voice_of_Customer" localSheetId="14">#REF!</definedName>
    <definedName name="Voice_of_Customer" localSheetId="6">#REF!</definedName>
    <definedName name="Voice_of_Customer" localSheetId="9">#REF!</definedName>
    <definedName name="Voice_of_Customer" localSheetId="11">#REF!</definedName>
    <definedName name="Voice_of_Customer" localSheetId="12">#REF!</definedName>
    <definedName name="Voice_of_Customer" localSheetId="13">#REF!</definedName>
    <definedName name="Voice_of_Customer" localSheetId="15">#REF!</definedName>
    <definedName name="Voice_of_Customer" localSheetId="0">#REF!</definedName>
    <definedName name="Voice_of_Customer">#REF!</definedName>
    <definedName name="WACC">[3]Inputs!$R$25</definedName>
    <definedName name="withinperiod" localSheetId="9">#REF!</definedName>
    <definedName name="withinperiod" localSheetId="11">#REF!</definedName>
    <definedName name="withinperiod" localSheetId="12">#REF!</definedName>
    <definedName name="withinperiod" localSheetId="0">#REF!</definedName>
    <definedName name="withinperiod">#REF!</definedName>
    <definedName name="wrn.Accelerated." localSheetId="8" hidden="1">{#N/A,#N/A,FALSE,"CTC Summary - EOY";#N/A,#N/A,FALSE,"CTC Summary - Wtavg"}</definedName>
    <definedName name="wrn.Accelerated." localSheetId="9" hidden="1">{#N/A,#N/A,FALSE,"CTC Summary - EOY";#N/A,#N/A,FALSE,"CTC Summary - Wtavg"}</definedName>
    <definedName name="wrn.Accelerated." localSheetId="11" hidden="1">{#N/A,#N/A,FALSE,"CTC Summary - EOY";#N/A,#N/A,FALSE,"CTC Summary - Wtavg"}</definedName>
    <definedName name="wrn.Accelerated." localSheetId="12"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9" hidden="1">{#N/A,#N/A,FALSE,"CTC Summary - EOY";#N/A,#N/A,FALSE,"CTC Summary - Wtavg"}</definedName>
    <definedName name="wrn.accellerated1" localSheetId="11" hidden="1">{#N/A,#N/A,FALSE,"CTC Summary - EOY";#N/A,#N/A,FALSE,"CTC Summary - Wtavg"}</definedName>
    <definedName name="wrn.accellerated1" localSheetId="12"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9" hidden="1">{"JE9DOLLARS",#N/A,FALSE,"JE9"}</definedName>
    <definedName name="wrn.JE9DOLLARS." localSheetId="11" hidden="1">{"JE9DOLLARS",#N/A,FALSE,"JE9"}</definedName>
    <definedName name="wrn.JE9DOLLARS." localSheetId="12"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9" hidden="1">{"JE9DTHS",#N/A,FALSE,"JE9"}</definedName>
    <definedName name="wrn.JE9DTHS." localSheetId="11" hidden="1">{"JE9DTHS",#N/A,FALSE,"JE9"}</definedName>
    <definedName name="wrn.JE9DTHS." localSheetId="12"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9" hidden="1">{"JE9MCF",#N/A,FALSE,"JE9"}</definedName>
    <definedName name="wrn.JE9MCF." localSheetId="11" hidden="1">{"JE9MCF",#N/A,FALSE,"JE9"}</definedName>
    <definedName name="wrn.JE9MCF." localSheetId="12"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9" hidden="1">{"PI_Data",#N/A,TRUE,"P&amp;I Data"}</definedName>
    <definedName name="wrn.PI_Report." localSheetId="11" hidden="1">{"PI_Data",#N/A,TRUE,"P&amp;I Data"}</definedName>
    <definedName name="wrn.PI_Report." localSheetId="12"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9" hidden="1">{#N/A,#N/A,FALSE,"CTC Summary - EOY";#N/A,#N/A,FALSE,"CTC Summary - Wtavg"}</definedName>
    <definedName name="x" localSheetId="11" hidden="1">{#N/A,#N/A,FALSE,"CTC Summary - EOY";#N/A,#N/A,FALSE,"CTC Summary - Wtavg"}</definedName>
    <definedName name="x" localSheetId="12"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xx" localSheetId="9">#REF!</definedName>
    <definedName name="xxxx" localSheetId="11">#REF!</definedName>
    <definedName name="xxxx" localSheetId="12">#REF!</definedName>
    <definedName name="xxxx" localSheetId="0">#REF!</definedName>
    <definedName name="xxxx">#REF!</definedName>
    <definedName name="Year" localSheetId="9">#REF!</definedName>
    <definedName name="Year" localSheetId="11">#REF!</definedName>
    <definedName name="Year" localSheetId="12">#REF!</definedName>
    <definedName name="Year" localSheetId="0">#REF!</definedName>
    <definedName name="Year">#REF!</definedName>
    <definedName name="Year1Disc" localSheetId="9">#REF!</definedName>
    <definedName name="Year1Disc" localSheetId="11">#REF!</definedName>
    <definedName name="Year1Disc" localSheetId="12">#REF!</definedName>
    <definedName name="Year1Disc" localSheetId="0">#REF!</definedName>
    <definedName name="Year1Disc">#REF!</definedName>
    <definedName name="Year2Disc" localSheetId="9">#REF!</definedName>
    <definedName name="Year2Disc" localSheetId="11">#REF!</definedName>
    <definedName name="Year2Disc" localSheetId="12">#REF!</definedName>
    <definedName name="Year2Disc" localSheetId="0">#REF!</definedName>
    <definedName name="Year2Disc">#REF!</definedName>
    <definedName name="Year3Disc" localSheetId="9">#REF!</definedName>
    <definedName name="Year3Disc" localSheetId="11">#REF!</definedName>
    <definedName name="Year3Disc" localSheetId="12">#REF!</definedName>
    <definedName name="Year3Disc" localSheetId="0">#REF!</definedName>
    <definedName name="Year3Disc">#REF!</definedName>
    <definedName name="yeartype" localSheetId="9">#REF!</definedName>
    <definedName name="yeartype" localSheetId="11">#REF!</definedName>
    <definedName name="yeartype" localSheetId="12">#REF!</definedName>
    <definedName name="yeartype" localSheetId="0">#REF!</definedName>
    <definedName name="yeartype">#REF!</definedName>
    <definedName name="YrRunning" localSheetId="9">#REF!</definedName>
    <definedName name="YrRunning" localSheetId="11">#REF!</definedName>
    <definedName name="YrRunning" localSheetId="12">#REF!</definedName>
    <definedName name="YrRunning" localSheetId="0">#REF!</definedName>
    <definedName name="YrRunning">#REF!</definedName>
    <definedName name="zzzzz" localSheetId="9">#REF!</definedName>
    <definedName name="zzzzz" localSheetId="11">#REF!</definedName>
    <definedName name="zzzzz" localSheetId="12">#REF!</definedName>
    <definedName name="zzzzz" localSheetId="0">#REF!</definedName>
    <definedName name="zzzzz">#REF!</definedName>
  </definedNames>
  <calcPr calcId="145621"/>
</workbook>
</file>

<file path=xl/calcChain.xml><?xml version="1.0" encoding="utf-8"?>
<calcChain xmlns="http://schemas.openxmlformats.org/spreadsheetml/2006/main">
  <c r="X49" i="6" l="1"/>
  <c r="Y41" i="6" l="1"/>
  <c r="U42" i="6" l="1"/>
  <c r="T42" i="6"/>
  <c r="S42" i="6"/>
  <c r="Q42" i="6"/>
  <c r="P42" i="6"/>
  <c r="O42" i="6"/>
  <c r="M42" i="6"/>
  <c r="L42" i="6"/>
  <c r="K42" i="6"/>
  <c r="I42" i="6"/>
  <c r="H42" i="6"/>
  <c r="G42" i="6"/>
  <c r="E42" i="6"/>
  <c r="D42" i="6"/>
  <c r="C42" i="6"/>
  <c r="X42" i="6"/>
  <c r="Y42" i="6"/>
  <c r="Y49" i="6" s="1"/>
  <c r="W42" i="6"/>
  <c r="W49" i="6"/>
  <c r="X46" i="6"/>
  <c r="X45" i="6"/>
  <c r="X44" i="6"/>
  <c r="W46" i="6"/>
  <c r="W45" i="6"/>
  <c r="W44" i="6"/>
  <c r="W41" i="6"/>
  <c r="W40" i="6"/>
  <c r="W39" i="6"/>
  <c r="W38" i="6"/>
  <c r="W37" i="6"/>
  <c r="X41" i="6"/>
  <c r="X40" i="6"/>
  <c r="X39" i="6"/>
  <c r="X38" i="6"/>
  <c r="X37" i="6"/>
  <c r="X35" i="6"/>
  <c r="X34" i="6"/>
  <c r="W34" i="6"/>
  <c r="W35" i="6"/>
  <c r="M25" i="67" l="1"/>
  <c r="P40" i="68" l="1"/>
  <c r="O42" i="68" l="1"/>
  <c r="I41" i="6" l="1"/>
  <c r="E41" i="6"/>
  <c r="Y13" i="6"/>
  <c r="U13" i="6"/>
  <c r="Q13" i="6"/>
  <c r="M13" i="6"/>
  <c r="I13" i="6"/>
  <c r="E13" i="6"/>
  <c r="O41" i="6" l="1"/>
  <c r="S41" i="6" s="1"/>
  <c r="U41" i="6" s="1"/>
  <c r="Q41" i="6" l="1"/>
  <c r="M41" i="6" l="1"/>
  <c r="J40" i="68" l="1"/>
  <c r="H34" i="68" l="1"/>
  <c r="H33" i="68"/>
  <c r="H31" i="68"/>
  <c r="H32" i="68"/>
  <c r="X47" i="6" l="1"/>
  <c r="W47" i="6"/>
  <c r="Y47" i="6" s="1"/>
  <c r="Y46" i="6"/>
  <c r="Y45" i="6"/>
  <c r="Y44" i="6"/>
  <c r="Y40" i="6"/>
  <c r="G40" i="6"/>
  <c r="K40" i="6" s="1"/>
  <c r="O40" i="6" s="1"/>
  <c r="S40" i="6" s="1"/>
  <c r="U40" i="6" s="1"/>
  <c r="Y39" i="6"/>
  <c r="G39" i="6"/>
  <c r="K39" i="6" s="1"/>
  <c r="O39" i="6" s="1"/>
  <c r="S39" i="6" s="1"/>
  <c r="Y38" i="6"/>
  <c r="G38" i="6"/>
  <c r="Y37" i="6"/>
  <c r="Y34" i="6"/>
  <c r="G34" i="6"/>
  <c r="K34" i="6" s="1"/>
  <c r="O34" i="6" s="1"/>
  <c r="S34" i="6" s="1"/>
  <c r="B26" i="6"/>
  <c r="B28" i="6" s="1"/>
  <c r="F25" i="6"/>
  <c r="F26" i="6" s="1"/>
  <c r="D20" i="6"/>
  <c r="C20" i="6"/>
  <c r="C21" i="6" s="1"/>
  <c r="H19" i="6"/>
  <c r="L19" i="6" s="1"/>
  <c r="P19" i="6" s="1"/>
  <c r="T19" i="6" s="1"/>
  <c r="X19" i="6" s="1"/>
  <c r="D46" i="6" s="1"/>
  <c r="G19" i="6"/>
  <c r="K19" i="6" s="1"/>
  <c r="O19" i="6" s="1"/>
  <c r="E19" i="6"/>
  <c r="H18" i="6"/>
  <c r="I18" i="6" s="1"/>
  <c r="G18" i="6"/>
  <c r="K18" i="6" s="1"/>
  <c r="O18" i="6" s="1"/>
  <c r="E18" i="6"/>
  <c r="H17" i="6"/>
  <c r="G17" i="6"/>
  <c r="K17" i="6" s="1"/>
  <c r="O17" i="6" s="1"/>
  <c r="E17" i="6"/>
  <c r="D14" i="6"/>
  <c r="H12" i="6"/>
  <c r="L12" i="6" s="1"/>
  <c r="P12" i="6" s="1"/>
  <c r="T12" i="6" s="1"/>
  <c r="X12" i="6" s="1"/>
  <c r="D40" i="6" s="1"/>
  <c r="H40" i="6" s="1"/>
  <c r="L40" i="6" s="1"/>
  <c r="P40" i="6" s="1"/>
  <c r="T40" i="6" s="1"/>
  <c r="G12" i="6"/>
  <c r="K12" i="6" s="1"/>
  <c r="E12" i="6"/>
  <c r="H11" i="6"/>
  <c r="L11" i="6" s="1"/>
  <c r="P11" i="6" s="1"/>
  <c r="T11" i="6" s="1"/>
  <c r="X11" i="6" s="1"/>
  <c r="D39" i="6" s="1"/>
  <c r="H39" i="6" s="1"/>
  <c r="G11" i="6"/>
  <c r="K11" i="6" s="1"/>
  <c r="E11" i="6"/>
  <c r="H10" i="6"/>
  <c r="L10" i="6" s="1"/>
  <c r="P10" i="6" s="1"/>
  <c r="T10" i="6" s="1"/>
  <c r="X10" i="6" s="1"/>
  <c r="D38" i="6" s="1"/>
  <c r="H38" i="6" s="1"/>
  <c r="L38" i="6" s="1"/>
  <c r="P38" i="6" s="1"/>
  <c r="T38" i="6" s="1"/>
  <c r="G10" i="6"/>
  <c r="K10" i="6" s="1"/>
  <c r="E10" i="6"/>
  <c r="H9" i="6"/>
  <c r="L9" i="6" s="1"/>
  <c r="P9" i="6" s="1"/>
  <c r="T9" i="6" s="1"/>
  <c r="X9" i="6" s="1"/>
  <c r="D37" i="6" s="1"/>
  <c r="H37" i="6" s="1"/>
  <c r="C9" i="6"/>
  <c r="E9" i="6" s="1"/>
  <c r="H7" i="6"/>
  <c r="L7" i="6" s="1"/>
  <c r="G7" i="6"/>
  <c r="K7" i="6" s="1"/>
  <c r="O7" i="6" s="1"/>
  <c r="S7" i="6" s="1"/>
  <c r="W7" i="6" s="1"/>
  <c r="C35" i="6" s="1"/>
  <c r="E7" i="6"/>
  <c r="H6" i="6"/>
  <c r="G6" i="6"/>
  <c r="K6" i="6" s="1"/>
  <c r="O6" i="6" s="1"/>
  <c r="S6" i="6" s="1"/>
  <c r="W6" i="6" s="1"/>
  <c r="C34" i="6" s="1"/>
  <c r="E6" i="6"/>
  <c r="C5" i="6"/>
  <c r="G5" i="6" s="1"/>
  <c r="K5" i="6" s="1"/>
  <c r="Q40" i="6" l="1"/>
  <c r="Q39" i="6"/>
  <c r="H20" i="6"/>
  <c r="D22" i="6"/>
  <c r="H46" i="6"/>
  <c r="L46" i="6" s="1"/>
  <c r="P46" i="6" s="1"/>
  <c r="T46" i="6" s="1"/>
  <c r="G46" i="6"/>
  <c r="K46" i="6" s="1"/>
  <c r="I39" i="6"/>
  <c r="L39" i="6"/>
  <c r="P39" i="6" s="1"/>
  <c r="T39" i="6" s="1"/>
  <c r="U39" i="6" s="1"/>
  <c r="M39" i="6"/>
  <c r="M40" i="6"/>
  <c r="G35" i="6"/>
  <c r="O35" i="6" s="1"/>
  <c r="L37" i="6"/>
  <c r="P37" i="6" s="1"/>
  <c r="T37" i="6" s="1"/>
  <c r="L18" i="6"/>
  <c r="P18" i="6" s="1"/>
  <c r="T18" i="6" s="1"/>
  <c r="X18" i="6" s="1"/>
  <c r="D45" i="6" s="1"/>
  <c r="H45" i="6" s="1"/>
  <c r="L45" i="6" s="1"/>
  <c r="P45" i="6" s="1"/>
  <c r="T45" i="6" s="1"/>
  <c r="I19" i="6"/>
  <c r="I17" i="6"/>
  <c r="I38" i="6"/>
  <c r="K38" i="6"/>
  <c r="G20" i="6"/>
  <c r="L17" i="6"/>
  <c r="G9" i="6"/>
  <c r="K9" i="6" s="1"/>
  <c r="K14" i="6" s="1"/>
  <c r="E20" i="6"/>
  <c r="C14" i="6"/>
  <c r="C22" i="6" s="1"/>
  <c r="H14" i="6"/>
  <c r="I40" i="6"/>
  <c r="P7" i="6"/>
  <c r="T7" i="6" s="1"/>
  <c r="X7" i="6" s="1"/>
  <c r="D35" i="6" s="1"/>
  <c r="H35" i="6" s="1"/>
  <c r="L35" i="6" s="1"/>
  <c r="P35" i="6" s="1"/>
  <c r="T35" i="6" s="1"/>
  <c r="M7" i="6"/>
  <c r="S17" i="6"/>
  <c r="O20" i="6"/>
  <c r="F28" i="6"/>
  <c r="J28" i="6" s="1"/>
  <c r="J26" i="6"/>
  <c r="O10" i="6"/>
  <c r="M10" i="6"/>
  <c r="O11" i="6"/>
  <c r="M11" i="6"/>
  <c r="M12" i="6"/>
  <c r="O12" i="6"/>
  <c r="S19" i="6"/>
  <c r="Q19" i="6"/>
  <c r="M5" i="6"/>
  <c r="O5" i="6"/>
  <c r="S18" i="6"/>
  <c r="I6" i="6"/>
  <c r="I7" i="6"/>
  <c r="I10" i="6"/>
  <c r="I11" i="6"/>
  <c r="I12" i="6"/>
  <c r="E5" i="6"/>
  <c r="L6" i="6"/>
  <c r="M19" i="6"/>
  <c r="K20" i="6"/>
  <c r="J25" i="6"/>
  <c r="N25" i="6" s="1"/>
  <c r="M46" i="6" l="1"/>
  <c r="O46" i="6"/>
  <c r="S35" i="6"/>
  <c r="U35" i="6" s="1"/>
  <c r="Q35" i="6"/>
  <c r="Y35" i="6" s="1"/>
  <c r="G14" i="6"/>
  <c r="G22" i="6" s="1"/>
  <c r="I46" i="6"/>
  <c r="M9" i="6"/>
  <c r="M38" i="6"/>
  <c r="O38" i="6"/>
  <c r="H22" i="6"/>
  <c r="I20" i="6"/>
  <c r="K35" i="6"/>
  <c r="O9" i="6"/>
  <c r="O14" i="6" s="1"/>
  <c r="O22" i="6" s="1"/>
  <c r="I9" i="6"/>
  <c r="Q7" i="6"/>
  <c r="Q18" i="6"/>
  <c r="M18" i="6"/>
  <c r="G45" i="6"/>
  <c r="M35" i="6"/>
  <c r="E35" i="6"/>
  <c r="Y7" i="6"/>
  <c r="L20" i="6"/>
  <c r="P17" i="6"/>
  <c r="M17" i="6"/>
  <c r="M20" i="6" s="1"/>
  <c r="I35" i="6"/>
  <c r="L14" i="6"/>
  <c r="P6" i="6"/>
  <c r="M6" i="6"/>
  <c r="U18" i="6"/>
  <c r="W18" i="6"/>
  <c r="E14" i="6"/>
  <c r="E22" i="6" s="1"/>
  <c r="I5" i="6"/>
  <c r="S11" i="6"/>
  <c r="Q11" i="6"/>
  <c r="R25" i="6"/>
  <c r="N26" i="6"/>
  <c r="N28" i="6" s="1"/>
  <c r="S5" i="6"/>
  <c r="Q5" i="6"/>
  <c r="U19" i="6"/>
  <c r="W19" i="6"/>
  <c r="S12" i="6"/>
  <c r="Q12" i="6"/>
  <c r="S20" i="6"/>
  <c r="W17" i="6"/>
  <c r="C44" i="6" s="1"/>
  <c r="U7" i="6"/>
  <c r="S10" i="6"/>
  <c r="Q10" i="6"/>
  <c r="K22" i="6"/>
  <c r="M14" i="6" l="1"/>
  <c r="S9" i="6"/>
  <c r="S46" i="6"/>
  <c r="U46" i="6" s="1"/>
  <c r="Q46" i="6"/>
  <c r="Q9" i="6"/>
  <c r="I14" i="6"/>
  <c r="I22" i="6" s="1"/>
  <c r="S38" i="6"/>
  <c r="U38" i="6" s="1"/>
  <c r="Q38" i="6"/>
  <c r="L22" i="6"/>
  <c r="Y18" i="6"/>
  <c r="C45" i="6"/>
  <c r="E45" i="6" s="1"/>
  <c r="T17" i="6"/>
  <c r="Q17" i="6"/>
  <c r="Q20" i="6" s="1"/>
  <c r="P20" i="6"/>
  <c r="I45" i="6"/>
  <c r="K45" i="6"/>
  <c r="M22" i="6"/>
  <c r="Y19" i="6"/>
  <c r="C46" i="6"/>
  <c r="E46" i="6" s="1"/>
  <c r="W10" i="6"/>
  <c r="U10" i="6"/>
  <c r="W20" i="6"/>
  <c r="W12" i="6"/>
  <c r="U12" i="6"/>
  <c r="W5" i="6"/>
  <c r="C33" i="6" s="1"/>
  <c r="E33" i="6" s="1"/>
  <c r="S14" i="6"/>
  <c r="S22" i="6" s="1"/>
  <c r="U5" i="6"/>
  <c r="W9" i="6"/>
  <c r="U9" i="6"/>
  <c r="P14" i="6"/>
  <c r="P22" i="6" s="1"/>
  <c r="T6" i="6"/>
  <c r="Q6" i="6"/>
  <c r="Q14" i="6" s="1"/>
  <c r="Q22" i="6" s="1"/>
  <c r="V25" i="6"/>
  <c r="R26" i="6"/>
  <c r="R28" i="6" s="1"/>
  <c r="W11" i="6"/>
  <c r="U11" i="6"/>
  <c r="M45" i="6" l="1"/>
  <c r="O45" i="6"/>
  <c r="Y9" i="6"/>
  <c r="C37" i="6"/>
  <c r="C47" i="6"/>
  <c r="G33" i="6"/>
  <c r="I33" i="6" s="1"/>
  <c r="Y12" i="6"/>
  <c r="C40" i="6"/>
  <c r="E40" i="6" s="1"/>
  <c r="T20" i="6"/>
  <c r="X17" i="6"/>
  <c r="U17" i="6"/>
  <c r="U20" i="6" s="1"/>
  <c r="Y11" i="6"/>
  <c r="C39" i="6"/>
  <c r="E39" i="6" s="1"/>
  <c r="Y10" i="6"/>
  <c r="C38" i="6"/>
  <c r="E38" i="6" s="1"/>
  <c r="V26" i="6"/>
  <c r="V28" i="6" s="1"/>
  <c r="B52" i="6"/>
  <c r="W14" i="6"/>
  <c r="W22" i="6" s="1"/>
  <c r="Y5" i="6"/>
  <c r="T14" i="6"/>
  <c r="X6" i="6"/>
  <c r="D34" i="6" s="1"/>
  <c r="U6" i="6"/>
  <c r="U14" i="6" s="1"/>
  <c r="S45" i="6" l="1"/>
  <c r="U45" i="6" s="1"/>
  <c r="Q45" i="6"/>
  <c r="C49" i="6"/>
  <c r="X20" i="6"/>
  <c r="D44" i="6"/>
  <c r="Y17" i="6"/>
  <c r="Y20" i="6" s="1"/>
  <c r="T22" i="6"/>
  <c r="G37" i="6"/>
  <c r="E37" i="6"/>
  <c r="U22" i="6"/>
  <c r="E34" i="6"/>
  <c r="H34" i="6"/>
  <c r="K33" i="6"/>
  <c r="M33" i="6" s="1"/>
  <c r="B53" i="6"/>
  <c r="B55" i="6" s="1"/>
  <c r="F52" i="6"/>
  <c r="X14" i="6"/>
  <c r="Y6" i="6"/>
  <c r="Y14" i="6" s="1"/>
  <c r="X22" i="6" l="1"/>
  <c r="F53" i="6"/>
  <c r="F55" i="6" s="1"/>
  <c r="J52" i="6"/>
  <c r="K37" i="6"/>
  <c r="O37" i="6" s="1"/>
  <c r="I37" i="6"/>
  <c r="O33" i="6"/>
  <c r="L34" i="6"/>
  <c r="I34" i="6"/>
  <c r="Y22" i="6"/>
  <c r="H44" i="6"/>
  <c r="G44" i="6"/>
  <c r="D47" i="6"/>
  <c r="D49" i="6" s="1"/>
  <c r="E44" i="6"/>
  <c r="E47" i="6" s="1"/>
  <c r="E49" i="6" s="1"/>
  <c r="S37" i="6" l="1"/>
  <c r="U37" i="6" s="1"/>
  <c r="Q37" i="6"/>
  <c r="P34" i="6"/>
  <c r="Q33" i="6"/>
  <c r="M37" i="6"/>
  <c r="M34" i="6"/>
  <c r="S33" i="6"/>
  <c r="U33" i="6" s="1"/>
  <c r="K44" i="6"/>
  <c r="O44" i="6" s="1"/>
  <c r="I44" i="6"/>
  <c r="I47" i="6" s="1"/>
  <c r="G47" i="6"/>
  <c r="G49" i="6" s="1"/>
  <c r="L44" i="6"/>
  <c r="H47" i="6"/>
  <c r="H49" i="6" s="1"/>
  <c r="J53" i="6"/>
  <c r="J55" i="6" s="1"/>
  <c r="N52" i="6"/>
  <c r="R51" i="66"/>
  <c r="P49" i="66"/>
  <c r="Q49" i="66" s="1"/>
  <c r="L47" i="6" l="1"/>
  <c r="L49" i="6" s="1"/>
  <c r="P44" i="6"/>
  <c r="S44" i="6"/>
  <c r="Q44" i="6"/>
  <c r="O47" i="6"/>
  <c r="O49" i="6" s="1"/>
  <c r="I49" i="6"/>
  <c r="T34" i="6"/>
  <c r="Q34" i="6"/>
  <c r="K49" i="6"/>
  <c r="M49" i="6"/>
  <c r="R52" i="6"/>
  <c r="N53" i="6"/>
  <c r="N55" i="6" s="1"/>
  <c r="W33" i="6"/>
  <c r="K47" i="6"/>
  <c r="M44" i="6"/>
  <c r="M47" i="6" s="1"/>
  <c r="R45" i="68"/>
  <c r="R44" i="68"/>
  <c r="R43" i="68"/>
  <c r="R42" i="68"/>
  <c r="R40" i="68"/>
  <c r="R39" i="68"/>
  <c r="R35" i="68"/>
  <c r="R34" i="68"/>
  <c r="R33" i="68"/>
  <c r="R32" i="68"/>
  <c r="R31" i="68"/>
  <c r="O45" i="68"/>
  <c r="O44" i="68"/>
  <c r="O43" i="68"/>
  <c r="O40" i="68"/>
  <c r="O39" i="68"/>
  <c r="O35" i="68"/>
  <c r="O34" i="68"/>
  <c r="O33" i="68"/>
  <c r="O32" i="68"/>
  <c r="O31" i="68"/>
  <c r="L45" i="68"/>
  <c r="L44" i="68"/>
  <c r="L43" i="68"/>
  <c r="L42" i="68"/>
  <c r="L35" i="68"/>
  <c r="L34" i="68"/>
  <c r="L33" i="68"/>
  <c r="L32" i="68"/>
  <c r="L31" i="68"/>
  <c r="I45" i="68"/>
  <c r="I44" i="68"/>
  <c r="I43" i="68"/>
  <c r="I42" i="68"/>
  <c r="I35" i="68"/>
  <c r="I34" i="68"/>
  <c r="I33" i="68"/>
  <c r="I32" i="68"/>
  <c r="I31" i="68"/>
  <c r="F45" i="68"/>
  <c r="F44" i="68"/>
  <c r="F43" i="68"/>
  <c r="F42" i="68"/>
  <c r="F35" i="68"/>
  <c r="F34" i="68"/>
  <c r="F33" i="68"/>
  <c r="F32" i="68"/>
  <c r="F31" i="68"/>
  <c r="C45" i="68"/>
  <c r="C44" i="68"/>
  <c r="C43" i="68"/>
  <c r="C42" i="68"/>
  <c r="C35" i="68"/>
  <c r="C34" i="68"/>
  <c r="C33" i="68"/>
  <c r="C32" i="68"/>
  <c r="C31" i="68"/>
  <c r="Q47" i="6" l="1"/>
  <c r="Q49" i="6" s="1"/>
  <c r="S47" i="6"/>
  <c r="U47" i="6" s="1"/>
  <c r="U44" i="6"/>
  <c r="U34" i="6"/>
  <c r="T44" i="6"/>
  <c r="T47" i="6" s="1"/>
  <c r="P47" i="6"/>
  <c r="P49" i="6" s="1"/>
  <c r="V52" i="6"/>
  <c r="V53" i="6" s="1"/>
  <c r="V55" i="6" s="1"/>
  <c r="R53" i="6"/>
  <c r="R55" i="6" s="1"/>
  <c r="M58" i="67"/>
  <c r="L58" i="67"/>
  <c r="K58" i="67"/>
  <c r="J58" i="67"/>
  <c r="I58" i="67"/>
  <c r="H58" i="67"/>
  <c r="G58" i="67"/>
  <c r="F58" i="67"/>
  <c r="E58" i="67"/>
  <c r="D58" i="67"/>
  <c r="C58" i="67"/>
  <c r="B58" i="67"/>
  <c r="N57" i="67"/>
  <c r="N56" i="67"/>
  <c r="N55" i="67"/>
  <c r="N54" i="67"/>
  <c r="M51" i="67"/>
  <c r="L51" i="67"/>
  <c r="K51" i="67"/>
  <c r="J51" i="67"/>
  <c r="I51" i="67"/>
  <c r="H51" i="67"/>
  <c r="G51" i="67"/>
  <c r="F51" i="67"/>
  <c r="E51" i="67"/>
  <c r="D51" i="67"/>
  <c r="C51" i="67"/>
  <c r="B51" i="67"/>
  <c r="N50" i="67"/>
  <c r="N49" i="67"/>
  <c r="N48" i="67"/>
  <c r="N47" i="67"/>
  <c r="N46" i="67"/>
  <c r="M43" i="67"/>
  <c r="F43" i="67"/>
  <c r="E43" i="67"/>
  <c r="D43" i="67"/>
  <c r="C43" i="67"/>
  <c r="B43" i="67"/>
  <c r="N30" i="67"/>
  <c r="N29" i="67"/>
  <c r="N28" i="67"/>
  <c r="N27" i="67"/>
  <c r="N26" i="67"/>
  <c r="L25" i="67"/>
  <c r="L43" i="67" s="1"/>
  <c r="K25" i="67"/>
  <c r="K43" i="67" s="1"/>
  <c r="J25" i="67"/>
  <c r="J43" i="67" s="1"/>
  <c r="I25" i="67"/>
  <c r="I43" i="67" s="1"/>
  <c r="H25" i="67"/>
  <c r="H43" i="67" s="1"/>
  <c r="G25" i="67"/>
  <c r="F25" i="67"/>
  <c r="E25" i="67"/>
  <c r="D25" i="67"/>
  <c r="C25" i="67"/>
  <c r="B25" i="67"/>
  <c r="N22" i="67"/>
  <c r="N20" i="67"/>
  <c r="N17" i="67"/>
  <c r="N15" i="67"/>
  <c r="N13" i="67"/>
  <c r="N6" i="67"/>
  <c r="M6" i="67"/>
  <c r="L6" i="67"/>
  <c r="K6" i="67"/>
  <c r="J6" i="67"/>
  <c r="I6" i="67"/>
  <c r="H6" i="67"/>
  <c r="G6" i="67"/>
  <c r="F6" i="67"/>
  <c r="E6" i="67"/>
  <c r="D6" i="67"/>
  <c r="C6" i="67"/>
  <c r="B6" i="67"/>
  <c r="N5" i="67"/>
  <c r="N4" i="67"/>
  <c r="N25" i="59"/>
  <c r="M21" i="59"/>
  <c r="L21" i="59"/>
  <c r="K21" i="59"/>
  <c r="J21" i="59"/>
  <c r="I21" i="59"/>
  <c r="H21" i="59"/>
  <c r="G21" i="59"/>
  <c r="F21" i="59"/>
  <c r="E21" i="59"/>
  <c r="D21" i="59"/>
  <c r="C21" i="59"/>
  <c r="N20" i="59"/>
  <c r="N19" i="59"/>
  <c r="B18" i="59"/>
  <c r="N18" i="59" s="1"/>
  <c r="N17" i="59"/>
  <c r="N16" i="59"/>
  <c r="N15" i="59"/>
  <c r="N14" i="59"/>
  <c r="N11" i="59"/>
  <c r="N10" i="59"/>
  <c r="N9" i="59"/>
  <c r="N8" i="59"/>
  <c r="N7" i="59"/>
  <c r="N23" i="49"/>
  <c r="M19" i="49"/>
  <c r="L19" i="49"/>
  <c r="K19" i="49"/>
  <c r="J19" i="49"/>
  <c r="I19" i="49"/>
  <c r="H19" i="49"/>
  <c r="G19" i="49"/>
  <c r="F19" i="49"/>
  <c r="E19" i="49"/>
  <c r="D19" i="49"/>
  <c r="C19" i="49"/>
  <c r="B19" i="49"/>
  <c r="N18" i="49"/>
  <c r="N17" i="49"/>
  <c r="N16" i="49"/>
  <c r="N15" i="49"/>
  <c r="N14" i="49"/>
  <c r="N13" i="49"/>
  <c r="N12" i="49"/>
  <c r="N11" i="49"/>
  <c r="N10" i="49"/>
  <c r="N9" i="49"/>
  <c r="N8" i="49"/>
  <c r="N7" i="49"/>
  <c r="N69" i="65"/>
  <c r="M69" i="65"/>
  <c r="L69" i="65"/>
  <c r="K69" i="65"/>
  <c r="J69" i="65"/>
  <c r="I69" i="65"/>
  <c r="H69" i="65"/>
  <c r="G69" i="65"/>
  <c r="F69" i="65"/>
  <c r="E69" i="65"/>
  <c r="D69" i="65"/>
  <c r="C69" i="65"/>
  <c r="O68" i="65"/>
  <c r="O67" i="65"/>
  <c r="O66" i="65"/>
  <c r="O65" i="65"/>
  <c r="N62" i="65"/>
  <c r="M62" i="65"/>
  <c r="L62" i="65"/>
  <c r="K62" i="65"/>
  <c r="J62" i="65"/>
  <c r="I62" i="65"/>
  <c r="H62" i="65"/>
  <c r="G62" i="65"/>
  <c r="F62" i="65"/>
  <c r="E62" i="65"/>
  <c r="D62" i="65"/>
  <c r="C62" i="65"/>
  <c r="O61" i="65"/>
  <c r="O60" i="65"/>
  <c r="O59" i="65"/>
  <c r="O58" i="65"/>
  <c r="O57" i="65"/>
  <c r="O56" i="65"/>
  <c r="O55" i="65"/>
  <c r="N52" i="65"/>
  <c r="M52" i="65"/>
  <c r="L52" i="65"/>
  <c r="K52" i="65"/>
  <c r="J52" i="65"/>
  <c r="I52" i="65"/>
  <c r="H52" i="65"/>
  <c r="G52" i="65"/>
  <c r="F52" i="65"/>
  <c r="E52" i="65"/>
  <c r="D52" i="65"/>
  <c r="C52" i="65"/>
  <c r="O51" i="65"/>
  <c r="O50" i="65"/>
  <c r="O49" i="65"/>
  <c r="O48" i="65"/>
  <c r="N45" i="65"/>
  <c r="M45" i="65"/>
  <c r="L45" i="65"/>
  <c r="K45" i="65"/>
  <c r="J45" i="65"/>
  <c r="I45" i="65"/>
  <c r="H45" i="65"/>
  <c r="G45" i="65"/>
  <c r="F45" i="65"/>
  <c r="E45" i="65"/>
  <c r="D45" i="65"/>
  <c r="C45" i="65"/>
  <c r="O44" i="65"/>
  <c r="O43" i="65"/>
  <c r="O42" i="65"/>
  <c r="N39" i="65"/>
  <c r="M39" i="65"/>
  <c r="L39" i="65"/>
  <c r="K39" i="65"/>
  <c r="J39" i="65"/>
  <c r="I39" i="65"/>
  <c r="H39" i="65"/>
  <c r="G39" i="65"/>
  <c r="F39" i="65"/>
  <c r="E39" i="65"/>
  <c r="D39" i="65"/>
  <c r="C39" i="65"/>
  <c r="O38" i="65"/>
  <c r="O37" i="65"/>
  <c r="N34" i="65"/>
  <c r="M34" i="65"/>
  <c r="L34" i="65"/>
  <c r="K34" i="65"/>
  <c r="J34" i="65"/>
  <c r="I34" i="65"/>
  <c r="H34" i="65"/>
  <c r="G34" i="65"/>
  <c r="F34" i="65"/>
  <c r="E34" i="65"/>
  <c r="D34" i="65"/>
  <c r="C34" i="65"/>
  <c r="O33" i="65"/>
  <c r="O32" i="65"/>
  <c r="O31" i="65"/>
  <c r="O30" i="65"/>
  <c r="O29" i="65"/>
  <c r="N26" i="65"/>
  <c r="M26" i="65"/>
  <c r="L26" i="65"/>
  <c r="K26" i="65"/>
  <c r="J26" i="65"/>
  <c r="I26" i="65"/>
  <c r="H26" i="65"/>
  <c r="G26" i="65"/>
  <c r="F26" i="65"/>
  <c r="E26" i="65"/>
  <c r="C26" i="65"/>
  <c r="O25" i="65"/>
  <c r="D24" i="65"/>
  <c r="D26" i="65" s="1"/>
  <c r="N21" i="65"/>
  <c r="M21" i="65"/>
  <c r="L21" i="65"/>
  <c r="K21" i="65"/>
  <c r="J21" i="65"/>
  <c r="I21" i="65"/>
  <c r="H21" i="65"/>
  <c r="G21" i="65"/>
  <c r="F21" i="65"/>
  <c r="E21" i="65"/>
  <c r="D21" i="65"/>
  <c r="C21" i="65"/>
  <c r="O20" i="65"/>
  <c r="O21" i="65" s="1"/>
  <c r="N17" i="65"/>
  <c r="M17" i="65"/>
  <c r="L17" i="65"/>
  <c r="K17" i="65"/>
  <c r="J17" i="65"/>
  <c r="I17" i="65"/>
  <c r="H17" i="65"/>
  <c r="G17" i="65"/>
  <c r="F17" i="65"/>
  <c r="E17" i="65"/>
  <c r="D17" i="65"/>
  <c r="C17" i="65"/>
  <c r="O16" i="65"/>
  <c r="O15" i="65"/>
  <c r="O14" i="65"/>
  <c r="O13" i="65"/>
  <c r="O12" i="65"/>
  <c r="N9" i="65"/>
  <c r="M9" i="65"/>
  <c r="L9" i="65"/>
  <c r="K9" i="65"/>
  <c r="J9" i="65"/>
  <c r="I9" i="65"/>
  <c r="H9" i="65"/>
  <c r="G9" i="65"/>
  <c r="F9" i="65"/>
  <c r="E9" i="65"/>
  <c r="D9" i="65"/>
  <c r="C9" i="65"/>
  <c r="O8" i="65"/>
  <c r="O7" i="65"/>
  <c r="S58" i="66"/>
  <c r="P58" i="66"/>
  <c r="Q58" i="66" s="1"/>
  <c r="S56" i="66"/>
  <c r="R56" i="66"/>
  <c r="O56" i="66"/>
  <c r="N56" i="66"/>
  <c r="M56" i="66"/>
  <c r="L56" i="66"/>
  <c r="K56" i="66"/>
  <c r="J56" i="66"/>
  <c r="I56" i="66"/>
  <c r="H56" i="66"/>
  <c r="G56" i="66"/>
  <c r="F56" i="66"/>
  <c r="E56" i="66"/>
  <c r="D56" i="66"/>
  <c r="P55" i="66"/>
  <c r="Q55" i="66" s="1"/>
  <c r="T55" i="66" s="1"/>
  <c r="P54" i="66"/>
  <c r="S51" i="66"/>
  <c r="O51" i="66"/>
  <c r="N51" i="66"/>
  <c r="M51" i="66"/>
  <c r="L51" i="66"/>
  <c r="K51" i="66"/>
  <c r="J51" i="66"/>
  <c r="I51" i="66"/>
  <c r="H51" i="66"/>
  <c r="G51" i="66"/>
  <c r="F51" i="66"/>
  <c r="E51" i="66"/>
  <c r="D51" i="66"/>
  <c r="P50" i="66"/>
  <c r="P51" i="66" s="1"/>
  <c r="Q51" i="66" s="1"/>
  <c r="S46" i="66"/>
  <c r="R46" i="66"/>
  <c r="O46" i="66"/>
  <c r="N46" i="66"/>
  <c r="M46" i="66"/>
  <c r="L46" i="66"/>
  <c r="K46" i="66"/>
  <c r="J46" i="66"/>
  <c r="I46" i="66"/>
  <c r="H46" i="66"/>
  <c r="G46" i="66"/>
  <c r="F46" i="66"/>
  <c r="E46" i="66"/>
  <c r="D46" i="66"/>
  <c r="P45" i="66"/>
  <c r="Q45" i="66" s="1"/>
  <c r="T45" i="66" s="1"/>
  <c r="P44" i="66"/>
  <c r="Q44" i="66" s="1"/>
  <c r="T44" i="66" s="1"/>
  <c r="P43" i="66"/>
  <c r="Q43" i="66" s="1"/>
  <c r="T43" i="66" s="1"/>
  <c r="P42" i="66"/>
  <c r="Q42" i="66" s="1"/>
  <c r="T42" i="66" s="1"/>
  <c r="S39" i="66"/>
  <c r="R39" i="66"/>
  <c r="O39" i="66"/>
  <c r="N39" i="66"/>
  <c r="M39" i="66"/>
  <c r="L39" i="66"/>
  <c r="K39" i="66"/>
  <c r="J39" i="66"/>
  <c r="I39" i="66"/>
  <c r="H39" i="66"/>
  <c r="G39" i="66"/>
  <c r="F39" i="66"/>
  <c r="E39" i="66"/>
  <c r="D39" i="66"/>
  <c r="P38" i="66"/>
  <c r="Q38" i="66" s="1"/>
  <c r="T38" i="66" s="1"/>
  <c r="P37" i="66"/>
  <c r="Q37" i="66" s="1"/>
  <c r="T37" i="66" s="1"/>
  <c r="S34" i="66"/>
  <c r="R34" i="66"/>
  <c r="O34" i="66"/>
  <c r="N34" i="66"/>
  <c r="M34" i="66"/>
  <c r="L34" i="66"/>
  <c r="K34" i="66"/>
  <c r="J34" i="66"/>
  <c r="I34" i="66"/>
  <c r="H34" i="66"/>
  <c r="G34" i="66"/>
  <c r="F34" i="66"/>
  <c r="E34" i="66"/>
  <c r="D34" i="66"/>
  <c r="P33" i="66"/>
  <c r="Q33" i="66" s="1"/>
  <c r="T33" i="66" s="1"/>
  <c r="P32" i="66"/>
  <c r="Q32" i="66" s="1"/>
  <c r="T32" i="66" s="1"/>
  <c r="S29" i="66"/>
  <c r="R29" i="66"/>
  <c r="O29" i="66"/>
  <c r="N29" i="66"/>
  <c r="M29" i="66"/>
  <c r="L29" i="66"/>
  <c r="K29" i="66"/>
  <c r="J29" i="66"/>
  <c r="I29" i="66"/>
  <c r="H29" i="66"/>
  <c r="G29" i="66"/>
  <c r="F29" i="66"/>
  <c r="E29" i="66"/>
  <c r="D29" i="66"/>
  <c r="P28" i="66"/>
  <c r="Q28" i="66" s="1"/>
  <c r="T28" i="66" s="1"/>
  <c r="P27" i="66"/>
  <c r="S24" i="66"/>
  <c r="R24" i="66"/>
  <c r="O24" i="66"/>
  <c r="N24" i="66"/>
  <c r="M24" i="66"/>
  <c r="L24" i="66"/>
  <c r="K24" i="66"/>
  <c r="J24" i="66"/>
  <c r="I24" i="66"/>
  <c r="H24" i="66"/>
  <c r="G24" i="66"/>
  <c r="F24" i="66"/>
  <c r="E24" i="66"/>
  <c r="D24" i="66"/>
  <c r="P23" i="66"/>
  <c r="Q23" i="66" s="1"/>
  <c r="T23" i="66" s="1"/>
  <c r="P22" i="66"/>
  <c r="Q20" i="66"/>
  <c r="S19" i="66"/>
  <c r="R19" i="66"/>
  <c r="O19" i="66"/>
  <c r="N19" i="66"/>
  <c r="M19" i="66"/>
  <c r="L19" i="66"/>
  <c r="K19" i="66"/>
  <c r="J19" i="66"/>
  <c r="I19" i="66"/>
  <c r="H19" i="66"/>
  <c r="G19" i="66"/>
  <c r="F19" i="66"/>
  <c r="E19" i="66"/>
  <c r="D19" i="66"/>
  <c r="P18" i="66"/>
  <c r="Q18" i="66" s="1"/>
  <c r="T18" i="66" s="1"/>
  <c r="S15" i="66"/>
  <c r="R15" i="66"/>
  <c r="O15" i="66"/>
  <c r="N15" i="66"/>
  <c r="M15" i="66"/>
  <c r="L15" i="66"/>
  <c r="K15" i="66"/>
  <c r="J15" i="66"/>
  <c r="I15" i="66"/>
  <c r="H15" i="66"/>
  <c r="G15" i="66"/>
  <c r="F15" i="66"/>
  <c r="E15" i="66"/>
  <c r="D15" i="66"/>
  <c r="P14" i="66"/>
  <c r="P13" i="66"/>
  <c r="Q13" i="66" s="1"/>
  <c r="T13" i="66" s="1"/>
  <c r="S10" i="66"/>
  <c r="R10" i="66"/>
  <c r="R59" i="66" s="1"/>
  <c r="O10" i="66"/>
  <c r="N10" i="66"/>
  <c r="N59" i="66" s="1"/>
  <c r="M10" i="66"/>
  <c r="M59" i="66" s="1"/>
  <c r="L10" i="66"/>
  <c r="K10" i="66"/>
  <c r="K59" i="66" s="1"/>
  <c r="J10" i="66"/>
  <c r="I10" i="66"/>
  <c r="H10" i="66"/>
  <c r="H59" i="66" s="1"/>
  <c r="G10" i="66"/>
  <c r="G59" i="66" s="1"/>
  <c r="F10" i="66"/>
  <c r="F59" i="66" s="1"/>
  <c r="E10" i="66"/>
  <c r="E59" i="66" s="1"/>
  <c r="D10" i="66"/>
  <c r="D59" i="66" s="1"/>
  <c r="P9" i="66"/>
  <c r="Q9" i="66" s="1"/>
  <c r="T9" i="66" s="1"/>
  <c r="P8" i="66"/>
  <c r="U49" i="6" l="1"/>
  <c r="S49" i="6"/>
  <c r="T49" i="6"/>
  <c r="O59" i="66"/>
  <c r="Q50" i="66"/>
  <c r="P29" i="66"/>
  <c r="Q29" i="66" s="1"/>
  <c r="T29" i="66" s="1"/>
  <c r="L59" i="66"/>
  <c r="N58" i="67"/>
  <c r="N51" i="67"/>
  <c r="P56" i="66"/>
  <c r="Q56" i="66" s="1"/>
  <c r="T56" i="66" s="1"/>
  <c r="P24" i="66"/>
  <c r="Q24" i="66" s="1"/>
  <c r="T24" i="66" s="1"/>
  <c r="P10" i="66"/>
  <c r="Q10" i="66" s="1"/>
  <c r="T10" i="66" s="1"/>
  <c r="S59" i="66"/>
  <c r="Q8" i="66"/>
  <c r="T8" i="66" s="1"/>
  <c r="I59" i="66"/>
  <c r="P19" i="66"/>
  <c r="Q19" i="66" s="1"/>
  <c r="T19" i="66" s="1"/>
  <c r="P34" i="66"/>
  <c r="Q34" i="66" s="1"/>
  <c r="T34" i="66" s="1"/>
  <c r="P46" i="66"/>
  <c r="Q46" i="66" s="1"/>
  <c r="T46" i="66" s="1"/>
  <c r="N25" i="67"/>
  <c r="N43" i="67" s="1"/>
  <c r="Q54" i="66"/>
  <c r="T54" i="66" s="1"/>
  <c r="P39" i="66"/>
  <c r="Q39" i="66" s="1"/>
  <c r="T39" i="66" s="1"/>
  <c r="J59" i="66"/>
  <c r="Q27" i="66"/>
  <c r="T27" i="66" s="1"/>
  <c r="Q22" i="66"/>
  <c r="T22" i="66" s="1"/>
  <c r="P15" i="66"/>
  <c r="Q15" i="66" s="1"/>
  <c r="T15" i="66" s="1"/>
  <c r="O9" i="65"/>
  <c r="O34" i="65"/>
  <c r="O39" i="65"/>
  <c r="O69" i="65"/>
  <c r="L71" i="65"/>
  <c r="I71" i="65"/>
  <c r="H71" i="65"/>
  <c r="O17" i="65"/>
  <c r="E71" i="65"/>
  <c r="M71" i="65"/>
  <c r="N19" i="49"/>
  <c r="Q14" i="66"/>
  <c r="T14" i="66" s="1"/>
  <c r="O52" i="65"/>
  <c r="O62" i="65"/>
  <c r="F71" i="65"/>
  <c r="J71" i="65"/>
  <c r="N71" i="65"/>
  <c r="O24" i="65"/>
  <c r="O26" i="65" s="1"/>
  <c r="O45" i="65"/>
  <c r="C71" i="65"/>
  <c r="G71" i="65"/>
  <c r="K71" i="65"/>
  <c r="G43" i="67"/>
  <c r="N21" i="59"/>
  <c r="B21" i="59"/>
  <c r="D71" i="65"/>
  <c r="P59" i="66" l="1"/>
  <c r="Q59" i="66" s="1"/>
  <c r="T59" i="66" s="1"/>
  <c r="O71" i="65"/>
  <c r="C23" i="68" l="1"/>
  <c r="C22" i="68"/>
  <c r="C21" i="68"/>
  <c r="C20" i="68"/>
  <c r="C18" i="68"/>
  <c r="C17" i="68"/>
  <c r="C13" i="68"/>
  <c r="C12" i="68"/>
  <c r="C11" i="68"/>
  <c r="C10" i="68"/>
  <c r="C9" i="68"/>
  <c r="S45" i="68" l="1"/>
  <c r="S44" i="68"/>
  <c r="S43" i="68"/>
  <c r="S42" i="68"/>
  <c r="S35" i="68"/>
  <c r="S34" i="68"/>
  <c r="S33" i="68"/>
  <c r="S32" i="68"/>
  <c r="S31" i="68"/>
  <c r="P45" i="68"/>
  <c r="P44" i="68"/>
  <c r="P43" i="68"/>
  <c r="P42" i="68"/>
  <c r="P35" i="68"/>
  <c r="P34" i="68"/>
  <c r="P33" i="68"/>
  <c r="P32" i="68"/>
  <c r="P31" i="68"/>
  <c r="M45" i="68"/>
  <c r="M44" i="68"/>
  <c r="M43" i="68"/>
  <c r="M42" i="68"/>
  <c r="M40" i="68"/>
  <c r="M39" i="68"/>
  <c r="M35" i="68"/>
  <c r="M34" i="68"/>
  <c r="M33" i="68"/>
  <c r="M32" i="68"/>
  <c r="M31" i="68"/>
  <c r="J45" i="68"/>
  <c r="J44" i="68"/>
  <c r="J43" i="68"/>
  <c r="J42" i="68"/>
  <c r="J39" i="68"/>
  <c r="J35" i="68"/>
  <c r="J34" i="68"/>
  <c r="J33" i="68"/>
  <c r="J32" i="68"/>
  <c r="J31" i="68"/>
  <c r="G45" i="68"/>
  <c r="G44" i="68"/>
  <c r="G43" i="68"/>
  <c r="G42" i="68"/>
  <c r="G40" i="68"/>
  <c r="G39" i="68"/>
  <c r="G35" i="68"/>
  <c r="G34" i="68"/>
  <c r="G33" i="68"/>
  <c r="G32" i="68"/>
  <c r="G31" i="68"/>
  <c r="D45" i="68"/>
  <c r="D44" i="68"/>
  <c r="D43" i="68"/>
  <c r="D42" i="68"/>
  <c r="D40" i="68"/>
  <c r="D39" i="68"/>
  <c r="D35" i="68"/>
  <c r="D34" i="68"/>
  <c r="D33" i="68"/>
  <c r="D32" i="68"/>
  <c r="D31" i="68"/>
  <c r="S23" i="68"/>
  <c r="R23" i="68"/>
  <c r="S22" i="68"/>
  <c r="R22" i="68"/>
  <c r="S21" i="68"/>
  <c r="R21" i="68"/>
  <c r="S20" i="68"/>
  <c r="R20" i="68"/>
  <c r="S18" i="68"/>
  <c r="S17" i="68"/>
  <c r="S13" i="68"/>
  <c r="R13" i="68"/>
  <c r="S12" i="68"/>
  <c r="R12" i="68"/>
  <c r="S11" i="68"/>
  <c r="R11" i="68"/>
  <c r="S10" i="68"/>
  <c r="R10" i="68"/>
  <c r="S9" i="68"/>
  <c r="R9" i="68"/>
  <c r="Q46" i="68" l="1"/>
  <c r="N46" i="68"/>
  <c r="K46" i="68"/>
  <c r="H46" i="68"/>
  <c r="E46" i="68"/>
  <c r="B46" i="68"/>
  <c r="Q36" i="68"/>
  <c r="Q47" i="68" s="1"/>
  <c r="N36" i="68"/>
  <c r="K36" i="68"/>
  <c r="H36" i="68"/>
  <c r="E36" i="68"/>
  <c r="B36" i="68"/>
  <c r="C27" i="68"/>
  <c r="Q24" i="68"/>
  <c r="N24" i="68"/>
  <c r="K24" i="68"/>
  <c r="H24" i="68"/>
  <c r="E24" i="68"/>
  <c r="B24" i="68"/>
  <c r="Q14" i="68"/>
  <c r="N14" i="68"/>
  <c r="K14" i="68"/>
  <c r="H14" i="68"/>
  <c r="E14" i="68"/>
  <c r="B14" i="68"/>
  <c r="F4" i="68"/>
  <c r="D4" i="68"/>
  <c r="N47" i="68" l="1"/>
  <c r="N25" i="68"/>
  <c r="F9" i="68"/>
  <c r="F17" i="68"/>
  <c r="F23" i="68"/>
  <c r="F18" i="68"/>
  <c r="F13" i="68"/>
  <c r="F12" i="68"/>
  <c r="F11" i="68"/>
  <c r="F10" i="68"/>
  <c r="F22" i="68"/>
  <c r="F21" i="68"/>
  <c r="F20" i="68"/>
  <c r="B47" i="68"/>
  <c r="G4" i="68"/>
  <c r="G27" i="68" s="1"/>
  <c r="H47" i="68"/>
  <c r="D27" i="68"/>
  <c r="D23" i="68"/>
  <c r="D10" i="68"/>
  <c r="D13" i="68"/>
  <c r="D22" i="68"/>
  <c r="D9" i="68"/>
  <c r="D18" i="68"/>
  <c r="D12" i="68"/>
  <c r="D17" i="68"/>
  <c r="D21" i="68"/>
  <c r="D20" i="68"/>
  <c r="D11" i="68"/>
  <c r="Q25" i="68"/>
  <c r="E47" i="68"/>
  <c r="I4" i="68"/>
  <c r="J4" i="68" s="1"/>
  <c r="B25" i="68"/>
  <c r="K47" i="68"/>
  <c r="E25" i="68"/>
  <c r="K25" i="68"/>
  <c r="C36" i="68"/>
  <c r="O36" i="68"/>
  <c r="L46" i="68"/>
  <c r="F36" i="68"/>
  <c r="C46" i="68"/>
  <c r="G36" i="68"/>
  <c r="S36" i="68"/>
  <c r="R36" i="68"/>
  <c r="D36" i="68"/>
  <c r="P36" i="68"/>
  <c r="I36" i="68"/>
  <c r="J46" i="68"/>
  <c r="F46" i="68"/>
  <c r="J36" i="68"/>
  <c r="M46" i="68"/>
  <c r="L36" i="68"/>
  <c r="I46" i="68"/>
  <c r="M36" i="68"/>
  <c r="C14" i="68"/>
  <c r="S14" i="68"/>
  <c r="R24" i="68"/>
  <c r="D46" i="68"/>
  <c r="R14" i="68"/>
  <c r="C24" i="68"/>
  <c r="H25" i="68"/>
  <c r="S24" i="68"/>
  <c r="G46" i="68"/>
  <c r="F27" i="68"/>
  <c r="B26" i="50"/>
  <c r="G23" i="68" l="1"/>
  <c r="G18" i="68"/>
  <c r="G13" i="68"/>
  <c r="G9" i="68"/>
  <c r="G17" i="68"/>
  <c r="G12" i="68"/>
  <c r="G22" i="68"/>
  <c r="G10" i="68"/>
  <c r="G21" i="68"/>
  <c r="G11" i="68"/>
  <c r="G20" i="68"/>
  <c r="J11" i="68"/>
  <c r="J21" i="68"/>
  <c r="J20" i="68"/>
  <c r="J18" i="68"/>
  <c r="J17" i="68"/>
  <c r="J13" i="68"/>
  <c r="J12" i="68"/>
  <c r="J9" i="68"/>
  <c r="J23" i="68"/>
  <c r="J22" i="68"/>
  <c r="J10" i="68"/>
  <c r="I27" i="68"/>
  <c r="I22" i="68"/>
  <c r="I10" i="68"/>
  <c r="I9" i="68"/>
  <c r="I20" i="68"/>
  <c r="I17" i="68"/>
  <c r="I13" i="68"/>
  <c r="I18" i="68"/>
  <c r="I11" i="68"/>
  <c r="I21" i="68"/>
  <c r="I12" i="68"/>
  <c r="I23" i="68"/>
  <c r="L4" i="68"/>
  <c r="D47" i="68"/>
  <c r="L47" i="68"/>
  <c r="I47" i="68"/>
  <c r="C47" i="68"/>
  <c r="G47" i="68"/>
  <c r="J47" i="68"/>
  <c r="F47" i="68"/>
  <c r="S25" i="68"/>
  <c r="M47" i="68"/>
  <c r="R25" i="68"/>
  <c r="C25" i="68"/>
  <c r="D24" i="68"/>
  <c r="J27" i="68"/>
  <c r="D14" i="68"/>
  <c r="M4" i="68"/>
  <c r="O4" i="68"/>
  <c r="L27" i="68"/>
  <c r="F14" i="68"/>
  <c r="F24" i="68"/>
  <c r="G14" i="68" l="1"/>
  <c r="I24" i="68"/>
  <c r="O23" i="68"/>
  <c r="O21" i="68"/>
  <c r="O12" i="68"/>
  <c r="O10" i="68"/>
  <c r="O22" i="68"/>
  <c r="O20" i="68"/>
  <c r="O13" i="68"/>
  <c r="O11" i="68"/>
  <c r="O9" i="68"/>
  <c r="G24" i="68"/>
  <c r="M23" i="68"/>
  <c r="M18" i="68"/>
  <c r="M9" i="68"/>
  <c r="M17" i="68"/>
  <c r="M20" i="68"/>
  <c r="M21" i="68"/>
  <c r="M13" i="68"/>
  <c r="M12" i="68"/>
  <c r="M11" i="68"/>
  <c r="M10" i="68"/>
  <c r="M22" i="68"/>
  <c r="I14" i="68"/>
  <c r="I25" i="68" s="1"/>
  <c r="L23" i="68"/>
  <c r="L18" i="68"/>
  <c r="L13" i="68"/>
  <c r="L22" i="68"/>
  <c r="L17" i="68"/>
  <c r="L11" i="68"/>
  <c r="L21" i="68"/>
  <c r="L9" i="68"/>
  <c r="L10" i="68"/>
  <c r="L12" i="68"/>
  <c r="L20" i="68"/>
  <c r="J14" i="68"/>
  <c r="F25" i="68"/>
  <c r="O27" i="68"/>
  <c r="R4" i="68"/>
  <c r="P4" i="68"/>
  <c r="J24" i="68"/>
  <c r="M27" i="68"/>
  <c r="D25" i="68"/>
  <c r="O24" i="68" l="1"/>
  <c r="G25" i="68"/>
  <c r="L24" i="68"/>
  <c r="O14" i="68"/>
  <c r="O25" i="68" s="1"/>
  <c r="P23" i="68"/>
  <c r="P21" i="68"/>
  <c r="P18" i="68"/>
  <c r="P12" i="68"/>
  <c r="P10" i="68"/>
  <c r="P17" i="68"/>
  <c r="P22" i="68"/>
  <c r="P20" i="68"/>
  <c r="P13" i="68"/>
  <c r="P11" i="68"/>
  <c r="P9" i="68"/>
  <c r="P27" i="68"/>
  <c r="P39" i="68"/>
  <c r="M14" i="68"/>
  <c r="L14" i="68"/>
  <c r="J25" i="68"/>
  <c r="M24" i="68"/>
  <c r="S4" i="68"/>
  <c r="R27" i="68"/>
  <c r="L25" i="68" l="1"/>
  <c r="P24" i="68"/>
  <c r="P14" i="68"/>
  <c r="S27" i="68"/>
  <c r="S40" i="68"/>
  <c r="S39" i="68"/>
  <c r="M25" i="68"/>
  <c r="P46" i="68"/>
  <c r="P47" i="68" s="1"/>
  <c r="O46" i="68"/>
  <c r="O47" i="68" s="1"/>
  <c r="P25" i="68" l="1"/>
  <c r="R46" i="68"/>
  <c r="R47" i="68" s="1"/>
  <c r="S46" i="68"/>
  <c r="S47" i="68" s="1"/>
</calcChain>
</file>

<file path=xl/sharedStrings.xml><?xml version="1.0" encoding="utf-8"?>
<sst xmlns="http://schemas.openxmlformats.org/spreadsheetml/2006/main" count="1804" uniqueCount="394">
  <si>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</si>
  <si>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</si>
  <si>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</si>
  <si>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</si>
  <si>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</si>
  <si>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</si>
  <si>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</si>
  <si>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</si>
  <si>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</si>
  <si>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</si>
  <si>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</si>
  <si>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Programs</t>
  </si>
  <si>
    <r>
      <t xml:space="preserve">Ex Post Estimated MW </t>
    </r>
    <r>
      <rPr>
        <b/>
        <vertAlign val="superscript"/>
        <sz val="10"/>
        <rFont val="Arial"/>
        <family val="2"/>
      </rPr>
      <t>2</t>
    </r>
  </si>
  <si>
    <t>Interruptible/Reliability</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</si>
  <si>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</si>
  <si>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</si>
  <si>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</si>
  <si>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</si>
  <si>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</si>
  <si>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</si>
  <si>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</si>
  <si>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Price Response</t>
  </si>
  <si>
    <t>CBP - Day Ahead</t>
  </si>
  <si>
    <t>CBP - Day Of</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</si>
  <si>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</si>
  <si>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</si>
  <si>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</si>
  <si>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</si>
  <si>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</si>
  <si>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</si>
  <si>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</si>
  <si>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</si>
  <si>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</si>
  <si>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</si>
  <si>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</si>
  <si>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</si>
  <si>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</si>
  <si>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</si>
  <si>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Program</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</si>
  <si>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</si>
  <si>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</si>
  <si>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</si>
  <si>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</si>
  <si>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</si>
  <si>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</si>
  <si>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Small and medium business customers taking service under applicable rate schedules equipped with central or packaged DX air conditioning equipment. Closed to new enrollment.</t>
  </si>
  <si>
    <t>Residential customers taking service under applicable rate schedules equipped with central or packaged DX air conditioning equipment.</t>
  </si>
  <si>
    <t>Non-residential customers on commercial, industrial, partial standby, or agricultural rate schedules, except those who receive electric power from third parties (other than DA), billed via net metering or full standby services.</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</si>
  <si>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</si>
  <si>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</si>
  <si>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</si>
  <si>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Detailed Breakdown of MWs To Date in TA/Auto DR/TI Programs</t>
  </si>
  <si>
    <t>Price Responsive</t>
  </si>
  <si>
    <t>TA Identified MWs</t>
  </si>
  <si>
    <t>Auto DR Verified MWs</t>
  </si>
  <si>
    <t>TI Verified MWs</t>
  </si>
  <si>
    <t>Total Technology MWs</t>
  </si>
  <si>
    <t>PDP</t>
  </si>
  <si>
    <t>SmartRate™ - Residential</t>
  </si>
  <si>
    <t>SmartAC™ - Commercial</t>
  </si>
  <si>
    <t>SmartAC™ - Residential</t>
  </si>
  <si>
    <t>Total</t>
  </si>
  <si>
    <t>General Program</t>
  </si>
  <si>
    <t>TA (may also be enrolled in TI and AutoDR)</t>
  </si>
  <si>
    <t>Total TA MWs</t>
  </si>
  <si>
    <t>NOTE: Projects for which applications were approved in the previous funding cycle are charged to that funding cycle; however, installed megawatts are at the time of installation regardless of funding cycle.</t>
  </si>
  <si>
    <t>Cost Item</t>
  </si>
  <si>
    <t>Percent Funding</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</si>
  <si>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</si>
  <si>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</si>
  <si>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</si>
  <si>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</si>
  <si>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</si>
  <si>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</si>
  <si>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</si>
  <si>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DEMAND BIDD</t>
  </si>
  <si>
    <r>
      <t>Demand Bidding Program (DBP)</t>
    </r>
    <r>
      <rPr>
        <b/>
        <sz val="9"/>
        <rFont val="Arial"/>
        <family val="2"/>
      </rPr>
      <t/>
    </r>
  </si>
  <si>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</si>
  <si>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</si>
  <si>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</si>
  <si>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</si>
  <si>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</si>
  <si>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</si>
  <si>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</si>
  <si>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</si>
  <si>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</si>
  <si>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</si>
  <si>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</si>
  <si>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</si>
  <si>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</si>
  <si>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</si>
  <si>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</si>
  <si>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T&amp;D DR</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</si>
  <si>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</si>
  <si>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</si>
  <si>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</si>
  <si>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</si>
  <si>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</si>
  <si>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</si>
  <si>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</si>
  <si>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</si>
  <si>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</si>
  <si>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</si>
  <si>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</si>
  <si>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</si>
  <si>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</si>
  <si>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</si>
  <si>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</si>
  <si>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</si>
  <si>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DR Enrollment &amp; Support</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</si>
  <si>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</si>
  <si>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</si>
  <si>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</si>
  <si>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</si>
  <si>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</si>
  <si>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</si>
  <si>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</si>
  <si>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</si>
  <si>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</si>
  <si>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</si>
  <si>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</si>
  <si>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</si>
  <si>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</si>
  <si>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Program Name</t>
  </si>
  <si>
    <t>Month</t>
  </si>
  <si>
    <t>Event Date</t>
  </si>
  <si>
    <t>Program Type</t>
  </si>
  <si>
    <t>Trigger</t>
  </si>
  <si>
    <t># of Accounts</t>
  </si>
  <si>
    <t>Event Start Time (PDT)</t>
  </si>
  <si>
    <t>Event End Time (PDT)</t>
  </si>
  <si>
    <t>Program Tolled Hours</t>
  </si>
  <si>
    <t>SmartAC</t>
  </si>
  <si>
    <t>Annual Total Cost</t>
  </si>
  <si>
    <t>Program Incentives</t>
  </si>
  <si>
    <t>Automatic Demand Response (AutoDR)</t>
  </si>
  <si>
    <t>Excess Supply Pilot</t>
  </si>
  <si>
    <r>
      <t>Optional Binding Mandatory Curtailment / Scheduled Load Reduction Program (OBMC / SLRP)</t>
    </r>
    <r>
      <rPr>
        <vertAlign val="superscript"/>
        <sz val="10"/>
        <rFont val="Arial"/>
        <family val="2"/>
      </rPr>
      <t>1</t>
    </r>
  </si>
  <si>
    <r>
      <t>SmartAC</t>
    </r>
    <r>
      <rPr>
        <vertAlign val="superscript"/>
        <sz val="10"/>
        <rFont val="Arial"/>
        <family val="2"/>
      </rPr>
      <t>TM</t>
    </r>
  </si>
  <si>
    <t>Technology Incentive (TI)</t>
  </si>
  <si>
    <t>Transmission and Distribution Pilot (T&amp;D DR)</t>
  </si>
  <si>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</si>
  <si>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</si>
  <si>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</si>
  <si>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</si>
  <si>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</si>
  <si>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</si>
  <si>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</si>
  <si>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TOTAL AUTHORIZED UTILITY MARKETING BUDGET FOR 2015-2016</t>
  </si>
  <si>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</si>
  <si>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</si>
  <si>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</si>
  <si>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</si>
  <si>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</si>
  <si>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</si>
  <si>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t>Small Commercial Technology Deployment</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</si>
  <si>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</si>
  <si>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</si>
  <si>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</si>
  <si>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</si>
  <si>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</si>
  <si>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</si>
  <si>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</si>
  <si>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</si>
  <si>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</si>
  <si>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</si>
  <si>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</si>
  <si>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</si>
  <si>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</si>
  <si>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</si>
  <si>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</si>
  <si>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</si>
  <si>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</si>
  <si>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</si>
  <si>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</si>
  <si>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</si>
  <si>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</si>
  <si>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</si>
  <si>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</si>
  <si>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</si>
  <si>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</si>
  <si>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</si>
  <si>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</si>
  <si>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</si>
  <si>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</si>
  <si>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</si>
  <si>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</si>
  <si>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</si>
  <si>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</si>
  <si>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</si>
  <si>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</si>
  <si>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Category 9:  Integrated Programs and Activities</t>
  </si>
  <si>
    <t>Base Interruptible Program</t>
  </si>
  <si>
    <t>Capacity Bidding Program</t>
  </si>
  <si>
    <r>
      <t>Zones</t>
    </r>
    <r>
      <rPr>
        <b/>
        <vertAlign val="superscript"/>
        <sz val="10"/>
        <rFont val="Calibri"/>
        <family val="2"/>
        <scheme val="minor"/>
      </rPr>
      <t>1</t>
    </r>
  </si>
  <si>
    <t xml:space="preserve">Optional Bidding Mandatory Curtailment/
Scheduled Load Reduction </t>
  </si>
  <si>
    <r>
      <t>Event No.</t>
    </r>
    <r>
      <rPr>
        <sz val="10"/>
        <rFont val="Calibri"/>
        <family val="2"/>
        <scheme val="minor"/>
      </rPr>
      <t xml:space="preserve"> (by Program Type)</t>
    </r>
  </si>
  <si>
    <t>Permanent Load Shift</t>
  </si>
  <si>
    <t>IV. UTILITY MARKETING BY CUSTOMER SEGMENT</t>
  </si>
  <si>
    <r>
      <t xml:space="preserve">Load Reduction MW (Max Hourly) </t>
    </r>
    <r>
      <rPr>
        <b/>
        <vertAlign val="superscript"/>
        <sz val="10"/>
        <rFont val="Calibri"/>
        <family val="2"/>
        <scheme val="minor"/>
      </rPr>
      <t>2,3</t>
    </r>
  </si>
  <si>
    <t>PEAK CHOICE</t>
  </si>
  <si>
    <t>Peak Choice</t>
  </si>
  <si>
    <r>
      <t>SmartAC</t>
    </r>
    <r>
      <rPr>
        <vertAlign val="superscript"/>
        <sz val="9"/>
        <rFont val="Arial"/>
        <family val="2"/>
      </rPr>
      <t>TM</t>
    </r>
  </si>
  <si>
    <t>Critical Peak Pricing (CPP)</t>
  </si>
  <si>
    <t>Auto DR</t>
  </si>
  <si>
    <t>IRR Phase 2</t>
  </si>
  <si>
    <t>Plug-in Hybrid EV/EV (incl. HAN-EV)</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</si>
  <si>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</si>
  <si>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</si>
  <si>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</si>
  <si>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</si>
  <si>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PEAK_01</t>
  </si>
  <si>
    <t>PEAK</t>
  </si>
  <si>
    <t>INTGRTED MKT</t>
  </si>
  <si>
    <t>Integrated Marketing &amp; Outreach</t>
  </si>
  <si>
    <t>INTGRTED E&amp;T</t>
  </si>
  <si>
    <t>Integrated Education &amp; Training</t>
  </si>
  <si>
    <t>INTG SALES T</t>
  </si>
  <si>
    <t>Integrated Sales Training</t>
  </si>
  <si>
    <t>Integrated Energy Audits</t>
  </si>
  <si>
    <t>Integrated Emerging Technology</t>
  </si>
  <si>
    <t>DR-HAN Integration (excl. HAN-EV)</t>
  </si>
  <si>
    <t>Total Incremental Cost</t>
  </si>
  <si>
    <t>Technical Assistance &amp; Technology Incentives (TA&amp;TI) Identified as of December 2014.</t>
  </si>
  <si>
    <r>
      <t xml:space="preserve">Cost Item </t>
    </r>
    <r>
      <rPr>
        <b/>
        <vertAlign val="superscript"/>
        <sz val="10"/>
        <rFont val="Arial"/>
        <family val="2"/>
      </rPr>
      <t>1</t>
    </r>
  </si>
  <si>
    <t>Carry-Over Incentives incurred in 2016</t>
  </si>
  <si>
    <t>PHEV/EV Pilots</t>
  </si>
  <si>
    <t>Revenues from Penalties</t>
  </si>
  <si>
    <t xml:space="preserve">January </t>
  </si>
  <si>
    <t xml:space="preserve">February </t>
  </si>
  <si>
    <r>
      <t>SmartAC</t>
    </r>
    <r>
      <rPr>
        <vertAlign val="superscript"/>
        <sz val="9"/>
        <rFont val="Arial"/>
        <family val="2"/>
      </rPr>
      <t xml:space="preserve">TM  </t>
    </r>
  </si>
  <si>
    <t>DR Research</t>
  </si>
  <si>
    <t xml:space="preserve">DR Core Marketing and Outreach </t>
  </si>
  <si>
    <t xml:space="preserve">Technology Incentives - IDSM </t>
  </si>
  <si>
    <t>Rule 24 O&amp;M</t>
  </si>
  <si>
    <t>2016 Expenditures</t>
  </si>
  <si>
    <t>Program-to-Date 2017 Expenditures</t>
  </si>
  <si>
    <t>Year-to-Date  2017 Expenditures</t>
  </si>
  <si>
    <t>Demand Response Auction Mechanism Pilot Phase 1</t>
  </si>
  <si>
    <t>Demand Response Auction Mechanism Pilot Phase 2</t>
  </si>
  <si>
    <t>Carry-Over Expenditures incurred in 2017</t>
  </si>
  <si>
    <r>
      <t>Year-to-Date</t>
    </r>
    <r>
      <rPr>
        <b/>
        <sz val="10"/>
        <rFont val="Arial"/>
        <family val="2"/>
      </rPr>
      <t xml:space="preserve"> Total Cost</t>
    </r>
  </si>
  <si>
    <r>
      <t xml:space="preserve">Capacity Bidding Program (CBP) </t>
    </r>
    <r>
      <rPr>
        <vertAlign val="superscript"/>
        <sz val="10"/>
        <rFont val="Arial"/>
        <family val="2"/>
      </rPr>
      <t>2</t>
    </r>
  </si>
  <si>
    <r>
      <t>SmartAC</t>
    </r>
    <r>
      <rPr>
        <vertAlign val="superscript"/>
        <sz val="10"/>
        <rFont val="Arial"/>
        <family val="2"/>
      </rPr>
      <t xml:space="preserve">TM </t>
    </r>
  </si>
  <si>
    <r>
      <t>Base Interruptible Program (BIP)</t>
    </r>
    <r>
      <rPr>
        <vertAlign val="superscript"/>
        <sz val="10"/>
        <rFont val="Arial"/>
        <family val="2"/>
      </rPr>
      <t xml:space="preserve"> 1</t>
    </r>
  </si>
  <si>
    <t>Fund shift Adjustments</t>
  </si>
  <si>
    <r>
      <t>2017</t>
    </r>
    <r>
      <rPr>
        <b/>
        <sz val="12"/>
        <color rgb="FFC00000"/>
        <rFont val="Calibri"/>
        <family val="2"/>
      </rPr>
      <t xml:space="preserve"> </t>
    </r>
    <r>
      <rPr>
        <b/>
        <sz val="12"/>
        <rFont val="Calibri"/>
        <family val="2"/>
      </rPr>
      <t>Funding Cycle Customer Communication, Marketing, and Outreach</t>
    </r>
  </si>
  <si>
    <t>2017 Authorized Budget (if Applicable)</t>
  </si>
  <si>
    <t xml:space="preserve">PROGRAMS, RATES &amp; ACTIVITES WHICH DO NOT REQUIRE ITEMIZED ACCOUNTING </t>
  </si>
  <si>
    <t>Peak Day Pricing</t>
  </si>
  <si>
    <t>SmartRate</t>
  </si>
  <si>
    <r>
      <t xml:space="preserve">DRAM Phase 1 </t>
    </r>
    <r>
      <rPr>
        <vertAlign val="superscript"/>
        <sz val="10"/>
        <rFont val="Arial"/>
        <family val="2"/>
      </rPr>
      <t>2</t>
    </r>
  </si>
  <si>
    <r>
      <t xml:space="preserve">DRAM Phase 2 </t>
    </r>
    <r>
      <rPr>
        <vertAlign val="superscript"/>
        <sz val="10"/>
        <rFont val="Arial"/>
        <family val="2"/>
      </rPr>
      <t>2</t>
    </r>
  </si>
  <si>
    <t xml:space="preserve"> Program is closed for 2017.</t>
  </si>
  <si>
    <t>Program is closed for 2017.</t>
  </si>
  <si>
    <r>
      <t xml:space="preserve">AMP - Day Of </t>
    </r>
    <r>
      <rPr>
        <vertAlign val="superscript"/>
        <sz val="10"/>
        <rFont val="Arial"/>
        <family val="2"/>
      </rPr>
      <t>1,2</t>
    </r>
  </si>
  <si>
    <r>
      <t>2017 Program Expenditures</t>
    </r>
    <r>
      <rPr>
        <vertAlign val="superscript"/>
        <sz val="9"/>
        <rFont val="Arial"/>
        <family val="2"/>
      </rPr>
      <t xml:space="preserve"> 1</t>
    </r>
  </si>
  <si>
    <r>
      <t>Cost Item</t>
    </r>
    <r>
      <rPr>
        <sz val="9"/>
        <rFont val="Arial"/>
        <family val="2"/>
      </rPr>
      <t xml:space="preserve"> </t>
    </r>
    <r>
      <rPr>
        <vertAlign val="superscript"/>
        <sz val="9"/>
        <rFont val="Arial"/>
        <family val="2"/>
      </rPr>
      <t>1</t>
    </r>
  </si>
  <si>
    <t>NOTE: For 2017 the Results for CBP and BIP include load reduction from participants that are enrolled in multiple programs and the Results for PDP exclude load reduction from participants that are enrolled in multiple programs.</t>
  </si>
  <si>
    <r>
      <t xml:space="preserve">Ex Ante Estimated MW </t>
    </r>
    <r>
      <rPr>
        <b/>
        <vertAlign val="superscript"/>
        <sz val="10"/>
        <rFont val="Arial"/>
        <family val="2"/>
      </rPr>
      <t>1</t>
    </r>
  </si>
  <si>
    <t>Demand Response Auction Mechanism Pilot Phase 2 to Permanent Load Shifting for DREBA 2015-2016</t>
  </si>
  <si>
    <t>Auto DR to Demand Response Auction Mechanism Pilot Phase 2 for DREBA 2015-2016</t>
  </si>
  <si>
    <t xml:space="preserve">Prior fund shift from PLS to DRAM2 in DREBA 2015-16 underestimated funds needed for PLS therefore shifting back $550,000 to the original program. </t>
  </si>
  <si>
    <t>SmartRateTM - Residential</t>
  </si>
  <si>
    <r>
      <t xml:space="preserve">Eligible Accounts as of Jan 1, 2017 </t>
    </r>
    <r>
      <rPr>
        <b/>
        <vertAlign val="superscript"/>
        <sz val="10"/>
        <rFont val="Arial"/>
        <family val="2"/>
      </rPr>
      <t>1</t>
    </r>
  </si>
  <si>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</si>
  <si>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 kW Maximum Demand; February 1st, 2011 for large bundled Ag customers; November 2014 for bundled C&amp;I Customers with &lt;200 kW Maximum Demand and 12 consecutive months of interval data.  </t>
  </si>
  <si>
    <t>This schedule is available to bundled-service, Community Choice Aggregation (CCA) Service, and Direct Access (DA) commercial, industrial, and agricultural customers. Each customer, both directly enrolled and those enrolled in an aggregator’s portfolio, must take service under the provisions of a demand time-of-use rate schedule to participate in the program and have at least an average monthly demand of 100 kilowatt (kW). Customers being served under Schedules AG-R or AG-V are not eligible for this program. Customers taking service under DA must meet the metering requirements prescribed in the Metering Equipment section of this rate schedule.</t>
  </si>
  <si>
    <t xml:space="preserve">Bundled-service customers taking service under Schedules A-10, E-19 or E-20 &amp; minimum average monthly demand of 100 kW. Customers must commit to minimum 15% of baseline usage, with a minimum load reduction of 100 kW. </t>
  </si>
  <si>
    <t>A customer may participate in either the Day-Ahead or Day-Of option. A customer with multiple service agreements (SA) may nominate demand reductions from a single SA to either the Day-Of option or Day-Ahead option. An SA may not be nominated to both the Day-Of and Day-Ahead option during a single program month. Customers that receive electric power from third parties (other than through direct access and Community Choice Aggregation) and customers billed for standby service are not eligible for Schedule E-CBP. Eligible customers include those receiving partial standby service or services pursuant to one or more of the Net Energy Metering Service schedules except NEMCCSF.</t>
  </si>
  <si>
    <t>A customer may participate in either the Day-Ahead or Day-Of option. A customer with multiple service agreements (SA) may nominate demand reductions from a single SA to either the Day-Of option or Day-Ahead option. An SA may not be nominated to both the Day-Of and Day-Ahead option during a single program month. Customers that receive electric power from third parties (other than through direct access andCommunity Choice Aggregation) and customers billed for standby service are not eligible for Schedule E-CBP. Eligible customers include those receiving partial standby service or services pursuant to one or more of the Net Energy Metering Service schedules except NEMCCSF.</t>
  </si>
  <si>
    <r>
      <rPr>
        <vertAlign val="superscript"/>
        <sz val="10"/>
        <rFont val="Cambria"/>
        <family val="1"/>
      </rPr>
      <t xml:space="preserve">2 </t>
    </r>
    <r>
      <rPr>
        <sz val="10"/>
        <rFont val="Cambria"/>
        <family val="1"/>
      </rPr>
      <t xml:space="preserve">Load reduction amount is based on available meter data and may vary by month pending the collection of all data. </t>
    </r>
  </si>
  <si>
    <r>
      <rPr>
        <vertAlign val="superscript"/>
        <sz val="10"/>
        <rFont val="Cambria"/>
        <family val="1"/>
      </rPr>
      <t xml:space="preserve">3 </t>
    </r>
    <r>
      <rPr>
        <sz val="10"/>
        <rFont val="Cambria"/>
        <family val="1"/>
      </rPr>
      <t xml:space="preserve">Pursuant to Commission guidance in D.14-05-016, p.118 and Finding of Fact 17, PG&amp;E will redact the load reduction MW (Max Hourly) in the Public Version  (identified with shaded cells) according to the 15/15 rule where there are fewer than 15 customers involved or where a single customer in the group accounts for more than 15 percent of the aggregated total. </t>
    </r>
  </si>
  <si>
    <r>
      <rPr>
        <vertAlign val="superscript"/>
        <sz val="10"/>
        <rFont val="Cambria"/>
        <family val="1"/>
      </rPr>
      <t>1</t>
    </r>
    <r>
      <rPr>
        <sz val="10"/>
        <rFont val="Cambria"/>
        <family val="1"/>
      </rPr>
      <t xml:space="preserve"> The expenditures listed are in support of PG&amp;E's DR programs for large commercial, industrial and agricultural customers, excluding the aggregator-managed programs. Disclosure complies with OP 24 of D.12-04-045. </t>
    </r>
  </si>
  <si>
    <r>
      <rPr>
        <vertAlign val="superscript"/>
        <sz val="10"/>
        <rFont val="Cambria"/>
        <family val="1"/>
      </rPr>
      <t>1</t>
    </r>
    <r>
      <rPr>
        <sz val="10"/>
        <rFont val="Cambria"/>
        <family val="1"/>
      </rPr>
      <t xml:space="preserve"> Expenditures on this page reflect expenses incurred in 2017 from all prior funding cycles</t>
    </r>
  </si>
  <si>
    <r>
      <t xml:space="preserve">1 </t>
    </r>
    <r>
      <rPr>
        <sz val="10"/>
        <rFont val="Cambria"/>
        <family val="1"/>
      </rPr>
      <t xml:space="preserve">Amounts reported are for incentive costs that are not recorded in the Demand Response Expenditures Balancing Account. </t>
    </r>
  </si>
  <si>
    <r>
      <t>1</t>
    </r>
    <r>
      <rPr>
        <sz val="10"/>
        <rFont val="Cambria"/>
        <family val="1"/>
      </rPr>
      <t xml:space="preserve"> Incentives on this page reflect incentives paid in 2017 from all prior funding cycles.</t>
    </r>
  </si>
  <si>
    <r>
      <t xml:space="preserve">2 </t>
    </r>
    <r>
      <rPr>
        <sz val="10"/>
        <rFont val="Cambria"/>
        <family val="1"/>
      </rPr>
      <t xml:space="preserve">DRAM incentives are confidential and redacted for the public version. The MWs under contract are known, and the costs are being paid under the contracts that won in the RFO.  </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</si>
  <si>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</si>
  <si>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r>
      <t xml:space="preserve">2 </t>
    </r>
    <r>
      <rPr>
        <sz val="10"/>
        <rFont val="Cambria"/>
        <family val="1"/>
      </rPr>
      <t>Ex Post Estimated MW = In compliance with Decision 08-04-050, the values presented herein are based on the April 3, 2017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r>
  </si>
  <si>
    <t xml:space="preserve">NOTE:  The average Ex Ante Load Impacts per customer are based on the load impacts filing on April 3, 2017 (R.13-09-011). Estimated Average Ex Ante Load Impact kW/Customer = Average kW / Customer, under 1-in-2 weather conditions, of an event that would occur from 1 - 6 pm for April through October, and 4 - 9 pm for November through March, on the PG&amp;E system peak day of the month. </t>
  </si>
  <si>
    <t xml:space="preserve">NOTE: The average Ex Ante load impacts per customer are based on the load impacts filing on April 3, 2017 (R.13-09-011). Estimated Average Ex Ante Load Impact kW/Customer = Average kW / Customer, under 1-in-2 weather conditions, of an event that would occur from 1 - 6 pm for April through October, and 4 - 9 pm for November through March, on the PG&amp;E system peak day of the month. </t>
  </si>
  <si>
    <r>
      <t>Program Eligibility and Ex Ante Average Load Impacts</t>
    </r>
    <r>
      <rPr>
        <b/>
        <vertAlign val="superscript"/>
        <sz val="10"/>
        <rFont val="Arial"/>
        <family val="2"/>
      </rPr>
      <t xml:space="preserve"> 1</t>
    </r>
  </si>
  <si>
    <r>
      <rPr>
        <vertAlign val="superscript"/>
        <sz val="10"/>
        <rFont val="Cambria"/>
        <family val="1"/>
      </rPr>
      <t>1</t>
    </r>
    <r>
      <rPr>
        <sz val="10"/>
        <rFont val="Cambria"/>
        <family val="1"/>
      </rPr>
      <t xml:space="preserve"> April data corrects the Ex Ante Load Impacts. The March ILP provided the updated Eligible Accounts and Program Eligibility for the Ex Ante Average Load Impacts for 2017.</t>
    </r>
  </si>
  <si>
    <r>
      <rPr>
        <vertAlign val="superscript"/>
        <sz val="10"/>
        <rFont val="Cambria"/>
        <family val="1"/>
      </rPr>
      <t>1</t>
    </r>
    <r>
      <rPr>
        <sz val="10"/>
        <rFont val="Cambria"/>
        <family val="1"/>
      </rPr>
      <t xml:space="preserve">  The March ILP provided the updated Eligible Accounts and Program Eligibility for the Ex Post Average Load Impacts for 2017.</t>
    </r>
  </si>
  <si>
    <r>
      <t xml:space="preserve">Program Eligibility and Ex Post Average Load Impacts </t>
    </r>
    <r>
      <rPr>
        <b/>
        <vertAlign val="superscript"/>
        <sz val="10"/>
        <rFont val="Arial"/>
        <family val="2"/>
      </rPr>
      <t>1</t>
    </r>
  </si>
  <si>
    <t>Day Ahead</t>
  </si>
  <si>
    <t>Day Of</t>
  </si>
  <si>
    <t>System</t>
  </si>
  <si>
    <t>North of Point 15, Stockton, Kern, ZP26, Humboldt, North Coast, East Bay (Bay Area), South Bay (Bay Area), Peninsula (Bay Area), Central Coast</t>
  </si>
  <si>
    <t>Central Coast, East Bay (Bay Area), Geysers, Humboldt, North Bay, North of Point 15, Peninsula (Bay Area), South Bay (Bay Area), San Francisco (Bay Area)</t>
  </si>
  <si>
    <t>NOTE: AMP and DBP are closed and not available in 2017.</t>
  </si>
  <si>
    <r>
      <rPr>
        <vertAlign val="superscript"/>
        <sz val="10"/>
        <rFont val="Cambria"/>
        <family val="1"/>
      </rPr>
      <t xml:space="preserve">3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</si>
  <si>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t xml:space="preserve">Service Accounts </t>
    </r>
    <r>
      <rPr>
        <b/>
        <vertAlign val="superscript"/>
        <sz val="10"/>
        <rFont val="Arial"/>
        <family val="2"/>
      </rPr>
      <t>3</t>
    </r>
  </si>
  <si>
    <t>Eligible Accounts as of Jan 1, 2017</t>
  </si>
  <si>
    <t>AMP - Day Of</t>
  </si>
  <si>
    <t>DBP</t>
  </si>
  <si>
    <r>
      <rPr>
        <vertAlign val="superscript"/>
        <sz val="10"/>
        <rFont val="Cambria"/>
        <family val="1"/>
        <scheme val="major"/>
      </rPr>
      <t>1</t>
    </r>
    <r>
      <rPr>
        <sz val="10"/>
        <rFont val="Cambria"/>
        <family val="1"/>
        <scheme val="major"/>
      </rPr>
      <t xml:space="preserve"> ADR project payments carry over to the following year.  60% is paid upfront on completion of enrollment and the remaining 40% later on performance during an event season. </t>
    </r>
  </si>
  <si>
    <r>
      <rPr>
        <vertAlign val="superscript"/>
        <sz val="10"/>
        <rFont val="Cambria"/>
        <family val="1"/>
        <scheme val="major"/>
      </rPr>
      <t>2</t>
    </r>
    <r>
      <rPr>
        <sz val="10"/>
        <rFont val="Cambria"/>
        <family val="1"/>
        <scheme val="major"/>
      </rPr>
      <t xml:space="preserve"> AMP value for January reflects 40% of the incentive payment that was processed and paid out in January for customer’s participation in the 2016 DR Season.</t>
    </r>
  </si>
  <si>
    <t>NOTE: AMP and DBP are not available in 2017.</t>
  </si>
  <si>
    <t>Demand Bidding Program (DBP)</t>
  </si>
  <si>
    <r>
      <t>Aggregator Managed Portfolio (AMP)</t>
    </r>
    <r>
      <rPr>
        <vertAlign val="superscript"/>
        <sz val="10"/>
        <rFont val="Arial"/>
        <family val="2"/>
      </rPr>
      <t>1</t>
    </r>
  </si>
  <si>
    <r>
      <t xml:space="preserve">Revenues from Penalties </t>
    </r>
    <r>
      <rPr>
        <vertAlign val="superscript"/>
        <sz val="10"/>
        <rFont val="Arial"/>
        <family val="2"/>
      </rPr>
      <t>3</t>
    </r>
  </si>
  <si>
    <r>
      <t xml:space="preserve">3 </t>
    </r>
    <r>
      <rPr>
        <sz val="10"/>
        <rFont val="Cambria"/>
        <family val="1"/>
      </rPr>
      <t xml:space="preserve">Revenues from Penalties denote penalty/default payments made by aggregators and charges to direct enrolled customers enrolled in BIP programs. </t>
    </r>
  </si>
  <si>
    <t>CAISO Stage 1 Emergency</t>
  </si>
  <si>
    <t xml:space="preserve">System </t>
  </si>
  <si>
    <t>Serials 0, 4, 9, 7, 8</t>
  </si>
  <si>
    <t>Serials 4, 8</t>
  </si>
  <si>
    <t>Temperature</t>
  </si>
  <si>
    <t>JUNE</t>
  </si>
  <si>
    <t>East Bay (Bay Area), Geysers, North Bay</t>
  </si>
  <si>
    <t>North Coast, Stockton</t>
  </si>
  <si>
    <t>MAY</t>
  </si>
  <si>
    <r>
      <t>Capacity Bidding Program</t>
    </r>
    <r>
      <rPr>
        <vertAlign val="superscript"/>
        <sz val="10"/>
        <rFont val="Calibri"/>
        <family val="2"/>
        <scheme val="minor"/>
      </rPr>
      <t>3</t>
    </r>
  </si>
  <si>
    <t>JULY</t>
  </si>
  <si>
    <t>Serials 0, 4, 5, 6, 7, 8, 9</t>
  </si>
  <si>
    <t>Serials 5, 7, 6, 8, 4, 9</t>
  </si>
  <si>
    <t>Fresno, North of Point 15, ZP26</t>
  </si>
  <si>
    <t>Fresno, Kern, North of Point 15, ZP26</t>
  </si>
  <si>
    <t>Kern, Sierra, North Coast</t>
  </si>
  <si>
    <t>Heat rate and Price</t>
  </si>
  <si>
    <t>East Bay (Bay Area), Geysers, North Bay, North Coast, Peninsula, South Bay (Bay Area), Stockton</t>
  </si>
  <si>
    <t>Central Coast, Fresno, Humboldt, Kern, North of Point 15, San Francisco (Bay Area), Sierra, ZP26</t>
  </si>
  <si>
    <t>Serial 1</t>
  </si>
  <si>
    <t>Serial 0</t>
  </si>
  <si>
    <t>Serial 3</t>
  </si>
  <si>
    <t>Retest</t>
  </si>
  <si>
    <r>
      <t xml:space="preserve">Service Accounts </t>
    </r>
    <r>
      <rPr>
        <b/>
        <vertAlign val="superscript"/>
        <sz val="10"/>
        <rFont val="Arial"/>
        <family val="2"/>
      </rPr>
      <t>3,4</t>
    </r>
  </si>
  <si>
    <r>
      <rPr>
        <vertAlign val="superscript"/>
        <sz val="10"/>
        <rFont val="Cambria"/>
        <family val="1"/>
        <scheme val="major"/>
      </rPr>
      <t>4</t>
    </r>
    <r>
      <rPr>
        <sz val="10"/>
        <rFont val="Cambria"/>
        <family val="1"/>
        <scheme val="major"/>
      </rPr>
      <t xml:space="preserve"> CBP uses both heat rate and price triggers starting 5/25/2017.</t>
    </r>
  </si>
  <si>
    <r>
      <t>Capacity Bidding Program</t>
    </r>
    <r>
      <rPr>
        <vertAlign val="superscript"/>
        <sz val="10"/>
        <color theme="1"/>
        <rFont val="Calibri"/>
        <family val="2"/>
        <scheme val="minor"/>
      </rPr>
      <t>4</t>
    </r>
  </si>
  <si>
    <t>Heat rate</t>
  </si>
  <si>
    <r>
      <rPr>
        <vertAlign val="superscript"/>
        <sz val="10"/>
        <rFont val="Cambria"/>
        <family val="1"/>
      </rPr>
      <t xml:space="preserve">1 </t>
    </r>
    <r>
      <rPr>
        <sz val="10"/>
        <rFont val="Cambria"/>
        <family val="1"/>
      </rPr>
      <t>Identifies location of event (SubLAP) for locally-dispatchable programs. Non-locally-dispatchable programs are listed as System. Serials listed can be throughout the territory, not a specific sublap (device serial last digits have a number from 0 to 9). For example, if the SmartAC event Zone lists Serials 0,1,2,3,4,9, then 60% of the entire device population installed got dispatched.</t>
    </r>
  </si>
  <si>
    <t>The transferred funds support Demand Response Auction Mechanism pilot for DREBA 2015-16 pursuant to Ordering Paragraph 5 of Decision 14-12-024.</t>
  </si>
  <si>
    <r>
      <t xml:space="preserve">Ex Ante Estimated MW </t>
    </r>
    <r>
      <rPr>
        <b/>
        <vertAlign val="superscript"/>
        <sz val="10"/>
        <rFont val="Arial"/>
        <family val="2"/>
      </rPr>
      <t>1,5</t>
    </r>
  </si>
  <si>
    <r>
      <rPr>
        <vertAlign val="superscript"/>
        <sz val="10"/>
        <rFont val="Cambria"/>
        <family val="1"/>
      </rPr>
      <t xml:space="preserve">4 </t>
    </r>
    <r>
      <rPr>
        <sz val="10"/>
        <rFont val="Cambria"/>
        <family val="1"/>
      </rPr>
      <t>Customers with little to no air conditioning usage or low economic viability were retired from SmartAC in July 2017.  This measure was implemented to improve customer experience, reliability, economic efficiency, and support market integration (A.17-01-018 and A.17-01-019).</t>
    </r>
  </si>
  <si>
    <r>
      <rPr>
        <vertAlign val="superscript"/>
        <sz val="10"/>
        <rFont val="Cambria"/>
        <family val="1"/>
      </rPr>
      <t>3</t>
    </r>
    <r>
      <rPr>
        <sz val="10"/>
        <rFont val="Cambria"/>
        <family val="1"/>
      </rPr>
      <t xml:space="preserve"> Per D. 16-06-029 DRAM funds from the 2017 Funding Cycle are available beginning in 2016 to ensure that the 2017 auction will take place in time for 2018 delivery. D. 16-06-029 Ordering Paragraph 21 authorizes PG&amp;E $12m for DRAM in 2017 for auctions in 2018 and 2019.</t>
    </r>
  </si>
  <si>
    <r>
      <t xml:space="preserve">Demand Response Auction Mechanism Pilot Phase 3 </t>
    </r>
    <r>
      <rPr>
        <vertAlign val="superscript"/>
        <sz val="9"/>
        <rFont val="Arial"/>
        <family val="2"/>
      </rPr>
      <t>3</t>
    </r>
  </si>
  <si>
    <r>
      <t xml:space="preserve">Total Incremental Cost </t>
    </r>
    <r>
      <rPr>
        <vertAlign val="superscript"/>
        <sz val="9"/>
        <rFont val="Arial"/>
        <family val="2"/>
      </rPr>
      <t>4</t>
    </r>
  </si>
  <si>
    <r>
      <rPr>
        <vertAlign val="superscript"/>
        <sz val="10"/>
        <rFont val="Cambria"/>
        <family val="1"/>
      </rPr>
      <t>4</t>
    </r>
    <r>
      <rPr>
        <sz val="10"/>
        <rFont val="Cambria"/>
        <family val="1"/>
      </rPr>
      <t xml:space="preserve"> Total Incremental Cost excludes incentives.  Incentives are reported on Table I-5.</t>
    </r>
  </si>
  <si>
    <r>
      <rPr>
        <vertAlign val="superscript"/>
        <sz val="10"/>
        <rFont val="Cambria"/>
        <family val="1"/>
      </rPr>
      <t>5</t>
    </r>
    <r>
      <rPr>
        <sz val="10"/>
        <rFont val="Cambria"/>
        <family val="1"/>
      </rPr>
      <t xml:space="preserve"> Program budgets have been updated to include employee benefits costs approved in the GRC (D.17-05-013) - Decision Authorizing Pacific Gas and Electric Company's General Rate Case Revenue Requirement for 2017-2019, issue date of May 11, 2017.  </t>
    </r>
  </si>
  <si>
    <r>
      <t>2017 Funding</t>
    </r>
    <r>
      <rPr>
        <b/>
        <vertAlign val="superscript"/>
        <sz val="9"/>
        <rFont val="Arial"/>
        <family val="2"/>
      </rPr>
      <t>5</t>
    </r>
  </si>
  <si>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will continue through 2025 unless the Commission issues a superseding funding decision.</t>
    </r>
  </si>
  <si>
    <r>
      <t>Category 9:  Integrated Programs and Activities
  (Including Technical Assistance)</t>
    </r>
    <r>
      <rPr>
        <b/>
        <vertAlign val="superscript"/>
        <sz val="9"/>
        <rFont val="Arial"/>
        <family val="2"/>
      </rPr>
      <t xml:space="preserve"> 2</t>
    </r>
  </si>
  <si>
    <t>AUGUST</t>
  </si>
  <si>
    <t>Serials 1, 3, 4, 8</t>
  </si>
  <si>
    <t>Serials 0,1,3</t>
  </si>
  <si>
    <t>(Cont'd) Category 2:  Price-Responsive Programs</t>
  </si>
  <si>
    <r>
      <t xml:space="preserve">Zones </t>
    </r>
    <r>
      <rPr>
        <b/>
        <vertAlign val="superscript"/>
        <sz val="10"/>
        <rFont val="Calibri"/>
        <family val="2"/>
        <scheme val="minor"/>
      </rPr>
      <t>1</t>
    </r>
  </si>
  <si>
    <r>
      <t xml:space="preserve">Capacity Bidding Program </t>
    </r>
    <r>
      <rPr>
        <vertAlign val="superscript"/>
        <sz val="10"/>
        <rFont val="Calibri"/>
        <family val="2"/>
        <scheme val="minor"/>
      </rPr>
      <t>3,4</t>
    </r>
  </si>
  <si>
    <r>
      <t xml:space="preserve">Capacity Bidding Program </t>
    </r>
    <r>
      <rPr>
        <vertAlign val="superscript"/>
        <sz val="10"/>
        <rFont val="Calibri"/>
        <family val="2"/>
        <scheme val="minor"/>
      </rPr>
      <t>3</t>
    </r>
  </si>
  <si>
    <t>Heat rate and price</t>
  </si>
  <si>
    <t>Serials 1,4,5,6,7,8,9</t>
  </si>
  <si>
    <t>Serials 4,8</t>
  </si>
  <si>
    <r>
      <t xml:space="preserve">1 </t>
    </r>
    <r>
      <rPr>
        <sz val="10"/>
        <rFont val="Cambria"/>
        <family val="1"/>
      </rPr>
      <t>Ex Ante Estimated MW = In compliance with Decision 08-04-050, the values presented herein are based on the April 3, 2017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r>
  </si>
  <si>
    <r>
      <rPr>
        <vertAlign val="superscript"/>
        <sz val="10"/>
        <rFont val="Cambria"/>
        <family val="1"/>
      </rPr>
      <t xml:space="preserve">5 </t>
    </r>
    <r>
      <rPr>
        <sz val="10"/>
        <rFont val="Cambria"/>
        <family val="1"/>
      </rPr>
      <t>BIP customers that dual participate in PDP are not counted towards the 300 MW BIP cap. The BIP program actual capacity is below the 300 MW cap.</t>
    </r>
  </si>
  <si>
    <t>Demand Response Auction Mechanism Pilot Phase 1 to Permanent Load Shifting for DREBA 2015-2016</t>
  </si>
  <si>
    <t xml:space="preserve">Prior fund shift from PLS to DRAM1 in DREBA 2015-16 overestimated funds needed for DRAM1 therefore shifting back $1,000,000 to the original program. </t>
  </si>
  <si>
    <t>DR Emerging Technology to Auto DR for DREBA2017</t>
  </si>
  <si>
    <t>The transferred funds support PG&amp;E's membership to the OpenADR Alliance.</t>
  </si>
  <si>
    <t xml:space="preserve">Prior fund shift from PLS to DRAM2 in DREBA 2015-16 overestimated funds needed for DRAM2 therefore shifting back $600,000 to the original program. </t>
  </si>
  <si>
    <t>Day of</t>
  </si>
  <si>
    <t>SEPTEMBER</t>
  </si>
  <si>
    <r>
      <t>Capacity Bidding Program</t>
    </r>
    <r>
      <rPr>
        <vertAlign val="superscript"/>
        <sz val="10"/>
        <color theme="1"/>
        <rFont val="Calibri"/>
        <family val="2"/>
        <scheme val="minor"/>
      </rPr>
      <t>3</t>
    </r>
  </si>
  <si>
    <t>Central Coast, East Bay (Bay Area), Fresno, Geysers, Kern, North Bay, North Coast, North of Path 15, Peninsula (Bay Area), San Francisco (Bay Area, Sierra, South Bay (Bay Area), Stockton, ZP26</t>
  </si>
  <si>
    <t>Humboldt</t>
  </si>
  <si>
    <t>Peninsula (Bay Area), South Bay (Bay Area)</t>
  </si>
  <si>
    <r>
      <t>DR Emerging Technology</t>
    </r>
    <r>
      <rPr>
        <vertAlign val="superscript"/>
        <sz val="9"/>
        <rFont val="Arial"/>
        <family val="2"/>
      </rPr>
      <t xml:space="preserve"> 6</t>
    </r>
  </si>
  <si>
    <t xml:space="preserve">5 Program budgets have been updated to include employee benefits costs approved in the GRC (D.17-05-013) - Decision Authorizing Pacific Gas and Electric Company's General Rate Case Revenue Requirement for 2017-2019, issue date of May 11, 2017.  </t>
  </si>
  <si>
    <r>
      <rPr>
        <vertAlign val="superscript"/>
        <sz val="10"/>
        <rFont val="Cambria"/>
        <family val="1"/>
      </rPr>
      <t>6</t>
    </r>
    <r>
      <rPr>
        <sz val="10"/>
        <rFont val="Cambria"/>
        <family val="1"/>
      </rPr>
      <t xml:space="preserve"> September DR Emerging Technology credit is due to an over-accrual in August - the reversal of the accrual in September resulted in a negative amount.</t>
    </r>
  </si>
  <si>
    <r>
      <t xml:space="preserve">DRAM </t>
    </r>
    <r>
      <rPr>
        <vertAlign val="superscript"/>
        <sz val="9"/>
        <rFont val="Arial"/>
        <family val="2"/>
      </rPr>
      <t>3</t>
    </r>
  </si>
  <si>
    <t xml:space="preserve">Aggregator Managed Portfolio </t>
  </si>
  <si>
    <t>Demand Bidding Program</t>
  </si>
  <si>
    <t>OCTOBER</t>
  </si>
  <si>
    <t>All subLAPs except North Coast and Humboldt</t>
  </si>
  <si>
    <t>All subLAPs except Geysers, North Bay, and North Coast</t>
  </si>
  <si>
    <t>Optional Bidding Mandatory Curtailment / Scheduled Load Reduction (OBMC / SLRP) to Base Interruptible Program (BIP) for DREBA2017</t>
  </si>
  <si>
    <t>The transferred funds support increased labor support costs for the BIP program.</t>
  </si>
  <si>
    <r>
      <rPr>
        <vertAlign val="superscript"/>
        <sz val="10"/>
        <rFont val="Cambria"/>
        <family val="1"/>
        <scheme val="major"/>
      </rPr>
      <t>3</t>
    </r>
    <r>
      <rPr>
        <sz val="10"/>
        <rFont val="Cambria"/>
        <family val="1"/>
        <scheme val="major"/>
      </rPr>
      <t xml:space="preserve"> As approved in the disposition letter issued September 24, 2015 to advice letter 4618-E-A, customers participating in DRAM are eligible to receive ADR incentives.  This was added to the ILP September 2017 data.  The values for January to August were changed from N/A to zero MW in the October ILP.</t>
    </r>
  </si>
  <si>
    <t>Category 3: DR Provider/Aggregator Managed Programs</t>
  </si>
  <si>
    <t>Smart AC to Capacity Bidding Program (CBP) for DREBA2017</t>
  </si>
  <si>
    <t>The transferred funds cover an overspend for CBP administrative costs.</t>
  </si>
  <si>
    <t xml:space="preserve">           </t>
  </si>
  <si>
    <r>
      <rPr>
        <vertAlign val="superscript"/>
        <sz val="10"/>
        <rFont val="Cambria"/>
        <family val="1"/>
      </rPr>
      <t xml:space="preserve">2 </t>
    </r>
    <r>
      <rPr>
        <sz val="10"/>
        <rFont val="Cambria"/>
        <family val="1"/>
      </rPr>
      <t>Incentives reported are net of penalties paid by the aggregators.  CBP incentives accrual was overestimated in October thereby resulting in a negative amount in November due to reversal.</t>
    </r>
  </si>
  <si>
    <t>Programs for December 2017</t>
  </si>
  <si>
    <t>Public</t>
  </si>
  <si>
    <t>REDACTED</t>
  </si>
  <si>
    <t>Redacted</t>
  </si>
  <si>
    <t>January 22, 2018</t>
  </si>
  <si>
    <t>Technical Assistance &amp; Technology Incentives (TA&amp;TI) Identified as of December 2017</t>
  </si>
  <si>
    <r>
      <t xml:space="preserve">December </t>
    </r>
    <r>
      <rPr>
        <b/>
        <vertAlign val="superscript"/>
        <sz val="9"/>
        <rFont val="Arial"/>
        <family val="2"/>
      </rPr>
      <t>7</t>
    </r>
  </si>
  <si>
    <r>
      <rPr>
        <vertAlign val="superscript"/>
        <sz val="10"/>
        <rFont val="Cambria"/>
        <family val="1"/>
        <scheme val="major"/>
      </rPr>
      <t>7</t>
    </r>
    <r>
      <rPr>
        <sz val="10"/>
        <rFont val="Cambria"/>
        <family val="1"/>
        <scheme val="major"/>
      </rPr>
      <t xml:space="preserve"> December credit for InterAct / DR Forecasting Tool, DR Enrollment &amp; Support and Notifications is due to the reversal of an accrual. Credit for Rule 24 O&amp;M is due to a labor charge correction.</t>
    </r>
  </si>
  <si>
    <r>
      <rPr>
        <vertAlign val="superscript"/>
        <sz val="10"/>
        <rFont val="Cambria"/>
        <family val="1"/>
        <scheme val="major"/>
      </rPr>
      <t>2</t>
    </r>
    <r>
      <rPr>
        <sz val="10"/>
        <rFont val="Cambria"/>
        <family val="1"/>
        <scheme val="major"/>
      </rPr>
      <t xml:space="preserve"> Credits are attributable to prior months’ adjustments; adjustments are normal course of business and may result in a positive or negative number. </t>
    </r>
  </si>
  <si>
    <r>
      <t xml:space="preserve">            Pacific Gas and Electric Company (“PG&amp;E”) hereby submits this report on Interruptible Load and Demand Response Programs for December 2017. This report is being sent to the Energy Division via EnergyDivisionCentralFiles@cpuc.ca.gov and served on the service list for A.11-03-001 </t>
    </r>
    <r>
      <rPr>
        <strike/>
        <sz val="12"/>
        <rFont val="Arial"/>
        <family val="2"/>
      </rPr>
      <t xml:space="preserve"> </t>
    </r>
  </si>
  <si>
    <r>
      <rPr>
        <b/>
        <sz val="10"/>
        <color rgb="FFFF0000"/>
        <rFont val="Calibri"/>
        <family val="2"/>
        <scheme val="minor"/>
      </rPr>
      <t xml:space="preserve"> </t>
    </r>
    <r>
      <rPr>
        <b/>
        <sz val="10"/>
        <rFont val="Calibri"/>
        <family val="2"/>
        <scheme val="minor"/>
      </rPr>
      <t xml:space="preserve">Load Reduction MW (Max Hourly) </t>
    </r>
    <r>
      <rPr>
        <b/>
        <vertAlign val="superscript"/>
        <sz val="10"/>
        <rFont val="Calibri"/>
        <family val="2"/>
        <scheme val="minor"/>
      </rPr>
      <t>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</si>
</sst>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_(* #,##0.0_);_(* \(#,##0.0\);_(* &quot;-&quot;??_);_(@_)"/>
    <numFmt numFmtId="169" formatCode="0.0%"/>
    <numFmt numFmtId="170" formatCode="m/d/yyyy;@"/>
    <numFmt numFmtId="171" formatCode="&quot;$&quot;#,##0.0_);[Red]\(&quot;$&quot;#,##0.0\)"/>
    <numFmt numFmtId="172" formatCode="&quot;$&quot;#,##0"/>
    <numFmt numFmtId="173" formatCode="_(&quot;$&quot;* #,##0_);_(&quot;$&quot;* \(#,##0\);_(&quot;$&quot;* &quot;-&quot;??_);_(@_)"/>
    <numFmt numFmtId="174" formatCode="[$-F400]h:mm:ss\ AM/PM"/>
    <numFmt numFmtId="175" formatCode="[$-409]h:mm\ AM/PM;@"/>
    <numFmt numFmtId="176" formatCode="[=0]\ 0;[&lt;0.95]\ 0.#;#,###"/>
    <numFmt numFmtId="177" formatCode="mmmm\ yyyy"/>
    <numFmt numFmtId="178" formatCode="m/d/yy;@"/>
    <numFmt numFmtId="179" formatCode="[$-409]m/d/yy\ h:mm\ AM/PM;@"/>
    <numFmt numFmtId="180" formatCode="mmmddyyyy"/>
    <numFmt numFmtId="181" formatCode="#,##0;\(#,##0\)"/>
    <numFmt numFmtId="182" formatCode="m\-d\-yy"/>
    <numFmt numFmtId="183" formatCode="0.0%;_(* &quot;-&quot;_)"/>
    <numFmt numFmtId="184" formatCode="0.0000000000"/>
    <numFmt numFmtId="185" formatCode="#,##0.0,,,&quot;bn&quot;"/>
    <numFmt numFmtId="186" formatCode="#,##0;\-#,##0;&quot;-&quot;"/>
    <numFmt numFmtId="187" formatCode="&quot;$&quot;#,\);\(&quot;$&quot;#,##0\)"/>
    <numFmt numFmtId="188" formatCode="hh:mm"/>
    <numFmt numFmtId="189" formatCode="00000"/>
    <numFmt numFmtId="190" formatCode="&quot;$&quot;#,##0.00_);\-&quot;$&quot;#,##0.00_)"/>
    <numFmt numFmtId="191" formatCode="&quot;$&quot;#,##0\ ;\(&quot;$&quot;#,##0\)"/>
    <numFmt numFmtId="192" formatCode="&quot;$&quot;\ #,##0.00_);\(&quot;$&quot;\ #,##0.00\)"/>
    <numFmt numFmtId="193" formatCode="m/d"/>
    <numFmt numFmtId="194" formatCode="#,##0.00;[Red]#,##0.00"/>
    <numFmt numFmtId="195" formatCode="_([$€-2]* #,##0.00_);_([$€-2]* \(#,##0.00\);_([$€-2]* &quot;-&quot;??_)"/>
    <numFmt numFmtId="196" formatCode="\€#,##0.00"/>
    <numFmt numFmtId="197" formatCode="\€#,##0.0,,,&quot;bn&quot;"/>
    <numFmt numFmtId="198" formatCode="\€#,##0.0,,&quot;m&quot;"/>
    <numFmt numFmtId="199" formatCode="\€#,##0.0,&quot;k&quot;"/>
    <numFmt numFmtId="200" formatCode="_-* #,##0.0_-;\-* #,##0.0_-;_-* &quot;-&quot;??_-;_-@_-"/>
    <numFmt numFmtId="201" formatCode="yyyy"/>
    <numFmt numFmtId="202" formatCode="\£#,##0.00"/>
    <numFmt numFmtId="203" formatCode="\£#,##0.0,,,&quot;bn&quot;"/>
    <numFmt numFmtId="204" formatCode="\£#,##0.0,,&quot;m&quot;"/>
    <numFmt numFmtId="205" formatCode="\£#,##0.0,&quot;k&quot;"/>
    <numFmt numFmtId="206" formatCode="#,##0.00&quot; $&quot;;\-#,##0.00&quot; $&quot;"/>
    <numFmt numFmtId="207" formatCode=";;;"/>
    <numFmt numFmtId="208" formatCode="General_)"/>
    <numFmt numFmtId="209" formatCode="@*."/>
    <numFmt numFmtId="210" formatCode="_ * #,##0_ ;_ * \-#,##0_ ;_ * &quot;-&quot;_ ;_ @_ "/>
    <numFmt numFmtId="211" formatCode="_ * #,##0.00_ ;_ * \-#,##0.00_ ;_ * &quot;-&quot;??_ ;_ @_ "/>
    <numFmt numFmtId="212" formatCode="#,##0.0,,&quot;m&quot;"/>
    <numFmt numFmtId="213" formatCode="0.00_)"/>
    <numFmt numFmtId="214" formatCode="0.0%;_(&quot;-&quot;_)"/>
    <numFmt numFmtId="215" formatCode="0.000000"/>
    <numFmt numFmtId="216" formatCode="0.00%_);\-0.00%_)"/>
    <numFmt numFmtId="217" formatCode="0.0000%"/>
    <numFmt numFmtId="218" formatCode="mmm\-yyyy"/>
    <numFmt numFmtId="219" formatCode="#,###,##0,&quot;k&quot;"/>
    <numFmt numFmtId="220" formatCode="#,##0,_);\(#,##0,\)"/>
    <numFmt numFmtId="221" formatCode="[$$-409]#,##0.00"/>
    <numFmt numFmtId="222" formatCode="\$#,##0.0,,,&quot;bn&quot;"/>
    <numFmt numFmtId="223" formatCode="\$#,##0.0,,&quot;m&quot;"/>
    <numFmt numFmtId="224" formatCode="\$#,##0.0,&quot;k&quot;"/>
  </numFmts>
  <fonts count="24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b/>
      <strike/>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sz val="8"/>
      <name val="Calibri"/>
      <family val="2"/>
      <scheme val="minor"/>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b/>
      <vertAlign val="superscript"/>
      <sz val="10"/>
      <name val="Calibri"/>
      <family val="2"/>
      <scheme val="minor"/>
    </font>
    <font>
      <sz val="9"/>
      <name val="Arial Narrow"/>
      <family val="2"/>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trike/>
      <sz val="10"/>
      <name val="Arial"/>
      <family val="2"/>
    </font>
    <font>
      <sz val="10"/>
      <color rgb="FF00B050"/>
      <name val="Arial"/>
      <family val="2"/>
    </font>
    <font>
      <sz val="9"/>
      <color rgb="FF00B050"/>
      <name val="Arial"/>
      <family val="2"/>
    </font>
    <font>
      <sz val="10"/>
      <color rgb="FFFF0000"/>
      <name val="Arial"/>
      <family val="2"/>
    </font>
    <font>
      <b/>
      <sz val="11"/>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vertAlign val="superscript"/>
      <sz val="10"/>
      <name val="Calibri"/>
      <family val="2"/>
      <scheme val="minor"/>
    </font>
    <font>
      <strike/>
      <sz val="8"/>
      <name val="Calibri"/>
      <family val="2"/>
      <scheme val="minor"/>
    </font>
    <font>
      <sz val="10"/>
      <color theme="1"/>
      <name val="Cambria"/>
      <family val="1"/>
    </font>
    <font>
      <sz val="10"/>
      <name val="Cambria"/>
      <family val="1"/>
      <scheme val="major"/>
    </font>
    <font>
      <vertAlign val="superscript"/>
      <sz val="10"/>
      <name val="Cambria"/>
      <family val="1"/>
      <scheme val="major"/>
    </font>
    <font>
      <strike/>
      <sz val="10"/>
      <name val="Cambria"/>
      <family val="1"/>
      <scheme val="major"/>
    </font>
    <font>
      <strike/>
      <sz val="10"/>
      <color theme="1"/>
      <name val="Cambria"/>
      <family val="1"/>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b/>
      <sz val="10"/>
      <color theme="1"/>
      <name val="Calibri"/>
      <family val="2"/>
      <scheme val="minor"/>
    </font>
    <font>
      <vertAlign val="superscript"/>
      <sz val="10"/>
      <color theme="1"/>
      <name val="Calibri"/>
      <family val="2"/>
      <scheme val="minor"/>
    </font>
    <font>
      <b/>
      <sz val="10"/>
      <color rgb="FF00B0F0"/>
      <name val="Arial"/>
      <family val="2"/>
    </font>
    <font>
      <strike/>
      <sz val="10"/>
      <color rgb="FFFF0000"/>
      <name val="Cambria"/>
      <family val="1"/>
    </font>
    <font>
      <strike/>
      <sz val="8"/>
      <color rgb="FFFF0000"/>
      <name val="Cambria"/>
      <family val="1"/>
    </font>
    <font>
      <strike/>
      <sz val="10"/>
      <color rgb="FFFF0000"/>
      <name val="Cambria"/>
      <family val="1"/>
      <scheme val="major"/>
    </font>
    <font>
      <strike/>
      <sz val="8"/>
      <color rgb="FFFF0000"/>
      <name val="Arial"/>
      <family val="2"/>
    </font>
    <font>
      <strike/>
      <sz val="10"/>
      <color rgb="FFFF0000"/>
      <name val="Arial"/>
      <family val="2"/>
    </font>
    <font>
      <b/>
      <sz val="10"/>
      <color rgb="FFFF0000"/>
      <name val="Calibri"/>
      <family val="2"/>
      <scheme val="minor"/>
    </font>
  </fonts>
  <fills count="13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mediumGray">
        <bgColor theme="0" tint="-0.14996795556505021"/>
      </patternFill>
    </fill>
    <fill>
      <patternFill patternType="solid">
        <fgColor rgb="FFFFFFC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theme="0" tint="-4.9989318521683403E-2"/>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FFFF99"/>
        <bgColor indexed="64"/>
      </patternFill>
    </fill>
    <fill>
      <patternFill patternType="solid">
        <fgColor theme="8" tint="0.59996337778862885"/>
        <bgColor indexed="64"/>
      </patternFill>
    </fill>
  </fills>
  <borders count="171">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thin">
        <color auto="1"/>
      </top>
      <bottom style="medium">
        <color indexed="64"/>
      </bottom>
      <diagonal/>
    </border>
    <border>
      <left/>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medium">
        <color indexed="64"/>
      </bottom>
      <diagonal/>
    </border>
  </borders>
  <cellStyleXfs count="11112">
    <xf numFmtId="0" fontId="0" fillId="0" borderId="0"/>
    <xf numFmtId="43" fontId="26"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0" fillId="0" borderId="0"/>
    <xf numFmtId="0" fontId="26" fillId="0" borderId="0"/>
    <xf numFmtId="0" fontId="26"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4" fontId="27" fillId="18" borderId="3" applyNumberFormat="0" applyProtection="0">
      <alignment horizontal="right" vertical="center" wrapText="1"/>
    </xf>
    <xf numFmtId="4" fontId="28" fillId="19" borderId="21" applyNumberFormat="0" applyProtection="0">
      <alignment vertical="center"/>
    </xf>
    <xf numFmtId="4" fontId="29" fillId="20" borderId="22">
      <alignment vertical="center"/>
    </xf>
    <xf numFmtId="4" fontId="30" fillId="20" borderId="22">
      <alignment vertical="center"/>
    </xf>
    <xf numFmtId="4" fontId="29" fillId="21" borderId="22">
      <alignment vertical="center"/>
    </xf>
    <xf numFmtId="4" fontId="30" fillId="21" borderId="22">
      <alignment vertical="center"/>
    </xf>
    <xf numFmtId="4" fontId="27" fillId="18" borderId="3" applyNumberFormat="0" applyProtection="0">
      <alignment horizontal="left" vertical="center" indent="1"/>
    </xf>
    <xf numFmtId="0" fontId="13" fillId="19" borderId="21" applyNumberFormat="0" applyProtection="0">
      <alignment horizontal="left" vertical="top" indent="1"/>
    </xf>
    <xf numFmtId="4" fontId="21" fillId="22" borderId="3" applyNumberFormat="0" applyProtection="0">
      <alignment horizontal="left" vertical="center"/>
    </xf>
    <xf numFmtId="4" fontId="23" fillId="23" borderId="3" applyNumberFormat="0">
      <alignment horizontal="right" vertical="center"/>
    </xf>
    <xf numFmtId="4" fontId="12" fillId="24" borderId="21" applyNumberFormat="0" applyProtection="0">
      <alignment horizontal="right" vertical="center"/>
    </xf>
    <xf numFmtId="4" fontId="12" fillId="25" borderId="21" applyNumberFormat="0" applyProtection="0">
      <alignment horizontal="right" vertical="center"/>
    </xf>
    <xf numFmtId="4" fontId="12" fillId="26" borderId="21" applyNumberFormat="0" applyProtection="0">
      <alignment horizontal="right" vertical="center"/>
    </xf>
    <xf numFmtId="4" fontId="12" fillId="27" borderId="21" applyNumberFormat="0" applyProtection="0">
      <alignment horizontal="right" vertical="center"/>
    </xf>
    <xf numFmtId="4" fontId="12" fillId="28" borderId="21" applyNumberFormat="0" applyProtection="0">
      <alignment horizontal="right" vertical="center"/>
    </xf>
    <xf numFmtId="4" fontId="12" fillId="29" borderId="21" applyNumberFormat="0" applyProtection="0">
      <alignment horizontal="right" vertical="center"/>
    </xf>
    <xf numFmtId="4" fontId="12" fillId="30" borderId="21" applyNumberFormat="0" applyProtection="0">
      <alignment horizontal="right" vertical="center"/>
    </xf>
    <xf numFmtId="4" fontId="12" fillId="31" borderId="21" applyNumberFormat="0" applyProtection="0">
      <alignment horizontal="right" vertical="center"/>
    </xf>
    <xf numFmtId="4" fontId="12" fillId="32" borderId="21" applyNumberFormat="0" applyProtection="0">
      <alignment horizontal="right" vertical="center"/>
    </xf>
    <xf numFmtId="4" fontId="13" fillId="33" borderId="3" applyNumberFormat="0" applyProtection="0">
      <alignment horizontal="left" vertical="center" indent="1"/>
    </xf>
    <xf numFmtId="4" fontId="12" fillId="34" borderId="3" applyNumberFormat="0" applyProtection="0">
      <alignment horizontal="left" vertical="center" indent="1"/>
    </xf>
    <xf numFmtId="4" fontId="31" fillId="35" borderId="0" applyNumberFormat="0" applyProtection="0">
      <alignment horizontal="left" vertical="center" indent="1"/>
    </xf>
    <xf numFmtId="4" fontId="12" fillId="36" borderId="21" applyNumberFormat="0" applyProtection="0">
      <alignment horizontal="right" vertical="center"/>
    </xf>
    <xf numFmtId="4" fontId="32" fillId="37" borderId="23">
      <alignment horizontal="left" vertical="center" indent="1"/>
    </xf>
    <xf numFmtId="4" fontId="20" fillId="0" borderId="0" applyNumberFormat="0" applyProtection="0">
      <alignment horizontal="left" vertical="center" indent="1"/>
    </xf>
    <xf numFmtId="4" fontId="21" fillId="0" borderId="0" applyNumberFormat="0" applyProtection="0">
      <alignment horizontal="left" vertical="center" indent="1"/>
    </xf>
    <xf numFmtId="0" fontId="20" fillId="0" borderId="3" applyNumberFormat="0" applyProtection="0">
      <alignment horizontal="left" vertical="center" indent="2"/>
    </xf>
    <xf numFmtId="0" fontId="16" fillId="35" borderId="21" applyNumberFormat="0" applyProtection="0">
      <alignment horizontal="left" vertical="top" indent="1"/>
    </xf>
    <xf numFmtId="0" fontId="20" fillId="0" borderId="3" applyNumberFormat="0" applyProtection="0">
      <alignment horizontal="left" vertical="center" indent="2"/>
    </xf>
    <xf numFmtId="0" fontId="16" fillId="38" borderId="21" applyNumberFormat="0" applyProtection="0">
      <alignment horizontal="left" vertical="top" indent="1"/>
    </xf>
    <xf numFmtId="0" fontId="20" fillId="0" borderId="3" applyNumberFormat="0" applyProtection="0">
      <alignment horizontal="left" vertical="center" indent="2"/>
    </xf>
    <xf numFmtId="0" fontId="16" fillId="39" borderId="21" applyNumberFormat="0" applyProtection="0">
      <alignment horizontal="left" vertical="top" indent="1"/>
    </xf>
    <xf numFmtId="0" fontId="20" fillId="0" borderId="3" applyNumberFormat="0" applyProtection="0">
      <alignment horizontal="left" vertical="center" indent="2"/>
    </xf>
    <xf numFmtId="0" fontId="16" fillId="3" borderId="21" applyNumberFormat="0" applyProtection="0">
      <alignment horizontal="left" vertical="top" indent="1"/>
    </xf>
    <xf numFmtId="4" fontId="12" fillId="40" borderId="21" applyNumberFormat="0" applyProtection="0">
      <alignment vertical="center"/>
    </xf>
    <xf numFmtId="4" fontId="33" fillId="40" borderId="21" applyNumberFormat="0" applyProtection="0">
      <alignment vertical="center"/>
    </xf>
    <xf numFmtId="4" fontId="34" fillId="20" borderId="23">
      <alignment vertical="center"/>
    </xf>
    <xf numFmtId="4" fontId="35" fillId="20" borderId="23">
      <alignment vertical="center"/>
    </xf>
    <xf numFmtId="4" fontId="34" fillId="21" borderId="23">
      <alignment vertical="center"/>
    </xf>
    <xf numFmtId="4" fontId="35" fillId="21" borderId="23">
      <alignment vertical="center"/>
    </xf>
    <xf numFmtId="4" fontId="36" fillId="0" borderId="0" applyNumberFormat="0" applyProtection="0">
      <alignment horizontal="left" vertical="center" indent="1"/>
    </xf>
    <xf numFmtId="0" fontId="12" fillId="40" borderId="21" applyNumberFormat="0" applyProtection="0">
      <alignment horizontal="left" vertical="top" indent="1"/>
    </xf>
    <xf numFmtId="0" fontId="23" fillId="23" borderId="3" applyNumberFormat="0">
      <alignment horizontal="left" vertical="center"/>
    </xf>
    <xf numFmtId="4" fontId="18" fillId="0" borderId="3" applyNumberFormat="0" applyProtection="0">
      <alignment horizontal="left" vertical="center" indent="1"/>
    </xf>
    <xf numFmtId="4" fontId="36" fillId="0" borderId="0" applyNumberFormat="0" applyProtection="0">
      <alignment horizontal="right" vertical="center" wrapText="1"/>
    </xf>
    <xf numFmtId="4" fontId="19" fillId="0" borderId="3" applyNumberFormat="0" applyProtection="0">
      <alignment horizontal="right" vertical="center" wrapText="1"/>
    </xf>
    <xf numFmtId="4" fontId="33" fillId="41" borderId="21" applyNumberFormat="0" applyProtection="0">
      <alignment horizontal="right" vertical="center"/>
    </xf>
    <xf numFmtId="4" fontId="37" fillId="20" borderId="23">
      <alignment vertical="center"/>
    </xf>
    <xf numFmtId="4" fontId="38" fillId="20" borderId="23">
      <alignment vertical="center"/>
    </xf>
    <xf numFmtId="4" fontId="37" fillId="21" borderId="23">
      <alignment vertical="center"/>
    </xf>
    <xf numFmtId="4" fontId="38" fillId="42" borderId="23">
      <alignment vertical="center"/>
    </xf>
    <xf numFmtId="4" fontId="19" fillId="0" borderId="3" applyNumberFormat="0" applyProtection="0">
      <alignment horizontal="left" vertical="center" indent="1"/>
    </xf>
    <xf numFmtId="0" fontId="21" fillId="43" borderId="3" applyNumberFormat="0" applyProtection="0">
      <alignment horizontal="center" vertical="center" wrapText="1"/>
    </xf>
    <xf numFmtId="0" fontId="21" fillId="44" borderId="3" applyNumberFormat="0" applyProtection="0">
      <alignment horizontal="center" vertical="top" wrapText="1"/>
    </xf>
    <xf numFmtId="4" fontId="39" fillId="37" borderId="24">
      <alignment vertical="center"/>
    </xf>
    <xf numFmtId="4" fontId="40" fillId="37" borderId="24">
      <alignment vertical="center"/>
    </xf>
    <xf numFmtId="4" fontId="29" fillId="20" borderId="24">
      <alignment vertical="center"/>
    </xf>
    <xf numFmtId="4" fontId="30" fillId="20" borderId="24">
      <alignment vertical="center"/>
    </xf>
    <xf numFmtId="4" fontId="29" fillId="21" borderId="23">
      <alignment vertical="center"/>
    </xf>
    <xf numFmtId="4" fontId="30" fillId="21" borderId="23">
      <alignment vertical="center"/>
    </xf>
    <xf numFmtId="4" fontId="41" fillId="40" borderId="24">
      <alignment horizontal="left" vertical="center" indent="1"/>
    </xf>
    <xf numFmtId="4" fontId="14" fillId="0" borderId="0" applyNumberFormat="0" applyProtection="0">
      <alignment vertical="center"/>
    </xf>
    <xf numFmtId="4" fontId="42" fillId="41" borderId="21" applyNumberFormat="0" applyProtection="0">
      <alignment horizontal="right" vertical="center"/>
    </xf>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2" fillId="0" borderId="0"/>
    <xf numFmtId="0" fontId="55" fillId="0" borderId="0"/>
    <xf numFmtId="44" fontId="55" fillId="0" borderId="0" applyFont="0" applyFill="0" applyBorder="0" applyAlignment="0" applyProtection="0"/>
    <xf numFmtId="174" fontId="16" fillId="0" borderId="0"/>
    <xf numFmtId="174" fontId="16" fillId="0" borderId="0"/>
    <xf numFmtId="174" fontId="16" fillId="0" borderId="0"/>
    <xf numFmtId="43" fontId="16" fillId="0" borderId="0" applyFont="0" applyFill="0" applyBorder="0" applyAlignment="0" applyProtection="0"/>
    <xf numFmtId="0" fontId="64" fillId="59" borderId="0" applyNumberFormat="0" applyBorder="0" applyAlignment="0" applyProtection="0"/>
    <xf numFmtId="0" fontId="64" fillId="61" borderId="0" applyNumberFormat="0" applyBorder="0" applyAlignment="0" applyProtection="0"/>
    <xf numFmtId="0" fontId="64" fillId="63" borderId="0" applyNumberFormat="0" applyBorder="0" applyAlignment="0" applyProtection="0"/>
    <xf numFmtId="0" fontId="64" fillId="65" borderId="0" applyNumberFormat="0" applyBorder="0" applyAlignment="0" applyProtection="0"/>
    <xf numFmtId="0" fontId="64" fillId="67" borderId="0" applyNumberFormat="0" applyBorder="0" applyAlignment="0" applyProtection="0"/>
    <xf numFmtId="0" fontId="64" fillId="69" borderId="0" applyNumberFormat="0" applyBorder="0" applyAlignment="0" applyProtection="0"/>
    <xf numFmtId="0" fontId="65" fillId="70" borderId="0" applyNumberFormat="0" applyBorder="0" applyAlignment="0" applyProtection="0"/>
    <xf numFmtId="0" fontId="65" fillId="71" borderId="0" applyNumberFormat="0" applyBorder="0" applyAlignment="0" applyProtection="0"/>
    <xf numFmtId="0" fontId="66" fillId="72"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5" fillId="73" borderId="0" applyNumberFormat="0" applyBorder="0" applyAlignment="0" applyProtection="0"/>
    <xf numFmtId="0" fontId="65" fillId="74" borderId="0" applyNumberFormat="0" applyBorder="0" applyAlignment="0" applyProtection="0"/>
    <xf numFmtId="0" fontId="66" fillId="75"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5" fillId="76" borderId="0" applyNumberFormat="0" applyBorder="0" applyAlignment="0" applyProtection="0"/>
    <xf numFmtId="0" fontId="65" fillId="77" borderId="0" applyNumberFormat="0" applyBorder="0" applyAlignment="0" applyProtection="0"/>
    <xf numFmtId="0" fontId="66" fillId="78"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5" fillId="77" borderId="0" applyNumberFormat="0" applyBorder="0" applyAlignment="0" applyProtection="0"/>
    <xf numFmtId="0" fontId="65" fillId="78" borderId="0" applyNumberFormat="0" applyBorder="0" applyAlignment="0" applyProtection="0"/>
    <xf numFmtId="0" fontId="66" fillId="78"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5" fillId="70" borderId="0" applyNumberFormat="0" applyBorder="0" applyAlignment="0" applyProtection="0"/>
    <xf numFmtId="0" fontId="65" fillId="71" borderId="0" applyNumberFormat="0" applyBorder="0" applyAlignment="0" applyProtection="0"/>
    <xf numFmtId="0" fontId="66" fillId="71"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5" fillId="79" borderId="0" applyNumberFormat="0" applyBorder="0" applyAlignment="0" applyProtection="0"/>
    <xf numFmtId="0" fontId="65" fillId="74" borderId="0" applyNumberFormat="0" applyBorder="0" applyAlignment="0" applyProtection="0"/>
    <xf numFmtId="0" fontId="66" fillId="80"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7" fillId="53" borderId="0" applyNumberFormat="0" applyBorder="0" applyAlignment="0" applyProtection="0"/>
    <xf numFmtId="0" fontId="68" fillId="56" borderId="40" applyNumberFormat="0" applyAlignment="0" applyProtection="0"/>
    <xf numFmtId="0" fontId="69" fillId="57" borderId="43" applyNumberFormat="0" applyAlignment="0" applyProtection="0"/>
    <xf numFmtId="0" fontId="70" fillId="81" borderId="0" applyNumberFormat="0" applyBorder="0" applyAlignment="0" applyProtection="0"/>
    <xf numFmtId="0" fontId="70" fillId="82" borderId="0" applyNumberFormat="0" applyBorder="0" applyAlignment="0" applyProtection="0"/>
    <xf numFmtId="0" fontId="70" fillId="83" borderId="0" applyNumberFormat="0" applyBorder="0" applyAlignment="0" applyProtection="0"/>
    <xf numFmtId="0" fontId="71" fillId="0" borderId="0" applyNumberFormat="0" applyFill="0" applyBorder="0" applyAlignment="0" applyProtection="0"/>
    <xf numFmtId="0" fontId="72" fillId="52" borderId="0" applyNumberFormat="0" applyBorder="0" applyAlignment="0" applyProtection="0"/>
    <xf numFmtId="0" fontId="73" fillId="0" borderId="37" applyNumberFormat="0" applyFill="0" applyAlignment="0" applyProtection="0"/>
    <xf numFmtId="0" fontId="74" fillId="0" borderId="38" applyNumberFormat="0" applyFill="0" applyAlignment="0" applyProtection="0"/>
    <xf numFmtId="0" fontId="75" fillId="0" borderId="39" applyNumberFormat="0" applyFill="0" applyAlignment="0" applyProtection="0"/>
    <xf numFmtId="0" fontId="75" fillId="0" borderId="0" applyNumberFormat="0" applyFill="0" applyBorder="0" applyAlignment="0" applyProtection="0"/>
    <xf numFmtId="0" fontId="76" fillId="55" borderId="40" applyNumberFormat="0" applyAlignment="0" applyProtection="0"/>
    <xf numFmtId="0" fontId="77" fillId="0" borderId="42" applyNumberFormat="0" applyFill="0" applyAlignment="0" applyProtection="0"/>
    <xf numFmtId="0" fontId="78" fillId="54" borderId="0" applyNumberFormat="0" applyBorder="0" applyAlignment="0" applyProtection="0"/>
    <xf numFmtId="0" fontId="79" fillId="56" borderId="41" applyNumberFormat="0" applyAlignment="0" applyProtection="0"/>
    <xf numFmtId="0" fontId="16" fillId="84" borderId="3" applyNumberFormat="0">
      <protection locked="0"/>
    </xf>
    <xf numFmtId="0" fontId="80" fillId="0" borderId="0" applyNumberFormat="0" applyFill="0" applyBorder="0" applyAlignment="0" applyProtection="0"/>
    <xf numFmtId="0" fontId="63" fillId="0" borderId="0" applyNumberFormat="0" applyFill="0" applyBorder="0" applyAlignment="0" applyProtection="0"/>
    <xf numFmtId="0" fontId="81" fillId="0" borderId="44" applyNumberFormat="0" applyFill="0" applyAlignment="0" applyProtection="0"/>
    <xf numFmtId="0" fontId="82" fillId="0" borderId="0" applyNumberFormat="0" applyFill="0" applyBorder="0" applyAlignment="0" applyProtection="0"/>
    <xf numFmtId="4" fontId="19" fillId="0" borderId="48" applyNumberFormat="0" applyProtection="0">
      <alignment horizontal="left" vertical="center" indent="1"/>
    </xf>
    <xf numFmtId="0" fontId="16" fillId="0" borderId="0">
      <alignment horizontal="left" wrapText="1"/>
    </xf>
    <xf numFmtId="0" fontId="90" fillId="0" borderId="0" applyNumberFormat="0" applyFill="0" applyBorder="0" applyAlignment="0" applyProtection="0">
      <alignment horizontal="left" wrapText="1"/>
    </xf>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1" fillId="0" borderId="0"/>
    <xf numFmtId="0" fontId="10" fillId="0" borderId="0"/>
    <xf numFmtId="4" fontId="27" fillId="18" borderId="48" applyNumberFormat="0" applyProtection="0">
      <alignment horizontal="right" vertical="center" wrapText="1"/>
    </xf>
    <xf numFmtId="4" fontId="28" fillId="19" borderId="49" applyNumberFormat="0" applyProtection="0">
      <alignment vertical="center"/>
    </xf>
    <xf numFmtId="4" fontId="27" fillId="18" borderId="48" applyNumberFormat="0" applyProtection="0">
      <alignment horizontal="left" vertical="center" indent="1"/>
    </xf>
    <xf numFmtId="0" fontId="13" fillId="19" borderId="49" applyNumberFormat="0" applyProtection="0">
      <alignment horizontal="left" vertical="top" indent="1"/>
    </xf>
    <xf numFmtId="4" fontId="21" fillId="22" borderId="48" applyNumberFormat="0" applyProtection="0">
      <alignment horizontal="left" vertical="center"/>
    </xf>
    <xf numFmtId="4" fontId="12" fillId="24" borderId="49" applyNumberFormat="0" applyProtection="0">
      <alignment horizontal="right" vertical="center"/>
    </xf>
    <xf numFmtId="4" fontId="12" fillId="25" borderId="49" applyNumberFormat="0" applyProtection="0">
      <alignment horizontal="right" vertical="center"/>
    </xf>
    <xf numFmtId="4" fontId="12" fillId="26" borderId="49" applyNumberFormat="0" applyProtection="0">
      <alignment horizontal="right" vertical="center"/>
    </xf>
    <xf numFmtId="4" fontId="12" fillId="27" borderId="49" applyNumberFormat="0" applyProtection="0">
      <alignment horizontal="right" vertical="center"/>
    </xf>
    <xf numFmtId="4" fontId="12" fillId="28" borderId="49" applyNumberFormat="0" applyProtection="0">
      <alignment horizontal="right" vertical="center"/>
    </xf>
    <xf numFmtId="4" fontId="12" fillId="29" borderId="49" applyNumberFormat="0" applyProtection="0">
      <alignment horizontal="right" vertical="center"/>
    </xf>
    <xf numFmtId="4" fontId="12" fillId="30" borderId="49" applyNumberFormat="0" applyProtection="0">
      <alignment horizontal="right" vertical="center"/>
    </xf>
    <xf numFmtId="4" fontId="12" fillId="31" borderId="49" applyNumberFormat="0" applyProtection="0">
      <alignment horizontal="right" vertical="center"/>
    </xf>
    <xf numFmtId="4" fontId="12" fillId="32" borderId="49" applyNumberFormat="0" applyProtection="0">
      <alignment horizontal="right" vertical="center"/>
    </xf>
    <xf numFmtId="4" fontId="13" fillId="33" borderId="48" applyNumberFormat="0" applyProtection="0">
      <alignment horizontal="left" vertical="center" indent="1"/>
    </xf>
    <xf numFmtId="4" fontId="12" fillId="34" borderId="48" applyNumberFormat="0" applyProtection="0">
      <alignment horizontal="left" vertical="center" indent="1"/>
    </xf>
    <xf numFmtId="4" fontId="12" fillId="36" borderId="49" applyNumberFormat="0" applyProtection="0">
      <alignment horizontal="right" vertical="center"/>
    </xf>
    <xf numFmtId="0" fontId="20" fillId="0" borderId="48" applyNumberFormat="0" applyProtection="0">
      <alignment horizontal="left" vertical="center" indent="2"/>
    </xf>
    <xf numFmtId="0" fontId="16" fillId="35" borderId="49" applyNumberFormat="0" applyProtection="0">
      <alignment horizontal="left" vertical="top" indent="1"/>
    </xf>
    <xf numFmtId="0" fontId="20" fillId="0" borderId="48" applyNumberFormat="0" applyProtection="0">
      <alignment horizontal="left" vertical="center" indent="2"/>
    </xf>
    <xf numFmtId="0" fontId="16" fillId="38" borderId="49" applyNumberFormat="0" applyProtection="0">
      <alignment horizontal="left" vertical="top" indent="1"/>
    </xf>
    <xf numFmtId="0" fontId="20" fillId="0" borderId="48" applyNumberFormat="0" applyProtection="0">
      <alignment horizontal="left" vertical="center" indent="2"/>
    </xf>
    <xf numFmtId="0" fontId="16" fillId="39" borderId="49" applyNumberFormat="0" applyProtection="0">
      <alignment horizontal="left" vertical="top" indent="1"/>
    </xf>
    <xf numFmtId="0" fontId="20" fillId="0" borderId="48" applyNumberFormat="0" applyProtection="0">
      <alignment horizontal="left" vertical="center" indent="2"/>
    </xf>
    <xf numFmtId="0" fontId="16" fillId="3" borderId="49" applyNumberFormat="0" applyProtection="0">
      <alignment horizontal="left" vertical="top" indent="1"/>
    </xf>
    <xf numFmtId="4" fontId="12" fillId="40" borderId="49" applyNumberFormat="0" applyProtection="0">
      <alignment vertical="center"/>
    </xf>
    <xf numFmtId="4" fontId="33" fillId="40" borderId="49" applyNumberFormat="0" applyProtection="0">
      <alignment vertical="center"/>
    </xf>
    <xf numFmtId="0" fontId="12" fillId="40" borderId="49" applyNumberFormat="0" applyProtection="0">
      <alignment horizontal="left" vertical="top" indent="1"/>
    </xf>
    <xf numFmtId="4" fontId="19" fillId="0" borderId="48" applyNumberFormat="0" applyProtection="0">
      <alignment horizontal="right" vertical="center" wrapText="1"/>
    </xf>
    <xf numFmtId="4" fontId="33" fillId="41" borderId="49" applyNumberFormat="0" applyProtection="0">
      <alignment horizontal="right" vertical="center"/>
    </xf>
    <xf numFmtId="0" fontId="21" fillId="43" borderId="48" applyNumberFormat="0" applyProtection="0">
      <alignment horizontal="center" vertical="center" wrapText="1"/>
    </xf>
    <xf numFmtId="0" fontId="21" fillId="44" borderId="48" applyNumberFormat="0" applyProtection="0">
      <alignment horizontal="center" vertical="top" wrapText="1"/>
    </xf>
    <xf numFmtId="4" fontId="42" fillId="41" borderId="49" applyNumberFormat="0" applyProtection="0">
      <alignment horizontal="right" vertical="center"/>
    </xf>
    <xf numFmtId="0" fontId="9" fillId="0" borderId="0"/>
    <xf numFmtId="44" fontId="9" fillId="0" borderId="0" applyFont="0" applyFill="0" applyBorder="0" applyAlignment="0" applyProtection="0"/>
    <xf numFmtId="4" fontId="42" fillId="41" borderId="51" applyNumberFormat="0" applyProtection="0">
      <alignment horizontal="right" vertical="center"/>
    </xf>
    <xf numFmtId="4" fontId="33" fillId="41" borderId="51" applyNumberFormat="0" applyProtection="0">
      <alignment horizontal="right" vertical="center"/>
    </xf>
    <xf numFmtId="0" fontId="12" fillId="40" borderId="51" applyNumberFormat="0" applyProtection="0">
      <alignment horizontal="left" vertical="top" indent="1"/>
    </xf>
    <xf numFmtId="4" fontId="33" fillId="40" borderId="51" applyNumberFormat="0" applyProtection="0">
      <alignment vertical="center"/>
    </xf>
    <xf numFmtId="4" fontId="12" fillId="40" borderId="51" applyNumberFormat="0" applyProtection="0">
      <alignment vertical="center"/>
    </xf>
    <xf numFmtId="0" fontId="16" fillId="3" borderId="51" applyNumberFormat="0" applyProtection="0">
      <alignment horizontal="left" vertical="top" indent="1"/>
    </xf>
    <xf numFmtId="0" fontId="16" fillId="39" borderId="51" applyNumberFormat="0" applyProtection="0">
      <alignment horizontal="left" vertical="top" indent="1"/>
    </xf>
    <xf numFmtId="0" fontId="16" fillId="38" borderId="51" applyNumberFormat="0" applyProtection="0">
      <alignment horizontal="left" vertical="top" indent="1"/>
    </xf>
    <xf numFmtId="0" fontId="16" fillId="35" borderId="51" applyNumberFormat="0" applyProtection="0">
      <alignment horizontal="left" vertical="top" indent="1"/>
    </xf>
    <xf numFmtId="4" fontId="12" fillId="36" borderId="51" applyNumberFormat="0" applyProtection="0">
      <alignment horizontal="right" vertical="center"/>
    </xf>
    <xf numFmtId="4" fontId="12" fillId="32" borderId="51" applyNumberFormat="0" applyProtection="0">
      <alignment horizontal="right" vertical="center"/>
    </xf>
    <xf numFmtId="4" fontId="12" fillId="31" borderId="51" applyNumberFormat="0" applyProtection="0">
      <alignment horizontal="right" vertical="center"/>
    </xf>
    <xf numFmtId="4" fontId="12" fillId="30" borderId="51" applyNumberFormat="0" applyProtection="0">
      <alignment horizontal="right" vertical="center"/>
    </xf>
    <xf numFmtId="4" fontId="12" fillId="29" borderId="51" applyNumberFormat="0" applyProtection="0">
      <alignment horizontal="right" vertical="center"/>
    </xf>
    <xf numFmtId="4" fontId="12" fillId="28" borderId="51" applyNumberFormat="0" applyProtection="0">
      <alignment horizontal="right" vertical="center"/>
    </xf>
    <xf numFmtId="4" fontId="12" fillId="27" borderId="51" applyNumberFormat="0" applyProtection="0">
      <alignment horizontal="right" vertical="center"/>
    </xf>
    <xf numFmtId="4" fontId="12" fillId="26" borderId="51" applyNumberFormat="0" applyProtection="0">
      <alignment horizontal="right" vertical="center"/>
    </xf>
    <xf numFmtId="4" fontId="12" fillId="25" borderId="51" applyNumberFormat="0" applyProtection="0">
      <alignment horizontal="right" vertical="center"/>
    </xf>
    <xf numFmtId="4" fontId="12" fillId="24" borderId="51" applyNumberFormat="0" applyProtection="0">
      <alignment horizontal="right" vertical="center"/>
    </xf>
    <xf numFmtId="0" fontId="13" fillId="19" borderId="51" applyNumberFormat="0" applyProtection="0">
      <alignment horizontal="left" vertical="top" indent="1"/>
    </xf>
    <xf numFmtId="4" fontId="28" fillId="19" borderId="51" applyNumberFormat="0" applyProtection="0">
      <alignment vertical="center"/>
    </xf>
    <xf numFmtId="0" fontId="16" fillId="84" borderId="48" applyNumberFormat="0">
      <protection locked="0"/>
    </xf>
    <xf numFmtId="4" fontId="19" fillId="0" borderId="50" applyNumberFormat="0" applyProtection="0">
      <alignment horizontal="left" vertical="center" indent="1"/>
    </xf>
    <xf numFmtId="0" fontId="9" fillId="0" borderId="0"/>
    <xf numFmtId="0" fontId="9" fillId="0" borderId="0"/>
    <xf numFmtId="4" fontId="19" fillId="0" borderId="52" applyNumberFormat="0" applyProtection="0">
      <alignment horizontal="left" vertical="center" indent="1"/>
    </xf>
    <xf numFmtId="4" fontId="21" fillId="22" borderId="66" applyNumberFormat="0" applyProtection="0">
      <alignment horizontal="left" vertical="center"/>
    </xf>
    <xf numFmtId="0" fontId="20" fillId="0" borderId="57" applyNumberFormat="0" applyProtection="0">
      <alignment horizontal="left" vertical="center" indent="2"/>
    </xf>
    <xf numFmtId="4" fontId="27" fillId="18" borderId="57" applyNumberFormat="0" applyProtection="0">
      <alignment horizontal="right" vertical="center" wrapText="1"/>
    </xf>
    <xf numFmtId="4" fontId="12" fillId="31" borderId="67" applyNumberFormat="0" applyProtection="0">
      <alignment horizontal="right" vertical="center"/>
    </xf>
    <xf numFmtId="0" fontId="16" fillId="39" borderId="67" applyNumberFormat="0" applyProtection="0">
      <alignment horizontal="left" vertical="top" indent="1"/>
    </xf>
    <xf numFmtId="0" fontId="16" fillId="84" borderId="57" applyNumberFormat="0">
      <protection locked="0"/>
    </xf>
    <xf numFmtId="4" fontId="21" fillId="22" borderId="57" applyNumberFormat="0" applyProtection="0">
      <alignment horizontal="left" vertical="center"/>
    </xf>
    <xf numFmtId="4" fontId="27" fillId="18" borderId="57" applyNumberFormat="0" applyProtection="0">
      <alignment horizontal="right" vertical="center" wrapText="1"/>
    </xf>
    <xf numFmtId="0" fontId="13" fillId="19" borderId="67" applyNumberFormat="0" applyProtection="0">
      <alignment horizontal="left" vertical="top" indent="1"/>
    </xf>
    <xf numFmtId="4" fontId="28" fillId="19" borderId="67" applyNumberFormat="0" applyProtection="0">
      <alignment vertical="center"/>
    </xf>
    <xf numFmtId="0" fontId="8" fillId="0" borderId="0"/>
    <xf numFmtId="44" fontId="8" fillId="0" borderId="0" applyFont="0" applyFill="0" applyBorder="0" applyAlignment="0" applyProtection="0"/>
    <xf numFmtId="4" fontId="12" fillId="34" borderId="57" applyNumberFormat="0" applyProtection="0">
      <alignment horizontal="left" vertical="center" indent="1"/>
    </xf>
    <xf numFmtId="4" fontId="27" fillId="18" borderId="66" applyNumberFormat="0" applyProtection="0">
      <alignment horizontal="left" vertical="center" indent="1"/>
    </xf>
    <xf numFmtId="0" fontId="20" fillId="0" borderId="66" applyNumberFormat="0" applyProtection="0">
      <alignment horizontal="left" vertical="center" indent="2"/>
    </xf>
    <xf numFmtId="0" fontId="16" fillId="38" borderId="67" applyNumberFormat="0" applyProtection="0">
      <alignment horizontal="left" vertical="top" indent="1"/>
    </xf>
    <xf numFmtId="0" fontId="20" fillId="0" borderId="66" applyNumberFormat="0" applyProtection="0">
      <alignment horizontal="left" vertical="center" indent="2"/>
    </xf>
    <xf numFmtId="0" fontId="16" fillId="35" borderId="67" applyNumberFormat="0" applyProtection="0">
      <alignment horizontal="left" vertical="top" indent="1"/>
    </xf>
    <xf numFmtId="0" fontId="20" fillId="0" borderId="66" applyNumberFormat="0" applyProtection="0">
      <alignment horizontal="left" vertical="center" indent="2"/>
    </xf>
    <xf numFmtId="4" fontId="12" fillId="36" borderId="67" applyNumberFormat="0" applyProtection="0">
      <alignment horizontal="right" vertical="center"/>
    </xf>
    <xf numFmtId="4" fontId="12" fillId="34" borderId="66" applyNumberFormat="0" applyProtection="0">
      <alignment horizontal="left" vertical="center" indent="1"/>
    </xf>
    <xf numFmtId="4" fontId="13" fillId="33" borderId="66" applyNumberFormat="0" applyProtection="0">
      <alignment horizontal="left" vertical="center" indent="1"/>
    </xf>
    <xf numFmtId="4" fontId="12" fillId="32" borderId="67" applyNumberFormat="0" applyProtection="0">
      <alignment horizontal="right" vertical="center"/>
    </xf>
    <xf numFmtId="0" fontId="21" fillId="44" borderId="57" applyNumberFormat="0" applyProtection="0">
      <alignment horizontal="center" vertical="top" wrapText="1"/>
    </xf>
    <xf numFmtId="0" fontId="21" fillId="43" borderId="57" applyNumberFormat="0" applyProtection="0">
      <alignment horizontal="center" vertical="center" wrapText="1"/>
    </xf>
    <xf numFmtId="4" fontId="12" fillId="30" borderId="67" applyNumberFormat="0" applyProtection="0">
      <alignment horizontal="right" vertical="center"/>
    </xf>
    <xf numFmtId="4" fontId="12" fillId="29" borderId="67" applyNumberFormat="0" applyProtection="0">
      <alignment horizontal="right" vertical="center"/>
    </xf>
    <xf numFmtId="4" fontId="12" fillId="28" borderId="67" applyNumberFormat="0" applyProtection="0">
      <alignment horizontal="right" vertical="center"/>
    </xf>
    <xf numFmtId="4" fontId="12" fillId="27" borderId="67" applyNumberFormat="0" applyProtection="0">
      <alignment horizontal="right" vertical="center"/>
    </xf>
    <xf numFmtId="4" fontId="12" fillId="26" borderId="67" applyNumberFormat="0" applyProtection="0">
      <alignment horizontal="right" vertical="center"/>
    </xf>
    <xf numFmtId="4" fontId="12" fillId="25" borderId="67" applyNumberFormat="0" applyProtection="0">
      <alignment horizontal="right" vertical="center"/>
    </xf>
    <xf numFmtId="4" fontId="19" fillId="0" borderId="57" applyNumberFormat="0" applyProtection="0">
      <alignment horizontal="right" vertical="center" wrapText="1"/>
    </xf>
    <xf numFmtId="4" fontId="12" fillId="24" borderId="67" applyNumberFormat="0" applyProtection="0">
      <alignment horizontal="right" vertical="center"/>
    </xf>
    <xf numFmtId="4" fontId="27" fillId="18" borderId="66" applyNumberFormat="0" applyProtection="0">
      <alignment horizontal="right" vertical="center" wrapText="1"/>
    </xf>
    <xf numFmtId="0" fontId="20" fillId="0" borderId="57" applyNumberFormat="0" applyProtection="0">
      <alignment horizontal="left" vertical="center" indent="2"/>
    </xf>
    <xf numFmtId="0" fontId="20" fillId="0" borderId="57" applyNumberFormat="0" applyProtection="0">
      <alignment horizontal="left" vertical="center" indent="2"/>
    </xf>
    <xf numFmtId="0" fontId="20" fillId="0" borderId="57" applyNumberFormat="0" applyProtection="0">
      <alignment horizontal="left" vertical="center" indent="2"/>
    </xf>
    <xf numFmtId="4" fontId="27" fillId="18" borderId="57" applyNumberFormat="0" applyProtection="0">
      <alignment horizontal="left" vertical="center" indent="1"/>
    </xf>
    <xf numFmtId="4" fontId="13" fillId="33" borderId="57" applyNumberFormat="0" applyProtection="0">
      <alignment horizontal="left" vertical="center" indent="1"/>
    </xf>
    <xf numFmtId="0" fontId="8" fillId="0" borderId="0"/>
    <xf numFmtId="0" fontId="8" fillId="0" borderId="0"/>
    <xf numFmtId="4" fontId="28" fillId="19" borderId="54" applyNumberFormat="0" applyProtection="0">
      <alignment vertical="center"/>
    </xf>
    <xf numFmtId="0" fontId="13" fillId="19" borderId="54" applyNumberFormat="0" applyProtection="0">
      <alignment horizontal="left" vertical="top" indent="1"/>
    </xf>
    <xf numFmtId="4" fontId="12" fillId="24" borderId="54" applyNumberFormat="0" applyProtection="0">
      <alignment horizontal="right" vertical="center"/>
    </xf>
    <xf numFmtId="4" fontId="12" fillId="25" borderId="54" applyNumberFormat="0" applyProtection="0">
      <alignment horizontal="right" vertical="center"/>
    </xf>
    <xf numFmtId="4" fontId="12" fillId="26" borderId="54" applyNumberFormat="0" applyProtection="0">
      <alignment horizontal="right" vertical="center"/>
    </xf>
    <xf numFmtId="4" fontId="12" fillId="27" borderId="54" applyNumberFormat="0" applyProtection="0">
      <alignment horizontal="right" vertical="center"/>
    </xf>
    <xf numFmtId="4" fontId="12" fillId="28" borderId="54" applyNumberFormat="0" applyProtection="0">
      <alignment horizontal="right" vertical="center"/>
    </xf>
    <xf numFmtId="4" fontId="12" fillId="29" borderId="54" applyNumberFormat="0" applyProtection="0">
      <alignment horizontal="right" vertical="center"/>
    </xf>
    <xf numFmtId="4" fontId="12" fillId="30" borderId="54" applyNumberFormat="0" applyProtection="0">
      <alignment horizontal="right" vertical="center"/>
    </xf>
    <xf numFmtId="4" fontId="12" fillId="31" borderId="54" applyNumberFormat="0" applyProtection="0">
      <alignment horizontal="right" vertical="center"/>
    </xf>
    <xf numFmtId="4" fontId="12" fillId="32" borderId="54" applyNumberFormat="0" applyProtection="0">
      <alignment horizontal="right" vertical="center"/>
    </xf>
    <xf numFmtId="4" fontId="12" fillId="36" borderId="54" applyNumberFormat="0" applyProtection="0">
      <alignment horizontal="right" vertical="center"/>
    </xf>
    <xf numFmtId="0" fontId="16" fillId="35" borderId="54" applyNumberFormat="0" applyProtection="0">
      <alignment horizontal="left" vertical="top" indent="1"/>
    </xf>
    <xf numFmtId="0" fontId="16" fillId="38" borderId="54" applyNumberFormat="0" applyProtection="0">
      <alignment horizontal="left" vertical="top" indent="1"/>
    </xf>
    <xf numFmtId="0" fontId="16" fillId="39" borderId="54" applyNumberFormat="0" applyProtection="0">
      <alignment horizontal="left" vertical="top" indent="1"/>
    </xf>
    <xf numFmtId="0" fontId="16" fillId="3" borderId="54" applyNumberFormat="0" applyProtection="0">
      <alignment horizontal="left" vertical="top" indent="1"/>
    </xf>
    <xf numFmtId="4" fontId="12" fillId="40" borderId="54" applyNumberFormat="0" applyProtection="0">
      <alignment vertical="center"/>
    </xf>
    <xf numFmtId="4" fontId="33" fillId="40" borderId="54" applyNumberFormat="0" applyProtection="0">
      <alignment vertical="center"/>
    </xf>
    <xf numFmtId="0" fontId="12" fillId="40" borderId="54" applyNumberFormat="0" applyProtection="0">
      <alignment horizontal="left" vertical="top" indent="1"/>
    </xf>
    <xf numFmtId="4" fontId="33" fillId="41" borderId="54" applyNumberFormat="0" applyProtection="0">
      <alignment horizontal="right" vertical="center"/>
    </xf>
    <xf numFmtId="4" fontId="42" fillId="41" borderId="54" applyNumberFormat="0" applyProtection="0">
      <alignment horizontal="right" vertical="center"/>
    </xf>
    <xf numFmtId="0" fontId="8" fillId="0" borderId="0"/>
    <xf numFmtId="44" fontId="8" fillId="0" borderId="0" applyFont="0" applyFill="0" applyBorder="0" applyAlignment="0" applyProtection="0"/>
    <xf numFmtId="4" fontId="42" fillId="41" borderId="56" applyNumberFormat="0" applyProtection="0">
      <alignment horizontal="right" vertical="center"/>
    </xf>
    <xf numFmtId="4" fontId="33" fillId="41" borderId="56" applyNumberFormat="0" applyProtection="0">
      <alignment horizontal="right" vertical="center"/>
    </xf>
    <xf numFmtId="0" fontId="12" fillId="40" borderId="56" applyNumberFormat="0" applyProtection="0">
      <alignment horizontal="left" vertical="top" indent="1"/>
    </xf>
    <xf numFmtId="4" fontId="33" fillId="40" borderId="56" applyNumberFormat="0" applyProtection="0">
      <alignment vertical="center"/>
    </xf>
    <xf numFmtId="4" fontId="12" fillId="40" borderId="56" applyNumberFormat="0" applyProtection="0">
      <alignment vertical="center"/>
    </xf>
    <xf numFmtId="0" fontId="16" fillId="3" borderId="56" applyNumberFormat="0" applyProtection="0">
      <alignment horizontal="left" vertical="top" indent="1"/>
    </xf>
    <xf numFmtId="0" fontId="16" fillId="39" borderId="56" applyNumberFormat="0" applyProtection="0">
      <alignment horizontal="left" vertical="top" indent="1"/>
    </xf>
    <xf numFmtId="0" fontId="16" fillId="38" borderId="56" applyNumberFormat="0" applyProtection="0">
      <alignment horizontal="left" vertical="top" indent="1"/>
    </xf>
    <xf numFmtId="0" fontId="16" fillId="35" borderId="56" applyNumberFormat="0" applyProtection="0">
      <alignment horizontal="left" vertical="top" indent="1"/>
    </xf>
    <xf numFmtId="4" fontId="12" fillId="36" borderId="56" applyNumberFormat="0" applyProtection="0">
      <alignment horizontal="right" vertical="center"/>
    </xf>
    <xf numFmtId="4" fontId="12" fillId="32" borderId="56" applyNumberFormat="0" applyProtection="0">
      <alignment horizontal="right" vertical="center"/>
    </xf>
    <xf numFmtId="4" fontId="12" fillId="31" borderId="56" applyNumberFormat="0" applyProtection="0">
      <alignment horizontal="right" vertical="center"/>
    </xf>
    <xf numFmtId="4" fontId="12" fillId="30" borderId="56" applyNumberFormat="0" applyProtection="0">
      <alignment horizontal="right" vertical="center"/>
    </xf>
    <xf numFmtId="4" fontId="12" fillId="29" borderId="56" applyNumberFormat="0" applyProtection="0">
      <alignment horizontal="right" vertical="center"/>
    </xf>
    <xf numFmtId="4" fontId="12" fillId="28" borderId="56" applyNumberFormat="0" applyProtection="0">
      <alignment horizontal="right" vertical="center"/>
    </xf>
    <xf numFmtId="4" fontId="12" fillId="27" borderId="56" applyNumberFormat="0" applyProtection="0">
      <alignment horizontal="right" vertical="center"/>
    </xf>
    <xf numFmtId="4" fontId="12" fillId="26" borderId="56" applyNumberFormat="0" applyProtection="0">
      <alignment horizontal="right" vertical="center"/>
    </xf>
    <xf numFmtId="4" fontId="12" fillId="25" borderId="56" applyNumberFormat="0" applyProtection="0">
      <alignment horizontal="right" vertical="center"/>
    </xf>
    <xf numFmtId="4" fontId="12" fillId="24" borderId="56" applyNumberFormat="0" applyProtection="0">
      <alignment horizontal="right" vertical="center"/>
    </xf>
    <xf numFmtId="0" fontId="13" fillId="19" borderId="56" applyNumberFormat="0" applyProtection="0">
      <alignment horizontal="left" vertical="top" indent="1"/>
    </xf>
    <xf numFmtId="4" fontId="28" fillId="19" borderId="56" applyNumberFormat="0" applyProtection="0">
      <alignment vertical="center"/>
    </xf>
    <xf numFmtId="4" fontId="19" fillId="0" borderId="55" applyNumberFormat="0" applyProtection="0">
      <alignment horizontal="left" vertical="center" indent="1"/>
    </xf>
    <xf numFmtId="0" fontId="8" fillId="0" borderId="0"/>
    <xf numFmtId="0" fontId="8" fillId="0" borderId="0"/>
    <xf numFmtId="4" fontId="19" fillId="0" borderId="57" applyNumberFormat="0" applyProtection="0">
      <alignment horizontal="left" vertical="center" indent="1"/>
    </xf>
    <xf numFmtId="0" fontId="8" fillId="0" borderId="0"/>
    <xf numFmtId="44" fontId="8" fillId="0" borderId="0" applyFont="0" applyFill="0" applyBorder="0" applyAlignment="0" applyProtection="0"/>
    <xf numFmtId="4" fontId="12" fillId="24" borderId="58" applyNumberFormat="0" applyProtection="0">
      <alignment horizontal="right" vertical="center"/>
    </xf>
    <xf numFmtId="4" fontId="28" fillId="19" borderId="58" applyNumberFormat="0" applyProtection="0">
      <alignment vertical="center"/>
    </xf>
    <xf numFmtId="4" fontId="12" fillId="36" borderId="58" applyNumberFormat="0" applyProtection="0">
      <alignment horizontal="right" vertical="center"/>
    </xf>
    <xf numFmtId="0" fontId="16" fillId="35" borderId="58" applyNumberFormat="0" applyProtection="0">
      <alignment horizontal="left" vertical="top" indent="1"/>
    </xf>
    <xf numFmtId="0" fontId="16" fillId="38" borderId="58" applyNumberFormat="0" applyProtection="0">
      <alignment horizontal="left" vertical="top" indent="1"/>
    </xf>
    <xf numFmtId="0" fontId="16" fillId="39" borderId="58" applyNumberFormat="0" applyProtection="0">
      <alignment horizontal="left" vertical="top" indent="1"/>
    </xf>
    <xf numFmtId="0" fontId="16" fillId="3" borderId="58" applyNumberFormat="0" applyProtection="0">
      <alignment horizontal="left" vertical="top" indent="1"/>
    </xf>
    <xf numFmtId="4" fontId="12" fillId="40" borderId="58" applyNumberFormat="0" applyProtection="0">
      <alignment vertical="center"/>
    </xf>
    <xf numFmtId="4" fontId="33" fillId="40" borderId="58" applyNumberFormat="0" applyProtection="0">
      <alignment vertical="center"/>
    </xf>
    <xf numFmtId="0" fontId="12" fillId="40" borderId="58" applyNumberFormat="0" applyProtection="0">
      <alignment horizontal="left" vertical="top" indent="1"/>
    </xf>
    <xf numFmtId="4" fontId="33" fillId="41" borderId="58" applyNumberFormat="0" applyProtection="0">
      <alignment horizontal="right" vertical="center"/>
    </xf>
    <xf numFmtId="4" fontId="42" fillId="41" borderId="58" applyNumberFormat="0" applyProtection="0">
      <alignment horizontal="right" vertical="center"/>
    </xf>
    <xf numFmtId="4" fontId="12" fillId="30" borderId="58" applyNumberFormat="0" applyProtection="0">
      <alignment horizontal="right" vertical="center"/>
    </xf>
    <xf numFmtId="0" fontId="8" fillId="0" borderId="0"/>
    <xf numFmtId="44" fontId="8" fillId="0" borderId="0" applyFont="0" applyFill="0" applyBorder="0" applyAlignment="0" applyProtection="0"/>
    <xf numFmtId="4" fontId="12" fillId="32" borderId="58" applyNumberFormat="0" applyProtection="0">
      <alignment horizontal="right" vertical="center"/>
    </xf>
    <xf numFmtId="4" fontId="12" fillId="29" borderId="58" applyNumberFormat="0" applyProtection="0">
      <alignment horizontal="right" vertical="center"/>
    </xf>
    <xf numFmtId="4" fontId="12" fillId="25" borderId="58" applyNumberFormat="0" applyProtection="0">
      <alignment horizontal="right" vertical="center"/>
    </xf>
    <xf numFmtId="4" fontId="12" fillId="27" borderId="58" applyNumberFormat="0" applyProtection="0">
      <alignment horizontal="right" vertical="center"/>
    </xf>
    <xf numFmtId="0" fontId="13" fillId="19" borderId="58" applyNumberFormat="0" applyProtection="0">
      <alignment horizontal="left" vertical="top" indent="1"/>
    </xf>
    <xf numFmtId="0" fontId="8" fillId="0" borderId="0"/>
    <xf numFmtId="0" fontId="8" fillId="0" borderId="0"/>
    <xf numFmtId="4" fontId="12" fillId="28" borderId="58" applyNumberFormat="0" applyProtection="0">
      <alignment horizontal="right" vertical="center"/>
    </xf>
    <xf numFmtId="4" fontId="12" fillId="31" borderId="58" applyNumberFormat="0" applyProtection="0">
      <alignment horizontal="right" vertical="center"/>
    </xf>
    <xf numFmtId="4" fontId="12" fillId="26" borderId="58" applyNumberFormat="0" applyProtection="0">
      <alignment horizontal="right" vertical="center"/>
    </xf>
    <xf numFmtId="4" fontId="28" fillId="19" borderId="58" applyNumberFormat="0" applyProtection="0">
      <alignment vertical="center"/>
    </xf>
    <xf numFmtId="4" fontId="27" fillId="18" borderId="57" applyNumberFormat="0" applyProtection="0">
      <alignment horizontal="left" vertical="center" indent="1"/>
    </xf>
    <xf numFmtId="0" fontId="13" fillId="19" borderId="58" applyNumberFormat="0" applyProtection="0">
      <alignment horizontal="left" vertical="top" indent="1"/>
    </xf>
    <xf numFmtId="4" fontId="21" fillId="22" borderId="57" applyNumberFormat="0" applyProtection="0">
      <alignment horizontal="left" vertical="center"/>
    </xf>
    <xf numFmtId="4" fontId="12" fillId="24" borderId="58" applyNumberFormat="0" applyProtection="0">
      <alignment horizontal="right" vertical="center"/>
    </xf>
    <xf numFmtId="4" fontId="12" fillId="25" borderId="58" applyNumberFormat="0" applyProtection="0">
      <alignment horizontal="right" vertical="center"/>
    </xf>
    <xf numFmtId="4" fontId="12" fillId="26" borderId="58" applyNumberFormat="0" applyProtection="0">
      <alignment horizontal="right" vertical="center"/>
    </xf>
    <xf numFmtId="4" fontId="12" fillId="27" borderId="58" applyNumberFormat="0" applyProtection="0">
      <alignment horizontal="right" vertical="center"/>
    </xf>
    <xf numFmtId="4" fontId="12" fillId="28" borderId="58" applyNumberFormat="0" applyProtection="0">
      <alignment horizontal="right" vertical="center"/>
    </xf>
    <xf numFmtId="4" fontId="12" fillId="29" borderId="58" applyNumberFormat="0" applyProtection="0">
      <alignment horizontal="right" vertical="center"/>
    </xf>
    <xf numFmtId="4" fontId="12" fillId="30" borderId="58" applyNumberFormat="0" applyProtection="0">
      <alignment horizontal="right" vertical="center"/>
    </xf>
    <xf numFmtId="4" fontId="12" fillId="31" borderId="58" applyNumberFormat="0" applyProtection="0">
      <alignment horizontal="right" vertical="center"/>
    </xf>
    <xf numFmtId="4" fontId="12" fillId="32" borderId="58" applyNumberFormat="0" applyProtection="0">
      <alignment horizontal="right" vertical="center"/>
    </xf>
    <xf numFmtId="4" fontId="13" fillId="33" borderId="57" applyNumberFormat="0" applyProtection="0">
      <alignment horizontal="left" vertical="center" indent="1"/>
    </xf>
    <xf numFmtId="4" fontId="12" fillId="34" borderId="57" applyNumberFormat="0" applyProtection="0">
      <alignment horizontal="left" vertical="center" indent="1"/>
    </xf>
    <xf numFmtId="4" fontId="12" fillId="36" borderId="58" applyNumberFormat="0" applyProtection="0">
      <alignment horizontal="right" vertical="center"/>
    </xf>
    <xf numFmtId="0" fontId="20" fillId="0" borderId="57" applyNumberFormat="0" applyProtection="0">
      <alignment horizontal="left" vertical="center" indent="2"/>
    </xf>
    <xf numFmtId="0" fontId="16" fillId="35" borderId="58" applyNumberFormat="0" applyProtection="0">
      <alignment horizontal="left" vertical="top" indent="1"/>
    </xf>
    <xf numFmtId="0" fontId="20" fillId="0" borderId="57" applyNumberFormat="0" applyProtection="0">
      <alignment horizontal="left" vertical="center" indent="2"/>
    </xf>
    <xf numFmtId="0" fontId="16" fillId="38" borderId="58" applyNumberFormat="0" applyProtection="0">
      <alignment horizontal="left" vertical="top" indent="1"/>
    </xf>
    <xf numFmtId="0" fontId="20" fillId="0" borderId="57" applyNumberFormat="0" applyProtection="0">
      <alignment horizontal="left" vertical="center" indent="2"/>
    </xf>
    <xf numFmtId="0" fontId="16" fillId="39" borderId="58" applyNumberFormat="0" applyProtection="0">
      <alignment horizontal="left" vertical="top" indent="1"/>
    </xf>
    <xf numFmtId="0" fontId="20" fillId="0" borderId="57" applyNumberFormat="0" applyProtection="0">
      <alignment horizontal="left" vertical="center" indent="2"/>
    </xf>
    <xf numFmtId="0" fontId="16" fillId="3" borderId="58" applyNumberFormat="0" applyProtection="0">
      <alignment horizontal="left" vertical="top" indent="1"/>
    </xf>
    <xf numFmtId="4" fontId="12" fillId="40" borderId="58" applyNumberFormat="0" applyProtection="0">
      <alignment vertical="center"/>
    </xf>
    <xf numFmtId="4" fontId="33" fillId="40" borderId="58" applyNumberFormat="0" applyProtection="0">
      <alignment vertical="center"/>
    </xf>
    <xf numFmtId="0" fontId="12" fillId="40" borderId="58" applyNumberFormat="0" applyProtection="0">
      <alignment horizontal="left" vertical="top" indent="1"/>
    </xf>
    <xf numFmtId="4" fontId="19" fillId="0" borderId="57" applyNumberFormat="0" applyProtection="0">
      <alignment horizontal="right" vertical="center" wrapText="1"/>
    </xf>
    <xf numFmtId="4" fontId="33" fillId="41" borderId="58" applyNumberFormat="0" applyProtection="0">
      <alignment horizontal="right" vertical="center"/>
    </xf>
    <xf numFmtId="0" fontId="21" fillId="43" borderId="57" applyNumberFormat="0" applyProtection="0">
      <alignment horizontal="center" vertical="center" wrapText="1"/>
    </xf>
    <xf numFmtId="0" fontId="21" fillId="44" borderId="57" applyNumberFormat="0" applyProtection="0">
      <alignment horizontal="center" vertical="top" wrapText="1"/>
    </xf>
    <xf numFmtId="4" fontId="42" fillId="41" borderId="58" applyNumberFormat="0" applyProtection="0">
      <alignment horizontal="right" vertical="center"/>
    </xf>
    <xf numFmtId="4" fontId="42" fillId="41" borderId="60" applyNumberFormat="0" applyProtection="0">
      <alignment horizontal="right" vertical="center"/>
    </xf>
    <xf numFmtId="4" fontId="33" fillId="41" borderId="60" applyNumberFormat="0" applyProtection="0">
      <alignment horizontal="right" vertical="center"/>
    </xf>
    <xf numFmtId="0" fontId="12" fillId="40" borderId="60" applyNumberFormat="0" applyProtection="0">
      <alignment horizontal="left" vertical="top" indent="1"/>
    </xf>
    <xf numFmtId="4" fontId="33" fillId="40" borderId="60" applyNumberFormat="0" applyProtection="0">
      <alignment vertical="center"/>
    </xf>
    <xf numFmtId="4" fontId="12" fillId="40" borderId="60" applyNumberFormat="0" applyProtection="0">
      <alignment vertical="center"/>
    </xf>
    <xf numFmtId="0" fontId="16" fillId="3" borderId="60" applyNumberFormat="0" applyProtection="0">
      <alignment horizontal="left" vertical="top" indent="1"/>
    </xf>
    <xf numFmtId="0" fontId="16" fillId="39" borderId="60" applyNumberFormat="0" applyProtection="0">
      <alignment horizontal="left" vertical="top" indent="1"/>
    </xf>
    <xf numFmtId="0" fontId="16" fillId="38" borderId="60" applyNumberFormat="0" applyProtection="0">
      <alignment horizontal="left" vertical="top" indent="1"/>
    </xf>
    <xf numFmtId="0" fontId="16" fillId="35" borderId="60" applyNumberFormat="0" applyProtection="0">
      <alignment horizontal="left" vertical="top" indent="1"/>
    </xf>
    <xf numFmtId="4" fontId="12" fillId="36" borderId="60" applyNumberFormat="0" applyProtection="0">
      <alignment horizontal="right" vertical="center"/>
    </xf>
    <xf numFmtId="4" fontId="12" fillId="32" borderId="60" applyNumberFormat="0" applyProtection="0">
      <alignment horizontal="right" vertical="center"/>
    </xf>
    <xf numFmtId="4" fontId="12" fillId="31" borderId="60" applyNumberFormat="0" applyProtection="0">
      <alignment horizontal="right" vertical="center"/>
    </xf>
    <xf numFmtId="4" fontId="12" fillId="30" borderId="60" applyNumberFormat="0" applyProtection="0">
      <alignment horizontal="right" vertical="center"/>
    </xf>
    <xf numFmtId="4" fontId="12" fillId="29" borderId="60" applyNumberFormat="0" applyProtection="0">
      <alignment horizontal="right" vertical="center"/>
    </xf>
    <xf numFmtId="4" fontId="12" fillId="28" borderId="60" applyNumberFormat="0" applyProtection="0">
      <alignment horizontal="right" vertical="center"/>
    </xf>
    <xf numFmtId="4" fontId="12" fillId="27" borderId="60" applyNumberFormat="0" applyProtection="0">
      <alignment horizontal="right" vertical="center"/>
    </xf>
    <xf numFmtId="4" fontId="12" fillId="26" borderId="60" applyNumberFormat="0" applyProtection="0">
      <alignment horizontal="right" vertical="center"/>
    </xf>
    <xf numFmtId="4" fontId="12" fillId="25" borderId="60" applyNumberFormat="0" applyProtection="0">
      <alignment horizontal="right" vertical="center"/>
    </xf>
    <xf numFmtId="4" fontId="12" fillId="24" borderId="60" applyNumberFormat="0" applyProtection="0">
      <alignment horizontal="right" vertical="center"/>
    </xf>
    <xf numFmtId="0" fontId="13" fillId="19" borderId="60" applyNumberFormat="0" applyProtection="0">
      <alignment horizontal="left" vertical="top" indent="1"/>
    </xf>
    <xf numFmtId="4" fontId="28" fillId="19" borderId="60" applyNumberFormat="0" applyProtection="0">
      <alignment vertical="center"/>
    </xf>
    <xf numFmtId="0" fontId="16" fillId="84" borderId="57" applyNumberFormat="0">
      <protection locked="0"/>
    </xf>
    <xf numFmtId="4" fontId="19" fillId="0" borderId="59" applyNumberFormat="0" applyProtection="0">
      <alignment horizontal="left" vertical="center" indent="1"/>
    </xf>
    <xf numFmtId="4" fontId="19" fillId="0" borderId="61" applyNumberFormat="0" applyProtection="0">
      <alignment horizontal="left" vertical="center" indent="1"/>
    </xf>
    <xf numFmtId="4" fontId="12" fillId="24" borderId="60" applyNumberFormat="0" applyProtection="0">
      <alignment horizontal="right" vertical="center"/>
    </xf>
    <xf numFmtId="4" fontId="28" fillId="19" borderId="60" applyNumberFormat="0" applyProtection="0">
      <alignment vertical="center"/>
    </xf>
    <xf numFmtId="4" fontId="12" fillId="36" borderId="60" applyNumberFormat="0" applyProtection="0">
      <alignment horizontal="right" vertical="center"/>
    </xf>
    <xf numFmtId="0" fontId="16" fillId="35" borderId="60" applyNumberFormat="0" applyProtection="0">
      <alignment horizontal="left" vertical="top" indent="1"/>
    </xf>
    <xf numFmtId="0" fontId="16" fillId="38" borderId="60" applyNumberFormat="0" applyProtection="0">
      <alignment horizontal="left" vertical="top" indent="1"/>
    </xf>
    <xf numFmtId="0" fontId="16" fillId="39" borderId="60" applyNumberFormat="0" applyProtection="0">
      <alignment horizontal="left" vertical="top" indent="1"/>
    </xf>
    <xf numFmtId="0" fontId="16" fillId="3" borderId="60" applyNumberFormat="0" applyProtection="0">
      <alignment horizontal="left" vertical="top" indent="1"/>
    </xf>
    <xf numFmtId="4" fontId="12" fillId="40" borderId="60" applyNumberFormat="0" applyProtection="0">
      <alignment vertical="center"/>
    </xf>
    <xf numFmtId="4" fontId="33" fillId="40" borderId="60" applyNumberFormat="0" applyProtection="0">
      <alignment vertical="center"/>
    </xf>
    <xf numFmtId="0" fontId="12" fillId="40" borderId="60" applyNumberFormat="0" applyProtection="0">
      <alignment horizontal="left" vertical="top" indent="1"/>
    </xf>
    <xf numFmtId="4" fontId="33" fillId="41" borderId="60" applyNumberFormat="0" applyProtection="0">
      <alignment horizontal="right" vertical="center"/>
    </xf>
    <xf numFmtId="4" fontId="42" fillId="41" borderId="60" applyNumberFormat="0" applyProtection="0">
      <alignment horizontal="right" vertical="center"/>
    </xf>
    <xf numFmtId="4" fontId="12" fillId="30" borderId="60" applyNumberFormat="0" applyProtection="0">
      <alignment horizontal="right" vertical="center"/>
    </xf>
    <xf numFmtId="4" fontId="12" fillId="32" borderId="60" applyNumberFormat="0" applyProtection="0">
      <alignment horizontal="right" vertical="center"/>
    </xf>
    <xf numFmtId="4" fontId="12" fillId="29" borderId="60" applyNumberFormat="0" applyProtection="0">
      <alignment horizontal="right" vertical="center"/>
    </xf>
    <xf numFmtId="4" fontId="12" fillId="25" borderId="60" applyNumberFormat="0" applyProtection="0">
      <alignment horizontal="right" vertical="center"/>
    </xf>
    <xf numFmtId="4" fontId="12" fillId="27" borderId="60" applyNumberFormat="0" applyProtection="0">
      <alignment horizontal="right" vertical="center"/>
    </xf>
    <xf numFmtId="0" fontId="13" fillId="19" borderId="60" applyNumberFormat="0" applyProtection="0">
      <alignment horizontal="left" vertical="top" indent="1"/>
    </xf>
    <xf numFmtId="4" fontId="12" fillId="28" borderId="60" applyNumberFormat="0" applyProtection="0">
      <alignment horizontal="right" vertical="center"/>
    </xf>
    <xf numFmtId="4" fontId="12" fillId="31" borderId="60" applyNumberFormat="0" applyProtection="0">
      <alignment horizontal="right" vertical="center"/>
    </xf>
    <xf numFmtId="4" fontId="12" fillId="26" borderId="60" applyNumberFormat="0" applyProtection="0">
      <alignment horizontal="right" vertical="center"/>
    </xf>
    <xf numFmtId="4" fontId="28" fillId="19" borderId="63" applyNumberFormat="0" applyProtection="0">
      <alignment vertical="center"/>
    </xf>
    <xf numFmtId="0" fontId="13" fillId="19" borderId="63" applyNumberFormat="0" applyProtection="0">
      <alignment horizontal="left" vertical="top" indent="1"/>
    </xf>
    <xf numFmtId="4" fontId="12" fillId="24" borderId="63" applyNumberFormat="0" applyProtection="0">
      <alignment horizontal="right" vertical="center"/>
    </xf>
    <xf numFmtId="4" fontId="12" fillId="25" borderId="63" applyNumberFormat="0" applyProtection="0">
      <alignment horizontal="right" vertical="center"/>
    </xf>
    <xf numFmtId="4" fontId="12" fillId="26" borderId="63" applyNumberFormat="0" applyProtection="0">
      <alignment horizontal="right" vertical="center"/>
    </xf>
    <xf numFmtId="4" fontId="12" fillId="27" borderId="63" applyNumberFormat="0" applyProtection="0">
      <alignment horizontal="right" vertical="center"/>
    </xf>
    <xf numFmtId="4" fontId="12" fillId="28" borderId="63" applyNumberFormat="0" applyProtection="0">
      <alignment horizontal="right" vertical="center"/>
    </xf>
    <xf numFmtId="4" fontId="12" fillId="29" borderId="63" applyNumberFormat="0" applyProtection="0">
      <alignment horizontal="right" vertical="center"/>
    </xf>
    <xf numFmtId="4" fontId="12" fillId="30" borderId="63" applyNumberFormat="0" applyProtection="0">
      <alignment horizontal="right" vertical="center"/>
    </xf>
    <xf numFmtId="4" fontId="12" fillId="31" borderId="63" applyNumberFormat="0" applyProtection="0">
      <alignment horizontal="right" vertical="center"/>
    </xf>
    <xf numFmtId="4" fontId="12" fillId="32" borderId="63" applyNumberFormat="0" applyProtection="0">
      <alignment horizontal="right" vertical="center"/>
    </xf>
    <xf numFmtId="4" fontId="12" fillId="36" borderId="63" applyNumberFormat="0" applyProtection="0">
      <alignment horizontal="right" vertical="center"/>
    </xf>
    <xf numFmtId="0" fontId="16" fillId="35" borderId="63" applyNumberFormat="0" applyProtection="0">
      <alignment horizontal="left" vertical="top" indent="1"/>
    </xf>
    <xf numFmtId="0" fontId="16" fillId="38" borderId="63" applyNumberFormat="0" applyProtection="0">
      <alignment horizontal="left" vertical="top" indent="1"/>
    </xf>
    <xf numFmtId="0" fontId="16" fillId="39" borderId="63" applyNumberFormat="0" applyProtection="0">
      <alignment horizontal="left" vertical="top" indent="1"/>
    </xf>
    <xf numFmtId="0" fontId="16" fillId="3" borderId="63" applyNumberFormat="0" applyProtection="0">
      <alignment horizontal="left" vertical="top" indent="1"/>
    </xf>
    <xf numFmtId="4" fontId="12" fillId="40" borderId="63" applyNumberFormat="0" applyProtection="0">
      <alignment vertical="center"/>
    </xf>
    <xf numFmtId="4" fontId="33" fillId="40" borderId="63" applyNumberFormat="0" applyProtection="0">
      <alignment vertical="center"/>
    </xf>
    <xf numFmtId="0" fontId="12" fillId="40" borderId="63" applyNumberFormat="0" applyProtection="0">
      <alignment horizontal="left" vertical="top" indent="1"/>
    </xf>
    <xf numFmtId="4" fontId="33" fillId="41" borderId="63" applyNumberFormat="0" applyProtection="0">
      <alignment horizontal="right" vertical="center"/>
    </xf>
    <xf numFmtId="4" fontId="42" fillId="41" borderId="63" applyNumberFormat="0" applyProtection="0">
      <alignment horizontal="right" vertical="center"/>
    </xf>
    <xf numFmtId="4" fontId="42" fillId="41" borderId="65" applyNumberFormat="0" applyProtection="0">
      <alignment horizontal="right" vertical="center"/>
    </xf>
    <xf numFmtId="4" fontId="33" fillId="41" borderId="65" applyNumberFormat="0" applyProtection="0">
      <alignment horizontal="right" vertical="center"/>
    </xf>
    <xf numFmtId="0" fontId="12" fillId="40" borderId="65" applyNumberFormat="0" applyProtection="0">
      <alignment horizontal="left" vertical="top" indent="1"/>
    </xf>
    <xf numFmtId="4" fontId="33" fillId="40" borderId="65" applyNumberFormat="0" applyProtection="0">
      <alignment vertical="center"/>
    </xf>
    <xf numFmtId="4" fontId="12" fillId="40" borderId="65" applyNumberFormat="0" applyProtection="0">
      <alignment vertical="center"/>
    </xf>
    <xf numFmtId="0" fontId="16" fillId="3" borderId="65" applyNumberFormat="0" applyProtection="0">
      <alignment horizontal="left" vertical="top" indent="1"/>
    </xf>
    <xf numFmtId="0" fontId="16" fillId="39" borderId="65" applyNumberFormat="0" applyProtection="0">
      <alignment horizontal="left" vertical="top" indent="1"/>
    </xf>
    <xf numFmtId="0" fontId="16" fillId="38" borderId="65" applyNumberFormat="0" applyProtection="0">
      <alignment horizontal="left" vertical="top" indent="1"/>
    </xf>
    <xf numFmtId="0" fontId="16" fillId="35" borderId="65" applyNumberFormat="0" applyProtection="0">
      <alignment horizontal="left" vertical="top" indent="1"/>
    </xf>
    <xf numFmtId="4" fontId="12" fillId="36" borderId="65" applyNumberFormat="0" applyProtection="0">
      <alignment horizontal="right" vertical="center"/>
    </xf>
    <xf numFmtId="4" fontId="12" fillId="32" borderId="65" applyNumberFormat="0" applyProtection="0">
      <alignment horizontal="right" vertical="center"/>
    </xf>
    <xf numFmtId="4" fontId="12" fillId="31" borderId="65" applyNumberFormat="0" applyProtection="0">
      <alignment horizontal="right" vertical="center"/>
    </xf>
    <xf numFmtId="4" fontId="12" fillId="30" borderId="65" applyNumberFormat="0" applyProtection="0">
      <alignment horizontal="right" vertical="center"/>
    </xf>
    <xf numFmtId="4" fontId="12" fillId="29" borderId="65" applyNumberFormat="0" applyProtection="0">
      <alignment horizontal="right" vertical="center"/>
    </xf>
    <xf numFmtId="4" fontId="12" fillId="28" borderId="65" applyNumberFormat="0" applyProtection="0">
      <alignment horizontal="right" vertical="center"/>
    </xf>
    <xf numFmtId="4" fontId="12" fillId="27" borderId="65" applyNumberFormat="0" applyProtection="0">
      <alignment horizontal="right" vertical="center"/>
    </xf>
    <xf numFmtId="4" fontId="12" fillId="26" borderId="65" applyNumberFormat="0" applyProtection="0">
      <alignment horizontal="right" vertical="center"/>
    </xf>
    <xf numFmtId="4" fontId="12" fillId="25" borderId="65" applyNumberFormat="0" applyProtection="0">
      <alignment horizontal="right" vertical="center"/>
    </xf>
    <xf numFmtId="4" fontId="12" fillId="24" borderId="65" applyNumberFormat="0" applyProtection="0">
      <alignment horizontal="right" vertical="center"/>
    </xf>
    <xf numFmtId="0" fontId="13" fillId="19" borderId="65" applyNumberFormat="0" applyProtection="0">
      <alignment horizontal="left" vertical="top" indent="1"/>
    </xf>
    <xf numFmtId="4" fontId="28" fillId="19" borderId="65" applyNumberFormat="0" applyProtection="0">
      <alignment vertical="center"/>
    </xf>
    <xf numFmtId="4" fontId="19" fillId="0" borderId="64" applyNumberFormat="0" applyProtection="0">
      <alignment horizontal="left" vertical="center" indent="1"/>
    </xf>
    <xf numFmtId="4" fontId="19" fillId="0" borderId="66" applyNumberFormat="0" applyProtection="0">
      <alignment horizontal="left" vertical="center" indent="1"/>
    </xf>
    <xf numFmtId="4" fontId="12" fillId="24" borderId="65" applyNumberFormat="0" applyProtection="0">
      <alignment horizontal="right" vertical="center"/>
    </xf>
    <xf numFmtId="4" fontId="28" fillId="19" borderId="65" applyNumberFormat="0" applyProtection="0">
      <alignment vertical="center"/>
    </xf>
    <xf numFmtId="4" fontId="12" fillId="36" borderId="65" applyNumberFormat="0" applyProtection="0">
      <alignment horizontal="right" vertical="center"/>
    </xf>
    <xf numFmtId="0" fontId="16" fillId="35" borderId="65" applyNumberFormat="0" applyProtection="0">
      <alignment horizontal="left" vertical="top" indent="1"/>
    </xf>
    <xf numFmtId="0" fontId="16" fillId="38" borderId="65" applyNumberFormat="0" applyProtection="0">
      <alignment horizontal="left" vertical="top" indent="1"/>
    </xf>
    <xf numFmtId="0" fontId="16" fillId="39" borderId="65" applyNumberFormat="0" applyProtection="0">
      <alignment horizontal="left" vertical="top" indent="1"/>
    </xf>
    <xf numFmtId="0" fontId="16" fillId="3" borderId="65" applyNumberFormat="0" applyProtection="0">
      <alignment horizontal="left" vertical="top" indent="1"/>
    </xf>
    <xf numFmtId="4" fontId="12" fillId="40" borderId="65" applyNumberFormat="0" applyProtection="0">
      <alignment vertical="center"/>
    </xf>
    <xf numFmtId="4" fontId="33" fillId="40" borderId="65" applyNumberFormat="0" applyProtection="0">
      <alignment vertical="center"/>
    </xf>
    <xf numFmtId="0" fontId="12" fillId="40" borderId="65" applyNumberFormat="0" applyProtection="0">
      <alignment horizontal="left" vertical="top" indent="1"/>
    </xf>
    <xf numFmtId="4" fontId="33" fillId="41" borderId="65" applyNumberFormat="0" applyProtection="0">
      <alignment horizontal="right" vertical="center"/>
    </xf>
    <xf numFmtId="4" fontId="42" fillId="41" borderId="65" applyNumberFormat="0" applyProtection="0">
      <alignment horizontal="right" vertical="center"/>
    </xf>
    <xf numFmtId="4" fontId="12" fillId="30" borderId="65" applyNumberFormat="0" applyProtection="0">
      <alignment horizontal="right" vertical="center"/>
    </xf>
    <xf numFmtId="4" fontId="12" fillId="32" borderId="65" applyNumberFormat="0" applyProtection="0">
      <alignment horizontal="right" vertical="center"/>
    </xf>
    <xf numFmtId="4" fontId="12" fillId="29" borderId="65" applyNumberFormat="0" applyProtection="0">
      <alignment horizontal="right" vertical="center"/>
    </xf>
    <xf numFmtId="4" fontId="12" fillId="25" borderId="65" applyNumberFormat="0" applyProtection="0">
      <alignment horizontal="right" vertical="center"/>
    </xf>
    <xf numFmtId="4" fontId="12" fillId="27" borderId="65" applyNumberFormat="0" applyProtection="0">
      <alignment horizontal="right" vertical="center"/>
    </xf>
    <xf numFmtId="0" fontId="13" fillId="19" borderId="65" applyNumberFormat="0" applyProtection="0">
      <alignment horizontal="left" vertical="top" indent="1"/>
    </xf>
    <xf numFmtId="4" fontId="12" fillId="28" borderId="65" applyNumberFormat="0" applyProtection="0">
      <alignment horizontal="right" vertical="center"/>
    </xf>
    <xf numFmtId="4" fontId="12" fillId="31" borderId="65" applyNumberFormat="0" applyProtection="0">
      <alignment horizontal="right" vertical="center"/>
    </xf>
    <xf numFmtId="4" fontId="12" fillId="26" borderId="65" applyNumberFormat="0" applyProtection="0">
      <alignment horizontal="right" vertical="center"/>
    </xf>
    <xf numFmtId="0" fontId="20" fillId="0" borderId="66" applyNumberFormat="0" applyProtection="0">
      <alignment horizontal="left" vertical="center" indent="2"/>
    </xf>
    <xf numFmtId="0" fontId="16" fillId="3" borderId="67" applyNumberFormat="0" applyProtection="0">
      <alignment horizontal="left" vertical="top" indent="1"/>
    </xf>
    <xf numFmtId="4" fontId="12" fillId="40" borderId="67" applyNumberFormat="0" applyProtection="0">
      <alignment vertical="center"/>
    </xf>
    <xf numFmtId="4" fontId="33" fillId="40" borderId="67" applyNumberFormat="0" applyProtection="0">
      <alignment vertical="center"/>
    </xf>
    <xf numFmtId="0" fontId="12" fillId="40" borderId="67" applyNumberFormat="0" applyProtection="0">
      <alignment horizontal="left" vertical="top" indent="1"/>
    </xf>
    <xf numFmtId="4" fontId="19" fillId="0" borderId="66" applyNumberFormat="0" applyProtection="0">
      <alignment horizontal="right" vertical="center" wrapText="1"/>
    </xf>
    <xf numFmtId="4" fontId="33" fillId="41" borderId="67" applyNumberFormat="0" applyProtection="0">
      <alignment horizontal="right" vertical="center"/>
    </xf>
    <xf numFmtId="0" fontId="21" fillId="43" borderId="66" applyNumberFormat="0" applyProtection="0">
      <alignment horizontal="center" vertical="center" wrapText="1"/>
    </xf>
    <xf numFmtId="0" fontId="21" fillId="44" borderId="66" applyNumberFormat="0" applyProtection="0">
      <alignment horizontal="center" vertical="top" wrapText="1"/>
    </xf>
    <xf numFmtId="4" fontId="42" fillId="41" borderId="67" applyNumberFormat="0" applyProtection="0">
      <alignment horizontal="right" vertical="center"/>
    </xf>
    <xf numFmtId="4" fontId="42" fillId="41" borderId="69" applyNumberFormat="0" applyProtection="0">
      <alignment horizontal="right" vertical="center"/>
    </xf>
    <xf numFmtId="4" fontId="33" fillId="41" borderId="69" applyNumberFormat="0" applyProtection="0">
      <alignment horizontal="right" vertical="center"/>
    </xf>
    <xf numFmtId="0" fontId="12" fillId="40" borderId="69" applyNumberFormat="0" applyProtection="0">
      <alignment horizontal="left" vertical="top" indent="1"/>
    </xf>
    <xf numFmtId="4" fontId="33" fillId="40" borderId="69" applyNumberFormat="0" applyProtection="0">
      <alignment vertical="center"/>
    </xf>
    <xf numFmtId="4" fontId="12" fillId="40" borderId="69" applyNumberFormat="0" applyProtection="0">
      <alignment vertical="center"/>
    </xf>
    <xf numFmtId="0" fontId="16" fillId="3" borderId="69" applyNumberFormat="0" applyProtection="0">
      <alignment horizontal="left" vertical="top" indent="1"/>
    </xf>
    <xf numFmtId="0" fontId="16" fillId="39" borderId="69" applyNumberFormat="0" applyProtection="0">
      <alignment horizontal="left" vertical="top" indent="1"/>
    </xf>
    <xf numFmtId="0" fontId="16" fillId="38" borderId="69" applyNumberFormat="0" applyProtection="0">
      <alignment horizontal="left" vertical="top" indent="1"/>
    </xf>
    <xf numFmtId="0" fontId="16" fillId="35" borderId="69" applyNumberFormat="0" applyProtection="0">
      <alignment horizontal="left" vertical="top" indent="1"/>
    </xf>
    <xf numFmtId="4" fontId="12" fillId="36" borderId="69" applyNumberFormat="0" applyProtection="0">
      <alignment horizontal="right" vertical="center"/>
    </xf>
    <xf numFmtId="4" fontId="12" fillId="32" borderId="69" applyNumberFormat="0" applyProtection="0">
      <alignment horizontal="right" vertical="center"/>
    </xf>
    <xf numFmtId="4" fontId="12" fillId="31" borderId="69" applyNumberFormat="0" applyProtection="0">
      <alignment horizontal="right" vertical="center"/>
    </xf>
    <xf numFmtId="4" fontId="12" fillId="30" borderId="69" applyNumberFormat="0" applyProtection="0">
      <alignment horizontal="right" vertical="center"/>
    </xf>
    <xf numFmtId="4" fontId="12" fillId="29" borderId="69" applyNumberFormat="0" applyProtection="0">
      <alignment horizontal="right" vertical="center"/>
    </xf>
    <xf numFmtId="4" fontId="12" fillId="28" borderId="69" applyNumberFormat="0" applyProtection="0">
      <alignment horizontal="right" vertical="center"/>
    </xf>
    <xf numFmtId="4" fontId="12" fillId="27" borderId="69" applyNumberFormat="0" applyProtection="0">
      <alignment horizontal="right" vertical="center"/>
    </xf>
    <xf numFmtId="4" fontId="12" fillId="26" borderId="69" applyNumberFormat="0" applyProtection="0">
      <alignment horizontal="right" vertical="center"/>
    </xf>
    <xf numFmtId="4" fontId="12" fillId="25" borderId="69" applyNumberFormat="0" applyProtection="0">
      <alignment horizontal="right" vertical="center"/>
    </xf>
    <xf numFmtId="4" fontId="12" fillId="24" borderId="69" applyNumberFormat="0" applyProtection="0">
      <alignment horizontal="right" vertical="center"/>
    </xf>
    <xf numFmtId="0" fontId="13" fillId="19" borderId="69" applyNumberFormat="0" applyProtection="0">
      <alignment horizontal="left" vertical="top" indent="1"/>
    </xf>
    <xf numFmtId="4" fontId="28" fillId="19" borderId="69" applyNumberFormat="0" applyProtection="0">
      <alignment vertical="center"/>
    </xf>
    <xf numFmtId="0" fontId="16" fillId="84" borderId="66" applyNumberFormat="0">
      <protection locked="0"/>
    </xf>
    <xf numFmtId="4" fontId="19" fillId="0" borderId="68" applyNumberFormat="0" applyProtection="0">
      <alignment horizontal="left" vertical="center" indent="1"/>
    </xf>
    <xf numFmtId="4" fontId="19" fillId="0" borderId="70" applyNumberFormat="0" applyProtection="0">
      <alignment horizontal="left" vertical="center" indent="1"/>
    </xf>
    <xf numFmtId="4" fontId="12" fillId="24" borderId="71" applyNumberFormat="0" applyProtection="0">
      <alignment horizontal="right" vertical="center"/>
    </xf>
    <xf numFmtId="4" fontId="28" fillId="19" borderId="71" applyNumberFormat="0" applyProtection="0">
      <alignment vertical="center"/>
    </xf>
    <xf numFmtId="4" fontId="12" fillId="36" borderId="71" applyNumberFormat="0" applyProtection="0">
      <alignment horizontal="right" vertical="center"/>
    </xf>
    <xf numFmtId="0" fontId="16" fillId="35" borderId="71" applyNumberFormat="0" applyProtection="0">
      <alignment horizontal="left" vertical="top" indent="1"/>
    </xf>
    <xf numFmtId="0" fontId="16" fillId="38" borderId="71" applyNumberFormat="0" applyProtection="0">
      <alignment horizontal="left" vertical="top" indent="1"/>
    </xf>
    <xf numFmtId="0" fontId="16" fillId="39" borderId="71" applyNumberFormat="0" applyProtection="0">
      <alignment horizontal="left" vertical="top" indent="1"/>
    </xf>
    <xf numFmtId="0" fontId="16" fillId="3" borderId="71" applyNumberFormat="0" applyProtection="0">
      <alignment horizontal="left" vertical="top" indent="1"/>
    </xf>
    <xf numFmtId="4" fontId="12" fillId="40" borderId="71" applyNumberFormat="0" applyProtection="0">
      <alignment vertical="center"/>
    </xf>
    <xf numFmtId="4" fontId="33" fillId="40" borderId="71" applyNumberFormat="0" applyProtection="0">
      <alignment vertical="center"/>
    </xf>
    <xf numFmtId="0" fontId="12" fillId="40" borderId="71" applyNumberFormat="0" applyProtection="0">
      <alignment horizontal="left" vertical="top" indent="1"/>
    </xf>
    <xf numFmtId="4" fontId="33" fillId="41" borderId="71" applyNumberFormat="0" applyProtection="0">
      <alignment horizontal="right" vertical="center"/>
    </xf>
    <xf numFmtId="4" fontId="42" fillId="41" borderId="71" applyNumberFormat="0" applyProtection="0">
      <alignment horizontal="right" vertical="center"/>
    </xf>
    <xf numFmtId="4" fontId="12" fillId="30" borderId="71" applyNumberFormat="0" applyProtection="0">
      <alignment horizontal="right" vertical="center"/>
    </xf>
    <xf numFmtId="4" fontId="12" fillId="32" borderId="71" applyNumberFormat="0" applyProtection="0">
      <alignment horizontal="right" vertical="center"/>
    </xf>
    <xf numFmtId="4" fontId="12" fillId="29" borderId="71" applyNumberFormat="0" applyProtection="0">
      <alignment horizontal="right" vertical="center"/>
    </xf>
    <xf numFmtId="4" fontId="12" fillId="25" borderId="71" applyNumberFormat="0" applyProtection="0">
      <alignment horizontal="right" vertical="center"/>
    </xf>
    <xf numFmtId="4" fontId="12" fillId="27" borderId="71" applyNumberFormat="0" applyProtection="0">
      <alignment horizontal="right" vertical="center"/>
    </xf>
    <xf numFmtId="0" fontId="13" fillId="19" borderId="71" applyNumberFormat="0" applyProtection="0">
      <alignment horizontal="left" vertical="top" indent="1"/>
    </xf>
    <xf numFmtId="4" fontId="12" fillId="28" borderId="71" applyNumberFormat="0" applyProtection="0">
      <alignment horizontal="right" vertical="center"/>
    </xf>
    <xf numFmtId="4" fontId="12" fillId="31" borderId="71" applyNumberFormat="0" applyProtection="0">
      <alignment horizontal="right" vertical="center"/>
    </xf>
    <xf numFmtId="4" fontId="12" fillId="26" borderId="71" applyNumberFormat="0" applyProtection="0">
      <alignment horizontal="right" vertical="center"/>
    </xf>
    <xf numFmtId="0" fontId="7" fillId="0" borderId="0"/>
    <xf numFmtId="4" fontId="19" fillId="0" borderId="61" applyNumberFormat="0" applyProtection="0">
      <alignment horizontal="left" vertical="center" indent="1"/>
    </xf>
    <xf numFmtId="0" fontId="102" fillId="0" borderId="0"/>
    <xf numFmtId="0" fontId="63" fillId="0" borderId="0" applyNumberFormat="0" applyFill="0" applyBorder="0" applyAlignment="0" applyProtection="0"/>
    <xf numFmtId="0" fontId="104" fillId="0" borderId="37" applyNumberFormat="0" applyFill="0" applyAlignment="0" applyProtection="0"/>
    <xf numFmtId="0" fontId="105" fillId="0" borderId="38" applyNumberFormat="0" applyFill="0" applyAlignment="0" applyProtection="0"/>
    <xf numFmtId="0" fontId="106" fillId="0" borderId="39"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40" applyNumberFormat="0" applyAlignment="0" applyProtection="0"/>
    <xf numFmtId="0" fontId="111" fillId="56" borderId="41" applyNumberFormat="0" applyAlignment="0" applyProtection="0"/>
    <xf numFmtId="0" fontId="112" fillId="56" borderId="40" applyNumberFormat="0" applyAlignment="0" applyProtection="0"/>
    <xf numFmtId="0" fontId="113" fillId="0" borderId="42" applyNumberFormat="0" applyFill="0" applyAlignment="0" applyProtection="0"/>
    <xf numFmtId="0" fontId="114" fillId="57" borderId="43"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44" applyNumberFormat="0" applyFill="0" applyAlignment="0" applyProtection="0"/>
    <xf numFmtId="0" fontId="118" fillId="58"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18" fillId="69" borderId="0" applyNumberFormat="0" applyBorder="0" applyAlignment="0" applyProtection="0"/>
    <xf numFmtId="0" fontId="16" fillId="0" borderId="0"/>
    <xf numFmtId="179" fontId="16" fillId="0" borderId="0"/>
    <xf numFmtId="0" fontId="16" fillId="0" borderId="0"/>
    <xf numFmtId="179" fontId="16" fillId="0" borderId="0"/>
    <xf numFmtId="0" fontId="16" fillId="0" borderId="0"/>
    <xf numFmtId="0" fontId="6" fillId="0" borderId="0"/>
    <xf numFmtId="9" fontId="16" fillId="0" borderId="0" applyFont="0" applyFill="0" applyBorder="0" applyAlignment="0" applyProtection="0"/>
    <xf numFmtId="43" fontId="16" fillId="0" borderId="0" applyFont="0" applyFill="0" applyBorder="0" applyAlignment="0" applyProtection="0"/>
    <xf numFmtId="0" fontId="6" fillId="0" borderId="0"/>
    <xf numFmtId="43" fontId="16" fillId="0" borderId="0" applyFont="0" applyFill="0" applyBorder="0" applyAlignment="0" applyProtection="0"/>
    <xf numFmtId="179" fontId="16" fillId="0" borderId="0"/>
    <xf numFmtId="179" fontId="16" fillId="0" borderId="0"/>
    <xf numFmtId="0" fontId="101" fillId="0" borderId="0"/>
    <xf numFmtId="43" fontId="101" fillId="0" borderId="0" applyFont="0" applyFill="0" applyBorder="0" applyAlignment="0" applyProtection="0"/>
    <xf numFmtId="0" fontId="6" fillId="0" borderId="0"/>
    <xf numFmtId="43" fontId="6" fillId="0" borderId="0" applyFont="0" applyFill="0" applyBorder="0" applyAlignment="0" applyProtection="0"/>
    <xf numFmtId="43" fontId="101" fillId="0" borderId="0" applyFont="0" applyFill="0" applyBorder="0" applyAlignment="0" applyProtection="0"/>
    <xf numFmtId="0" fontId="6" fillId="5" borderId="20" applyNumberFormat="0" applyFont="0" applyAlignment="0" applyProtection="0"/>
    <xf numFmtId="0" fontId="101" fillId="0" borderId="0"/>
    <xf numFmtId="9" fontId="6"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6" fillId="0" borderId="0" applyFont="0" applyFill="0" applyBorder="0" applyAlignment="0" applyProtection="0"/>
    <xf numFmtId="4" fontId="27" fillId="18" borderId="61" applyNumberFormat="0" applyProtection="0">
      <alignment horizontal="right" vertical="center" wrapText="1"/>
    </xf>
    <xf numFmtId="4" fontId="28" fillId="19" borderId="75" applyNumberFormat="0" applyProtection="0">
      <alignment vertical="center"/>
    </xf>
    <xf numFmtId="4" fontId="27" fillId="18" borderId="61" applyNumberFormat="0" applyProtection="0">
      <alignment horizontal="left" vertical="center" indent="1"/>
    </xf>
    <xf numFmtId="0" fontId="13" fillId="19" borderId="75" applyNumberFormat="0" applyProtection="0">
      <alignment horizontal="left" vertical="top" indent="1"/>
    </xf>
    <xf numFmtId="4" fontId="21" fillId="22" borderId="61" applyNumberFormat="0" applyProtection="0">
      <alignment horizontal="left" vertical="center"/>
    </xf>
    <xf numFmtId="4" fontId="12" fillId="24" borderId="75" applyNumberFormat="0" applyProtection="0">
      <alignment horizontal="right" vertical="center"/>
    </xf>
    <xf numFmtId="4" fontId="12" fillId="25" borderId="75" applyNumberFormat="0" applyProtection="0">
      <alignment horizontal="right" vertical="center"/>
    </xf>
    <xf numFmtId="4" fontId="12" fillId="26" borderId="75" applyNumberFormat="0" applyProtection="0">
      <alignment horizontal="right" vertical="center"/>
    </xf>
    <xf numFmtId="4" fontId="12" fillId="27" borderId="75" applyNumberFormat="0" applyProtection="0">
      <alignment horizontal="right" vertical="center"/>
    </xf>
    <xf numFmtId="4" fontId="12" fillId="28" borderId="75" applyNumberFormat="0" applyProtection="0">
      <alignment horizontal="right" vertical="center"/>
    </xf>
    <xf numFmtId="4" fontId="12" fillId="29" borderId="75" applyNumberFormat="0" applyProtection="0">
      <alignment horizontal="right" vertical="center"/>
    </xf>
    <xf numFmtId="4" fontId="12" fillId="30" borderId="75" applyNumberFormat="0" applyProtection="0">
      <alignment horizontal="right" vertical="center"/>
    </xf>
    <xf numFmtId="4" fontId="12" fillId="31" borderId="75" applyNumberFormat="0" applyProtection="0">
      <alignment horizontal="right" vertical="center"/>
    </xf>
    <xf numFmtId="4" fontId="12" fillId="32" borderId="75" applyNumberFormat="0" applyProtection="0">
      <alignment horizontal="right" vertical="center"/>
    </xf>
    <xf numFmtId="4" fontId="13" fillId="33" borderId="61" applyNumberFormat="0" applyProtection="0">
      <alignment horizontal="left" vertical="center" indent="1"/>
    </xf>
    <xf numFmtId="4" fontId="12" fillId="34" borderId="61" applyNumberFormat="0" applyProtection="0">
      <alignment horizontal="left" vertical="center" indent="1"/>
    </xf>
    <xf numFmtId="4" fontId="12" fillId="36" borderId="75" applyNumberFormat="0" applyProtection="0">
      <alignment horizontal="right" vertical="center"/>
    </xf>
    <xf numFmtId="0" fontId="20" fillId="0" borderId="61" applyNumberFormat="0" applyProtection="0">
      <alignment horizontal="left" vertical="center" indent="2"/>
    </xf>
    <xf numFmtId="0" fontId="16" fillId="35" borderId="75" applyNumberFormat="0" applyProtection="0">
      <alignment horizontal="left" vertical="top" indent="1"/>
    </xf>
    <xf numFmtId="0" fontId="20" fillId="0" borderId="61" applyNumberFormat="0" applyProtection="0">
      <alignment horizontal="left" vertical="center" indent="2"/>
    </xf>
    <xf numFmtId="0" fontId="16" fillId="38" borderId="75" applyNumberFormat="0" applyProtection="0">
      <alignment horizontal="left" vertical="top" indent="1"/>
    </xf>
    <xf numFmtId="0" fontId="20" fillId="0" borderId="61" applyNumberFormat="0" applyProtection="0">
      <alignment horizontal="left" vertical="center" indent="2"/>
    </xf>
    <xf numFmtId="0" fontId="16" fillId="39" borderId="75" applyNumberFormat="0" applyProtection="0">
      <alignment horizontal="left" vertical="top" indent="1"/>
    </xf>
    <xf numFmtId="0" fontId="20" fillId="0" borderId="61" applyNumberFormat="0" applyProtection="0">
      <alignment horizontal="left" vertical="center" indent="2"/>
    </xf>
    <xf numFmtId="0" fontId="16" fillId="3" borderId="75" applyNumberFormat="0" applyProtection="0">
      <alignment horizontal="left" vertical="top" indent="1"/>
    </xf>
    <xf numFmtId="4" fontId="12" fillId="40" borderId="75" applyNumberFormat="0" applyProtection="0">
      <alignment vertical="center"/>
    </xf>
    <xf numFmtId="4" fontId="33" fillId="40" borderId="75" applyNumberFormat="0" applyProtection="0">
      <alignment vertical="center"/>
    </xf>
    <xf numFmtId="0" fontId="12" fillId="40" borderId="75" applyNumberFormat="0" applyProtection="0">
      <alignment horizontal="left" vertical="top" indent="1"/>
    </xf>
    <xf numFmtId="4" fontId="19" fillId="0" borderId="61" applyNumberFormat="0" applyProtection="0">
      <alignment horizontal="right" vertical="center" wrapText="1"/>
    </xf>
    <xf numFmtId="4" fontId="33" fillId="41" borderId="75" applyNumberFormat="0" applyProtection="0">
      <alignment horizontal="right" vertical="center"/>
    </xf>
    <xf numFmtId="0" fontId="21" fillId="43" borderId="61" applyNumberFormat="0" applyProtection="0">
      <alignment horizontal="center" vertical="center" wrapText="1"/>
    </xf>
    <xf numFmtId="0" fontId="21" fillId="44" borderId="61" applyNumberFormat="0" applyProtection="0">
      <alignment horizontal="center" vertical="top" wrapText="1"/>
    </xf>
    <xf numFmtId="4" fontId="42" fillId="41" borderId="75" applyNumberFormat="0" applyProtection="0">
      <alignment horizontal="right" vertical="center"/>
    </xf>
    <xf numFmtId="0" fontId="5" fillId="0" borderId="0"/>
    <xf numFmtId="44" fontId="5" fillId="0" borderId="0" applyFont="0" applyFill="0" applyBorder="0" applyAlignment="0" applyProtection="0"/>
    <xf numFmtId="0" fontId="16" fillId="84" borderId="61" applyNumberFormat="0">
      <protection locked="0"/>
    </xf>
    <xf numFmtId="0" fontId="5" fillId="0" borderId="0"/>
    <xf numFmtId="0" fontId="5" fillId="0" borderId="0"/>
    <xf numFmtId="4" fontId="27" fillId="18" borderId="61" applyNumberFormat="0" applyProtection="0">
      <alignment horizontal="right" vertical="center" wrapText="1"/>
    </xf>
    <xf numFmtId="4" fontId="28" fillId="19" borderId="76" applyNumberFormat="0" applyProtection="0">
      <alignment vertical="center"/>
    </xf>
    <xf numFmtId="4" fontId="27" fillId="18" borderId="61" applyNumberFormat="0" applyProtection="0">
      <alignment horizontal="left" vertical="center" indent="1"/>
    </xf>
    <xf numFmtId="0" fontId="13" fillId="19" borderId="76" applyNumberFormat="0" applyProtection="0">
      <alignment horizontal="left" vertical="top" indent="1"/>
    </xf>
    <xf numFmtId="4" fontId="21" fillId="22" borderId="61" applyNumberFormat="0" applyProtection="0">
      <alignment horizontal="left" vertical="center"/>
    </xf>
    <xf numFmtId="4" fontId="12" fillId="24" borderId="76" applyNumberFormat="0" applyProtection="0">
      <alignment horizontal="right" vertical="center"/>
    </xf>
    <xf numFmtId="4" fontId="12" fillId="25" borderId="76" applyNumberFormat="0" applyProtection="0">
      <alignment horizontal="right" vertical="center"/>
    </xf>
    <xf numFmtId="4" fontId="12" fillId="26" borderId="76" applyNumberFormat="0" applyProtection="0">
      <alignment horizontal="right" vertical="center"/>
    </xf>
    <xf numFmtId="4" fontId="12" fillId="27" borderId="76" applyNumberFormat="0" applyProtection="0">
      <alignment horizontal="right" vertical="center"/>
    </xf>
    <xf numFmtId="4" fontId="12" fillId="28" borderId="76" applyNumberFormat="0" applyProtection="0">
      <alignment horizontal="right" vertical="center"/>
    </xf>
    <xf numFmtId="4" fontId="12" fillId="29" borderId="76" applyNumberFormat="0" applyProtection="0">
      <alignment horizontal="right" vertical="center"/>
    </xf>
    <xf numFmtId="4" fontId="12" fillId="30" borderId="76" applyNumberFormat="0" applyProtection="0">
      <alignment horizontal="right" vertical="center"/>
    </xf>
    <xf numFmtId="4" fontId="12" fillId="31" borderId="76" applyNumberFormat="0" applyProtection="0">
      <alignment horizontal="right" vertical="center"/>
    </xf>
    <xf numFmtId="4" fontId="12" fillId="32" borderId="76" applyNumberFormat="0" applyProtection="0">
      <alignment horizontal="right" vertical="center"/>
    </xf>
    <xf numFmtId="4" fontId="13" fillId="33" borderId="61" applyNumberFormat="0" applyProtection="0">
      <alignment horizontal="left" vertical="center" indent="1"/>
    </xf>
    <xf numFmtId="4" fontId="12" fillId="34" borderId="61" applyNumberFormat="0" applyProtection="0">
      <alignment horizontal="left" vertical="center" indent="1"/>
    </xf>
    <xf numFmtId="4" fontId="12" fillId="36" borderId="76" applyNumberFormat="0" applyProtection="0">
      <alignment horizontal="right" vertical="center"/>
    </xf>
    <xf numFmtId="0" fontId="20" fillId="0" borderId="61" applyNumberFormat="0" applyProtection="0">
      <alignment horizontal="left" vertical="center" indent="2"/>
    </xf>
    <xf numFmtId="0" fontId="16" fillId="35" borderId="76" applyNumberFormat="0" applyProtection="0">
      <alignment horizontal="left" vertical="top" indent="1"/>
    </xf>
    <xf numFmtId="0" fontId="20" fillId="0" borderId="61" applyNumberFormat="0" applyProtection="0">
      <alignment horizontal="left" vertical="center" indent="2"/>
    </xf>
    <xf numFmtId="0" fontId="16" fillId="38" borderId="76" applyNumberFormat="0" applyProtection="0">
      <alignment horizontal="left" vertical="top" indent="1"/>
    </xf>
    <xf numFmtId="0" fontId="20" fillId="0" borderId="61" applyNumberFormat="0" applyProtection="0">
      <alignment horizontal="left" vertical="center" indent="2"/>
    </xf>
    <xf numFmtId="0" fontId="16" fillId="39" borderId="76" applyNumberFormat="0" applyProtection="0">
      <alignment horizontal="left" vertical="top" indent="1"/>
    </xf>
    <xf numFmtId="0" fontId="20" fillId="0" borderId="61" applyNumberFormat="0" applyProtection="0">
      <alignment horizontal="left" vertical="center" indent="2"/>
    </xf>
    <xf numFmtId="0" fontId="16" fillId="3" borderId="76" applyNumberFormat="0" applyProtection="0">
      <alignment horizontal="left" vertical="top" indent="1"/>
    </xf>
    <xf numFmtId="4" fontId="12" fillId="40" borderId="76" applyNumberFormat="0" applyProtection="0">
      <alignment vertical="center"/>
    </xf>
    <xf numFmtId="4" fontId="33" fillId="40" borderId="76" applyNumberFormat="0" applyProtection="0">
      <alignment vertical="center"/>
    </xf>
    <xf numFmtId="0" fontId="12" fillId="40" borderId="76" applyNumberFormat="0" applyProtection="0">
      <alignment horizontal="left" vertical="top" indent="1"/>
    </xf>
    <xf numFmtId="4" fontId="19" fillId="0" borderId="61" applyNumberFormat="0" applyProtection="0">
      <alignment horizontal="right" vertical="center" wrapText="1"/>
    </xf>
    <xf numFmtId="4" fontId="33" fillId="41" borderId="76" applyNumberFormat="0" applyProtection="0">
      <alignment horizontal="right" vertical="center"/>
    </xf>
    <xf numFmtId="0" fontId="21" fillId="43" borderId="61" applyNumberFormat="0" applyProtection="0">
      <alignment horizontal="center" vertical="center" wrapText="1"/>
    </xf>
    <xf numFmtId="0" fontId="21" fillId="44" borderId="61" applyNumberFormat="0" applyProtection="0">
      <alignment horizontal="center" vertical="top" wrapText="1"/>
    </xf>
    <xf numFmtId="4" fontId="42" fillId="41" borderId="76" applyNumberFormat="0" applyProtection="0">
      <alignment horizontal="right" vertical="center"/>
    </xf>
    <xf numFmtId="0" fontId="5" fillId="0" borderId="0"/>
    <xf numFmtId="44" fontId="5" fillId="0" borderId="0" applyFont="0" applyFill="0" applyBorder="0" applyAlignment="0" applyProtection="0"/>
    <xf numFmtId="4" fontId="42" fillId="41" borderId="76" applyNumberFormat="0" applyProtection="0">
      <alignment horizontal="right" vertical="center"/>
    </xf>
    <xf numFmtId="4" fontId="33" fillId="41" borderId="76" applyNumberFormat="0" applyProtection="0">
      <alignment horizontal="right" vertical="center"/>
    </xf>
    <xf numFmtId="0" fontId="12" fillId="40" borderId="76" applyNumberFormat="0" applyProtection="0">
      <alignment horizontal="left" vertical="top" indent="1"/>
    </xf>
    <xf numFmtId="4" fontId="33" fillId="40" borderId="76" applyNumberFormat="0" applyProtection="0">
      <alignment vertical="center"/>
    </xf>
    <xf numFmtId="4" fontId="12" fillId="40" borderId="76" applyNumberFormat="0" applyProtection="0">
      <alignment vertical="center"/>
    </xf>
    <xf numFmtId="0" fontId="16" fillId="3" borderId="76" applyNumberFormat="0" applyProtection="0">
      <alignment horizontal="left" vertical="top" indent="1"/>
    </xf>
    <xf numFmtId="0" fontId="16" fillId="39" borderId="76" applyNumberFormat="0" applyProtection="0">
      <alignment horizontal="left" vertical="top" indent="1"/>
    </xf>
    <xf numFmtId="0" fontId="16" fillId="38" borderId="76" applyNumberFormat="0" applyProtection="0">
      <alignment horizontal="left" vertical="top" indent="1"/>
    </xf>
    <xf numFmtId="0" fontId="16" fillId="35" borderId="76" applyNumberFormat="0" applyProtection="0">
      <alignment horizontal="left" vertical="top" indent="1"/>
    </xf>
    <xf numFmtId="4" fontId="12" fillId="36" borderId="76" applyNumberFormat="0" applyProtection="0">
      <alignment horizontal="right" vertical="center"/>
    </xf>
    <xf numFmtId="4" fontId="12" fillId="32" borderId="76" applyNumberFormat="0" applyProtection="0">
      <alignment horizontal="right" vertical="center"/>
    </xf>
    <xf numFmtId="4" fontId="12" fillId="31" borderId="76" applyNumberFormat="0" applyProtection="0">
      <alignment horizontal="right" vertical="center"/>
    </xf>
    <xf numFmtId="4" fontId="12" fillId="30" borderId="76" applyNumberFormat="0" applyProtection="0">
      <alignment horizontal="right" vertical="center"/>
    </xf>
    <xf numFmtId="4" fontId="12" fillId="29" borderId="76" applyNumberFormat="0" applyProtection="0">
      <alignment horizontal="right" vertical="center"/>
    </xf>
    <xf numFmtId="4" fontId="12" fillId="28" borderId="76" applyNumberFormat="0" applyProtection="0">
      <alignment horizontal="right" vertical="center"/>
    </xf>
    <xf numFmtId="4" fontId="12" fillId="27" borderId="76" applyNumberFormat="0" applyProtection="0">
      <alignment horizontal="right" vertical="center"/>
    </xf>
    <xf numFmtId="4" fontId="12" fillId="26" borderId="76" applyNumberFormat="0" applyProtection="0">
      <alignment horizontal="right" vertical="center"/>
    </xf>
    <xf numFmtId="4" fontId="12" fillId="25" borderId="76" applyNumberFormat="0" applyProtection="0">
      <alignment horizontal="right" vertical="center"/>
    </xf>
    <xf numFmtId="4" fontId="12" fillId="24" borderId="76" applyNumberFormat="0" applyProtection="0">
      <alignment horizontal="right" vertical="center"/>
    </xf>
    <xf numFmtId="0" fontId="13" fillId="19" borderId="76" applyNumberFormat="0" applyProtection="0">
      <alignment horizontal="left" vertical="top" indent="1"/>
    </xf>
    <xf numFmtId="4" fontId="28" fillId="19" borderId="76" applyNumberFormat="0" applyProtection="0">
      <alignment vertical="center"/>
    </xf>
    <xf numFmtId="0" fontId="16" fillId="84" borderId="61" applyNumberFormat="0">
      <protection locked="0"/>
    </xf>
    <xf numFmtId="0" fontId="5" fillId="0" borderId="0"/>
    <xf numFmtId="0" fontId="5" fillId="0" borderId="0"/>
    <xf numFmtId="4" fontId="21" fillId="22" borderId="78" applyNumberFormat="0" applyProtection="0">
      <alignment horizontal="left" vertical="center"/>
    </xf>
    <xf numFmtId="0" fontId="20" fillId="0" borderId="70" applyNumberFormat="0" applyProtection="0">
      <alignment horizontal="left" vertical="center" indent="2"/>
    </xf>
    <xf numFmtId="4" fontId="27" fillId="18" borderId="70" applyNumberFormat="0" applyProtection="0">
      <alignment horizontal="right" vertical="center" wrapText="1"/>
    </xf>
    <xf numFmtId="4" fontId="12" fillId="31" borderId="77" applyNumberFormat="0" applyProtection="0">
      <alignment horizontal="right" vertical="center"/>
    </xf>
    <xf numFmtId="0" fontId="16" fillId="39" borderId="77" applyNumberFormat="0" applyProtection="0">
      <alignment horizontal="left" vertical="top" indent="1"/>
    </xf>
    <xf numFmtId="0" fontId="16" fillId="84" borderId="70" applyNumberFormat="0">
      <protection locked="0"/>
    </xf>
    <xf numFmtId="4" fontId="21" fillId="22" borderId="70" applyNumberFormat="0" applyProtection="0">
      <alignment horizontal="left" vertical="center"/>
    </xf>
    <xf numFmtId="4" fontId="27" fillId="18" borderId="70" applyNumberFormat="0" applyProtection="0">
      <alignment horizontal="right" vertical="center" wrapText="1"/>
    </xf>
    <xf numFmtId="0" fontId="13" fillId="19" borderId="77" applyNumberFormat="0" applyProtection="0">
      <alignment horizontal="left" vertical="top" indent="1"/>
    </xf>
    <xf numFmtId="4" fontId="28" fillId="19" borderId="77" applyNumberFormat="0" applyProtection="0">
      <alignment vertical="center"/>
    </xf>
    <xf numFmtId="0" fontId="5" fillId="0" borderId="0"/>
    <xf numFmtId="44" fontId="5" fillId="0" borderId="0" applyFont="0" applyFill="0" applyBorder="0" applyAlignment="0" applyProtection="0"/>
    <xf numFmtId="4" fontId="12" fillId="34" borderId="70" applyNumberFormat="0" applyProtection="0">
      <alignment horizontal="left" vertical="center" indent="1"/>
    </xf>
    <xf numFmtId="4" fontId="27" fillId="18" borderId="78" applyNumberFormat="0" applyProtection="0">
      <alignment horizontal="left" vertical="center" indent="1"/>
    </xf>
    <xf numFmtId="0" fontId="20" fillId="0" borderId="78" applyNumberFormat="0" applyProtection="0">
      <alignment horizontal="left" vertical="center" indent="2"/>
    </xf>
    <xf numFmtId="0" fontId="16" fillId="38" borderId="77" applyNumberFormat="0" applyProtection="0">
      <alignment horizontal="left" vertical="top" indent="1"/>
    </xf>
    <xf numFmtId="0" fontId="20" fillId="0" borderId="78" applyNumberFormat="0" applyProtection="0">
      <alignment horizontal="left" vertical="center" indent="2"/>
    </xf>
    <xf numFmtId="0" fontId="16" fillId="35" borderId="77" applyNumberFormat="0" applyProtection="0">
      <alignment horizontal="left" vertical="top" indent="1"/>
    </xf>
    <xf numFmtId="0" fontId="20" fillId="0" borderId="78" applyNumberFormat="0" applyProtection="0">
      <alignment horizontal="left" vertical="center" indent="2"/>
    </xf>
    <xf numFmtId="4" fontId="12" fillId="36" borderId="77" applyNumberFormat="0" applyProtection="0">
      <alignment horizontal="right" vertical="center"/>
    </xf>
    <xf numFmtId="4" fontId="12" fillId="34" borderId="78" applyNumberFormat="0" applyProtection="0">
      <alignment horizontal="left" vertical="center" indent="1"/>
    </xf>
    <xf numFmtId="4" fontId="13" fillId="33" borderId="78" applyNumberFormat="0" applyProtection="0">
      <alignment horizontal="left" vertical="center" indent="1"/>
    </xf>
    <xf numFmtId="4" fontId="12" fillId="32" borderId="77" applyNumberFormat="0" applyProtection="0">
      <alignment horizontal="right" vertical="center"/>
    </xf>
    <xf numFmtId="0" fontId="21" fillId="44" borderId="70" applyNumberFormat="0" applyProtection="0">
      <alignment horizontal="center" vertical="top" wrapText="1"/>
    </xf>
    <xf numFmtId="0" fontId="21" fillId="43" borderId="70" applyNumberFormat="0" applyProtection="0">
      <alignment horizontal="center" vertical="center" wrapText="1"/>
    </xf>
    <xf numFmtId="4" fontId="12" fillId="30" borderId="77" applyNumberFormat="0" applyProtection="0">
      <alignment horizontal="right" vertical="center"/>
    </xf>
    <xf numFmtId="4" fontId="12" fillId="29" borderId="77" applyNumberFormat="0" applyProtection="0">
      <alignment horizontal="right" vertical="center"/>
    </xf>
    <xf numFmtId="4" fontId="12" fillId="28" borderId="77" applyNumberFormat="0" applyProtection="0">
      <alignment horizontal="right" vertical="center"/>
    </xf>
    <xf numFmtId="4" fontId="12" fillId="27" borderId="77" applyNumberFormat="0" applyProtection="0">
      <alignment horizontal="right" vertical="center"/>
    </xf>
    <xf numFmtId="4" fontId="12" fillId="26" borderId="77" applyNumberFormat="0" applyProtection="0">
      <alignment horizontal="right" vertical="center"/>
    </xf>
    <xf numFmtId="4" fontId="12" fillId="25" borderId="77" applyNumberFormat="0" applyProtection="0">
      <alignment horizontal="right" vertical="center"/>
    </xf>
    <xf numFmtId="4" fontId="19" fillId="0" borderId="70" applyNumberFormat="0" applyProtection="0">
      <alignment horizontal="right" vertical="center" wrapText="1"/>
    </xf>
    <xf numFmtId="4" fontId="12" fillId="24" borderId="77" applyNumberFormat="0" applyProtection="0">
      <alignment horizontal="right" vertical="center"/>
    </xf>
    <xf numFmtId="4" fontId="27" fillId="18" borderId="78" applyNumberFormat="0" applyProtection="0">
      <alignment horizontal="right" vertical="center" wrapText="1"/>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4" fontId="27" fillId="18" borderId="70" applyNumberFormat="0" applyProtection="0">
      <alignment horizontal="left" vertical="center" indent="1"/>
    </xf>
    <xf numFmtId="4" fontId="13" fillId="33" borderId="70" applyNumberFormat="0" applyProtection="0">
      <alignment horizontal="left" vertical="center" indent="1"/>
    </xf>
    <xf numFmtId="0" fontId="5" fillId="0" borderId="0"/>
    <xf numFmtId="0" fontId="5" fillId="0" borderId="0"/>
    <xf numFmtId="4" fontId="28" fillId="19" borderId="71" applyNumberFormat="0" applyProtection="0">
      <alignment vertical="center"/>
    </xf>
    <xf numFmtId="0" fontId="13" fillId="19" borderId="71" applyNumberFormat="0" applyProtection="0">
      <alignment horizontal="left" vertical="top" indent="1"/>
    </xf>
    <xf numFmtId="4" fontId="12" fillId="24" borderId="71" applyNumberFormat="0" applyProtection="0">
      <alignment horizontal="right" vertical="center"/>
    </xf>
    <xf numFmtId="4" fontId="12" fillId="25" borderId="71" applyNumberFormat="0" applyProtection="0">
      <alignment horizontal="right" vertical="center"/>
    </xf>
    <xf numFmtId="4" fontId="12" fillId="26" borderId="71" applyNumberFormat="0" applyProtection="0">
      <alignment horizontal="right" vertical="center"/>
    </xf>
    <xf numFmtId="4" fontId="12" fillId="27" borderId="71" applyNumberFormat="0" applyProtection="0">
      <alignment horizontal="right" vertical="center"/>
    </xf>
    <xf numFmtId="4" fontId="12" fillId="28" borderId="71" applyNumberFormat="0" applyProtection="0">
      <alignment horizontal="right" vertical="center"/>
    </xf>
    <xf numFmtId="4" fontId="12" fillId="29" borderId="71" applyNumberFormat="0" applyProtection="0">
      <alignment horizontal="right" vertical="center"/>
    </xf>
    <xf numFmtId="4" fontId="12" fillId="30" borderId="71" applyNumberFormat="0" applyProtection="0">
      <alignment horizontal="right" vertical="center"/>
    </xf>
    <xf numFmtId="4" fontId="12" fillId="31" borderId="71" applyNumberFormat="0" applyProtection="0">
      <alignment horizontal="right" vertical="center"/>
    </xf>
    <xf numFmtId="4" fontId="12" fillId="32" borderId="71" applyNumberFormat="0" applyProtection="0">
      <alignment horizontal="right" vertical="center"/>
    </xf>
    <xf numFmtId="4" fontId="12" fillId="36" borderId="71" applyNumberFormat="0" applyProtection="0">
      <alignment horizontal="right" vertical="center"/>
    </xf>
    <xf numFmtId="0" fontId="16" fillId="35" borderId="71" applyNumberFormat="0" applyProtection="0">
      <alignment horizontal="left" vertical="top" indent="1"/>
    </xf>
    <xf numFmtId="0" fontId="16" fillId="38" borderId="71" applyNumberFormat="0" applyProtection="0">
      <alignment horizontal="left" vertical="top" indent="1"/>
    </xf>
    <xf numFmtId="0" fontId="16" fillId="39" borderId="71" applyNumberFormat="0" applyProtection="0">
      <alignment horizontal="left" vertical="top" indent="1"/>
    </xf>
    <xf numFmtId="0" fontId="16" fillId="3" borderId="71" applyNumberFormat="0" applyProtection="0">
      <alignment horizontal="left" vertical="top" indent="1"/>
    </xf>
    <xf numFmtId="4" fontId="12" fillId="40" borderId="71" applyNumberFormat="0" applyProtection="0">
      <alignment vertical="center"/>
    </xf>
    <xf numFmtId="4" fontId="33" fillId="40" borderId="71" applyNumberFormat="0" applyProtection="0">
      <alignment vertical="center"/>
    </xf>
    <xf numFmtId="0" fontId="12" fillId="40" borderId="71" applyNumberFormat="0" applyProtection="0">
      <alignment horizontal="left" vertical="top" indent="1"/>
    </xf>
    <xf numFmtId="4" fontId="33" fillId="41" borderId="71" applyNumberFormat="0" applyProtection="0">
      <alignment horizontal="right" vertical="center"/>
    </xf>
    <xf numFmtId="4" fontId="42" fillId="41" borderId="71" applyNumberFormat="0" applyProtection="0">
      <alignment horizontal="right" vertical="center"/>
    </xf>
    <xf numFmtId="0" fontId="5" fillId="0" borderId="0"/>
    <xf numFmtId="44" fontId="5" fillId="0" borderId="0" applyFont="0" applyFill="0" applyBorder="0" applyAlignment="0" applyProtection="0"/>
    <xf numFmtId="4" fontId="42" fillId="41" borderId="71" applyNumberFormat="0" applyProtection="0">
      <alignment horizontal="right" vertical="center"/>
    </xf>
    <xf numFmtId="4" fontId="33" fillId="41" borderId="71" applyNumberFormat="0" applyProtection="0">
      <alignment horizontal="right" vertical="center"/>
    </xf>
    <xf numFmtId="0" fontId="12" fillId="40" borderId="71" applyNumberFormat="0" applyProtection="0">
      <alignment horizontal="left" vertical="top" indent="1"/>
    </xf>
    <xf numFmtId="4" fontId="33" fillId="40" borderId="71" applyNumberFormat="0" applyProtection="0">
      <alignment vertical="center"/>
    </xf>
    <xf numFmtId="4" fontId="12" fillId="40" borderId="71" applyNumberFormat="0" applyProtection="0">
      <alignment vertical="center"/>
    </xf>
    <xf numFmtId="0" fontId="16" fillId="3" borderId="71" applyNumberFormat="0" applyProtection="0">
      <alignment horizontal="left" vertical="top" indent="1"/>
    </xf>
    <xf numFmtId="0" fontId="16" fillId="39" borderId="71" applyNumberFormat="0" applyProtection="0">
      <alignment horizontal="left" vertical="top" indent="1"/>
    </xf>
    <xf numFmtId="0" fontId="16" fillId="38" borderId="71" applyNumberFormat="0" applyProtection="0">
      <alignment horizontal="left" vertical="top" indent="1"/>
    </xf>
    <xf numFmtId="0" fontId="16" fillId="35" borderId="71" applyNumberFormat="0" applyProtection="0">
      <alignment horizontal="left" vertical="top" indent="1"/>
    </xf>
    <xf numFmtId="4" fontId="12" fillId="36" borderId="71" applyNumberFormat="0" applyProtection="0">
      <alignment horizontal="right" vertical="center"/>
    </xf>
    <xf numFmtId="4" fontId="12" fillId="32" borderId="71" applyNumberFormat="0" applyProtection="0">
      <alignment horizontal="right" vertical="center"/>
    </xf>
    <xf numFmtId="4" fontId="12" fillId="31" borderId="71" applyNumberFormat="0" applyProtection="0">
      <alignment horizontal="right" vertical="center"/>
    </xf>
    <xf numFmtId="4" fontId="12" fillId="30" borderId="71" applyNumberFormat="0" applyProtection="0">
      <alignment horizontal="right" vertical="center"/>
    </xf>
    <xf numFmtId="4" fontId="12" fillId="29" borderId="71" applyNumberFormat="0" applyProtection="0">
      <alignment horizontal="right" vertical="center"/>
    </xf>
    <xf numFmtId="4" fontId="12" fillId="28" borderId="71" applyNumberFormat="0" applyProtection="0">
      <alignment horizontal="right" vertical="center"/>
    </xf>
    <xf numFmtId="4" fontId="12" fillId="27" borderId="71" applyNumberFormat="0" applyProtection="0">
      <alignment horizontal="right" vertical="center"/>
    </xf>
    <xf numFmtId="4" fontId="12" fillId="26" borderId="71" applyNumberFormat="0" applyProtection="0">
      <alignment horizontal="right" vertical="center"/>
    </xf>
    <xf numFmtId="4" fontId="12" fillId="25" borderId="71" applyNumberFormat="0" applyProtection="0">
      <alignment horizontal="right" vertical="center"/>
    </xf>
    <xf numFmtId="4" fontId="12" fillId="24" borderId="71" applyNumberFormat="0" applyProtection="0">
      <alignment horizontal="right" vertical="center"/>
    </xf>
    <xf numFmtId="0" fontId="13" fillId="19" borderId="71" applyNumberFormat="0" applyProtection="0">
      <alignment horizontal="left" vertical="top" indent="1"/>
    </xf>
    <xf numFmtId="4" fontId="28" fillId="19" borderId="71" applyNumberFormat="0" applyProtection="0">
      <alignment vertical="center"/>
    </xf>
    <xf numFmtId="4" fontId="19" fillId="0" borderId="70" applyNumberFormat="0" applyProtection="0">
      <alignment horizontal="left" vertical="center" indent="1"/>
    </xf>
    <xf numFmtId="0" fontId="5" fillId="0" borderId="0"/>
    <xf numFmtId="0" fontId="5" fillId="0" borderId="0"/>
    <xf numFmtId="4" fontId="19" fillId="0" borderId="70" applyNumberFormat="0" applyProtection="0">
      <alignment horizontal="left" vertical="center" indent="1"/>
    </xf>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4" fontId="28" fillId="19" borderId="71" applyNumberFormat="0" applyProtection="0">
      <alignment vertical="center"/>
    </xf>
    <xf numFmtId="4" fontId="27" fillId="18" borderId="70" applyNumberFormat="0" applyProtection="0">
      <alignment horizontal="left" vertical="center" indent="1"/>
    </xf>
    <xf numFmtId="0" fontId="13" fillId="19" borderId="71" applyNumberFormat="0" applyProtection="0">
      <alignment horizontal="left" vertical="top" indent="1"/>
    </xf>
    <xf numFmtId="4" fontId="21" fillId="22" borderId="70" applyNumberFormat="0" applyProtection="0">
      <alignment horizontal="left" vertical="center"/>
    </xf>
    <xf numFmtId="4" fontId="12" fillId="24" borderId="71" applyNumberFormat="0" applyProtection="0">
      <alignment horizontal="right" vertical="center"/>
    </xf>
    <xf numFmtId="4" fontId="12" fillId="25" borderId="71" applyNumberFormat="0" applyProtection="0">
      <alignment horizontal="right" vertical="center"/>
    </xf>
    <xf numFmtId="4" fontId="12" fillId="26" borderId="71" applyNumberFormat="0" applyProtection="0">
      <alignment horizontal="right" vertical="center"/>
    </xf>
    <xf numFmtId="4" fontId="12" fillId="27" borderId="71" applyNumberFormat="0" applyProtection="0">
      <alignment horizontal="right" vertical="center"/>
    </xf>
    <xf numFmtId="4" fontId="12" fillId="28" borderId="71" applyNumberFormat="0" applyProtection="0">
      <alignment horizontal="right" vertical="center"/>
    </xf>
    <xf numFmtId="4" fontId="12" fillId="29" borderId="71" applyNumberFormat="0" applyProtection="0">
      <alignment horizontal="right" vertical="center"/>
    </xf>
    <xf numFmtId="4" fontId="12" fillId="30" borderId="71" applyNumberFormat="0" applyProtection="0">
      <alignment horizontal="right" vertical="center"/>
    </xf>
    <xf numFmtId="4" fontId="12" fillId="31" borderId="71" applyNumberFormat="0" applyProtection="0">
      <alignment horizontal="right" vertical="center"/>
    </xf>
    <xf numFmtId="4" fontId="12" fillId="32" borderId="71" applyNumberFormat="0" applyProtection="0">
      <alignment horizontal="right" vertical="center"/>
    </xf>
    <xf numFmtId="4" fontId="13" fillId="33" borderId="70" applyNumberFormat="0" applyProtection="0">
      <alignment horizontal="left" vertical="center" indent="1"/>
    </xf>
    <xf numFmtId="4" fontId="12" fillId="34" borderId="70" applyNumberFormat="0" applyProtection="0">
      <alignment horizontal="left" vertical="center" indent="1"/>
    </xf>
    <xf numFmtId="4" fontId="12" fillId="36" borderId="71" applyNumberFormat="0" applyProtection="0">
      <alignment horizontal="right" vertical="center"/>
    </xf>
    <xf numFmtId="0" fontId="20" fillId="0" borderId="70" applyNumberFormat="0" applyProtection="0">
      <alignment horizontal="left" vertical="center" indent="2"/>
    </xf>
    <xf numFmtId="0" fontId="16" fillId="35" borderId="71" applyNumberFormat="0" applyProtection="0">
      <alignment horizontal="left" vertical="top" indent="1"/>
    </xf>
    <xf numFmtId="0" fontId="20" fillId="0" borderId="70" applyNumberFormat="0" applyProtection="0">
      <alignment horizontal="left" vertical="center" indent="2"/>
    </xf>
    <xf numFmtId="0" fontId="16" fillId="38" borderId="71" applyNumberFormat="0" applyProtection="0">
      <alignment horizontal="left" vertical="top" indent="1"/>
    </xf>
    <xf numFmtId="0" fontId="20" fillId="0" borderId="70" applyNumberFormat="0" applyProtection="0">
      <alignment horizontal="left" vertical="center" indent="2"/>
    </xf>
    <xf numFmtId="0" fontId="16" fillId="39" borderId="71" applyNumberFormat="0" applyProtection="0">
      <alignment horizontal="left" vertical="top" indent="1"/>
    </xf>
    <xf numFmtId="0" fontId="20" fillId="0" borderId="70" applyNumberFormat="0" applyProtection="0">
      <alignment horizontal="left" vertical="center" indent="2"/>
    </xf>
    <xf numFmtId="0" fontId="16" fillId="3" borderId="71" applyNumberFormat="0" applyProtection="0">
      <alignment horizontal="left" vertical="top" indent="1"/>
    </xf>
    <xf numFmtId="4" fontId="12" fillId="40" borderId="71" applyNumberFormat="0" applyProtection="0">
      <alignment vertical="center"/>
    </xf>
    <xf numFmtId="4" fontId="33" fillId="40" borderId="71" applyNumberFormat="0" applyProtection="0">
      <alignment vertical="center"/>
    </xf>
    <xf numFmtId="0" fontId="12" fillId="40" borderId="71" applyNumberFormat="0" applyProtection="0">
      <alignment horizontal="left" vertical="top" indent="1"/>
    </xf>
    <xf numFmtId="4" fontId="19" fillId="0" borderId="70" applyNumberFormat="0" applyProtection="0">
      <alignment horizontal="right" vertical="center" wrapText="1"/>
    </xf>
    <xf numFmtId="4" fontId="33" fillId="41" borderId="71" applyNumberFormat="0" applyProtection="0">
      <alignment horizontal="right" vertical="center"/>
    </xf>
    <xf numFmtId="0" fontId="21" fillId="43" borderId="70" applyNumberFormat="0" applyProtection="0">
      <alignment horizontal="center" vertical="center" wrapText="1"/>
    </xf>
    <xf numFmtId="0" fontId="21" fillId="44" borderId="70" applyNumberFormat="0" applyProtection="0">
      <alignment horizontal="center" vertical="top" wrapText="1"/>
    </xf>
    <xf numFmtId="4" fontId="42" fillId="41" borderId="71" applyNumberFormat="0" applyProtection="0">
      <alignment horizontal="right" vertical="center"/>
    </xf>
    <xf numFmtId="4" fontId="42" fillId="41" borderId="71" applyNumberFormat="0" applyProtection="0">
      <alignment horizontal="right" vertical="center"/>
    </xf>
    <xf numFmtId="4" fontId="33" fillId="41" borderId="71" applyNumberFormat="0" applyProtection="0">
      <alignment horizontal="right" vertical="center"/>
    </xf>
    <xf numFmtId="0" fontId="12" fillId="40" borderId="71" applyNumberFormat="0" applyProtection="0">
      <alignment horizontal="left" vertical="top" indent="1"/>
    </xf>
    <xf numFmtId="4" fontId="33" fillId="40" borderId="71" applyNumberFormat="0" applyProtection="0">
      <alignment vertical="center"/>
    </xf>
    <xf numFmtId="4" fontId="12" fillId="40" borderId="71" applyNumberFormat="0" applyProtection="0">
      <alignment vertical="center"/>
    </xf>
    <xf numFmtId="0" fontId="16" fillId="3" borderId="71" applyNumberFormat="0" applyProtection="0">
      <alignment horizontal="left" vertical="top" indent="1"/>
    </xf>
    <xf numFmtId="0" fontId="16" fillId="39" borderId="71" applyNumberFormat="0" applyProtection="0">
      <alignment horizontal="left" vertical="top" indent="1"/>
    </xf>
    <xf numFmtId="0" fontId="16" fillId="38" borderId="71" applyNumberFormat="0" applyProtection="0">
      <alignment horizontal="left" vertical="top" indent="1"/>
    </xf>
    <xf numFmtId="0" fontId="16" fillId="35" borderId="71" applyNumberFormat="0" applyProtection="0">
      <alignment horizontal="left" vertical="top" indent="1"/>
    </xf>
    <xf numFmtId="4" fontId="12" fillId="36" borderId="71" applyNumberFormat="0" applyProtection="0">
      <alignment horizontal="right" vertical="center"/>
    </xf>
    <xf numFmtId="4" fontId="12" fillId="32" borderId="71" applyNumberFormat="0" applyProtection="0">
      <alignment horizontal="right" vertical="center"/>
    </xf>
    <xf numFmtId="4" fontId="12" fillId="31" borderId="71" applyNumberFormat="0" applyProtection="0">
      <alignment horizontal="right" vertical="center"/>
    </xf>
    <xf numFmtId="4" fontId="12" fillId="30" borderId="71" applyNumberFormat="0" applyProtection="0">
      <alignment horizontal="right" vertical="center"/>
    </xf>
    <xf numFmtId="4" fontId="12" fillId="29" borderId="71" applyNumberFormat="0" applyProtection="0">
      <alignment horizontal="right" vertical="center"/>
    </xf>
    <xf numFmtId="4" fontId="12" fillId="28" borderId="71" applyNumberFormat="0" applyProtection="0">
      <alignment horizontal="right" vertical="center"/>
    </xf>
    <xf numFmtId="4" fontId="12" fillId="27" borderId="71" applyNumberFormat="0" applyProtection="0">
      <alignment horizontal="right" vertical="center"/>
    </xf>
    <xf numFmtId="4" fontId="12" fillId="26" borderId="71" applyNumberFormat="0" applyProtection="0">
      <alignment horizontal="right" vertical="center"/>
    </xf>
    <xf numFmtId="4" fontId="12" fillId="25" borderId="71" applyNumberFormat="0" applyProtection="0">
      <alignment horizontal="right" vertical="center"/>
    </xf>
    <xf numFmtId="4" fontId="12" fillId="24" borderId="71" applyNumberFormat="0" applyProtection="0">
      <alignment horizontal="right" vertical="center"/>
    </xf>
    <xf numFmtId="0" fontId="13" fillId="19" borderId="71" applyNumberFormat="0" applyProtection="0">
      <alignment horizontal="left" vertical="top" indent="1"/>
    </xf>
    <xf numFmtId="4" fontId="28" fillId="19" borderId="71" applyNumberFormat="0" applyProtection="0">
      <alignment vertical="center"/>
    </xf>
    <xf numFmtId="0" fontId="16" fillId="84" borderId="70" applyNumberFormat="0">
      <protection locked="0"/>
    </xf>
    <xf numFmtId="4" fontId="19" fillId="0" borderId="70" applyNumberFormat="0" applyProtection="0">
      <alignment horizontal="left" vertical="center" indent="1"/>
    </xf>
    <xf numFmtId="4" fontId="19" fillId="0" borderId="70" applyNumberFormat="0" applyProtection="0">
      <alignment horizontal="left" vertical="center" indent="1"/>
    </xf>
    <xf numFmtId="4" fontId="12" fillId="24" borderId="71" applyNumberFormat="0" applyProtection="0">
      <alignment horizontal="right" vertical="center"/>
    </xf>
    <xf numFmtId="4" fontId="28" fillId="19" borderId="71" applyNumberFormat="0" applyProtection="0">
      <alignment vertical="center"/>
    </xf>
    <xf numFmtId="4" fontId="12" fillId="36" borderId="71" applyNumberFormat="0" applyProtection="0">
      <alignment horizontal="right" vertical="center"/>
    </xf>
    <xf numFmtId="0" fontId="16" fillId="35" borderId="71" applyNumberFormat="0" applyProtection="0">
      <alignment horizontal="left" vertical="top" indent="1"/>
    </xf>
    <xf numFmtId="0" fontId="16" fillId="38" borderId="71" applyNumberFormat="0" applyProtection="0">
      <alignment horizontal="left" vertical="top" indent="1"/>
    </xf>
    <xf numFmtId="0" fontId="16" fillId="39" borderId="71" applyNumberFormat="0" applyProtection="0">
      <alignment horizontal="left" vertical="top" indent="1"/>
    </xf>
    <xf numFmtId="0" fontId="16" fillId="3" borderId="71" applyNumberFormat="0" applyProtection="0">
      <alignment horizontal="left" vertical="top" indent="1"/>
    </xf>
    <xf numFmtId="4" fontId="12" fillId="40" borderId="71" applyNumberFormat="0" applyProtection="0">
      <alignment vertical="center"/>
    </xf>
    <xf numFmtId="4" fontId="33" fillId="40" borderId="71" applyNumberFormat="0" applyProtection="0">
      <alignment vertical="center"/>
    </xf>
    <xf numFmtId="0" fontId="12" fillId="40" borderId="71" applyNumberFormat="0" applyProtection="0">
      <alignment horizontal="left" vertical="top" indent="1"/>
    </xf>
    <xf numFmtId="4" fontId="33" fillId="41" borderId="71" applyNumberFormat="0" applyProtection="0">
      <alignment horizontal="right" vertical="center"/>
    </xf>
    <xf numFmtId="4" fontId="42" fillId="41" borderId="71" applyNumberFormat="0" applyProtection="0">
      <alignment horizontal="right" vertical="center"/>
    </xf>
    <xf numFmtId="4" fontId="12" fillId="30" borderId="71" applyNumberFormat="0" applyProtection="0">
      <alignment horizontal="right" vertical="center"/>
    </xf>
    <xf numFmtId="4" fontId="12" fillId="32" borderId="71" applyNumberFormat="0" applyProtection="0">
      <alignment horizontal="right" vertical="center"/>
    </xf>
    <xf numFmtId="4" fontId="12" fillId="29" borderId="71" applyNumberFormat="0" applyProtection="0">
      <alignment horizontal="right" vertical="center"/>
    </xf>
    <xf numFmtId="4" fontId="12" fillId="25" borderId="71" applyNumberFormat="0" applyProtection="0">
      <alignment horizontal="right" vertical="center"/>
    </xf>
    <xf numFmtId="4" fontId="12" fillId="27" borderId="71" applyNumberFormat="0" applyProtection="0">
      <alignment horizontal="right" vertical="center"/>
    </xf>
    <xf numFmtId="0" fontId="13" fillId="19" borderId="71" applyNumberFormat="0" applyProtection="0">
      <alignment horizontal="left" vertical="top" indent="1"/>
    </xf>
    <xf numFmtId="4" fontId="12" fillId="28" borderId="71" applyNumberFormat="0" applyProtection="0">
      <alignment horizontal="right" vertical="center"/>
    </xf>
    <xf numFmtId="4" fontId="12" fillId="31" borderId="71" applyNumberFormat="0" applyProtection="0">
      <alignment horizontal="right" vertical="center"/>
    </xf>
    <xf numFmtId="4" fontId="12" fillId="26" borderId="71" applyNumberFormat="0" applyProtection="0">
      <alignment horizontal="right" vertical="center"/>
    </xf>
    <xf numFmtId="4" fontId="28" fillId="19" borderId="77" applyNumberFormat="0" applyProtection="0">
      <alignment vertical="center"/>
    </xf>
    <xf numFmtId="0" fontId="13" fillId="19" borderId="77" applyNumberFormat="0" applyProtection="0">
      <alignment horizontal="left" vertical="top" indent="1"/>
    </xf>
    <xf numFmtId="4" fontId="12" fillId="24" borderId="77" applyNumberFormat="0" applyProtection="0">
      <alignment horizontal="right" vertical="center"/>
    </xf>
    <xf numFmtId="4" fontId="12" fillId="25" borderId="77" applyNumberFormat="0" applyProtection="0">
      <alignment horizontal="right" vertical="center"/>
    </xf>
    <xf numFmtId="4" fontId="12" fillId="26" borderId="77" applyNumberFormat="0" applyProtection="0">
      <alignment horizontal="right" vertical="center"/>
    </xf>
    <xf numFmtId="4" fontId="12" fillId="27" borderId="77" applyNumberFormat="0" applyProtection="0">
      <alignment horizontal="right" vertical="center"/>
    </xf>
    <xf numFmtId="4" fontId="12" fillId="28" borderId="77" applyNumberFormat="0" applyProtection="0">
      <alignment horizontal="right" vertical="center"/>
    </xf>
    <xf numFmtId="4" fontId="12" fillId="29" borderId="77" applyNumberFormat="0" applyProtection="0">
      <alignment horizontal="right" vertical="center"/>
    </xf>
    <xf numFmtId="4" fontId="12" fillId="30" borderId="77" applyNumberFormat="0" applyProtection="0">
      <alignment horizontal="right" vertical="center"/>
    </xf>
    <xf numFmtId="4" fontId="12" fillId="31" borderId="77" applyNumberFormat="0" applyProtection="0">
      <alignment horizontal="right" vertical="center"/>
    </xf>
    <xf numFmtId="4" fontId="12" fillId="32" borderId="77" applyNumberFormat="0" applyProtection="0">
      <alignment horizontal="right" vertical="center"/>
    </xf>
    <xf numFmtId="4" fontId="12" fillId="36" borderId="77" applyNumberFormat="0" applyProtection="0">
      <alignment horizontal="right" vertical="center"/>
    </xf>
    <xf numFmtId="0" fontId="16" fillId="35" borderId="77" applyNumberFormat="0" applyProtection="0">
      <alignment horizontal="left" vertical="top" indent="1"/>
    </xf>
    <xf numFmtId="0" fontId="16" fillId="38" borderId="77" applyNumberFormat="0" applyProtection="0">
      <alignment horizontal="left" vertical="top" indent="1"/>
    </xf>
    <xf numFmtId="0" fontId="16" fillId="39" borderId="77" applyNumberFormat="0" applyProtection="0">
      <alignment horizontal="left" vertical="top" indent="1"/>
    </xf>
    <xf numFmtId="0" fontId="16" fillId="3" borderId="77" applyNumberFormat="0" applyProtection="0">
      <alignment horizontal="left" vertical="top" indent="1"/>
    </xf>
    <xf numFmtId="4" fontId="12" fillId="40" borderId="77" applyNumberFormat="0" applyProtection="0">
      <alignment vertical="center"/>
    </xf>
    <xf numFmtId="4" fontId="33" fillId="40" borderId="77" applyNumberFormat="0" applyProtection="0">
      <alignment vertical="center"/>
    </xf>
    <xf numFmtId="0" fontId="12" fillId="40" borderId="77" applyNumberFormat="0" applyProtection="0">
      <alignment horizontal="left" vertical="top" indent="1"/>
    </xf>
    <xf numFmtId="4" fontId="33" fillId="41" borderId="77" applyNumberFormat="0" applyProtection="0">
      <alignment horizontal="right" vertical="center"/>
    </xf>
    <xf numFmtId="4" fontId="42" fillId="41" borderId="77" applyNumberFormat="0" applyProtection="0">
      <alignment horizontal="right" vertical="center"/>
    </xf>
    <xf numFmtId="4" fontId="42" fillId="41" borderId="77" applyNumberFormat="0" applyProtection="0">
      <alignment horizontal="right" vertical="center"/>
    </xf>
    <xf numFmtId="4" fontId="33" fillId="41" borderId="77" applyNumberFormat="0" applyProtection="0">
      <alignment horizontal="right" vertical="center"/>
    </xf>
    <xf numFmtId="0" fontId="12" fillId="40" borderId="77" applyNumberFormat="0" applyProtection="0">
      <alignment horizontal="left" vertical="top" indent="1"/>
    </xf>
    <xf numFmtId="4" fontId="33" fillId="40" borderId="77" applyNumberFormat="0" applyProtection="0">
      <alignment vertical="center"/>
    </xf>
    <xf numFmtId="4" fontId="12" fillId="40" borderId="77" applyNumberFormat="0" applyProtection="0">
      <alignment vertical="center"/>
    </xf>
    <xf numFmtId="0" fontId="16" fillId="3" borderId="77" applyNumberFormat="0" applyProtection="0">
      <alignment horizontal="left" vertical="top" indent="1"/>
    </xf>
    <xf numFmtId="0" fontId="16" fillId="39" borderId="77" applyNumberFormat="0" applyProtection="0">
      <alignment horizontal="left" vertical="top" indent="1"/>
    </xf>
    <xf numFmtId="0" fontId="16" fillId="38" borderId="77" applyNumberFormat="0" applyProtection="0">
      <alignment horizontal="left" vertical="top" indent="1"/>
    </xf>
    <xf numFmtId="0" fontId="16" fillId="35" borderId="77" applyNumberFormat="0" applyProtection="0">
      <alignment horizontal="left" vertical="top" indent="1"/>
    </xf>
    <xf numFmtId="4" fontId="12" fillId="36" borderId="77" applyNumberFormat="0" applyProtection="0">
      <alignment horizontal="right" vertical="center"/>
    </xf>
    <xf numFmtId="4" fontId="12" fillId="32" borderId="77" applyNumberFormat="0" applyProtection="0">
      <alignment horizontal="right" vertical="center"/>
    </xf>
    <xf numFmtId="4" fontId="12" fillId="31" borderId="77" applyNumberFormat="0" applyProtection="0">
      <alignment horizontal="right" vertical="center"/>
    </xf>
    <xf numFmtId="4" fontId="12" fillId="30" borderId="77" applyNumberFormat="0" applyProtection="0">
      <alignment horizontal="right" vertical="center"/>
    </xf>
    <xf numFmtId="4" fontId="12" fillId="29" borderId="77" applyNumberFormat="0" applyProtection="0">
      <alignment horizontal="right" vertical="center"/>
    </xf>
    <xf numFmtId="4" fontId="12" fillId="28" borderId="77" applyNumberFormat="0" applyProtection="0">
      <alignment horizontal="right" vertical="center"/>
    </xf>
    <xf numFmtId="4" fontId="12" fillId="27" borderId="77" applyNumberFormat="0" applyProtection="0">
      <alignment horizontal="right" vertical="center"/>
    </xf>
    <xf numFmtId="4" fontId="12" fillId="26" borderId="77" applyNumberFormat="0" applyProtection="0">
      <alignment horizontal="right" vertical="center"/>
    </xf>
    <xf numFmtId="4" fontId="12" fillId="25" borderId="77" applyNumberFormat="0" applyProtection="0">
      <alignment horizontal="right" vertical="center"/>
    </xf>
    <xf numFmtId="4" fontId="12" fillId="24" borderId="77" applyNumberFormat="0" applyProtection="0">
      <alignment horizontal="right" vertical="center"/>
    </xf>
    <xf numFmtId="0" fontId="13" fillId="19" borderId="77" applyNumberFormat="0" applyProtection="0">
      <alignment horizontal="left" vertical="top" indent="1"/>
    </xf>
    <xf numFmtId="4" fontId="28" fillId="19" borderId="77" applyNumberFormat="0" applyProtection="0">
      <alignment vertical="center"/>
    </xf>
    <xf numFmtId="4" fontId="19" fillId="0" borderId="78" applyNumberFormat="0" applyProtection="0">
      <alignment horizontal="left" vertical="center" indent="1"/>
    </xf>
    <xf numFmtId="4" fontId="19" fillId="0" borderId="78" applyNumberFormat="0" applyProtection="0">
      <alignment horizontal="left" vertical="center" indent="1"/>
    </xf>
    <xf numFmtId="4" fontId="12" fillId="24" borderId="77" applyNumberFormat="0" applyProtection="0">
      <alignment horizontal="right" vertical="center"/>
    </xf>
    <xf numFmtId="4" fontId="28" fillId="19" borderId="77" applyNumberFormat="0" applyProtection="0">
      <alignment vertical="center"/>
    </xf>
    <xf numFmtId="4" fontId="12" fillId="36" borderId="77" applyNumberFormat="0" applyProtection="0">
      <alignment horizontal="right" vertical="center"/>
    </xf>
    <xf numFmtId="0" fontId="16" fillId="35" borderId="77" applyNumberFormat="0" applyProtection="0">
      <alignment horizontal="left" vertical="top" indent="1"/>
    </xf>
    <xf numFmtId="0" fontId="16" fillId="38" borderId="77" applyNumberFormat="0" applyProtection="0">
      <alignment horizontal="left" vertical="top" indent="1"/>
    </xf>
    <xf numFmtId="0" fontId="16" fillId="39" borderId="77" applyNumberFormat="0" applyProtection="0">
      <alignment horizontal="left" vertical="top" indent="1"/>
    </xf>
    <xf numFmtId="0" fontId="16" fillId="3" borderId="77" applyNumberFormat="0" applyProtection="0">
      <alignment horizontal="left" vertical="top" indent="1"/>
    </xf>
    <xf numFmtId="4" fontId="12" fillId="40" borderId="77" applyNumberFormat="0" applyProtection="0">
      <alignment vertical="center"/>
    </xf>
    <xf numFmtId="4" fontId="33" fillId="40" borderId="77" applyNumberFormat="0" applyProtection="0">
      <alignment vertical="center"/>
    </xf>
    <xf numFmtId="0" fontId="12" fillId="40" borderId="77" applyNumberFormat="0" applyProtection="0">
      <alignment horizontal="left" vertical="top" indent="1"/>
    </xf>
    <xf numFmtId="4" fontId="33" fillId="41" borderId="77" applyNumberFormat="0" applyProtection="0">
      <alignment horizontal="right" vertical="center"/>
    </xf>
    <xf numFmtId="4" fontId="42" fillId="41" borderId="77" applyNumberFormat="0" applyProtection="0">
      <alignment horizontal="right" vertical="center"/>
    </xf>
    <xf numFmtId="4" fontId="12" fillId="30" borderId="77" applyNumberFormat="0" applyProtection="0">
      <alignment horizontal="right" vertical="center"/>
    </xf>
    <xf numFmtId="4" fontId="12" fillId="32" borderId="77" applyNumberFormat="0" applyProtection="0">
      <alignment horizontal="right" vertical="center"/>
    </xf>
    <xf numFmtId="4" fontId="12" fillId="29" borderId="77" applyNumberFormat="0" applyProtection="0">
      <alignment horizontal="right" vertical="center"/>
    </xf>
    <xf numFmtId="4" fontId="12" fillId="25" borderId="77" applyNumberFormat="0" applyProtection="0">
      <alignment horizontal="right" vertical="center"/>
    </xf>
    <xf numFmtId="4" fontId="12" fillId="27" borderId="77" applyNumberFormat="0" applyProtection="0">
      <alignment horizontal="right" vertical="center"/>
    </xf>
    <xf numFmtId="0" fontId="13" fillId="19" borderId="77" applyNumberFormat="0" applyProtection="0">
      <alignment horizontal="left" vertical="top" indent="1"/>
    </xf>
    <xf numFmtId="4" fontId="12" fillId="28" borderId="77" applyNumberFormat="0" applyProtection="0">
      <alignment horizontal="right" vertical="center"/>
    </xf>
    <xf numFmtId="4" fontId="12" fillId="31" borderId="77" applyNumberFormat="0" applyProtection="0">
      <alignment horizontal="right" vertical="center"/>
    </xf>
    <xf numFmtId="4" fontId="12" fillId="26" borderId="77" applyNumberFormat="0" applyProtection="0">
      <alignment horizontal="right" vertical="center"/>
    </xf>
    <xf numFmtId="0" fontId="20" fillId="0" borderId="78" applyNumberFormat="0" applyProtection="0">
      <alignment horizontal="left" vertical="center" indent="2"/>
    </xf>
    <xf numFmtId="0" fontId="16" fillId="3" borderId="77" applyNumberFormat="0" applyProtection="0">
      <alignment horizontal="left" vertical="top" indent="1"/>
    </xf>
    <xf numFmtId="4" fontId="12" fillId="40" borderId="77" applyNumberFormat="0" applyProtection="0">
      <alignment vertical="center"/>
    </xf>
    <xf numFmtId="4" fontId="33" fillId="40" borderId="77" applyNumberFormat="0" applyProtection="0">
      <alignment vertical="center"/>
    </xf>
    <xf numFmtId="0" fontId="12" fillId="40" borderId="77" applyNumberFormat="0" applyProtection="0">
      <alignment horizontal="left" vertical="top" indent="1"/>
    </xf>
    <xf numFmtId="4" fontId="19" fillId="0" borderId="78" applyNumberFormat="0" applyProtection="0">
      <alignment horizontal="right" vertical="center" wrapText="1"/>
    </xf>
    <xf numFmtId="4" fontId="33" fillId="41" borderId="77" applyNumberFormat="0" applyProtection="0">
      <alignment horizontal="right" vertical="center"/>
    </xf>
    <xf numFmtId="0" fontId="21" fillId="43" borderId="78" applyNumberFormat="0" applyProtection="0">
      <alignment horizontal="center" vertical="center" wrapText="1"/>
    </xf>
    <xf numFmtId="0" fontId="21" fillId="44" borderId="78" applyNumberFormat="0" applyProtection="0">
      <alignment horizontal="center" vertical="top" wrapText="1"/>
    </xf>
    <xf numFmtId="4" fontId="42" fillId="41" borderId="77" applyNumberFormat="0" applyProtection="0">
      <alignment horizontal="right" vertical="center"/>
    </xf>
    <xf numFmtId="4" fontId="42" fillId="41" borderId="77" applyNumberFormat="0" applyProtection="0">
      <alignment horizontal="right" vertical="center"/>
    </xf>
    <xf numFmtId="4" fontId="33" fillId="41" borderId="77" applyNumberFormat="0" applyProtection="0">
      <alignment horizontal="right" vertical="center"/>
    </xf>
    <xf numFmtId="0" fontId="12" fillId="40" borderId="77" applyNumberFormat="0" applyProtection="0">
      <alignment horizontal="left" vertical="top" indent="1"/>
    </xf>
    <xf numFmtId="4" fontId="33" fillId="40" borderId="77" applyNumberFormat="0" applyProtection="0">
      <alignment vertical="center"/>
    </xf>
    <xf numFmtId="4" fontId="12" fillId="40" borderId="77" applyNumberFormat="0" applyProtection="0">
      <alignment vertical="center"/>
    </xf>
    <xf numFmtId="0" fontId="16" fillId="3" borderId="77" applyNumberFormat="0" applyProtection="0">
      <alignment horizontal="left" vertical="top" indent="1"/>
    </xf>
    <xf numFmtId="0" fontId="16" fillId="39" borderId="77" applyNumberFormat="0" applyProtection="0">
      <alignment horizontal="left" vertical="top" indent="1"/>
    </xf>
    <xf numFmtId="0" fontId="16" fillId="38" borderId="77" applyNumberFormat="0" applyProtection="0">
      <alignment horizontal="left" vertical="top" indent="1"/>
    </xf>
    <xf numFmtId="0" fontId="16" fillId="35" borderId="77" applyNumberFormat="0" applyProtection="0">
      <alignment horizontal="left" vertical="top" indent="1"/>
    </xf>
    <xf numFmtId="4" fontId="12" fillId="36" borderId="77" applyNumberFormat="0" applyProtection="0">
      <alignment horizontal="right" vertical="center"/>
    </xf>
    <xf numFmtId="4" fontId="12" fillId="32" borderId="77" applyNumberFormat="0" applyProtection="0">
      <alignment horizontal="right" vertical="center"/>
    </xf>
    <xf numFmtId="4" fontId="12" fillId="31" borderId="77" applyNumberFormat="0" applyProtection="0">
      <alignment horizontal="right" vertical="center"/>
    </xf>
    <xf numFmtId="4" fontId="12" fillId="30" borderId="77" applyNumberFormat="0" applyProtection="0">
      <alignment horizontal="right" vertical="center"/>
    </xf>
    <xf numFmtId="4" fontId="12" fillId="29" borderId="77" applyNumberFormat="0" applyProtection="0">
      <alignment horizontal="right" vertical="center"/>
    </xf>
    <xf numFmtId="4" fontId="12" fillId="28" borderId="77" applyNumberFormat="0" applyProtection="0">
      <alignment horizontal="right" vertical="center"/>
    </xf>
    <xf numFmtId="4" fontId="12" fillId="27" borderId="77" applyNumberFormat="0" applyProtection="0">
      <alignment horizontal="right" vertical="center"/>
    </xf>
    <xf numFmtId="4" fontId="12" fillId="26" borderId="77" applyNumberFormat="0" applyProtection="0">
      <alignment horizontal="right" vertical="center"/>
    </xf>
    <xf numFmtId="4" fontId="12" fillId="25" borderId="77" applyNumberFormat="0" applyProtection="0">
      <alignment horizontal="right" vertical="center"/>
    </xf>
    <xf numFmtId="4" fontId="12" fillId="24" borderId="77" applyNumberFormat="0" applyProtection="0">
      <alignment horizontal="right" vertical="center"/>
    </xf>
    <xf numFmtId="0" fontId="13" fillId="19" borderId="77" applyNumberFormat="0" applyProtection="0">
      <alignment horizontal="left" vertical="top" indent="1"/>
    </xf>
    <xf numFmtId="4" fontId="28" fillId="19" borderId="77" applyNumberFormat="0" applyProtection="0">
      <alignment vertical="center"/>
    </xf>
    <xf numFmtId="0" fontId="16" fillId="84" borderId="78" applyNumberFormat="0">
      <protection locked="0"/>
    </xf>
    <xf numFmtId="4" fontId="19" fillId="0" borderId="78" applyNumberFormat="0" applyProtection="0">
      <alignment horizontal="left" vertical="center" indent="1"/>
    </xf>
    <xf numFmtId="4" fontId="19" fillId="0" borderId="78" applyNumberFormat="0" applyProtection="0">
      <alignment horizontal="left" vertical="center" indent="1"/>
    </xf>
    <xf numFmtId="4" fontId="12" fillId="24" borderId="77" applyNumberFormat="0" applyProtection="0">
      <alignment horizontal="right" vertical="center"/>
    </xf>
    <xf numFmtId="4" fontId="28" fillId="19" borderId="77" applyNumberFormat="0" applyProtection="0">
      <alignment vertical="center"/>
    </xf>
    <xf numFmtId="4" fontId="12" fillId="36" borderId="77" applyNumberFormat="0" applyProtection="0">
      <alignment horizontal="right" vertical="center"/>
    </xf>
    <xf numFmtId="0" fontId="16" fillId="35" borderId="77" applyNumberFormat="0" applyProtection="0">
      <alignment horizontal="left" vertical="top" indent="1"/>
    </xf>
    <xf numFmtId="0" fontId="16" fillId="38" borderId="77" applyNumberFormat="0" applyProtection="0">
      <alignment horizontal="left" vertical="top" indent="1"/>
    </xf>
    <xf numFmtId="0" fontId="16" fillId="39" borderId="77" applyNumberFormat="0" applyProtection="0">
      <alignment horizontal="left" vertical="top" indent="1"/>
    </xf>
    <xf numFmtId="0" fontId="16" fillId="3" borderId="77" applyNumberFormat="0" applyProtection="0">
      <alignment horizontal="left" vertical="top" indent="1"/>
    </xf>
    <xf numFmtId="4" fontId="12" fillId="40" borderId="77" applyNumberFormat="0" applyProtection="0">
      <alignment vertical="center"/>
    </xf>
    <xf numFmtId="4" fontId="33" fillId="40" borderId="77" applyNumberFormat="0" applyProtection="0">
      <alignment vertical="center"/>
    </xf>
    <xf numFmtId="0" fontId="12" fillId="40" borderId="77" applyNumberFormat="0" applyProtection="0">
      <alignment horizontal="left" vertical="top" indent="1"/>
    </xf>
    <xf numFmtId="4" fontId="33" fillId="41" borderId="77" applyNumberFormat="0" applyProtection="0">
      <alignment horizontal="right" vertical="center"/>
    </xf>
    <xf numFmtId="4" fontId="42" fillId="41" borderId="77" applyNumberFormat="0" applyProtection="0">
      <alignment horizontal="right" vertical="center"/>
    </xf>
    <xf numFmtId="4" fontId="12" fillId="30" borderId="77" applyNumberFormat="0" applyProtection="0">
      <alignment horizontal="right" vertical="center"/>
    </xf>
    <xf numFmtId="4" fontId="12" fillId="32" borderId="77" applyNumberFormat="0" applyProtection="0">
      <alignment horizontal="right" vertical="center"/>
    </xf>
    <xf numFmtId="4" fontId="12" fillId="29" borderId="77" applyNumberFormat="0" applyProtection="0">
      <alignment horizontal="right" vertical="center"/>
    </xf>
    <xf numFmtId="4" fontId="12" fillId="25" borderId="77" applyNumberFormat="0" applyProtection="0">
      <alignment horizontal="right" vertical="center"/>
    </xf>
    <xf numFmtId="4" fontId="12" fillId="27" borderId="77" applyNumberFormat="0" applyProtection="0">
      <alignment horizontal="right" vertical="center"/>
    </xf>
    <xf numFmtId="0" fontId="13" fillId="19" borderId="77" applyNumberFormat="0" applyProtection="0">
      <alignment horizontal="left" vertical="top" indent="1"/>
    </xf>
    <xf numFmtId="4" fontId="12" fillId="28" borderId="77" applyNumberFormat="0" applyProtection="0">
      <alignment horizontal="right" vertical="center"/>
    </xf>
    <xf numFmtId="4" fontId="12" fillId="31" borderId="77" applyNumberFormat="0" applyProtection="0">
      <alignment horizontal="right" vertical="center"/>
    </xf>
    <xf numFmtId="4" fontId="12" fillId="26" borderId="77" applyNumberFormat="0" applyProtection="0">
      <alignment horizontal="right" vertical="center"/>
    </xf>
    <xf numFmtId="0" fontId="5" fillId="0" borderId="0"/>
    <xf numFmtId="4" fontId="19" fillId="0" borderId="70" applyNumberFormat="0" applyProtection="0">
      <alignment horizontal="left" vertical="center" indent="1"/>
    </xf>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5" borderId="20" applyNumberFormat="0" applyFont="0" applyAlignment="0" applyProtection="0"/>
    <xf numFmtId="9" fontId="5" fillId="0" borderId="0" applyFont="0" applyFill="0" applyBorder="0" applyAlignment="0" applyProtection="0"/>
    <xf numFmtId="4" fontId="19" fillId="0" borderId="3" applyNumberFormat="0" applyProtection="0">
      <alignment horizontal="left" vertical="center" indent="1"/>
    </xf>
    <xf numFmtId="4" fontId="19" fillId="0" borderId="3" applyNumberFormat="0" applyProtection="0">
      <alignment horizontal="left" vertical="center" indent="1"/>
    </xf>
    <xf numFmtId="0" fontId="16" fillId="0" borderId="0"/>
    <xf numFmtId="0" fontId="16" fillId="0" borderId="0"/>
    <xf numFmtId="0" fontId="124" fillId="0" borderId="0" applyNumberFormat="0" applyFill="0" applyBorder="0" applyAlignment="0" applyProtection="0">
      <alignment vertical="top"/>
    </xf>
    <xf numFmtId="0" fontId="125" fillId="0" borderId="0" applyNumberFormat="0" applyFill="0" applyBorder="0" applyAlignment="0" applyProtection="0">
      <alignment vertical="top"/>
    </xf>
    <xf numFmtId="0" fontId="16" fillId="0" borderId="0" applyNumberFormat="0" applyFill="0" applyBorder="0" applyAlignment="0" applyProtection="0"/>
    <xf numFmtId="0" fontId="126" fillId="0" borderId="0" applyNumberFormat="0" applyFill="0" applyBorder="0" applyAlignment="0" applyProtection="0">
      <alignment vertical="top"/>
    </xf>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180" fontId="16" fillId="0" borderId="0" applyFont="0" applyFill="0" applyBorder="0" applyAlignment="0" applyProtection="0"/>
    <xf numFmtId="0" fontId="127" fillId="0" borderId="0" applyNumberFormat="0" applyFill="0" applyBorder="0" applyAlignment="0" applyProtection="0">
      <alignment vertical="top"/>
      <protection locked="0"/>
    </xf>
    <xf numFmtId="0" fontId="1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29" fillId="0" borderId="0"/>
    <xf numFmtId="0" fontId="129" fillId="0" borderId="0"/>
    <xf numFmtId="0" fontId="129" fillId="0" borderId="0"/>
    <xf numFmtId="0" fontId="16" fillId="0" borderId="0"/>
    <xf numFmtId="0" fontId="16" fillId="0" borderId="0"/>
    <xf numFmtId="0" fontId="16" fillId="0" borderId="0"/>
    <xf numFmtId="0" fontId="16" fillId="0" borderId="0"/>
    <xf numFmtId="0" fontId="16" fillId="0" borderId="0"/>
    <xf numFmtId="0" fontId="129"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applyBorder="0"/>
    <xf numFmtId="0" fontId="16" fillId="0" borderId="0" applyFont="0" applyFill="0" applyBorder="0" applyProtection="0"/>
    <xf numFmtId="0" fontId="16" fillId="0" borderId="0" applyFont="0" applyFill="0" applyBorder="0" applyProtection="0"/>
    <xf numFmtId="0" fontId="16" fillId="0" borderId="0" applyFont="0" applyFill="0" applyBorder="0" applyProtection="0"/>
    <xf numFmtId="0" fontId="16" fillId="0" borderId="0" applyFont="0" applyFill="0" applyBorder="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65" fillId="89"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65" fillId="89"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65" fillId="89"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65" fillId="89"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65" fillId="89"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65" fillId="89"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65" fillId="89"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4"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65" fillId="89" borderId="0" applyNumberFormat="0" applyBorder="0" applyAlignment="0" applyProtection="0"/>
    <xf numFmtId="0" fontId="26" fillId="6"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5" fillId="24"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5" fillId="24"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5" fillId="2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5" fillId="2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5" fillId="2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5" fillId="2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5" fillId="2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4"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5" fillId="24" borderId="0" applyNumberFormat="0" applyBorder="0" applyAlignment="0" applyProtection="0"/>
    <xf numFmtId="0" fontId="26" fillId="8"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5" fillId="9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5" fillId="9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5" fillId="91"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5" fillId="91"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5" fillId="91"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5" fillId="91"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5" fillId="91"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4"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5" fillId="90" borderId="0" applyNumberFormat="0" applyBorder="0" applyAlignment="0" applyProtection="0"/>
    <xf numFmtId="0" fontId="26" fillId="10"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5" fillId="9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5" fillId="9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5" fillId="93"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5" fillId="93"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5" fillId="93"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5" fillId="93"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5" fillId="93"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4"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5" fillId="92"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5" fillId="9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5" fillId="9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5" fillId="8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5" fillId="8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5" fillId="8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5" fillId="8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5" fillId="8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4"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5" fillId="94"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65" fillId="9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65" fillId="9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65" fillId="24"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65" fillId="24"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65" fillId="24"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65" fillId="24"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65" fillId="24"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4"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65" fillId="95" borderId="0" applyNumberFormat="0" applyBorder="0" applyAlignment="0" applyProtection="0"/>
    <xf numFmtId="0" fontId="26" fillId="16" borderId="0" applyNumberFormat="0" applyBorder="0" applyAlignment="0" applyProtection="0"/>
    <xf numFmtId="39" fontId="130"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5" fillId="9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5" fillId="9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5" fillId="9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5" fillId="9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5" fillId="9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5" fillId="9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5" fillId="9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4"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5" fillId="96" borderId="0" applyNumberFormat="0" applyBorder="0" applyAlignment="0" applyProtection="0"/>
    <xf numFmtId="0" fontId="26" fillId="7"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5" fillId="2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5" fillId="2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5" fillId="2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5" fillId="2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5" fillId="2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5" fillId="2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5" fillId="2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4"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5" fillId="25"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65" fillId="3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65" fillId="3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65" fillId="3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65" fillId="3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65" fillId="3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65" fillId="3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65" fillId="3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4"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65" fillId="32" borderId="0" applyNumberFormat="0" applyBorder="0" applyAlignment="0" applyProtection="0"/>
    <xf numFmtId="0" fontId="26" fillId="11"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5" fillId="9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5" fillId="9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5" fillId="3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5" fillId="3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5" fillId="3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5" fillId="3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5" fillId="3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4"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5" fillId="92" borderId="0" applyNumberFormat="0" applyBorder="0" applyAlignment="0" applyProtection="0"/>
    <xf numFmtId="0"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5" fillId="9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5" fillId="9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5" fillId="9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5" fillId="9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5" fillId="9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5" fillId="9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5" fillId="9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4"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5" fillId="96" borderId="0" applyNumberFormat="0" applyBorder="0" applyAlignment="0" applyProtection="0"/>
    <xf numFmtId="0" fontId="26" fillId="15"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65" fillId="2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65" fillId="2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65" fillId="95"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65" fillId="95"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65" fillId="95"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65" fillId="95"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65" fillId="95"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4"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65" fillId="27" borderId="0" applyNumberFormat="0" applyBorder="0" applyAlignment="0" applyProtection="0"/>
    <xf numFmtId="0" fontId="26" fillId="17" borderId="0" applyNumberFormat="0" applyBorder="0" applyAlignment="0" applyProtection="0"/>
    <xf numFmtId="0" fontId="16" fillId="0" borderId="0" applyFont="0" applyFill="0" applyBorder="0" applyProtection="0"/>
    <xf numFmtId="0" fontId="16" fillId="0" borderId="0" applyFont="0" applyFill="0" applyBorder="0" applyProtection="0"/>
    <xf numFmtId="0" fontId="16" fillId="0" borderId="0" applyFont="0" applyFill="0" applyBorder="0" applyProtection="0"/>
    <xf numFmtId="0" fontId="16" fillId="0" borderId="0" applyFont="0" applyFill="0" applyBorder="0" applyProtection="0"/>
    <xf numFmtId="0" fontId="64" fillId="59" borderId="0" applyNumberFormat="0" applyBorder="0" applyAlignment="0" applyProtection="0"/>
    <xf numFmtId="0" fontId="66" fillId="98" borderId="0" applyNumberFormat="0" applyBorder="0" applyAlignment="0" applyProtection="0"/>
    <xf numFmtId="0" fontId="87" fillId="59" borderId="0" applyNumberFormat="0" applyBorder="0" applyAlignment="0" applyProtection="0"/>
    <xf numFmtId="0" fontId="66" fillId="97" borderId="0" applyNumberFormat="0" applyBorder="0" applyAlignment="0" applyProtection="0"/>
    <xf numFmtId="0" fontId="94" fillId="59" borderId="0" applyNumberFormat="0" applyBorder="0" applyAlignment="0" applyProtection="0"/>
    <xf numFmtId="0" fontId="66" fillId="97" borderId="0" applyNumberFormat="0" applyBorder="0" applyAlignment="0" applyProtection="0"/>
    <xf numFmtId="0" fontId="66" fillId="98"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94" fillId="59" borderId="0" applyNumberFormat="0" applyBorder="0" applyAlignment="0" applyProtection="0"/>
    <xf numFmtId="0" fontId="64" fillId="61" borderId="0" applyNumberFormat="0" applyBorder="0" applyAlignment="0" applyProtection="0"/>
    <xf numFmtId="0" fontId="87" fillId="61" borderId="0" applyNumberFormat="0" applyBorder="0" applyAlignment="0" applyProtection="0"/>
    <xf numFmtId="0" fontId="66" fillId="25" borderId="0" applyNumberFormat="0" applyBorder="0" applyAlignment="0" applyProtection="0"/>
    <xf numFmtId="0" fontId="94" fillId="61"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94" fillId="61" borderId="0" applyNumberFormat="0" applyBorder="0" applyAlignment="0" applyProtection="0"/>
    <xf numFmtId="0" fontId="64" fillId="63" borderId="0" applyNumberFormat="0" applyBorder="0" applyAlignment="0" applyProtection="0"/>
    <xf numFmtId="0" fontId="87" fillId="63" borderId="0" applyNumberFormat="0" applyBorder="0" applyAlignment="0" applyProtection="0"/>
    <xf numFmtId="0" fontId="66" fillId="30" borderId="0" applyNumberFormat="0" applyBorder="0" applyAlignment="0" applyProtection="0"/>
    <xf numFmtId="0" fontId="94" fillId="63" borderId="0" applyNumberFormat="0" applyBorder="0" applyAlignment="0" applyProtection="0"/>
    <xf numFmtId="0" fontId="66" fillId="30" borderId="0" applyNumberFormat="0" applyBorder="0" applyAlignment="0" applyProtection="0"/>
    <xf numFmtId="0" fontId="66" fillId="32"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94" fillId="63" borderId="0" applyNumberFormat="0" applyBorder="0" applyAlignment="0" applyProtection="0"/>
    <xf numFmtId="0" fontId="64" fillId="65" borderId="0" applyNumberFormat="0" applyBorder="0" applyAlignment="0" applyProtection="0"/>
    <xf numFmtId="0" fontId="87" fillId="65" borderId="0" applyNumberFormat="0" applyBorder="0" applyAlignment="0" applyProtection="0"/>
    <xf numFmtId="0" fontId="66" fillId="34" borderId="0" applyNumberFormat="0" applyBorder="0" applyAlignment="0" applyProtection="0"/>
    <xf numFmtId="0" fontId="94" fillId="65" borderId="0" applyNumberFormat="0" applyBorder="0" applyAlignment="0" applyProtection="0"/>
    <xf numFmtId="0" fontId="66" fillId="34" borderId="0" applyNumberFormat="0" applyBorder="0" applyAlignment="0" applyProtection="0"/>
    <xf numFmtId="0" fontId="66" fillId="99"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94" fillId="65" borderId="0" applyNumberFormat="0" applyBorder="0" applyAlignment="0" applyProtection="0"/>
    <xf numFmtId="0" fontId="64" fillId="67" borderId="0" applyNumberFormat="0" applyBorder="0" applyAlignment="0" applyProtection="0"/>
    <xf numFmtId="0" fontId="87" fillId="67" borderId="0" applyNumberFormat="0" applyBorder="0" applyAlignment="0" applyProtection="0"/>
    <xf numFmtId="0" fontId="66" fillId="100" borderId="0" applyNumberFormat="0" applyBorder="0" applyAlignment="0" applyProtection="0"/>
    <xf numFmtId="0" fontId="94" fillId="67" borderId="0" applyNumberFormat="0" applyBorder="0" applyAlignment="0" applyProtection="0"/>
    <xf numFmtId="0" fontId="66" fillId="100" borderId="0" applyNumberFormat="0" applyBorder="0" applyAlignment="0" applyProtection="0"/>
    <xf numFmtId="0" fontId="66" fillId="100" borderId="0" applyNumberFormat="0" applyBorder="0" applyAlignment="0" applyProtection="0"/>
    <xf numFmtId="0" fontId="66" fillId="100" borderId="0" applyNumberFormat="0" applyBorder="0" applyAlignment="0" applyProtection="0"/>
    <xf numFmtId="0" fontId="66" fillId="100" borderId="0" applyNumberFormat="0" applyBorder="0" applyAlignment="0" applyProtection="0"/>
    <xf numFmtId="0" fontId="94" fillId="67" borderId="0" applyNumberFormat="0" applyBorder="0" applyAlignment="0" applyProtection="0"/>
    <xf numFmtId="0" fontId="64" fillId="69" borderId="0" applyNumberFormat="0" applyBorder="0" applyAlignment="0" applyProtection="0"/>
    <xf numFmtId="0" fontId="87" fillId="69" borderId="0" applyNumberFormat="0" applyBorder="0" applyAlignment="0" applyProtection="0"/>
    <xf numFmtId="0" fontId="66" fillId="95" borderId="0" applyNumberFormat="0" applyBorder="0" applyAlignment="0" applyProtection="0"/>
    <xf numFmtId="0" fontId="94" fillId="69" borderId="0" applyNumberFormat="0" applyBorder="0" applyAlignment="0" applyProtection="0"/>
    <xf numFmtId="0" fontId="66" fillId="95" borderId="0" applyNumberFormat="0" applyBorder="0" applyAlignment="0" applyProtection="0"/>
    <xf numFmtId="0" fontId="66" fillId="28" borderId="0" applyNumberFormat="0" applyBorder="0" applyAlignment="0" applyProtection="0"/>
    <xf numFmtId="0" fontId="66" fillId="95" borderId="0" applyNumberFormat="0" applyBorder="0" applyAlignment="0" applyProtection="0"/>
    <xf numFmtId="0" fontId="66" fillId="95" borderId="0" applyNumberFormat="0" applyBorder="0" applyAlignment="0" applyProtection="0"/>
    <xf numFmtId="0" fontId="66" fillId="95" borderId="0" applyNumberFormat="0" applyBorder="0" applyAlignment="0" applyProtection="0"/>
    <xf numFmtId="0" fontId="94" fillId="69"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6" fillId="100" borderId="0" applyNumberFormat="0" applyBorder="0" applyAlignment="0" applyProtection="0"/>
    <xf numFmtId="0" fontId="64" fillId="58" borderId="0" applyNumberFormat="0" applyBorder="0" applyAlignment="0" applyProtection="0"/>
    <xf numFmtId="0" fontId="66" fillId="100" borderId="0" applyNumberFormat="0" applyBorder="0" applyAlignment="0" applyProtection="0"/>
    <xf numFmtId="0" fontId="64" fillId="58" borderId="0" applyNumberFormat="0" applyBorder="0" applyAlignment="0" applyProtection="0"/>
    <xf numFmtId="0" fontId="66" fillId="100" borderId="0" applyNumberFormat="0" applyBorder="0" applyAlignment="0" applyProtection="0"/>
    <xf numFmtId="0" fontId="64" fillId="58" borderId="0" applyNumberFormat="0" applyBorder="0" applyAlignment="0" applyProtection="0"/>
    <xf numFmtId="0" fontId="66" fillId="100" borderId="0" applyNumberFormat="0" applyBorder="0" applyAlignment="0" applyProtection="0"/>
    <xf numFmtId="0" fontId="64" fillId="58" borderId="0" applyNumberFormat="0" applyBorder="0" applyAlignment="0" applyProtection="0"/>
    <xf numFmtId="0" fontId="66" fillId="100" borderId="0" applyNumberFormat="0" applyBorder="0" applyAlignment="0" applyProtection="0"/>
    <xf numFmtId="0" fontId="94" fillId="58"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6" fillId="26" borderId="0" applyNumberFormat="0" applyBorder="0" applyAlignment="0" applyProtection="0"/>
    <xf numFmtId="0" fontId="64" fillId="60" borderId="0" applyNumberFormat="0" applyBorder="0" applyAlignment="0" applyProtection="0"/>
    <xf numFmtId="0" fontId="66" fillId="26" borderId="0" applyNumberFormat="0" applyBorder="0" applyAlignment="0" applyProtection="0"/>
    <xf numFmtId="0" fontId="64" fillId="60" borderId="0" applyNumberFormat="0" applyBorder="0" applyAlignment="0" applyProtection="0"/>
    <xf numFmtId="0" fontId="66" fillId="26" borderId="0" applyNumberFormat="0" applyBorder="0" applyAlignment="0" applyProtection="0"/>
    <xf numFmtId="0" fontId="64" fillId="60" borderId="0" applyNumberFormat="0" applyBorder="0" applyAlignment="0" applyProtection="0"/>
    <xf numFmtId="0" fontId="66" fillId="26" borderId="0" applyNumberFormat="0" applyBorder="0" applyAlignment="0" applyProtection="0"/>
    <xf numFmtId="0" fontId="64" fillId="60" borderId="0" applyNumberFormat="0" applyBorder="0" applyAlignment="0" applyProtection="0"/>
    <xf numFmtId="0" fontId="94" fillId="60"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6" fillId="30" borderId="0" applyNumberFormat="0" applyBorder="0" applyAlignment="0" applyProtection="0"/>
    <xf numFmtId="0" fontId="64" fillId="62" borderId="0" applyNumberFormat="0" applyBorder="0" applyAlignment="0" applyProtection="0"/>
    <xf numFmtId="0" fontId="66" fillId="30" borderId="0" applyNumberFormat="0" applyBorder="0" applyAlignment="0" applyProtection="0"/>
    <xf numFmtId="0" fontId="64" fillId="62" borderId="0" applyNumberFormat="0" applyBorder="0" applyAlignment="0" applyProtection="0"/>
    <xf numFmtId="0" fontId="66" fillId="30" borderId="0" applyNumberFormat="0" applyBorder="0" applyAlignment="0" applyProtection="0"/>
    <xf numFmtId="0" fontId="64" fillId="62" borderId="0" applyNumberFormat="0" applyBorder="0" applyAlignment="0" applyProtection="0"/>
    <xf numFmtId="0" fontId="66" fillId="30" borderId="0" applyNumberFormat="0" applyBorder="0" applyAlignment="0" applyProtection="0"/>
    <xf numFmtId="0" fontId="64" fillId="62" borderId="0" applyNumberFormat="0" applyBorder="0" applyAlignment="0" applyProtection="0"/>
    <xf numFmtId="0" fontId="94" fillId="62"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6" fillId="101" borderId="0" applyNumberFormat="0" applyBorder="0" applyAlignment="0" applyProtection="0"/>
    <xf numFmtId="0" fontId="64" fillId="64" borderId="0" applyNumberFormat="0" applyBorder="0" applyAlignment="0" applyProtection="0"/>
    <xf numFmtId="0" fontId="66" fillId="101" borderId="0" applyNumberFormat="0" applyBorder="0" applyAlignment="0" applyProtection="0"/>
    <xf numFmtId="0" fontId="64" fillId="64" borderId="0" applyNumberFormat="0" applyBorder="0" applyAlignment="0" applyProtection="0"/>
    <xf numFmtId="0" fontId="66" fillId="101" borderId="0" applyNumberFormat="0" applyBorder="0" applyAlignment="0" applyProtection="0"/>
    <xf numFmtId="0" fontId="64" fillId="64" borderId="0" applyNumberFormat="0" applyBorder="0" applyAlignment="0" applyProtection="0"/>
    <xf numFmtId="0" fontId="66" fillId="101" borderId="0" applyNumberFormat="0" applyBorder="0" applyAlignment="0" applyProtection="0"/>
    <xf numFmtId="0" fontId="64" fillId="64" borderId="0" applyNumberFormat="0" applyBorder="0" applyAlignment="0" applyProtection="0"/>
    <xf numFmtId="0" fontId="66" fillId="101" borderId="0" applyNumberFormat="0" applyBorder="0" applyAlignment="0" applyProtection="0"/>
    <xf numFmtId="0" fontId="94" fillId="64"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6" fillId="100" borderId="0" applyNumberFormat="0" applyBorder="0" applyAlignment="0" applyProtection="0"/>
    <xf numFmtId="0" fontId="64" fillId="66" borderId="0" applyNumberFormat="0" applyBorder="0" applyAlignment="0" applyProtection="0"/>
    <xf numFmtId="0" fontId="66" fillId="100" borderId="0" applyNumberFormat="0" applyBorder="0" applyAlignment="0" applyProtection="0"/>
    <xf numFmtId="0" fontId="64" fillId="66" borderId="0" applyNumberFormat="0" applyBorder="0" applyAlignment="0" applyProtection="0"/>
    <xf numFmtId="0" fontId="66" fillId="100" borderId="0" applyNumberFormat="0" applyBorder="0" applyAlignment="0" applyProtection="0"/>
    <xf numFmtId="0" fontId="64" fillId="66" borderId="0" applyNumberFormat="0" applyBorder="0" applyAlignment="0" applyProtection="0"/>
    <xf numFmtId="0" fontId="66" fillId="100" borderId="0" applyNumberFormat="0" applyBorder="0" applyAlignment="0" applyProtection="0"/>
    <xf numFmtId="0" fontId="64" fillId="66" borderId="0" applyNumberFormat="0" applyBorder="0" applyAlignment="0" applyProtection="0"/>
    <xf numFmtId="0" fontId="94" fillId="66"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6" fillId="27" borderId="0" applyNumberFormat="0" applyBorder="0" applyAlignment="0" applyProtection="0"/>
    <xf numFmtId="0" fontId="64" fillId="68" borderId="0" applyNumberFormat="0" applyBorder="0" applyAlignment="0" applyProtection="0"/>
    <xf numFmtId="0" fontId="66" fillId="27" borderId="0" applyNumberFormat="0" applyBorder="0" applyAlignment="0" applyProtection="0"/>
    <xf numFmtId="0" fontId="64" fillId="68" borderId="0" applyNumberFormat="0" applyBorder="0" applyAlignment="0" applyProtection="0"/>
    <xf numFmtId="0" fontId="66" fillId="27" borderId="0" applyNumberFormat="0" applyBorder="0" applyAlignment="0" applyProtection="0"/>
    <xf numFmtId="0" fontId="64" fillId="68" borderId="0" applyNumberFormat="0" applyBorder="0" applyAlignment="0" applyProtection="0"/>
    <xf numFmtId="0" fontId="66" fillId="27" borderId="0" applyNumberFormat="0" applyBorder="0" applyAlignment="0" applyProtection="0"/>
    <xf numFmtId="0" fontId="64" fillId="68" borderId="0" applyNumberFormat="0" applyBorder="0" applyAlignment="0" applyProtection="0"/>
    <xf numFmtId="0" fontId="66" fillId="27" borderId="0" applyNumberFormat="0" applyBorder="0" applyAlignment="0" applyProtection="0"/>
    <xf numFmtId="0" fontId="94" fillId="68" borderId="0" applyNumberFormat="0" applyBorder="0" applyAlignment="0" applyProtection="0"/>
    <xf numFmtId="182" fontId="17" fillId="39" borderId="80">
      <alignment horizontal="center" vertical="center"/>
    </xf>
    <xf numFmtId="183" fontId="16" fillId="39" borderId="80">
      <alignment horizontal="center" vertical="center"/>
    </xf>
    <xf numFmtId="183" fontId="16" fillId="39" borderId="80">
      <alignment horizontal="center" vertical="center"/>
    </xf>
    <xf numFmtId="183" fontId="16" fillId="39" borderId="80">
      <alignment horizontal="center" vertical="center"/>
    </xf>
    <xf numFmtId="183" fontId="16" fillId="39" borderId="80">
      <alignment horizontal="center" vertical="center"/>
    </xf>
    <xf numFmtId="184" fontId="131" fillId="39" borderId="80">
      <alignment horizontal="center" vertical="center"/>
    </xf>
    <xf numFmtId="183" fontId="16" fillId="39" borderId="80">
      <alignment horizontal="center" vertical="center"/>
    </xf>
    <xf numFmtId="0" fontId="131" fillId="34" borderId="7" applyNumberFormat="0" applyFont="0" applyBorder="0" applyAlignment="0" applyProtection="0">
      <protection hidden="1"/>
    </xf>
    <xf numFmtId="0" fontId="67" fillId="53" borderId="0" applyNumberFormat="0" applyBorder="0" applyAlignment="0" applyProtection="0"/>
    <xf numFmtId="0" fontId="132" fillId="53" borderId="0" applyNumberFormat="0" applyBorder="0" applyAlignment="0" applyProtection="0"/>
    <xf numFmtId="0" fontId="133" fillId="92" borderId="0" applyNumberFormat="0" applyBorder="0" applyAlignment="0" applyProtection="0"/>
    <xf numFmtId="0" fontId="134" fillId="53" borderId="0" applyNumberFormat="0" applyBorder="0" applyAlignment="0" applyProtection="0"/>
    <xf numFmtId="0" fontId="133" fillId="92" borderId="0" applyNumberFormat="0" applyBorder="0" applyAlignment="0" applyProtection="0"/>
    <xf numFmtId="0" fontId="134" fillId="53" borderId="0" applyNumberFormat="0" applyBorder="0" applyAlignment="0" applyProtection="0"/>
    <xf numFmtId="0" fontId="133" fillId="92" borderId="0" applyNumberFormat="0" applyBorder="0" applyAlignment="0" applyProtection="0"/>
    <xf numFmtId="0" fontId="133" fillId="24" borderId="0" applyNumberFormat="0" applyBorder="0" applyAlignment="0" applyProtection="0"/>
    <xf numFmtId="0" fontId="133" fillId="92" borderId="0" applyNumberFormat="0" applyBorder="0" applyAlignment="0" applyProtection="0"/>
    <xf numFmtId="0" fontId="133" fillId="92" borderId="0" applyNumberFormat="0" applyBorder="0" applyAlignment="0" applyProtection="0"/>
    <xf numFmtId="0" fontId="108" fillId="53" borderId="0" applyNumberFormat="0" applyBorder="0" applyAlignment="0" applyProtection="0"/>
    <xf numFmtId="0" fontId="134" fillId="53" borderId="0" applyNumberFormat="0" applyBorder="0" applyAlignment="0" applyProtection="0"/>
    <xf numFmtId="3" fontId="135" fillId="0" borderId="0" applyFill="0" applyBorder="0" applyProtection="0">
      <alignment horizontal="right"/>
    </xf>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7" fillId="0" borderId="0" applyNumberFormat="0" applyFont="0" applyAlignment="0"/>
    <xf numFmtId="186" fontId="12" fillId="0" borderId="0" applyFill="0" applyBorder="0" applyAlignment="0"/>
    <xf numFmtId="0" fontId="68" fillId="56" borderId="40" applyNumberFormat="0" applyAlignment="0" applyProtection="0"/>
    <xf numFmtId="0" fontId="136" fillId="34" borderId="81" applyNumberFormat="0" applyAlignment="0" applyProtection="0"/>
    <xf numFmtId="0" fontId="137" fillId="56" borderId="40" applyNumberFormat="0" applyAlignment="0" applyProtection="0"/>
    <xf numFmtId="0" fontId="138" fillId="93" borderId="81" applyNumberFormat="0" applyAlignment="0" applyProtection="0"/>
    <xf numFmtId="0" fontId="139" fillId="56" borderId="40" applyNumberFormat="0" applyAlignment="0" applyProtection="0"/>
    <xf numFmtId="0" fontId="138" fillId="93" borderId="81" applyNumberFormat="0" applyAlignment="0" applyProtection="0"/>
    <xf numFmtId="0" fontId="136" fillId="34" borderId="81" applyNumberFormat="0" applyAlignment="0" applyProtection="0"/>
    <xf numFmtId="0" fontId="138" fillId="93" borderId="81" applyNumberFormat="0" applyAlignment="0" applyProtection="0"/>
    <xf numFmtId="0" fontId="138" fillId="93" borderId="81" applyNumberFormat="0" applyAlignment="0" applyProtection="0"/>
    <xf numFmtId="0" fontId="138" fillId="93" borderId="81" applyNumberFormat="0" applyAlignment="0" applyProtection="0"/>
    <xf numFmtId="0" fontId="138" fillId="93" borderId="81" applyNumberFormat="0" applyAlignment="0" applyProtection="0"/>
    <xf numFmtId="0" fontId="138" fillId="93" borderId="81" applyNumberFormat="0" applyAlignment="0" applyProtection="0"/>
    <xf numFmtId="0" fontId="139" fillId="56" borderId="40" applyNumberFormat="0" applyAlignment="0" applyProtection="0"/>
    <xf numFmtId="0" fontId="140" fillId="102" borderId="0" applyNumberFormat="0" applyFont="0" applyBorder="0" applyAlignment="0" applyProtection="0">
      <alignment vertical="center"/>
    </xf>
    <xf numFmtId="0" fontId="69" fillId="57" borderId="43" applyNumberFormat="0" applyAlignment="0" applyProtection="0"/>
    <xf numFmtId="0" fontId="86" fillId="57" borderId="43" applyNumberFormat="0" applyAlignment="0" applyProtection="0"/>
    <xf numFmtId="0" fontId="141" fillId="103" borderId="82" applyNumberFormat="0" applyAlignment="0" applyProtection="0"/>
    <xf numFmtId="0" fontId="93" fillId="57" borderId="43" applyNumberFormat="0" applyAlignment="0" applyProtection="0"/>
    <xf numFmtId="0" fontId="141" fillId="103" borderId="82" applyNumberFormat="0" applyAlignment="0" applyProtection="0"/>
    <xf numFmtId="0" fontId="141" fillId="97" borderId="82" applyNumberFormat="0" applyAlignment="0" applyProtection="0"/>
    <xf numFmtId="0" fontId="141" fillId="103" borderId="82" applyNumberFormat="0" applyAlignment="0" applyProtection="0"/>
    <xf numFmtId="0" fontId="141" fillId="103" borderId="82" applyNumberFormat="0" applyAlignment="0" applyProtection="0"/>
    <xf numFmtId="0" fontId="141" fillId="103" borderId="82" applyNumberFormat="0" applyAlignment="0" applyProtection="0"/>
    <xf numFmtId="0" fontId="93" fillId="57" borderId="43" applyNumberFormat="0" applyAlignment="0" applyProtection="0"/>
    <xf numFmtId="187" fontId="16" fillId="0" borderId="0"/>
    <xf numFmtId="187" fontId="16" fillId="0" borderId="0"/>
    <xf numFmtId="187" fontId="16" fillId="0" borderId="0"/>
    <xf numFmtId="187" fontId="16" fillId="0" borderId="0"/>
    <xf numFmtId="187" fontId="16" fillId="0" borderId="0"/>
    <xf numFmtId="187" fontId="16" fillId="0" borderId="0"/>
    <xf numFmtId="187" fontId="16" fillId="0" borderId="0"/>
    <xf numFmtId="187" fontId="16" fillId="0" borderId="0"/>
    <xf numFmtId="41" fontId="130"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0" fillId="0" borderId="0" applyFont="0" applyFill="0" applyBorder="0" applyAlignment="0" applyProtection="0"/>
    <xf numFmtId="43" fontId="10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0"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130" fillId="0" borderId="0" applyFont="0" applyFill="0" applyBorder="0" applyAlignment="0" applyProtection="0"/>
    <xf numFmtId="43" fontId="1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0" fontId="144" fillId="0" borderId="0" applyNumberFormat="0" applyAlignment="0">
      <alignment horizontal="left"/>
    </xf>
    <xf numFmtId="188" fontId="16" fillId="0" borderId="0" applyFont="0" applyFill="0" applyBorder="0" applyAlignment="0" applyProtection="0"/>
    <xf numFmtId="189" fontId="145" fillId="0" borderId="0" applyFont="0" applyFill="0" applyBorder="0" applyAlignment="0" applyProtection="0"/>
    <xf numFmtId="44" fontId="65" fillId="0" borderId="0" applyFont="0" applyFill="0" applyBorder="0" applyAlignment="0" applyProtection="0"/>
    <xf numFmtId="44" fontId="130" fillId="0" borderId="0" applyFont="0" applyFill="0" applyBorder="0" applyAlignment="0" applyProtection="0"/>
    <xf numFmtId="44" fontId="12" fillId="0" borderId="0" applyFont="0" applyFill="0" applyBorder="0" applyAlignment="0" applyProtection="0"/>
    <xf numFmtId="44" fontId="6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6" fillId="0" borderId="0" applyFont="0" applyFill="0" applyBorder="0" applyAlignment="0" applyProtection="0"/>
    <xf numFmtId="44" fontId="143" fillId="0" borderId="0" applyFont="0" applyFill="0" applyBorder="0" applyAlignment="0" applyProtection="0"/>
    <xf numFmtId="44" fontId="65" fillId="0" borderId="0" applyFont="0" applyFill="0" applyBorder="0" applyAlignment="0" applyProtection="0"/>
    <xf numFmtId="44" fontId="146" fillId="0" borderId="0" applyFont="0" applyFill="0" applyBorder="0" applyAlignment="0" applyProtection="0"/>
    <xf numFmtId="44" fontId="130" fillId="0" borderId="0" applyFont="0" applyFill="0" applyBorder="0" applyAlignment="0" applyProtection="0"/>
    <xf numFmtId="44" fontId="20" fillId="0" borderId="0" applyFont="0" applyFill="0" applyBorder="0" applyAlignment="0" applyProtection="0"/>
    <xf numFmtId="44" fontId="130" fillId="0" borderId="0" applyFont="0" applyFill="0" applyBorder="0" applyAlignment="0" applyProtection="0"/>
    <xf numFmtId="44" fontId="20" fillId="0" borderId="0" applyFont="0" applyFill="0" applyBorder="0" applyAlignment="0" applyProtection="0"/>
    <xf numFmtId="190" fontId="4" fillId="0" borderId="0" applyFont="0" applyFill="0" applyBorder="0" applyProtection="0">
      <alignment horizontal="right" vertical="center"/>
    </xf>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6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65" fillId="0" borderId="0" applyFont="0" applyFill="0" applyBorder="0" applyAlignment="0" applyProtection="0"/>
    <xf numFmtId="44" fontId="2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6" fillId="0" borderId="0" applyFont="0" applyFill="0" applyBorder="0" applyAlignment="0" applyProtection="0"/>
    <xf numFmtId="44" fontId="130"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65"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65" fillId="0" borderId="0" applyFont="0" applyFill="0" applyBorder="0" applyAlignment="0" applyProtection="0"/>
    <xf numFmtId="44" fontId="16" fillId="0" borderId="0" applyFont="0" applyFill="0" applyBorder="0" applyAlignment="0" applyProtection="0"/>
    <xf numFmtId="44" fontId="130" fillId="0" borderId="0" applyFont="0" applyFill="0" applyBorder="0" applyAlignment="0" applyProtection="0"/>
    <xf numFmtId="44" fontId="4" fillId="0" borderId="0" applyFont="0" applyFill="0" applyBorder="0" applyAlignment="0" applyProtection="0"/>
    <xf numFmtId="44" fontId="65" fillId="0" borderId="0" applyFont="0" applyFill="0" applyBorder="0" applyAlignment="0" applyProtection="0"/>
    <xf numFmtId="44" fontId="12" fillId="0" borderId="0" applyFont="0" applyFill="0" applyBorder="0" applyAlignment="0" applyProtection="0"/>
    <xf numFmtId="44" fontId="13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5"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5"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91" fontId="16" fillId="0" borderId="0" applyFont="0" applyFill="0" applyBorder="0" applyAlignment="0" applyProtection="0"/>
    <xf numFmtId="5" fontId="147" fillId="0" borderId="0" applyFont="0" applyFill="0" applyBorder="0" applyAlignment="0" applyProtection="0"/>
    <xf numFmtId="192" fontId="130" fillId="0" borderId="0" applyFont="0" applyFill="0" applyBorder="0" applyAlignment="0" applyProtection="0"/>
    <xf numFmtId="6" fontId="148" fillId="0" borderId="0">
      <protection locked="0"/>
    </xf>
    <xf numFmtId="193" fontId="16" fillId="0" borderId="0" applyFont="0" applyFill="0" applyBorder="0" applyAlignment="0" applyProtection="0"/>
    <xf numFmtId="194" fontId="149" fillId="0" borderId="0">
      <alignment horizontal="right"/>
      <protection locked="0"/>
    </xf>
    <xf numFmtId="0" fontId="150" fillId="0" borderId="0" applyNumberFormat="0" applyAlignment="0">
      <alignment horizontal="left"/>
    </xf>
    <xf numFmtId="195"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6" fontId="16" fillId="0" borderId="0" applyFont="0" applyFill="0" applyBorder="0" applyAlignment="0" applyProtection="0"/>
    <xf numFmtId="0" fontId="71"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200" fontId="16" fillId="0" borderId="0">
      <protection locked="0"/>
    </xf>
    <xf numFmtId="200" fontId="16" fillId="0" borderId="0">
      <protection locked="0"/>
    </xf>
    <xf numFmtId="200" fontId="16" fillId="0" borderId="0">
      <protection locked="0"/>
    </xf>
    <xf numFmtId="200" fontId="16" fillId="0" borderId="0">
      <protection locked="0"/>
    </xf>
    <xf numFmtId="200" fontId="16" fillId="0" borderId="0">
      <protection locked="0"/>
    </xf>
    <xf numFmtId="200" fontId="16" fillId="0" borderId="0">
      <protection locked="0"/>
    </xf>
    <xf numFmtId="2" fontId="16" fillId="0" borderId="0" applyFont="0" applyFill="0" applyBorder="0" applyAlignment="0" applyProtection="0"/>
    <xf numFmtId="200" fontId="16" fillId="0" borderId="0">
      <protection locked="0"/>
    </xf>
    <xf numFmtId="38" fontId="18" fillId="0" borderId="83">
      <alignment horizontal="right"/>
    </xf>
    <xf numFmtId="167" fontId="145" fillId="0" borderId="0" applyFont="0" applyFill="0" applyBorder="0" applyAlignment="0" applyProtection="0"/>
    <xf numFmtId="201" fontId="16" fillId="0" borderId="0" applyFont="0" applyFill="0" applyBorder="0" applyAlignment="0" applyProtection="0">
      <alignment horizontal="center"/>
    </xf>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3" fontId="154" fillId="0" borderId="0" applyFont="0" applyFill="0" applyBorder="0" applyAlignment="0" applyProtection="0"/>
    <xf numFmtId="204" fontId="16" fillId="0" borderId="0" applyFont="0" applyFill="0" applyBorder="0" applyAlignment="0" applyProtection="0"/>
    <xf numFmtId="204" fontId="16" fillId="0" borderId="0" applyFont="0" applyFill="0" applyBorder="0" applyAlignment="0" applyProtection="0"/>
    <xf numFmtId="204" fontId="16" fillId="0" borderId="0" applyFont="0" applyFill="0" applyBorder="0" applyAlignment="0" applyProtection="0"/>
    <xf numFmtId="204" fontId="16" fillId="0" borderId="0" applyFont="0" applyFill="0" applyBorder="0" applyAlignment="0" applyProtection="0"/>
    <xf numFmtId="205" fontId="154" fillId="0" borderId="0" applyFont="0" applyFill="0" applyBorder="0" applyAlignment="0" applyProtection="0"/>
    <xf numFmtId="0" fontId="16" fillId="0" borderId="0" applyFont="0" applyFill="0" applyBorder="0"/>
    <xf numFmtId="0" fontId="16" fillId="0" borderId="0" applyFont="0" applyFill="0" applyBorder="0"/>
    <xf numFmtId="0" fontId="16" fillId="0" borderId="0" applyFont="0" applyFill="0" applyBorder="0"/>
    <xf numFmtId="0" fontId="16" fillId="0" borderId="0" applyFont="0" applyFill="0" applyBorder="0"/>
    <xf numFmtId="0" fontId="72" fillId="52" borderId="0" applyNumberFormat="0" applyBorder="0" applyAlignment="0" applyProtection="0"/>
    <xf numFmtId="0" fontId="155" fillId="52" borderId="0" applyNumberFormat="0" applyBorder="0" applyAlignment="0" applyProtection="0"/>
    <xf numFmtId="0" fontId="156" fillId="31" borderId="0" applyNumberFormat="0" applyBorder="0" applyAlignment="0" applyProtection="0"/>
    <xf numFmtId="0" fontId="157" fillId="52" borderId="0" applyNumberFormat="0" applyBorder="0" applyAlignment="0" applyProtection="0"/>
    <xf numFmtId="0" fontId="156" fillId="31" borderId="0" applyNumberFormat="0" applyBorder="0" applyAlignment="0" applyProtection="0"/>
    <xf numFmtId="0" fontId="156" fillId="90"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157" fillId="52" borderId="0" applyNumberFormat="0" applyBorder="0" applyAlignment="0" applyProtection="0"/>
    <xf numFmtId="38" fontId="18" fillId="104" borderId="0" applyNumberFormat="0" applyBorder="0" applyAlignment="0" applyProtection="0"/>
    <xf numFmtId="38" fontId="18" fillId="104" borderId="0" applyNumberFormat="0" applyBorder="0" applyAlignment="0" applyProtection="0"/>
    <xf numFmtId="38" fontId="18" fillId="104" borderId="0" applyNumberFormat="0" applyBorder="0" applyAlignment="0" applyProtection="0"/>
    <xf numFmtId="0" fontId="158" fillId="0" borderId="0" applyNumberFormat="0" applyFill="0" applyBorder="0" applyAlignment="0" applyProtection="0"/>
    <xf numFmtId="0" fontId="159" fillId="0" borderId="16" applyNumberFormat="0" applyAlignment="0" applyProtection="0">
      <alignment horizontal="left" vertical="center"/>
    </xf>
    <xf numFmtId="0" fontId="159" fillId="0" borderId="79">
      <alignment horizontal="left" vertical="center"/>
    </xf>
    <xf numFmtId="0" fontId="159" fillId="0" borderId="79">
      <alignment horizontal="left" vertical="center"/>
    </xf>
    <xf numFmtId="0" fontId="159" fillId="0" borderId="79">
      <alignment horizontal="left" vertical="center"/>
    </xf>
    <xf numFmtId="0" fontId="159" fillId="0" borderId="79">
      <alignment horizontal="left" vertical="center"/>
    </xf>
    <xf numFmtId="0" fontId="159" fillId="0" borderId="79">
      <alignment horizontal="left" vertical="center"/>
    </xf>
    <xf numFmtId="0" fontId="159" fillId="0" borderId="79">
      <alignment horizontal="left" vertical="center"/>
    </xf>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73" fillId="0" borderId="37" applyNumberFormat="0" applyFill="0" applyAlignment="0" applyProtection="0"/>
    <xf numFmtId="0" fontId="160" fillId="0" borderId="0" applyNumberFormat="0" applyFont="0" applyFill="0" applyAlignment="0" applyProtection="0"/>
    <xf numFmtId="0" fontId="161" fillId="0" borderId="37" applyNumberFormat="0" applyFill="0" applyAlignment="0" applyProtection="0"/>
    <xf numFmtId="0" fontId="160" fillId="0" borderId="0" applyNumberFormat="0" applyFont="0" applyFill="0" applyAlignment="0" applyProtection="0"/>
    <xf numFmtId="0" fontId="162" fillId="0" borderId="84" applyNumberFormat="0" applyFill="0" applyAlignment="0" applyProtection="0"/>
    <xf numFmtId="0" fontId="163" fillId="0" borderId="85" applyNumberFormat="0" applyFill="0" applyAlignment="0" applyProtection="0"/>
    <xf numFmtId="0" fontId="160" fillId="0" borderId="0" applyNumberFormat="0" applyFont="0" applyFill="0" applyAlignment="0" applyProtection="0"/>
    <xf numFmtId="0" fontId="162" fillId="0" borderId="84" applyNumberFormat="0" applyFill="0" applyAlignment="0" applyProtection="0"/>
    <xf numFmtId="0" fontId="162" fillId="0" borderId="84" applyNumberFormat="0" applyFill="0" applyAlignment="0" applyProtection="0"/>
    <xf numFmtId="0" fontId="160" fillId="0" borderId="0" applyNumberFormat="0" applyFont="0" applyFill="0" applyAlignment="0" applyProtection="0"/>
    <xf numFmtId="0" fontId="162" fillId="0" borderId="84" applyNumberFormat="0" applyFill="0" applyAlignment="0" applyProtection="0"/>
    <xf numFmtId="0" fontId="160" fillId="0" borderId="0" applyNumberFormat="0" applyFont="0" applyFill="0" applyAlignment="0" applyProtection="0"/>
    <xf numFmtId="0" fontId="162" fillId="0" borderId="84" applyNumberForma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1" fillId="0" borderId="37" applyNumberFormat="0" applyFill="0" applyAlignment="0" applyProtection="0"/>
    <xf numFmtId="0" fontId="160"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74" fillId="0" borderId="38" applyNumberFormat="0" applyFill="0" applyAlignment="0" applyProtection="0"/>
    <xf numFmtId="0" fontId="159" fillId="0" borderId="0" applyNumberFormat="0" applyFont="0" applyFill="0" applyAlignment="0" applyProtection="0"/>
    <xf numFmtId="0" fontId="164" fillId="0" borderId="38" applyNumberFormat="0" applyFill="0" applyAlignment="0" applyProtection="0"/>
    <xf numFmtId="0" fontId="159" fillId="0" borderId="0" applyNumberFormat="0" applyFont="0" applyFill="0" applyAlignment="0" applyProtection="0"/>
    <xf numFmtId="0" fontId="165" fillId="0" borderId="86" applyNumberFormat="0" applyFill="0" applyAlignment="0" applyProtection="0"/>
    <xf numFmtId="0" fontId="166" fillId="0" borderId="22" applyNumberFormat="0" applyFill="0" applyAlignment="0" applyProtection="0"/>
    <xf numFmtId="0" fontId="159" fillId="0" borderId="0" applyNumberFormat="0" applyFont="0" applyFill="0" applyAlignment="0" applyProtection="0"/>
    <xf numFmtId="0" fontId="165" fillId="0" borderId="86" applyNumberFormat="0" applyFill="0" applyAlignment="0" applyProtection="0"/>
    <xf numFmtId="0" fontId="165" fillId="0" borderId="86" applyNumberFormat="0" applyFill="0" applyAlignment="0" applyProtection="0"/>
    <xf numFmtId="0" fontId="159" fillId="0" borderId="0" applyNumberFormat="0" applyFont="0" applyFill="0" applyAlignment="0" applyProtection="0"/>
    <xf numFmtId="0" fontId="165" fillId="0" borderId="86" applyNumberFormat="0" applyFill="0" applyAlignment="0" applyProtection="0"/>
    <xf numFmtId="0" fontId="159" fillId="0" borderId="0" applyNumberFormat="0" applyFont="0" applyFill="0" applyAlignment="0" applyProtection="0"/>
    <xf numFmtId="0" fontId="165" fillId="0" borderId="86" applyNumberForma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64" fillId="0" borderId="38" applyNumberFormat="0" applyFill="0" applyAlignment="0" applyProtection="0"/>
    <xf numFmtId="0" fontId="159" fillId="0" borderId="0" applyNumberFormat="0" applyFont="0" applyFill="0" applyAlignment="0" applyProtection="0"/>
    <xf numFmtId="0" fontId="75" fillId="0" borderId="39" applyNumberFormat="0" applyFill="0" applyAlignment="0" applyProtection="0"/>
    <xf numFmtId="0" fontId="167" fillId="0" borderId="39" applyNumberFormat="0" applyFill="0" applyAlignment="0" applyProtection="0"/>
    <xf numFmtId="0" fontId="168" fillId="0" borderId="87" applyNumberFormat="0" applyFill="0" applyAlignment="0" applyProtection="0"/>
    <xf numFmtId="0" fontId="169" fillId="0" borderId="88" applyNumberFormat="0" applyFill="0" applyAlignment="0" applyProtection="0"/>
    <xf numFmtId="0" fontId="168" fillId="0" borderId="87" applyNumberFormat="0" applyFill="0" applyAlignment="0" applyProtection="0"/>
    <xf numFmtId="0" fontId="168" fillId="0" borderId="87" applyNumberFormat="0" applyFill="0" applyAlignment="0" applyProtection="0"/>
    <xf numFmtId="0" fontId="168" fillId="0" borderId="87" applyNumberFormat="0" applyFill="0" applyAlignment="0" applyProtection="0"/>
    <xf numFmtId="0" fontId="168" fillId="0" borderId="87" applyNumberFormat="0" applyFill="0" applyAlignment="0" applyProtection="0"/>
    <xf numFmtId="0" fontId="167" fillId="0" borderId="39" applyNumberFormat="0" applyFill="0" applyAlignment="0" applyProtection="0"/>
    <xf numFmtId="0" fontId="75"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206" fontId="16" fillId="0" borderId="0">
      <protection locked="0"/>
    </xf>
    <xf numFmtId="206" fontId="16" fillId="0" borderId="0">
      <protection locked="0"/>
    </xf>
    <xf numFmtId="206" fontId="16" fillId="0" borderId="0">
      <protection locked="0"/>
    </xf>
    <xf numFmtId="206" fontId="16" fillId="0" borderId="0">
      <protection locked="0"/>
    </xf>
    <xf numFmtId="206" fontId="16" fillId="0" borderId="0">
      <protection locked="0"/>
    </xf>
    <xf numFmtId="206" fontId="16" fillId="0" borderId="0">
      <protection locked="0"/>
    </xf>
    <xf numFmtId="206" fontId="16" fillId="0" borderId="0">
      <protection locked="0"/>
    </xf>
    <xf numFmtId="206" fontId="16" fillId="0" borderId="0">
      <protection locked="0"/>
    </xf>
    <xf numFmtId="206" fontId="16" fillId="0" borderId="0">
      <protection locked="0"/>
    </xf>
    <xf numFmtId="206" fontId="16" fillId="0" borderId="0">
      <protection locked="0"/>
    </xf>
    <xf numFmtId="206" fontId="16" fillId="0" borderId="0">
      <protection locked="0"/>
    </xf>
    <xf numFmtId="206" fontId="16" fillId="0" borderId="0">
      <protection locked="0"/>
    </xf>
    <xf numFmtId="206" fontId="16" fillId="0" borderId="0">
      <protection locked="0"/>
    </xf>
    <xf numFmtId="206" fontId="16" fillId="0" borderId="0">
      <protection locked="0"/>
    </xf>
    <xf numFmtId="207" fontId="16" fillId="0" borderId="0" applyFont="0" applyFill="0" applyBorder="0" applyAlignment="0" applyProtection="0">
      <alignment horizontal="center"/>
    </xf>
    <xf numFmtId="207" fontId="16" fillId="0" borderId="0" applyFont="0" applyFill="0" applyBorder="0" applyAlignment="0" applyProtection="0">
      <alignment horizontal="center"/>
    </xf>
    <xf numFmtId="0" fontId="170" fillId="0" borderId="89" applyNumberFormat="0" applyFill="0" applyAlignment="0" applyProtection="0"/>
    <xf numFmtId="39" fontId="171" fillId="0" borderId="0">
      <protection locked="0"/>
    </xf>
    <xf numFmtId="208" fontId="171" fillId="0" borderId="0"/>
    <xf numFmtId="0" fontId="172" fillId="0" borderId="0" applyNumberFormat="0" applyFill="0" applyBorder="0" applyAlignment="0" applyProtection="0"/>
    <xf numFmtId="10" fontId="18" fillId="40" borderId="3" applyNumberFormat="0" applyBorder="0" applyAlignment="0" applyProtection="0"/>
    <xf numFmtId="10" fontId="18" fillId="40" borderId="3" applyNumberFormat="0" applyBorder="0" applyAlignment="0" applyProtection="0"/>
    <xf numFmtId="10" fontId="18" fillId="40" borderId="3" applyNumberFormat="0" applyBorder="0" applyAlignment="0" applyProtection="0"/>
    <xf numFmtId="10" fontId="18" fillId="40" borderId="3" applyNumberFormat="0" applyBorder="0" applyAlignment="0" applyProtection="0"/>
    <xf numFmtId="10" fontId="18" fillId="40" borderId="3" applyNumberFormat="0" applyBorder="0" applyAlignment="0" applyProtection="0"/>
    <xf numFmtId="10" fontId="18" fillId="40" borderId="3" applyNumberFormat="0" applyBorder="0" applyAlignment="0" applyProtection="0"/>
    <xf numFmtId="10" fontId="18" fillId="40" borderId="3" applyNumberFormat="0" applyBorder="0" applyAlignment="0" applyProtection="0"/>
    <xf numFmtId="10" fontId="18" fillId="40" borderId="3" applyNumberFormat="0" applyBorder="0" applyAlignment="0" applyProtection="0"/>
    <xf numFmtId="10" fontId="18" fillId="40" borderId="3" applyNumberFormat="0" applyBorder="0" applyAlignment="0" applyProtection="0"/>
    <xf numFmtId="0" fontId="76" fillId="55" borderId="40" applyNumberFormat="0" applyAlignment="0" applyProtection="0"/>
    <xf numFmtId="0" fontId="173" fillId="95" borderId="81" applyNumberFormat="0" applyAlignment="0" applyProtection="0"/>
    <xf numFmtId="0" fontId="174" fillId="55" borderId="40" applyNumberFormat="0" applyAlignment="0" applyProtection="0"/>
    <xf numFmtId="0" fontId="173" fillId="95" borderId="81" applyNumberFormat="0" applyAlignment="0" applyProtection="0"/>
    <xf numFmtId="0" fontId="175" fillId="55" borderId="40" applyNumberFormat="0" applyAlignment="0" applyProtection="0"/>
    <xf numFmtId="0" fontId="173" fillId="95" borderId="81" applyNumberFormat="0" applyAlignment="0" applyProtection="0"/>
    <xf numFmtId="0" fontId="175" fillId="55" borderId="40" applyNumberFormat="0" applyAlignment="0" applyProtection="0"/>
    <xf numFmtId="0" fontId="173" fillId="95" borderId="81" applyNumberFormat="0" applyAlignment="0" applyProtection="0"/>
    <xf numFmtId="0" fontId="175" fillId="55" borderId="40" applyNumberFormat="0" applyAlignment="0" applyProtection="0"/>
    <xf numFmtId="0" fontId="173" fillId="95" borderId="81" applyNumberFormat="0" applyAlignment="0" applyProtection="0"/>
    <xf numFmtId="0" fontId="173" fillId="95" borderId="81" applyNumberFormat="0" applyAlignment="0" applyProtection="0"/>
    <xf numFmtId="0" fontId="173" fillId="95" borderId="81" applyNumberFormat="0" applyAlignment="0" applyProtection="0"/>
    <xf numFmtId="0" fontId="175" fillId="55" borderId="40" applyNumberFormat="0" applyAlignment="0" applyProtection="0"/>
    <xf numFmtId="209" fontId="130" fillId="0" borderId="0" applyFont="0" applyFill="0" applyBorder="0" applyAlignment="0" applyProtection="0">
      <alignment horizontal="left" indent="1"/>
    </xf>
    <xf numFmtId="0" fontId="77" fillId="0" borderId="42" applyNumberFormat="0" applyFill="0" applyAlignment="0" applyProtection="0"/>
    <xf numFmtId="0" fontId="176" fillId="0" borderId="90" applyNumberFormat="0" applyFill="0" applyAlignment="0" applyProtection="0"/>
    <xf numFmtId="0" fontId="177" fillId="0" borderId="42" applyNumberFormat="0" applyFill="0" applyAlignment="0" applyProtection="0"/>
    <xf numFmtId="0" fontId="178" fillId="0" borderId="91" applyNumberFormat="0" applyFill="0" applyAlignment="0" applyProtection="0"/>
    <xf numFmtId="0" fontId="179" fillId="0" borderId="42" applyNumberFormat="0" applyFill="0" applyAlignment="0" applyProtection="0"/>
    <xf numFmtId="0" fontId="178" fillId="0" borderId="91" applyNumberFormat="0" applyFill="0" applyAlignment="0" applyProtection="0"/>
    <xf numFmtId="0" fontId="176" fillId="0" borderId="90" applyNumberFormat="0" applyFill="0" applyAlignment="0" applyProtection="0"/>
    <xf numFmtId="0" fontId="178" fillId="0" borderId="91" applyNumberFormat="0" applyFill="0" applyAlignment="0" applyProtection="0"/>
    <xf numFmtId="0" fontId="178" fillId="0" borderId="91" applyNumberFormat="0" applyFill="0" applyAlignment="0" applyProtection="0"/>
    <xf numFmtId="0" fontId="178" fillId="0" borderId="91" applyNumberFormat="0" applyFill="0" applyAlignment="0" applyProtection="0"/>
    <xf numFmtId="0" fontId="179" fillId="0" borderId="42" applyNumberFormat="0" applyFill="0" applyAlignment="0" applyProtection="0"/>
    <xf numFmtId="210" fontId="16" fillId="0" borderId="0" applyFont="0" applyFill="0" applyBorder="0" applyAlignment="0" applyProtection="0"/>
    <xf numFmtId="211"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59" fillId="0" borderId="0"/>
    <xf numFmtId="0" fontId="159" fillId="0" borderId="0"/>
    <xf numFmtId="0" fontId="78" fillId="54" borderId="0" applyNumberFormat="0" applyBorder="0" applyAlignment="0" applyProtection="0"/>
    <xf numFmtId="0" fontId="180" fillId="54" borderId="0" applyNumberFormat="0" applyBorder="0" applyAlignment="0" applyProtection="0"/>
    <xf numFmtId="0" fontId="181" fillId="105" borderId="0" applyNumberFormat="0" applyBorder="0" applyAlignment="0" applyProtection="0"/>
    <xf numFmtId="0" fontId="182" fillId="54" borderId="0" applyNumberFormat="0" applyBorder="0" applyAlignment="0" applyProtection="0"/>
    <xf numFmtId="0" fontId="181" fillId="105" borderId="0" applyNumberFormat="0" applyBorder="0" applyAlignment="0" applyProtection="0"/>
    <xf numFmtId="0" fontId="181" fillId="105" borderId="0" applyNumberFormat="0" applyBorder="0" applyAlignment="0" applyProtection="0"/>
    <xf numFmtId="0" fontId="181" fillId="105" borderId="0" applyNumberFormat="0" applyBorder="0" applyAlignment="0" applyProtection="0"/>
    <xf numFmtId="0" fontId="181" fillId="105" borderId="0" applyNumberFormat="0" applyBorder="0" applyAlignment="0" applyProtection="0"/>
    <xf numFmtId="0" fontId="182" fillId="54" borderId="0" applyNumberFormat="0" applyBorder="0" applyAlignment="0" applyProtection="0"/>
    <xf numFmtId="37" fontId="183" fillId="0" borderId="0"/>
    <xf numFmtId="213" fontId="184" fillId="0" borderId="0"/>
    <xf numFmtId="214" fontId="16" fillId="0" borderId="0"/>
    <xf numFmtId="214" fontId="16" fillId="0" borderId="0"/>
    <xf numFmtId="214" fontId="16" fillId="0" borderId="0"/>
    <xf numFmtId="214" fontId="16" fillId="0" borderId="0"/>
    <xf numFmtId="0" fontId="184" fillId="0" borderId="0"/>
    <xf numFmtId="214" fontId="16" fillId="0" borderId="0"/>
    <xf numFmtId="208" fontId="185" fillId="0" borderId="0"/>
    <xf numFmtId="208" fontId="185" fillId="0" borderId="0"/>
    <xf numFmtId="208" fontId="185" fillId="0" borderId="0"/>
    <xf numFmtId="208" fontId="185" fillId="0" borderId="0"/>
    <xf numFmtId="208" fontId="185" fillId="0" borderId="0"/>
    <xf numFmtId="208" fontId="185" fillId="0" borderId="0"/>
    <xf numFmtId="208" fontId="185" fillId="0" borderId="0"/>
    <xf numFmtId="0" fontId="20" fillId="0" borderId="0"/>
    <xf numFmtId="0" fontId="4" fillId="0" borderId="0"/>
    <xf numFmtId="215" fontId="16" fillId="0" borderId="0">
      <alignment horizontal="left" wrapText="1"/>
    </xf>
    <xf numFmtId="0" fontId="20" fillId="0" borderId="0"/>
    <xf numFmtId="0" fontId="26" fillId="0" borderId="0"/>
    <xf numFmtId="0" fontId="4" fillId="0" borderId="0"/>
    <xf numFmtId="0" fontId="20" fillId="0" borderId="0"/>
    <xf numFmtId="0" fontId="4" fillId="0" borderId="0"/>
    <xf numFmtId="0" fontId="16" fillId="0" borderId="0"/>
    <xf numFmtId="0" fontId="4" fillId="0" borderId="0"/>
    <xf numFmtId="0" fontId="26" fillId="0" borderId="0"/>
    <xf numFmtId="0" fontId="130" fillId="0" borderId="0"/>
    <xf numFmtId="0" fontId="4" fillId="0" borderId="0"/>
    <xf numFmtId="0" fontId="16" fillId="0" borderId="0"/>
    <xf numFmtId="0" fontId="4" fillId="0" borderId="0"/>
    <xf numFmtId="0" fontId="4" fillId="0" borderId="0"/>
    <xf numFmtId="0" fontId="4" fillId="0" borderId="0"/>
    <xf numFmtId="0" fontId="65" fillId="0" borderId="0"/>
    <xf numFmtId="0" fontId="65" fillId="0" borderId="0"/>
    <xf numFmtId="0" fontId="20" fillId="0" borderId="0"/>
    <xf numFmtId="0" fontId="4" fillId="0" borderId="0"/>
    <xf numFmtId="0" fontId="26" fillId="0" borderId="0"/>
    <xf numFmtId="0" fontId="4" fillId="0" borderId="0"/>
    <xf numFmtId="0" fontId="16" fillId="0" borderId="0"/>
    <xf numFmtId="0" fontId="4" fillId="0" borderId="0"/>
    <xf numFmtId="0" fontId="4" fillId="0" borderId="0"/>
    <xf numFmtId="0" fontId="4" fillId="0" borderId="0"/>
    <xf numFmtId="167" fontId="101" fillId="4" borderId="0"/>
    <xf numFmtId="0" fontId="4" fillId="0" borderId="0"/>
    <xf numFmtId="0" fontId="65" fillId="0" borderId="0"/>
    <xf numFmtId="0" fontId="4" fillId="0" borderId="0"/>
    <xf numFmtId="0" fontId="4" fillId="0" borderId="0"/>
    <xf numFmtId="0" fontId="65" fillId="0" borderId="0"/>
    <xf numFmtId="0" fontId="4" fillId="0" borderId="0"/>
    <xf numFmtId="0" fontId="4" fillId="0" borderId="0"/>
    <xf numFmtId="0" fontId="16" fillId="0" borderId="0"/>
    <xf numFmtId="0" fontId="16" fillId="0" borderId="0"/>
    <xf numFmtId="0" fontId="4" fillId="0" borderId="0"/>
    <xf numFmtId="0" fontId="65" fillId="0" borderId="0"/>
    <xf numFmtId="0" fontId="16" fillId="0" borderId="0"/>
    <xf numFmtId="0" fontId="4" fillId="0" borderId="0"/>
    <xf numFmtId="0" fontId="4" fillId="0" borderId="0"/>
    <xf numFmtId="0" fontId="4" fillId="0" borderId="0"/>
    <xf numFmtId="0" fontId="20" fillId="0" borderId="0"/>
    <xf numFmtId="0" fontId="4" fillId="0" borderId="0"/>
    <xf numFmtId="0" fontId="4" fillId="0" borderId="0"/>
    <xf numFmtId="0" fontId="4" fillId="0" borderId="0"/>
    <xf numFmtId="0" fontId="16" fillId="0" borderId="0"/>
    <xf numFmtId="0" fontId="130" fillId="0" borderId="0"/>
    <xf numFmtId="0" fontId="130"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43"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0"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3" fillId="0" borderId="0"/>
    <xf numFmtId="17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20" fillId="0" borderId="0"/>
    <xf numFmtId="0" fontId="16" fillId="0" borderId="0"/>
    <xf numFmtId="0" fontId="20" fillId="0" borderId="0"/>
    <xf numFmtId="0" fontId="20" fillId="0" borderId="0"/>
    <xf numFmtId="0" fontId="4" fillId="0" borderId="0"/>
    <xf numFmtId="0" fontId="20" fillId="0" borderId="0"/>
    <xf numFmtId="0" fontId="20" fillId="0" borderId="0"/>
    <xf numFmtId="0" fontId="4" fillId="0" borderId="0"/>
    <xf numFmtId="0" fontId="20" fillId="0" borderId="0"/>
    <xf numFmtId="0" fontId="20" fillId="0" borderId="0"/>
    <xf numFmtId="0" fontId="16" fillId="0" borderId="0"/>
    <xf numFmtId="0" fontId="4" fillId="0" borderId="0"/>
    <xf numFmtId="0" fontId="65" fillId="0" borderId="0"/>
    <xf numFmtId="0" fontId="26"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0" fillId="0" borderId="0"/>
    <xf numFmtId="0" fontId="4" fillId="0" borderId="0"/>
    <xf numFmtId="0" fontId="4" fillId="0" borderId="0"/>
    <xf numFmtId="0" fontId="4" fillId="0" borderId="0"/>
    <xf numFmtId="0" fontId="20" fillId="0" borderId="0"/>
    <xf numFmtId="0" fontId="4" fillId="0" borderId="0"/>
    <xf numFmtId="0" fontId="4" fillId="0" borderId="0"/>
    <xf numFmtId="0" fontId="4" fillId="0" borderId="0"/>
    <xf numFmtId="0" fontId="20" fillId="0" borderId="0" applyNumberFormat="0" applyProtection="0">
      <alignment horizontal="center" vertical="top"/>
    </xf>
    <xf numFmtId="0" fontId="4" fillId="0" borderId="0"/>
    <xf numFmtId="0" fontId="20" fillId="0" borderId="0" applyNumberFormat="0" applyProtection="0">
      <alignment horizontal="center"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174" fontId="16" fillId="0" borderId="0"/>
    <xf numFmtId="0" fontId="26" fillId="0" borderId="0"/>
    <xf numFmtId="174" fontId="16" fillId="0" borderId="0"/>
    <xf numFmtId="0" fontId="26"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26" fillId="0" borderId="0"/>
    <xf numFmtId="0" fontId="16" fillId="0" borderId="0"/>
    <xf numFmtId="0" fontId="16" fillId="0" borderId="0"/>
    <xf numFmtId="0" fontId="140"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20" fillId="0" borderId="0"/>
    <xf numFmtId="0" fontId="26" fillId="0" borderId="0"/>
    <xf numFmtId="0" fontId="20" fillId="0" borderId="0"/>
    <xf numFmtId="0" fontId="26" fillId="0" borderId="0"/>
    <xf numFmtId="0" fontId="4" fillId="0" borderId="0"/>
    <xf numFmtId="0" fontId="20" fillId="0" borderId="0"/>
    <xf numFmtId="0" fontId="20" fillId="0" borderId="0"/>
    <xf numFmtId="0" fontId="146" fillId="0" borderId="0"/>
    <xf numFmtId="0" fontId="20" fillId="0" borderId="0" applyNumberFormat="0" applyProtection="0">
      <alignment horizontal="center" vertical="top"/>
    </xf>
    <xf numFmtId="0" fontId="20" fillId="0" borderId="0"/>
    <xf numFmtId="0" fontId="146" fillId="0" borderId="0"/>
    <xf numFmtId="0" fontId="20" fillId="0" borderId="0"/>
    <xf numFmtId="0" fontId="146" fillId="0" borderId="0"/>
    <xf numFmtId="0" fontId="20" fillId="0" borderId="0"/>
    <xf numFmtId="0" fontId="146" fillId="0" borderId="0"/>
    <xf numFmtId="0" fontId="20" fillId="0" borderId="0" applyNumberFormat="0" applyProtection="0">
      <alignment horizontal="center" vertical="top"/>
    </xf>
    <xf numFmtId="0" fontId="140" fillId="0" borderId="0">
      <alignment vertical="center"/>
    </xf>
    <xf numFmtId="0" fontId="146" fillId="0" borderId="0"/>
    <xf numFmtId="0" fontId="20" fillId="0" borderId="0" applyNumberFormat="0" applyProtection="0">
      <alignment horizontal="center" vertical="top"/>
    </xf>
    <xf numFmtId="0" fontId="20" fillId="0" borderId="0"/>
    <xf numFmtId="0" fontId="20" fillId="0" borderId="0" applyNumberFormat="0" applyProtection="0">
      <alignment horizontal="center" vertical="top"/>
    </xf>
    <xf numFmtId="0" fontId="20" fillId="0" borderId="0"/>
    <xf numFmtId="0" fontId="20" fillId="0" borderId="0" applyNumberFormat="0" applyProtection="0">
      <alignment horizontal="center" vertical="top"/>
    </xf>
    <xf numFmtId="0" fontId="4" fillId="0" borderId="0"/>
    <xf numFmtId="0" fontId="142" fillId="0" borderId="0"/>
    <xf numFmtId="0" fontId="142" fillId="0" borderId="0"/>
    <xf numFmtId="0" fontId="142" fillId="0" borderId="0"/>
    <xf numFmtId="0" fontId="142" fillId="0" borderId="0"/>
    <xf numFmtId="0" fontId="20" fillId="0" borderId="0" applyNumberFormat="0" applyProtection="0">
      <alignment horizontal="center" vertical="top"/>
    </xf>
    <xf numFmtId="0" fontId="16" fillId="0" borderId="0"/>
    <xf numFmtId="0" fontId="26" fillId="0" borderId="0"/>
    <xf numFmtId="0" fontId="16" fillId="0" borderId="0"/>
    <xf numFmtId="0" fontId="4" fillId="0" borderId="0"/>
    <xf numFmtId="0" fontId="20" fillId="0" borderId="0"/>
    <xf numFmtId="0" fontId="20" fillId="0" borderId="0" applyNumberFormat="0" applyProtection="0">
      <alignment horizontal="center" vertical="top"/>
    </xf>
    <xf numFmtId="0" fontId="20" fillId="0" borderId="0" applyNumberFormat="0" applyProtection="0">
      <alignment horizontal="center" vertical="top"/>
    </xf>
    <xf numFmtId="0" fontId="4" fillId="0" borderId="0"/>
    <xf numFmtId="0" fontId="20" fillId="0" borderId="0"/>
    <xf numFmtId="0" fontId="20" fillId="0" borderId="0" applyNumberFormat="0" applyProtection="0">
      <alignment horizontal="center" vertical="top"/>
    </xf>
    <xf numFmtId="0" fontId="20" fillId="0" borderId="0" applyNumberFormat="0" applyProtection="0">
      <alignment horizontal="center" vertical="top"/>
    </xf>
    <xf numFmtId="0" fontId="26" fillId="0" borderId="0"/>
    <xf numFmtId="0" fontId="20" fillId="0" borderId="0"/>
    <xf numFmtId="0" fontId="4" fillId="0" borderId="0"/>
    <xf numFmtId="0" fontId="20" fillId="0" borderId="0" applyNumberFormat="0" applyProtection="0">
      <alignment horizontal="center" vertical="top"/>
    </xf>
    <xf numFmtId="0" fontId="4" fillId="0" borderId="0"/>
    <xf numFmtId="0" fontId="130" fillId="0" borderId="0"/>
    <xf numFmtId="0" fontId="130" fillId="0" borderId="0"/>
    <xf numFmtId="0" fontId="4" fillId="0" borderId="0"/>
    <xf numFmtId="0" fontId="20" fillId="0" borderId="0"/>
    <xf numFmtId="0" fontId="20" fillId="0" borderId="0"/>
    <xf numFmtId="0" fontId="4" fillId="0" borderId="0"/>
    <xf numFmtId="0" fontId="20" fillId="0" borderId="0" applyNumberFormat="0" applyProtection="0">
      <alignment horizontal="center" vertical="top"/>
    </xf>
    <xf numFmtId="0" fontId="20" fillId="0" borderId="0" applyNumberFormat="0" applyProtection="0">
      <alignment horizontal="center" vertical="top"/>
    </xf>
    <xf numFmtId="0" fontId="65" fillId="0" borderId="0"/>
    <xf numFmtId="0" fontId="4" fillId="0" borderId="0"/>
    <xf numFmtId="167" fontId="101" fillId="4" borderId="0"/>
    <xf numFmtId="0" fontId="20" fillId="0" borderId="0" applyNumberFormat="0" applyProtection="0">
      <alignment horizontal="center" vertical="top"/>
    </xf>
    <xf numFmtId="0" fontId="20" fillId="0" borderId="0" applyNumberFormat="0" applyProtection="0">
      <alignment horizontal="center" vertical="top"/>
    </xf>
    <xf numFmtId="167" fontId="101" fillId="4" borderId="0"/>
    <xf numFmtId="0" fontId="1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4" fillId="0" borderId="0"/>
    <xf numFmtId="174"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65" fillId="0" borderId="0"/>
    <xf numFmtId="0" fontId="20" fillId="0" borderId="0"/>
    <xf numFmtId="0" fontId="20" fillId="0" borderId="0" applyNumberFormat="0" applyProtection="0">
      <alignment horizontal="center" vertical="top"/>
    </xf>
    <xf numFmtId="0" fontId="65" fillId="0" borderId="0"/>
    <xf numFmtId="0" fontId="20" fillId="0" borderId="0"/>
    <xf numFmtId="0" fontId="20" fillId="0" borderId="0"/>
    <xf numFmtId="0" fontId="65" fillId="0" borderId="0"/>
    <xf numFmtId="0" fontId="20" fillId="0" borderId="0" applyNumberFormat="0" applyProtection="0">
      <alignment horizontal="center" vertical="top"/>
    </xf>
    <xf numFmtId="0" fontId="20" fillId="0" borderId="0" applyNumberFormat="0" applyProtection="0">
      <alignment horizontal="center" vertical="top"/>
    </xf>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6"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65" fillId="0" borderId="0"/>
    <xf numFmtId="0" fontId="4" fillId="0" borderId="0"/>
    <xf numFmtId="0" fontId="26" fillId="0" borderId="0"/>
    <xf numFmtId="0" fontId="65" fillId="0" borderId="0"/>
    <xf numFmtId="0" fontId="143"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6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65"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6" fillId="0" borderId="0"/>
    <xf numFmtId="0" fontId="16" fillId="0" borderId="0"/>
    <xf numFmtId="0" fontId="4" fillId="0" borderId="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6" fillId="91" borderId="92"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6" fillId="91" borderId="81"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6" fillId="91" borderId="81"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6" fillId="91" borderId="81"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6" fillId="91" borderId="81"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6" fillId="91" borderId="81"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4"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26" fillId="5" borderId="20" applyNumberFormat="0" applyFont="0" applyAlignment="0" applyProtection="0"/>
    <xf numFmtId="0" fontId="12" fillId="5" borderId="20" applyNumberFormat="0" applyFont="0" applyAlignment="0" applyProtection="0"/>
    <xf numFmtId="0" fontId="4"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12" fillId="5" borderId="20" applyNumberFormat="0" applyFont="0" applyAlignment="0" applyProtection="0"/>
    <xf numFmtId="0" fontId="65" fillId="91" borderId="92" applyNumberFormat="0" applyFont="0" applyAlignment="0" applyProtection="0"/>
    <xf numFmtId="0" fontId="26" fillId="5" borderId="20" applyNumberFormat="0" applyFont="0" applyAlignment="0" applyProtection="0"/>
    <xf numFmtId="3" fontId="16" fillId="0" borderId="0"/>
    <xf numFmtId="3" fontId="16" fillId="0" borderId="0"/>
    <xf numFmtId="3" fontId="16" fillId="0" borderId="0"/>
    <xf numFmtId="3" fontId="16" fillId="0" borderId="0"/>
    <xf numFmtId="3" fontId="16" fillId="0" borderId="0"/>
    <xf numFmtId="0" fontId="79" fillId="56" borderId="41" applyNumberFormat="0" applyAlignment="0" applyProtection="0"/>
    <xf numFmtId="0" fontId="186" fillId="34" borderId="93" applyNumberFormat="0" applyAlignment="0" applyProtection="0"/>
    <xf numFmtId="0" fontId="187" fillId="56" borderId="41" applyNumberFormat="0" applyAlignment="0" applyProtection="0"/>
    <xf numFmtId="0" fontId="186" fillId="93" borderId="93" applyNumberFormat="0" applyAlignment="0" applyProtection="0"/>
    <xf numFmtId="0" fontId="188" fillId="56" borderId="41" applyNumberFormat="0" applyAlignment="0" applyProtection="0"/>
    <xf numFmtId="0" fontId="186" fillId="93" borderId="93" applyNumberFormat="0" applyAlignment="0" applyProtection="0"/>
    <xf numFmtId="0" fontId="186" fillId="34" borderId="93" applyNumberFormat="0" applyAlignment="0" applyProtection="0"/>
    <xf numFmtId="0" fontId="186" fillId="93" borderId="93" applyNumberFormat="0" applyAlignment="0" applyProtection="0"/>
    <xf numFmtId="0" fontId="186" fillId="93" borderId="93" applyNumberFormat="0" applyAlignment="0" applyProtection="0"/>
    <xf numFmtId="0" fontId="186" fillId="93" borderId="93" applyNumberFormat="0" applyAlignment="0" applyProtection="0"/>
    <xf numFmtId="0" fontId="186" fillId="93" borderId="93" applyNumberFormat="0" applyAlignment="0" applyProtection="0"/>
    <xf numFmtId="0" fontId="186" fillId="93" borderId="93" applyNumberFormat="0" applyAlignment="0" applyProtection="0"/>
    <xf numFmtId="0" fontId="188" fillId="56" borderId="41" applyNumberFormat="0" applyAlignment="0" applyProtection="0"/>
    <xf numFmtId="0" fontId="16" fillId="0" borderId="0">
      <alignment horizontal="left" wrapText="1"/>
    </xf>
    <xf numFmtId="208" fontId="189" fillId="0" borderId="1">
      <alignment vertical="center"/>
    </xf>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5"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16" fontId="14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4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216" fontId="140" fillId="0" borderId="0" applyFont="0" applyFill="0" applyBorder="0" applyAlignment="0" applyProtection="0"/>
    <xf numFmtId="9" fontId="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7" fontId="36" fillId="0" borderId="0" applyProtection="0"/>
    <xf numFmtId="0" fontId="190" fillId="0" borderId="7" applyNumberFormat="0" applyFill="0" applyBorder="0" applyAlignment="0" applyProtection="0">
      <protection hidden="1"/>
    </xf>
    <xf numFmtId="0" fontId="191" fillId="0" borderId="0" applyNumberFormat="0" applyFill="0" applyBorder="0" applyAlignment="0"/>
    <xf numFmtId="172" fontId="135" fillId="0" borderId="0" applyFill="0" applyBorder="0" applyProtection="0">
      <alignment horizontal="right"/>
    </xf>
    <xf numFmtId="14" fontId="192" fillId="0" borderId="0" applyNumberFormat="0" applyFill="0" applyBorder="0" applyAlignment="0" applyProtection="0">
      <alignment horizontal="left"/>
    </xf>
    <xf numFmtId="0" fontId="16" fillId="0" borderId="0"/>
    <xf numFmtId="0" fontId="16" fillId="0" borderId="0"/>
    <xf numFmtId="4" fontId="52" fillId="106" borderId="3" applyNumberFormat="0" applyProtection="0">
      <alignment horizontal="right" vertical="center" wrapText="1"/>
    </xf>
    <xf numFmtId="4" fontId="52" fillId="106" borderId="3" applyNumberFormat="0" applyProtection="0">
      <alignment horizontal="right" vertical="center" wrapText="1"/>
    </xf>
    <xf numFmtId="4" fontId="12" fillId="0" borderId="93" applyNumberFormat="0" applyProtection="0">
      <alignment vertical="center"/>
    </xf>
    <xf numFmtId="4" fontId="12" fillId="0" borderId="93" applyNumberFormat="0" applyProtection="0">
      <alignment vertical="center"/>
    </xf>
    <xf numFmtId="4" fontId="52" fillId="107" borderId="3" applyNumberFormat="0" applyProtection="0">
      <alignment horizontal="right" vertical="center" wrapText="1"/>
    </xf>
    <xf numFmtId="4" fontId="12" fillId="0" borderId="93" applyNumberFormat="0" applyProtection="0">
      <alignment horizontal="left" vertical="center" indent="1"/>
    </xf>
    <xf numFmtId="4" fontId="12" fillId="19" borderId="93" applyNumberFormat="0" applyProtection="0">
      <alignment horizontal="left" vertical="center" indent="1"/>
    </xf>
    <xf numFmtId="4" fontId="21" fillId="22" borderId="70" applyNumberFormat="0" applyProtection="0">
      <alignment horizontal="left" vertical="center"/>
    </xf>
    <xf numFmtId="0" fontId="16" fillId="0" borderId="93" applyNumberFormat="0" applyProtection="0">
      <alignment horizontal="left" vertical="center" indent="1"/>
    </xf>
    <xf numFmtId="4" fontId="21" fillId="22" borderId="70" applyNumberFormat="0" applyProtection="0">
      <alignment horizontal="left" vertical="center"/>
    </xf>
    <xf numFmtId="4" fontId="12" fillId="2" borderId="93" applyNumberFormat="0" applyProtection="0">
      <alignment horizontal="right" vertical="center"/>
    </xf>
    <xf numFmtId="4" fontId="12" fillId="108" borderId="93" applyNumberFormat="0" applyProtection="0">
      <alignment horizontal="right" vertical="center"/>
    </xf>
    <xf numFmtId="4" fontId="12" fillId="42" borderId="93" applyNumberFormat="0" applyProtection="0">
      <alignment horizontal="right" vertical="center"/>
    </xf>
    <xf numFmtId="4" fontId="12" fillId="109" borderId="93" applyNumberFormat="0" applyProtection="0">
      <alignment horizontal="right" vertical="center"/>
    </xf>
    <xf numFmtId="4" fontId="12" fillId="110" borderId="93" applyNumberFormat="0" applyProtection="0">
      <alignment horizontal="right" vertical="center"/>
    </xf>
    <xf numFmtId="4" fontId="12" fillId="111" borderId="93" applyNumberFormat="0" applyProtection="0">
      <alignment horizontal="right" vertical="center"/>
    </xf>
    <xf numFmtId="4" fontId="12" fillId="112" borderId="93" applyNumberFormat="0" applyProtection="0">
      <alignment horizontal="right" vertical="center"/>
    </xf>
    <xf numFmtId="4" fontId="12" fillId="113" borderId="93" applyNumberFormat="0" applyProtection="0">
      <alignment horizontal="right" vertical="center"/>
    </xf>
    <xf numFmtId="4" fontId="12" fillId="114" borderId="93" applyNumberFormat="0" applyProtection="0">
      <alignment horizontal="right" vertical="center"/>
    </xf>
    <xf numFmtId="4" fontId="12" fillId="0" borderId="0" applyNumberFormat="0" applyProtection="0">
      <alignment horizontal="left" vertical="center" indent="1"/>
    </xf>
    <xf numFmtId="4" fontId="31" fillId="35" borderId="0" applyNumberFormat="0" applyProtection="0">
      <alignment horizontal="left" vertical="center" indent="1"/>
    </xf>
    <xf numFmtId="4" fontId="31" fillId="35" borderId="0" applyNumberFormat="0" applyProtection="0">
      <alignment horizontal="left" vertical="center" indent="1"/>
    </xf>
    <xf numFmtId="4" fontId="31" fillId="35" borderId="0" applyNumberFormat="0" applyProtection="0">
      <alignment horizontal="left" vertical="center" indent="1"/>
    </xf>
    <xf numFmtId="4" fontId="31" fillId="35" borderId="0" applyNumberFormat="0" applyProtection="0">
      <alignment horizontal="left" vertical="center" indent="1"/>
    </xf>
    <xf numFmtId="4" fontId="31" fillId="35" borderId="0" applyNumberFormat="0" applyProtection="0">
      <alignment horizontal="left" vertical="center" indent="1"/>
    </xf>
    <xf numFmtId="4" fontId="31" fillId="35" borderId="0" applyNumberFormat="0" applyProtection="0">
      <alignment horizontal="left" vertical="center" indent="1"/>
    </xf>
    <xf numFmtId="4" fontId="31" fillId="35" borderId="0" applyNumberFormat="0" applyProtection="0">
      <alignment horizontal="left" vertical="center" indent="1"/>
    </xf>
    <xf numFmtId="4" fontId="31" fillId="35" borderId="0" applyNumberFormat="0" applyProtection="0">
      <alignment horizontal="left" vertical="center" indent="1"/>
    </xf>
    <xf numFmtId="4" fontId="31" fillId="35" borderId="0" applyNumberFormat="0" applyProtection="0">
      <alignment horizontal="left" vertical="center" indent="1"/>
    </xf>
    <xf numFmtId="4" fontId="31" fillId="35" borderId="0" applyNumberFormat="0" applyProtection="0">
      <alignment horizontal="left" vertical="center" indent="1"/>
    </xf>
    <xf numFmtId="4" fontId="31" fillId="35" borderId="0" applyNumberFormat="0" applyProtection="0">
      <alignment horizontal="left" vertical="center" indent="1"/>
    </xf>
    <xf numFmtId="0" fontId="16" fillId="115" borderId="93" applyNumberFormat="0" applyProtection="0">
      <alignment horizontal="left" vertical="center" indent="1"/>
    </xf>
    <xf numFmtId="4" fontId="21" fillId="0" borderId="0" applyNumberFormat="0" applyProtection="0">
      <alignment horizontal="left" vertical="center" indent="1"/>
    </xf>
    <xf numFmtId="4" fontId="20" fillId="0" borderId="0" applyNumberFormat="0" applyProtection="0">
      <alignment horizontal="left" vertical="center" indent="1"/>
    </xf>
    <xf numFmtId="4" fontId="21" fillId="0" borderId="0" applyNumberFormat="0" applyProtection="0">
      <alignment horizontal="left" vertical="center" indent="1"/>
    </xf>
    <xf numFmtId="4" fontId="12"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12"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4" fontId="21" fillId="0" borderId="0" applyNumberFormat="0" applyProtection="0">
      <alignment horizontal="left" vertical="center" indent="1"/>
    </xf>
    <xf numFmtId="0" fontId="20" fillId="116" borderId="70" applyNumberFormat="0" applyProtection="0">
      <alignment horizontal="left" vertical="center" indent="2"/>
    </xf>
    <xf numFmtId="0" fontId="20" fillId="116" borderId="70" applyNumberFormat="0" applyProtection="0">
      <alignment horizontal="left" vertical="center" indent="2"/>
    </xf>
    <xf numFmtId="0" fontId="21" fillId="117" borderId="70" applyNumberFormat="0" applyProtection="0">
      <alignment horizontal="left" vertical="center" indent="2"/>
    </xf>
    <xf numFmtId="0" fontId="21" fillId="117" borderId="70" applyNumberFormat="0" applyProtection="0">
      <alignment horizontal="left" vertical="center" indent="2"/>
    </xf>
    <xf numFmtId="0" fontId="20" fillId="116" borderId="70" applyNumberFormat="0" applyProtection="0">
      <alignment horizontal="left" vertical="center" indent="2"/>
    </xf>
    <xf numFmtId="0" fontId="21" fillId="117" borderId="70" applyNumberFormat="0" applyProtection="0">
      <alignment horizontal="left" vertical="center" indent="2"/>
    </xf>
    <xf numFmtId="0" fontId="20" fillId="0" borderId="70" applyNumberFormat="0" applyProtection="0">
      <alignment horizontal="left" vertical="center" indent="2"/>
    </xf>
    <xf numFmtId="0" fontId="16" fillId="49" borderId="93" applyNumberFormat="0" applyProtection="0">
      <alignment horizontal="left" vertical="center" indent="1"/>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116" borderId="70" applyNumberFormat="0" applyProtection="0">
      <alignment horizontal="left" vertical="center" indent="2"/>
    </xf>
    <xf numFmtId="0" fontId="21" fillId="117" borderId="70" applyNumberFormat="0" applyProtection="0">
      <alignment horizontal="left" vertical="center" indent="2"/>
    </xf>
    <xf numFmtId="0" fontId="20" fillId="116" borderId="70" applyNumberFormat="0" applyProtection="0">
      <alignment horizontal="left" vertical="center" indent="2"/>
    </xf>
    <xf numFmtId="0" fontId="20" fillId="116" borderId="70" applyNumberFormat="0" applyProtection="0">
      <alignment horizontal="left" vertical="center" indent="2"/>
    </xf>
    <xf numFmtId="0" fontId="21" fillId="117" borderId="70" applyNumberFormat="0" applyProtection="0">
      <alignment horizontal="left" vertical="center" indent="2"/>
    </xf>
    <xf numFmtId="0" fontId="21" fillId="117" borderId="70" applyNumberFormat="0" applyProtection="0">
      <alignment horizontal="left" vertical="center" indent="2"/>
    </xf>
    <xf numFmtId="0" fontId="21" fillId="117" borderId="70" applyNumberFormat="0" applyProtection="0">
      <alignment horizontal="left" vertical="center" indent="2"/>
    </xf>
    <xf numFmtId="0" fontId="21" fillId="117" borderId="70" applyNumberFormat="0" applyProtection="0">
      <alignment horizontal="left" vertical="center" indent="2"/>
    </xf>
    <xf numFmtId="0" fontId="16" fillId="35" borderId="71" applyNumberFormat="0" applyProtection="0">
      <alignment horizontal="left" vertical="top" indent="1"/>
    </xf>
    <xf numFmtId="0" fontId="16" fillId="35" borderId="71" applyNumberFormat="0" applyProtection="0">
      <alignment horizontal="left" vertical="top" indent="1"/>
    </xf>
    <xf numFmtId="0" fontId="16" fillId="49" borderId="93" applyNumberFormat="0" applyProtection="0">
      <alignment horizontal="left" vertical="center" indent="1"/>
    </xf>
    <xf numFmtId="0" fontId="16" fillId="35" borderId="71" applyNumberFormat="0" applyProtection="0">
      <alignment horizontal="left" vertical="top" indent="1"/>
    </xf>
    <xf numFmtId="0" fontId="16" fillId="35" borderId="71" applyNumberFormat="0" applyProtection="0">
      <alignment horizontal="left" vertical="top" indent="1"/>
    </xf>
    <xf numFmtId="0" fontId="16" fillId="35" borderId="71" applyNumberFormat="0" applyProtection="0">
      <alignment horizontal="left" vertical="top" indent="1"/>
    </xf>
    <xf numFmtId="0" fontId="16" fillId="35" borderId="71" applyNumberFormat="0" applyProtection="0">
      <alignment horizontal="left" vertical="top" indent="1"/>
    </xf>
    <xf numFmtId="0" fontId="16" fillId="35" borderId="71" applyNumberFormat="0" applyProtection="0">
      <alignment horizontal="left" vertical="top" indent="1"/>
    </xf>
    <xf numFmtId="0" fontId="16" fillId="35" borderId="71" applyNumberFormat="0" applyProtection="0">
      <alignment horizontal="left" vertical="top" indent="1"/>
    </xf>
    <xf numFmtId="0" fontId="16" fillId="35" borderId="71" applyNumberFormat="0" applyProtection="0">
      <alignment horizontal="left" vertical="top" indent="1"/>
    </xf>
    <xf numFmtId="0" fontId="16" fillId="49" borderId="93" applyNumberFormat="0" applyProtection="0">
      <alignment horizontal="left" vertical="center" indent="1"/>
    </xf>
    <xf numFmtId="0" fontId="16" fillId="35" borderId="71" applyNumberFormat="0" applyProtection="0">
      <alignment horizontal="left" vertical="top" indent="1"/>
    </xf>
    <xf numFmtId="0" fontId="16" fillId="35" borderId="71" applyNumberFormat="0" applyProtection="0">
      <alignment horizontal="left" vertical="top" indent="1"/>
    </xf>
    <xf numFmtId="0" fontId="16" fillId="35" borderId="71" applyNumberFormat="0" applyProtection="0">
      <alignment horizontal="left" vertical="top" indent="1"/>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118"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16" fillId="23" borderId="93" applyNumberFormat="0" applyProtection="0">
      <alignment horizontal="left" vertical="center" indent="1"/>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118" borderId="70" applyNumberFormat="0" applyProtection="0">
      <alignment horizontal="left" vertical="center" indent="2"/>
    </xf>
    <xf numFmtId="0" fontId="20" fillId="118"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118" borderId="70" applyNumberFormat="0" applyProtection="0">
      <alignment horizontal="left" vertical="center" indent="2"/>
    </xf>
    <xf numFmtId="0" fontId="20" fillId="118" borderId="70" applyNumberFormat="0" applyProtection="0">
      <alignment horizontal="left" vertical="center" indent="2"/>
    </xf>
    <xf numFmtId="0" fontId="20" fillId="118" borderId="70" applyNumberFormat="0" applyProtection="0">
      <alignment horizontal="left" vertical="center" indent="2"/>
    </xf>
    <xf numFmtId="0" fontId="16" fillId="38" borderId="71" applyNumberFormat="0" applyProtection="0">
      <alignment horizontal="left" vertical="top" indent="1"/>
    </xf>
    <xf numFmtId="0" fontId="16" fillId="38" borderId="71" applyNumberFormat="0" applyProtection="0">
      <alignment horizontal="left" vertical="top" indent="1"/>
    </xf>
    <xf numFmtId="0" fontId="16" fillId="23" borderId="93" applyNumberFormat="0" applyProtection="0">
      <alignment horizontal="left" vertical="center" indent="1"/>
    </xf>
    <xf numFmtId="0" fontId="16" fillId="38" borderId="71" applyNumberFormat="0" applyProtection="0">
      <alignment horizontal="left" vertical="top" indent="1"/>
    </xf>
    <xf numFmtId="0" fontId="16" fillId="38" borderId="71" applyNumberFormat="0" applyProtection="0">
      <alignment horizontal="left" vertical="top" indent="1"/>
    </xf>
    <xf numFmtId="0" fontId="16" fillId="38" borderId="71" applyNumberFormat="0" applyProtection="0">
      <alignment horizontal="left" vertical="top" indent="1"/>
    </xf>
    <xf numFmtId="0" fontId="16" fillId="38" borderId="71" applyNumberFormat="0" applyProtection="0">
      <alignment horizontal="left" vertical="top" indent="1"/>
    </xf>
    <xf numFmtId="0" fontId="16" fillId="38" borderId="71" applyNumberFormat="0" applyProtection="0">
      <alignment horizontal="left" vertical="top" indent="1"/>
    </xf>
    <xf numFmtId="0" fontId="16" fillId="38" borderId="71" applyNumberFormat="0" applyProtection="0">
      <alignment horizontal="left" vertical="top" indent="1"/>
    </xf>
    <xf numFmtId="0" fontId="16" fillId="38" borderId="71" applyNumberFormat="0" applyProtection="0">
      <alignment horizontal="left" vertical="top" indent="1"/>
    </xf>
    <xf numFmtId="0" fontId="16" fillId="23" borderId="93" applyNumberFormat="0" applyProtection="0">
      <alignment horizontal="left" vertical="center" indent="1"/>
    </xf>
    <xf numFmtId="0" fontId="16" fillId="38" borderId="71" applyNumberFormat="0" applyProtection="0">
      <alignment horizontal="left" vertical="top" indent="1"/>
    </xf>
    <xf numFmtId="0" fontId="16" fillId="38" borderId="71" applyNumberFormat="0" applyProtection="0">
      <alignment horizontal="left" vertical="top" indent="1"/>
    </xf>
    <xf numFmtId="0" fontId="16" fillId="38" borderId="71" applyNumberFormat="0" applyProtection="0">
      <alignment horizontal="left" vertical="top" indent="1"/>
    </xf>
    <xf numFmtId="0" fontId="16" fillId="104" borderId="93" applyNumberFormat="0" applyProtection="0">
      <alignment horizontal="left" vertical="center" indent="1"/>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16" fillId="39" borderId="71" applyNumberFormat="0" applyProtection="0">
      <alignment horizontal="left" vertical="top" indent="1"/>
    </xf>
    <xf numFmtId="0" fontId="16" fillId="39" borderId="71" applyNumberFormat="0" applyProtection="0">
      <alignment horizontal="left" vertical="top" indent="1"/>
    </xf>
    <xf numFmtId="0" fontId="16" fillId="104" borderId="93" applyNumberFormat="0" applyProtection="0">
      <alignment horizontal="left" vertical="center" indent="1"/>
    </xf>
    <xf numFmtId="0" fontId="16" fillId="39" borderId="71" applyNumberFormat="0" applyProtection="0">
      <alignment horizontal="left" vertical="top" indent="1"/>
    </xf>
    <xf numFmtId="0" fontId="16" fillId="39" borderId="71" applyNumberFormat="0" applyProtection="0">
      <alignment horizontal="left" vertical="top" indent="1"/>
    </xf>
    <xf numFmtId="0" fontId="16" fillId="39" borderId="71" applyNumberFormat="0" applyProtection="0">
      <alignment horizontal="left" vertical="top" indent="1"/>
    </xf>
    <xf numFmtId="0" fontId="16" fillId="39" borderId="71" applyNumberFormat="0" applyProtection="0">
      <alignment horizontal="left" vertical="top" indent="1"/>
    </xf>
    <xf numFmtId="0" fontId="16" fillId="39" borderId="71" applyNumberFormat="0" applyProtection="0">
      <alignment horizontal="left" vertical="top" indent="1"/>
    </xf>
    <xf numFmtId="0" fontId="16" fillId="39" borderId="71" applyNumberFormat="0" applyProtection="0">
      <alignment horizontal="left" vertical="top" indent="1"/>
    </xf>
    <xf numFmtId="0" fontId="16" fillId="39" borderId="71" applyNumberFormat="0" applyProtection="0">
      <alignment horizontal="left" vertical="top" indent="1"/>
    </xf>
    <xf numFmtId="0" fontId="16" fillId="104" borderId="93" applyNumberFormat="0" applyProtection="0">
      <alignment horizontal="left" vertical="center" indent="1"/>
    </xf>
    <xf numFmtId="0" fontId="16" fillId="39" borderId="71" applyNumberFormat="0" applyProtection="0">
      <alignment horizontal="left" vertical="top" indent="1"/>
    </xf>
    <xf numFmtId="0" fontId="16" fillId="39" borderId="71" applyNumberFormat="0" applyProtection="0">
      <alignment horizontal="left" vertical="top" indent="1"/>
    </xf>
    <xf numFmtId="0" fontId="16" fillId="39" borderId="71" applyNumberFormat="0" applyProtection="0">
      <alignment horizontal="left" vertical="top" indent="1"/>
    </xf>
    <xf numFmtId="0" fontId="16" fillId="115" borderId="93" applyNumberFormat="0" applyProtection="0">
      <alignment horizontal="left" vertical="center" indent="1"/>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20" fillId="0" borderId="70" applyNumberFormat="0" applyProtection="0">
      <alignment horizontal="left" vertical="center" indent="2"/>
    </xf>
    <xf numFmtId="0" fontId="16" fillId="3" borderId="71" applyNumberFormat="0" applyProtection="0">
      <alignment horizontal="left" vertical="top" indent="1"/>
    </xf>
    <xf numFmtId="0" fontId="16" fillId="3" borderId="71" applyNumberFormat="0" applyProtection="0">
      <alignment horizontal="left" vertical="top" indent="1"/>
    </xf>
    <xf numFmtId="0" fontId="16" fillId="115" borderId="93" applyNumberFormat="0" applyProtection="0">
      <alignment horizontal="left" vertical="center" indent="1"/>
    </xf>
    <xf numFmtId="0" fontId="16" fillId="3" borderId="71" applyNumberFormat="0" applyProtection="0">
      <alignment horizontal="left" vertical="top" indent="1"/>
    </xf>
    <xf numFmtId="0" fontId="16" fillId="3" borderId="71" applyNumberFormat="0" applyProtection="0">
      <alignment horizontal="left" vertical="top" indent="1"/>
    </xf>
    <xf numFmtId="0" fontId="16" fillId="3" borderId="71" applyNumberFormat="0" applyProtection="0">
      <alignment horizontal="left" vertical="top" indent="1"/>
    </xf>
    <xf numFmtId="0" fontId="16" fillId="3" borderId="71" applyNumberFormat="0" applyProtection="0">
      <alignment horizontal="left" vertical="top" indent="1"/>
    </xf>
    <xf numFmtId="0" fontId="16" fillId="3" borderId="71" applyNumberFormat="0" applyProtection="0">
      <alignment horizontal="left" vertical="top" indent="1"/>
    </xf>
    <xf numFmtId="0" fontId="16" fillId="3" borderId="71" applyNumberFormat="0" applyProtection="0">
      <alignment horizontal="left" vertical="top" indent="1"/>
    </xf>
    <xf numFmtId="0" fontId="16" fillId="3" borderId="71" applyNumberFormat="0" applyProtection="0">
      <alignment horizontal="left" vertical="top" indent="1"/>
    </xf>
    <xf numFmtId="0" fontId="16" fillId="115" borderId="93" applyNumberFormat="0" applyProtection="0">
      <alignment horizontal="left" vertical="center" indent="1"/>
    </xf>
    <xf numFmtId="0" fontId="16" fillId="3" borderId="71" applyNumberFormat="0" applyProtection="0">
      <alignment horizontal="left" vertical="top" indent="1"/>
    </xf>
    <xf numFmtId="0" fontId="16" fillId="3" borderId="71" applyNumberFormat="0" applyProtection="0">
      <alignment horizontal="left" vertical="top" indent="1"/>
    </xf>
    <xf numFmtId="0" fontId="16" fillId="3" borderId="71" applyNumberFormat="0" applyProtection="0">
      <alignment horizontal="left" vertical="top" indent="1"/>
    </xf>
    <xf numFmtId="0" fontId="16" fillId="84" borderId="70" applyNumberFormat="0">
      <protection locked="0"/>
    </xf>
    <xf numFmtId="0" fontId="16" fillId="84" borderId="70" applyNumberFormat="0">
      <protection locked="0"/>
    </xf>
    <xf numFmtId="0" fontId="16" fillId="84" borderId="70" applyNumberFormat="0">
      <protection locked="0"/>
    </xf>
    <xf numFmtId="0" fontId="16" fillId="84" borderId="70" applyNumberFormat="0">
      <protection locked="0"/>
    </xf>
    <xf numFmtId="0" fontId="16" fillId="84" borderId="70" applyNumberFormat="0">
      <protection locked="0"/>
    </xf>
    <xf numFmtId="4" fontId="12" fillId="40" borderId="93" applyNumberFormat="0" applyProtection="0">
      <alignment vertical="center"/>
    </xf>
    <xf numFmtId="4" fontId="36" fillId="0" borderId="70" applyNumberFormat="0" applyProtection="0">
      <alignment horizontal="left" vertical="center" indent="1"/>
    </xf>
    <xf numFmtId="4" fontId="12" fillId="40" borderId="93" applyNumberFormat="0" applyProtection="0">
      <alignment horizontal="left" vertical="center" indent="1"/>
    </xf>
    <xf numFmtId="4" fontId="36" fillId="0" borderId="70" applyNumberFormat="0" applyProtection="0">
      <alignment horizontal="left" vertical="center" indent="1"/>
    </xf>
    <xf numFmtId="4" fontId="36" fillId="0" borderId="0" applyNumberFormat="0" applyProtection="0">
      <alignment horizontal="left" vertical="center" indent="1"/>
    </xf>
    <xf numFmtId="4" fontId="12" fillId="40" borderId="93" applyNumberFormat="0" applyProtection="0">
      <alignment horizontal="left" vertical="center" indent="1"/>
    </xf>
    <xf numFmtId="4" fontId="12" fillId="40" borderId="93" applyNumberFormat="0" applyProtection="0">
      <alignment horizontal="left" vertical="center" indent="1"/>
    </xf>
    <xf numFmtId="4" fontId="36" fillId="0" borderId="0" applyNumberFormat="0" applyProtection="0">
      <alignment horizontal="right" vertical="center" wrapText="1"/>
    </xf>
    <xf numFmtId="4" fontId="19" fillId="0" borderId="70" applyNumberFormat="0" applyProtection="0">
      <alignment horizontal="right" vertical="center" wrapText="1"/>
    </xf>
    <xf numFmtId="4" fontId="19" fillId="0" borderId="94" applyNumberFormat="0" applyProtection="0">
      <alignment horizontal="right" vertical="center" wrapText="1"/>
    </xf>
    <xf numFmtId="4" fontId="19" fillId="0" borderId="70" applyNumberFormat="0" applyProtection="0">
      <alignment horizontal="right" vertical="center" wrapText="1"/>
    </xf>
    <xf numFmtId="4" fontId="20" fillId="0" borderId="70" applyNumberFormat="0" applyProtection="0">
      <alignment horizontal="right" vertical="center" wrapText="1"/>
    </xf>
    <xf numFmtId="4" fontId="12" fillId="0" borderId="93" applyNumberFormat="0" applyProtection="0">
      <alignment horizontal="right" vertical="center"/>
    </xf>
    <xf numFmtId="4" fontId="12" fillId="0" borderId="93" applyNumberFormat="0" applyProtection="0">
      <alignment horizontal="right" vertical="center"/>
    </xf>
    <xf numFmtId="4" fontId="36" fillId="0" borderId="0" applyNumberFormat="0" applyProtection="0">
      <alignment horizontal="right" vertical="center" wrapText="1"/>
    </xf>
    <xf numFmtId="4" fontId="19" fillId="0" borderId="70" applyNumberFormat="0" applyProtection="0">
      <alignment horizontal="left" vertical="center" indent="1"/>
    </xf>
    <xf numFmtId="4" fontId="19" fillId="0" borderId="70" applyNumberFormat="0" applyProtection="0">
      <alignment horizontal="left" vertical="center" indent="1"/>
    </xf>
    <xf numFmtId="4" fontId="19" fillId="0" borderId="70" applyNumberFormat="0" applyProtection="0">
      <alignment horizontal="left" vertical="center" indent="1"/>
    </xf>
    <xf numFmtId="4" fontId="19" fillId="0" borderId="70" applyNumberFormat="0" applyProtection="0">
      <alignment horizontal="left" vertical="center" indent="1"/>
    </xf>
    <xf numFmtId="0" fontId="16" fillId="0" borderId="93" applyNumberFormat="0" applyProtection="0">
      <alignment horizontal="left" vertical="center" indent="1"/>
    </xf>
    <xf numFmtId="0" fontId="16" fillId="0" borderId="93" applyNumberFormat="0" applyProtection="0">
      <alignment horizontal="left" vertical="center" indent="1"/>
    </xf>
    <xf numFmtId="4" fontId="36" fillId="0" borderId="0" applyNumberFormat="0" applyProtection="0">
      <alignment horizontal="left" vertical="center" indent="1"/>
    </xf>
    <xf numFmtId="0" fontId="21" fillId="43" borderId="70" applyNumberFormat="0" applyProtection="0">
      <alignment horizontal="center" vertical="center" wrapText="1"/>
    </xf>
    <xf numFmtId="0" fontId="16" fillId="0" borderId="93" applyNumberFormat="0" applyProtection="0">
      <alignment horizontal="left" vertical="center" indent="1"/>
    </xf>
    <xf numFmtId="0" fontId="16" fillId="0" borderId="93" applyNumberFormat="0" applyProtection="0">
      <alignment horizontal="left" vertical="center" indent="1"/>
    </xf>
    <xf numFmtId="0" fontId="21" fillId="44" borderId="3" applyNumberFormat="0" applyProtection="0">
      <alignment horizontal="center" vertical="top" wrapText="1"/>
    </xf>
    <xf numFmtId="4" fontId="39" fillId="37" borderId="24">
      <alignment vertical="center"/>
    </xf>
    <xf numFmtId="4" fontId="40" fillId="37" borderId="24">
      <alignment vertical="center"/>
    </xf>
    <xf numFmtId="4" fontId="29" fillId="20" borderId="24">
      <alignment vertical="center"/>
    </xf>
    <xf numFmtId="4" fontId="30" fillId="20" borderId="24">
      <alignment vertical="center"/>
    </xf>
    <xf numFmtId="4" fontId="41" fillId="40" borderId="24">
      <alignment horizontal="left" vertical="center" indent="1"/>
    </xf>
    <xf numFmtId="0" fontId="193" fillId="0" borderId="0"/>
    <xf numFmtId="4" fontId="14" fillId="0" borderId="0" applyNumberFormat="0" applyProtection="0">
      <alignment vertical="center"/>
    </xf>
    <xf numFmtId="4" fontId="42" fillId="119" borderId="93" applyNumberFormat="0" applyProtection="0">
      <alignment horizontal="right" vertical="center"/>
    </xf>
    <xf numFmtId="1" fontId="16" fillId="0" borderId="10" applyFill="0" applyBorder="0">
      <alignment horizontal="center"/>
    </xf>
    <xf numFmtId="1" fontId="16" fillId="0" borderId="10" applyFill="0" applyBorder="0">
      <alignment horizontal="center"/>
    </xf>
    <xf numFmtId="0" fontId="194" fillId="120" borderId="0"/>
    <xf numFmtId="49" fontId="195" fillId="120" borderId="0"/>
    <xf numFmtId="49" fontId="196" fillId="120" borderId="95"/>
    <xf numFmtId="49" fontId="196" fillId="120" borderId="0"/>
    <xf numFmtId="0" fontId="194" fillId="37" borderId="95">
      <protection locked="0"/>
    </xf>
    <xf numFmtId="0" fontId="194" fillId="120" borderId="0"/>
    <xf numFmtId="0" fontId="197" fillId="121" borderId="0"/>
    <xf numFmtId="0" fontId="197" fillId="114" borderId="0"/>
    <xf numFmtId="0" fontId="197" fillId="109" borderId="0"/>
    <xf numFmtId="208" fontId="198" fillId="0" borderId="72">
      <alignment horizontal="center"/>
    </xf>
    <xf numFmtId="208" fontId="198" fillId="0" borderId="72">
      <alignment horizontal="center"/>
    </xf>
    <xf numFmtId="208" fontId="198" fillId="0" borderId="72">
      <alignment horizontal="center"/>
    </xf>
    <xf numFmtId="208" fontId="198" fillId="0" borderId="72">
      <alignment horizontal="center"/>
    </xf>
    <xf numFmtId="208" fontId="198" fillId="0" borderId="72">
      <alignment horizontal="center"/>
    </xf>
    <xf numFmtId="208" fontId="198" fillId="0" borderId="72">
      <alignment horizontal="center"/>
    </xf>
    <xf numFmtId="0" fontId="16" fillId="0" borderId="0"/>
    <xf numFmtId="0" fontId="16" fillId="0" borderId="0"/>
    <xf numFmtId="0" fontId="199" fillId="0" borderId="0" applyNumberFormat="0" applyFont="0" applyFill="0" applyBorder="0" applyAlignment="0" applyProtection="0"/>
    <xf numFmtId="218" fontId="16" fillId="0" borderId="0" applyFill="0" applyBorder="0" applyAlignment="0" applyProtection="0">
      <alignment wrapText="1"/>
    </xf>
    <xf numFmtId="218" fontId="16" fillId="0" borderId="0" applyFill="0" applyBorder="0" applyAlignment="0" applyProtection="0">
      <alignment wrapText="1"/>
    </xf>
    <xf numFmtId="41" fontId="130" fillId="0" borderId="0" applyFont="0" applyFill="0" applyBorder="0" applyAlignment="0" applyProtection="0"/>
    <xf numFmtId="0" fontId="17" fillId="0" borderId="0" applyNumberFormat="0" applyFill="0" applyBorder="0">
      <alignment horizontal="center" wrapText="1"/>
    </xf>
    <xf numFmtId="0" fontId="17" fillId="0" borderId="0" applyNumberFormat="0" applyFill="0" applyBorder="0">
      <alignment horizontal="center" wrapText="1"/>
    </xf>
    <xf numFmtId="0" fontId="200" fillId="122" borderId="0" applyNumberFormat="0">
      <alignment vertical="center"/>
    </xf>
    <xf numFmtId="40" fontId="201" fillId="0" borderId="0" applyBorder="0">
      <alignment horizontal="right"/>
    </xf>
    <xf numFmtId="0" fontId="202" fillId="123" borderId="0" applyNumberFormat="0" applyFill="0" applyBorder="0" applyProtection="0">
      <alignment wrapText="1"/>
    </xf>
    <xf numFmtId="49" fontId="203" fillId="0" borderId="1">
      <alignment vertical="center"/>
    </xf>
    <xf numFmtId="49" fontId="159" fillId="0" borderId="0" applyFont="0" applyFill="0" applyBorder="0" applyAlignment="0" applyProtection="0"/>
    <xf numFmtId="49" fontId="159" fillId="0" borderId="0" applyFont="0" applyFill="0" applyBorder="0" applyAlignment="0" applyProtection="0"/>
    <xf numFmtId="219" fontId="159" fillId="0" borderId="0" applyFont="0" applyFill="0" applyBorder="0" applyAlignment="0" applyProtection="0"/>
    <xf numFmtId="219" fontId="159" fillId="0" borderId="0" applyFont="0" applyFill="0" applyBorder="0" applyAlignment="0" applyProtection="0"/>
    <xf numFmtId="220" fontId="130" fillId="0" borderId="0" applyFont="0" applyFill="0" applyBorder="0" applyAlignment="0" applyProtection="0"/>
    <xf numFmtId="0" fontId="204" fillId="124" borderId="0" applyNumberFormat="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80" fillId="0" borderId="0" applyNumberFormat="0" applyFill="0" applyBorder="0" applyAlignment="0" applyProtection="0"/>
    <xf numFmtId="0" fontId="205"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04" fillId="124" borderId="0" applyNumberFormat="0" applyBorder="0" applyAlignment="0" applyProtection="0"/>
    <xf numFmtId="0" fontId="140" fillId="125" borderId="0" applyNumberFormat="0" applyFont="0" applyBorder="0" applyAlignment="0" applyProtection="0">
      <alignment vertical="center"/>
    </xf>
    <xf numFmtId="0" fontId="16" fillId="0" borderId="96" applyNumberFormat="0" applyFont="0" applyBorder="0" applyAlignment="0" applyProtection="0"/>
    <xf numFmtId="0" fontId="16" fillId="0" borderId="96" applyNumberFormat="0" applyFont="0" applyBorder="0" applyAlignment="0" applyProtection="0"/>
    <xf numFmtId="0" fontId="16" fillId="0" borderId="96" applyNumberFormat="0" applyFont="0" applyBorder="0" applyAlignment="0" applyProtection="0"/>
    <xf numFmtId="0" fontId="16" fillId="0" borderId="96" applyNumberFormat="0" applyFont="0" applyBorder="0" applyAlignment="0" applyProtection="0"/>
    <xf numFmtId="0" fontId="16" fillId="0" borderId="96" applyNumberFormat="0" applyFont="0" applyBorder="0" applyAlignment="0" applyProtection="0"/>
    <xf numFmtId="206" fontId="16" fillId="0" borderId="45">
      <protection locked="0"/>
    </xf>
    <xf numFmtId="206" fontId="16" fillId="0" borderId="45">
      <protection locked="0"/>
    </xf>
    <xf numFmtId="206" fontId="16" fillId="0" borderId="45">
      <protection locked="0"/>
    </xf>
    <xf numFmtId="0" fontId="81" fillId="0" borderId="44" applyNumberFormat="0" applyFill="0" applyAlignment="0" applyProtection="0"/>
    <xf numFmtId="0" fontId="70" fillId="0" borderId="97" applyNumberFormat="0" applyFill="0" applyAlignment="0" applyProtection="0"/>
    <xf numFmtId="0" fontId="16" fillId="0" borderId="96" applyNumberFormat="0" applyFont="0" applyBorder="0" applyAlignment="0" applyProtection="0"/>
    <xf numFmtId="0" fontId="70" fillId="0" borderId="97" applyNumberFormat="0" applyFill="0" applyAlignment="0" applyProtection="0"/>
    <xf numFmtId="0" fontId="206" fillId="0" borderId="44" applyNumberFormat="0" applyFill="0" applyAlignment="0" applyProtection="0"/>
    <xf numFmtId="206" fontId="16" fillId="0" borderId="45">
      <protection locked="0"/>
    </xf>
    <xf numFmtId="206" fontId="16" fillId="0" borderId="45">
      <protection locked="0"/>
    </xf>
    <xf numFmtId="0" fontId="16" fillId="0" borderId="96" applyNumberFormat="0" applyFont="0" applyBorder="0" applyAlignment="0" applyProtection="0"/>
    <xf numFmtId="206" fontId="16" fillId="0" borderId="45">
      <protection locked="0"/>
    </xf>
    <xf numFmtId="0" fontId="103" fillId="0" borderId="44" applyNumberFormat="0" applyFill="0" applyAlignment="0" applyProtection="0"/>
    <xf numFmtId="206" fontId="16" fillId="0" borderId="45">
      <protection locked="0"/>
    </xf>
    <xf numFmtId="206" fontId="16" fillId="0" borderId="45">
      <protection locked="0"/>
    </xf>
    <xf numFmtId="0" fontId="16" fillId="0" borderId="96" applyNumberFormat="0" applyFont="0" applyBorder="0" applyAlignment="0" applyProtection="0"/>
    <xf numFmtId="206" fontId="16" fillId="0" borderId="45">
      <protection locked="0"/>
    </xf>
    <xf numFmtId="0" fontId="70" fillId="0" borderId="97" applyNumberFormat="0" applyFill="0" applyAlignment="0" applyProtection="0"/>
    <xf numFmtId="206" fontId="16" fillId="0" borderId="98">
      <protection locked="0"/>
    </xf>
    <xf numFmtId="206" fontId="16" fillId="0" borderId="98">
      <protection locked="0"/>
    </xf>
    <xf numFmtId="0" fontId="70" fillId="0" borderId="97" applyNumberFormat="0" applyFill="0" applyAlignment="0" applyProtection="0"/>
    <xf numFmtId="0" fontId="16" fillId="0" borderId="96" applyNumberFormat="0" applyFont="0" applyBorder="0" applyAlignment="0" applyProtection="0"/>
    <xf numFmtId="206" fontId="16" fillId="0" borderId="45">
      <protection locked="0"/>
    </xf>
    <xf numFmtId="206" fontId="16" fillId="0" borderId="45">
      <protection locked="0"/>
    </xf>
    <xf numFmtId="206" fontId="16" fillId="0" borderId="45">
      <protection locked="0"/>
    </xf>
    <xf numFmtId="206" fontId="16" fillId="0" borderId="45">
      <protection locked="0"/>
    </xf>
    <xf numFmtId="206" fontId="16" fillId="0" borderId="45">
      <protection locked="0"/>
    </xf>
    <xf numFmtId="0" fontId="16" fillId="0" borderId="96" applyNumberFormat="0" applyFont="0" applyBorder="0" applyAlignment="0" applyProtection="0"/>
    <xf numFmtId="206" fontId="16" fillId="0" borderId="45">
      <protection locked="0"/>
    </xf>
    <xf numFmtId="206" fontId="16" fillId="0" borderId="45">
      <protection locked="0"/>
    </xf>
    <xf numFmtId="206" fontId="16" fillId="0" borderId="45">
      <protection locked="0"/>
    </xf>
    <xf numFmtId="206" fontId="16" fillId="0" borderId="45">
      <protection locked="0"/>
    </xf>
    <xf numFmtId="206" fontId="16" fillId="0" borderId="45">
      <protection locked="0"/>
    </xf>
    <xf numFmtId="0" fontId="16" fillId="0" borderId="96" applyNumberFormat="0" applyFont="0" applyBorder="0" applyAlignment="0" applyProtection="0"/>
    <xf numFmtId="206" fontId="16" fillId="0" borderId="45">
      <protection locked="0"/>
    </xf>
    <xf numFmtId="0" fontId="16" fillId="0" borderId="96" applyNumberFormat="0" applyFont="0" applyBorder="0" applyAlignment="0" applyProtection="0"/>
    <xf numFmtId="0" fontId="103" fillId="0" borderId="44" applyNumberFormat="0" applyFill="0" applyAlignment="0" applyProtection="0"/>
    <xf numFmtId="0" fontId="16" fillId="0" borderId="96" applyNumberFormat="0" applyFont="0" applyBorder="0" applyAlignment="0" applyProtection="0"/>
    <xf numFmtId="7" fontId="207" fillId="125" borderId="0" applyNumberFormat="0" applyBorder="0" applyProtection="0">
      <alignment horizontal="right" vertical="center" indent="1"/>
    </xf>
    <xf numFmtId="37" fontId="18" fillId="19" borderId="0" applyNumberFormat="0" applyBorder="0" applyAlignment="0" applyProtection="0"/>
    <xf numFmtId="37" fontId="18" fillId="19" borderId="0" applyNumberFormat="0" applyBorder="0" applyAlignment="0" applyProtection="0"/>
    <xf numFmtId="37" fontId="18" fillId="0" borderId="0"/>
    <xf numFmtId="37" fontId="18" fillId="0" borderId="0"/>
    <xf numFmtId="37" fontId="18" fillId="19" borderId="0" applyNumberFormat="0" applyBorder="0" applyAlignment="0" applyProtection="0"/>
    <xf numFmtId="3" fontId="208" fillId="0" borderId="89" applyProtection="0"/>
    <xf numFmtId="221" fontId="209" fillId="0" borderId="0" applyFont="0" applyFill="0" applyBorder="0" applyAlignment="0" applyProtection="0"/>
    <xf numFmtId="222" fontId="154" fillId="0" borderId="0" applyFont="0" applyFill="0" applyBorder="0" applyAlignment="0" applyProtection="0"/>
    <xf numFmtId="223" fontId="154" fillId="0" borderId="0" applyFont="0" applyFill="0" applyBorder="0" applyAlignment="0" applyProtection="0"/>
    <xf numFmtId="224" fontId="154" fillId="0" borderId="0" applyFont="0" applyFill="0" applyBorder="0" applyAlignment="0" applyProtection="0"/>
    <xf numFmtId="0" fontId="33" fillId="0" borderId="0" applyFill="0" applyBorder="0" applyAlignment="0"/>
    <xf numFmtId="0" fontId="82" fillId="0" borderId="0" applyNumberFormat="0" applyFill="0" applyBorder="0" applyAlignment="0" applyProtection="0"/>
    <xf numFmtId="0" fontId="84" fillId="0" borderId="0" applyNumberFormat="0" applyFill="0" applyBorder="0" applyAlignment="0" applyProtection="0"/>
    <xf numFmtId="0" fontId="210" fillId="0" borderId="0" applyNumberFormat="0" applyFill="0" applyBorder="0" applyAlignment="0" applyProtection="0"/>
    <xf numFmtId="0" fontId="122"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122" fillId="0" borderId="0" applyNumberFormat="0" applyFill="0" applyBorder="0" applyAlignment="0" applyProtection="0"/>
    <xf numFmtId="1" fontId="16" fillId="0" borderId="0" applyFont="0" applyFill="0" applyBorder="0">
      <alignment horizontal="center"/>
    </xf>
    <xf numFmtId="1" fontId="16" fillId="0" borderId="0" applyFont="0" applyFill="0" applyBorder="0">
      <alignment horizontal="center"/>
    </xf>
    <xf numFmtId="1" fontId="16" fillId="0" borderId="0" applyFont="0" applyFill="0" applyBorder="0">
      <alignment horizontal="center"/>
    </xf>
    <xf numFmtId="1" fontId="16" fillId="0" borderId="0" applyFont="0" applyFill="0" applyBorder="0">
      <alignment horizontal="center"/>
    </xf>
    <xf numFmtId="0" fontId="211" fillId="0" borderId="0" applyFill="0" applyBorder="0" applyAlignment="0" applyProtection="0"/>
    <xf numFmtId="0" fontId="212" fillId="0" borderId="0"/>
    <xf numFmtId="9" fontId="26" fillId="0" borderId="0" applyFont="0" applyFill="0" applyBorder="0" applyAlignment="0" applyProtection="0"/>
    <xf numFmtId="44" fontId="20" fillId="0" borderId="0" applyFont="0" applyFill="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16" fillId="0" borderId="0"/>
    <xf numFmtId="0" fontId="12" fillId="36" borderId="0" applyNumberFormat="0" applyBorder="0" applyAlignment="0" applyProtection="0"/>
    <xf numFmtId="0" fontId="231" fillId="6" borderId="0" applyNumberFormat="0" applyBorder="0" applyAlignment="0" applyProtection="0"/>
    <xf numFmtId="0" fontId="12" fillId="25" borderId="0" applyNumberFormat="0" applyBorder="0" applyAlignment="0" applyProtection="0"/>
    <xf numFmtId="0" fontId="231" fillId="8" borderId="0" applyNumberFormat="0" applyBorder="0" applyAlignment="0" applyProtection="0"/>
    <xf numFmtId="0" fontId="12" fillId="91" borderId="0" applyNumberFormat="0" applyBorder="0" applyAlignment="0" applyProtection="0"/>
    <xf numFmtId="0" fontId="231" fillId="10" borderId="0" applyNumberFormat="0" applyBorder="0" applyAlignment="0" applyProtection="0"/>
    <xf numFmtId="0" fontId="12" fillId="84" borderId="0" applyNumberFormat="0" applyBorder="0" applyAlignment="0" applyProtection="0"/>
    <xf numFmtId="0" fontId="231" fillId="12" borderId="0" applyNumberFormat="0" applyBorder="0" applyAlignment="0" applyProtection="0"/>
    <xf numFmtId="0" fontId="12" fillId="96" borderId="0" applyNumberFormat="0" applyBorder="0" applyAlignment="0" applyProtection="0"/>
    <xf numFmtId="0" fontId="231" fillId="14" borderId="0" applyNumberFormat="0" applyBorder="0" applyAlignment="0" applyProtection="0"/>
    <xf numFmtId="0" fontId="12" fillId="24" borderId="0" applyNumberFormat="0" applyBorder="0" applyAlignment="0" applyProtection="0"/>
    <xf numFmtId="0" fontId="231" fillId="16" borderId="0" applyNumberFormat="0" applyBorder="0" applyAlignment="0" applyProtection="0"/>
    <xf numFmtId="0" fontId="12" fillId="101" borderId="0" applyNumberFormat="0" applyBorder="0" applyAlignment="0" applyProtection="0"/>
    <xf numFmtId="0" fontId="231" fillId="7" borderId="0" applyNumberFormat="0" applyBorder="0" applyAlignment="0" applyProtection="0"/>
    <xf numFmtId="0" fontId="12" fillId="25" borderId="0" applyNumberFormat="0" applyBorder="0" applyAlignment="0" applyProtection="0"/>
    <xf numFmtId="0" fontId="231" fillId="9" borderId="0" applyNumberFormat="0" applyBorder="0" applyAlignment="0" applyProtection="0"/>
    <xf numFmtId="0" fontId="12" fillId="30" borderId="0" applyNumberFormat="0" applyBorder="0" applyAlignment="0" applyProtection="0"/>
    <xf numFmtId="0" fontId="231" fillId="11" borderId="0" applyNumberFormat="0" applyBorder="0" applyAlignment="0" applyProtection="0"/>
    <xf numFmtId="0" fontId="12" fillId="34" borderId="0" applyNumberFormat="0" applyBorder="0" applyAlignment="0" applyProtection="0"/>
    <xf numFmtId="0" fontId="231" fillId="13" borderId="0" applyNumberFormat="0" applyBorder="0" applyAlignment="0" applyProtection="0"/>
    <xf numFmtId="0" fontId="12" fillId="101" borderId="0" applyNumberFormat="0" applyBorder="0" applyAlignment="0" applyProtection="0"/>
    <xf numFmtId="0" fontId="231" fillId="15" borderId="0" applyNumberFormat="0" applyBorder="0" applyAlignment="0" applyProtection="0"/>
    <xf numFmtId="0" fontId="12" fillId="95" borderId="0" applyNumberFormat="0" applyBorder="0" applyAlignment="0" applyProtection="0"/>
    <xf numFmtId="0" fontId="231" fillId="17" borderId="0" applyNumberFormat="0" applyBorder="0" applyAlignment="0" applyProtection="0"/>
    <xf numFmtId="0" fontId="225" fillId="101" borderId="0" applyNumberFormat="0" applyBorder="0" applyAlignment="0" applyProtection="0"/>
    <xf numFmtId="0" fontId="225" fillId="25" borderId="0" applyNumberFormat="0" applyBorder="0" applyAlignment="0" applyProtection="0"/>
    <xf numFmtId="0" fontId="225" fillId="30" borderId="0" applyNumberFormat="0" applyBorder="0" applyAlignment="0" applyProtection="0"/>
    <xf numFmtId="0" fontId="225" fillId="34" borderId="0" applyNumberFormat="0" applyBorder="0" applyAlignment="0" applyProtection="0"/>
    <xf numFmtId="0" fontId="225" fillId="101" borderId="0" applyNumberFormat="0" applyBorder="0" applyAlignment="0" applyProtection="0"/>
    <xf numFmtId="0" fontId="225" fillId="95" borderId="0" applyNumberFormat="0" applyBorder="0" applyAlignment="0" applyProtection="0"/>
    <xf numFmtId="0" fontId="66" fillId="127" borderId="0" applyNumberFormat="0" applyBorder="0" applyAlignment="0" applyProtection="0"/>
    <xf numFmtId="0" fontId="66" fillId="128" borderId="0" applyNumberFormat="0" applyBorder="0" applyAlignment="0" applyProtection="0"/>
    <xf numFmtId="0" fontId="66" fillId="75" borderId="0" applyNumberFormat="0" applyBorder="0" applyAlignment="0" applyProtection="0"/>
    <xf numFmtId="0" fontId="66" fillId="129" borderId="0" applyNumberFormat="0" applyBorder="0" applyAlignment="0" applyProtection="0"/>
    <xf numFmtId="0" fontId="66" fillId="130" borderId="0" applyNumberFormat="0" applyBorder="0" applyAlignment="0" applyProtection="0"/>
    <xf numFmtId="0" fontId="66" fillId="131" borderId="0" applyNumberFormat="0" applyBorder="0" applyAlignment="0" applyProtection="0"/>
    <xf numFmtId="0" fontId="226" fillId="74" borderId="0" applyNumberFormat="0" applyBorder="0" applyAlignment="0" applyProtection="0"/>
    <xf numFmtId="0" fontId="138" fillId="132" borderId="111" applyNumberFormat="0" applyAlignment="0" applyProtection="0"/>
    <xf numFmtId="0" fontId="141" fillId="75" borderId="82" applyNumberFormat="0" applyAlignment="0" applyProtection="0"/>
    <xf numFmtId="0" fontId="227" fillId="0" borderId="0" applyNumberFormat="0" applyFill="0" applyBorder="0" applyAlignment="0" applyProtection="0"/>
    <xf numFmtId="0" fontId="156" fillId="133" borderId="0" applyNumberFormat="0" applyBorder="0" applyAlignment="0" applyProtection="0"/>
    <xf numFmtId="0" fontId="162" fillId="0" borderId="112" applyNumberFormat="0" applyFill="0" applyAlignment="0" applyProtection="0"/>
    <xf numFmtId="0" fontId="165" fillId="0" borderId="22" applyNumberFormat="0" applyFill="0" applyAlignment="0" applyProtection="0"/>
    <xf numFmtId="0" fontId="168" fillId="0" borderId="113" applyNumberFormat="0" applyFill="0" applyAlignment="0" applyProtection="0"/>
    <xf numFmtId="0" fontId="228" fillId="80" borderId="111" applyNumberFormat="0" applyAlignment="0" applyProtection="0"/>
    <xf numFmtId="0" fontId="181" fillId="80" borderId="0" applyNumberFormat="0" applyBorder="0" applyAlignment="0" applyProtection="0"/>
    <xf numFmtId="0" fontId="231" fillId="0" borderId="0"/>
    <xf numFmtId="0" fontId="16" fillId="79" borderId="114" applyNumberFormat="0" applyFont="0" applyAlignment="0" applyProtection="0"/>
    <xf numFmtId="0" fontId="230" fillId="5" borderId="20" applyNumberFormat="0" applyFont="0" applyAlignment="0" applyProtection="0"/>
    <xf numFmtId="0" fontId="186" fillId="132" borderId="115" applyNumberFormat="0" applyAlignment="0" applyProtection="0"/>
    <xf numFmtId="4" fontId="13" fillId="105" borderId="116" applyNumberFormat="0" applyProtection="0">
      <alignment vertical="center"/>
    </xf>
    <xf numFmtId="4" fontId="28" fillId="105" borderId="116" applyNumberFormat="0" applyProtection="0">
      <alignment vertical="center"/>
    </xf>
    <xf numFmtId="4" fontId="13" fillId="105" borderId="116" applyNumberFormat="0" applyProtection="0">
      <alignment horizontal="left" vertical="center" indent="1"/>
    </xf>
    <xf numFmtId="0" fontId="13" fillId="105" borderId="116" applyNumberFormat="0" applyProtection="0">
      <alignment horizontal="left" vertical="top" indent="1"/>
    </xf>
    <xf numFmtId="4" fontId="13" fillId="36" borderId="0" applyNumberFormat="0" applyProtection="0">
      <alignment horizontal="left" vertical="center" indent="1"/>
    </xf>
    <xf numFmtId="4" fontId="12" fillId="24" borderId="116" applyNumberFormat="0" applyProtection="0">
      <alignment horizontal="right" vertical="center"/>
    </xf>
    <xf numFmtId="4" fontId="12" fillId="25" borderId="116" applyNumberFormat="0" applyProtection="0">
      <alignment horizontal="right" vertical="center"/>
    </xf>
    <xf numFmtId="4" fontId="12" fillId="26" borderId="116" applyNumberFormat="0" applyProtection="0">
      <alignment horizontal="right" vertical="center"/>
    </xf>
    <xf numFmtId="4" fontId="12" fillId="27" borderId="116" applyNumberFormat="0" applyProtection="0">
      <alignment horizontal="right" vertical="center"/>
    </xf>
    <xf numFmtId="4" fontId="12" fillId="28" borderId="116" applyNumberFormat="0" applyProtection="0">
      <alignment horizontal="right" vertical="center"/>
    </xf>
    <xf numFmtId="4" fontId="12" fillId="29" borderId="116" applyNumberFormat="0" applyProtection="0">
      <alignment horizontal="right" vertical="center"/>
    </xf>
    <xf numFmtId="4" fontId="12" fillId="30" borderId="116" applyNumberFormat="0" applyProtection="0">
      <alignment horizontal="right" vertical="center"/>
    </xf>
    <xf numFmtId="4" fontId="12" fillId="31" borderId="116" applyNumberFormat="0" applyProtection="0">
      <alignment horizontal="right" vertical="center"/>
    </xf>
    <xf numFmtId="4" fontId="12" fillId="32" borderId="116" applyNumberFormat="0" applyProtection="0">
      <alignment horizontal="right" vertical="center"/>
    </xf>
    <xf numFmtId="4" fontId="13" fillId="134" borderId="117" applyNumberFormat="0" applyProtection="0">
      <alignment horizontal="left" vertical="center" indent="1"/>
    </xf>
    <xf numFmtId="4" fontId="12" fillId="41" borderId="0" applyNumberFormat="0" applyProtection="0">
      <alignment horizontal="left" vertical="center" indent="1"/>
    </xf>
    <xf numFmtId="4" fontId="31" fillId="101" borderId="0" applyNumberFormat="0" applyProtection="0">
      <alignment horizontal="left" vertical="center" indent="1"/>
    </xf>
    <xf numFmtId="4" fontId="12" fillId="36" borderId="116" applyNumberFormat="0" applyProtection="0">
      <alignment horizontal="right" vertical="center"/>
    </xf>
    <xf numFmtId="4" fontId="12" fillId="41" borderId="0" applyNumberFormat="0" applyProtection="0">
      <alignment horizontal="left" vertical="center" indent="1"/>
    </xf>
    <xf numFmtId="4" fontId="12" fillId="36" borderId="0" applyNumberFormat="0" applyProtection="0">
      <alignment horizontal="left" vertical="center" indent="1"/>
    </xf>
    <xf numFmtId="0" fontId="16" fillId="101" borderId="116" applyNumberFormat="0" applyProtection="0">
      <alignment horizontal="left" vertical="center" indent="1"/>
    </xf>
    <xf numFmtId="0" fontId="16" fillId="101" borderId="116" applyNumberFormat="0" applyProtection="0">
      <alignment horizontal="left" vertical="top" indent="1"/>
    </xf>
    <xf numFmtId="0" fontId="16" fillId="36" borderId="116" applyNumberFormat="0" applyProtection="0">
      <alignment horizontal="left" vertical="center" indent="1"/>
    </xf>
    <xf numFmtId="0" fontId="16" fillId="36" borderId="116" applyNumberFormat="0" applyProtection="0">
      <alignment horizontal="left" vertical="top" indent="1"/>
    </xf>
    <xf numFmtId="0" fontId="16" fillId="96" borderId="116" applyNumberFormat="0" applyProtection="0">
      <alignment horizontal="left" vertical="center" indent="1"/>
    </xf>
    <xf numFmtId="0" fontId="16" fillId="96" borderId="116" applyNumberFormat="0" applyProtection="0">
      <alignment horizontal="left" vertical="top" indent="1"/>
    </xf>
    <xf numFmtId="0" fontId="16" fillId="41" borderId="116" applyNumberFormat="0" applyProtection="0">
      <alignment horizontal="left" vertical="center" indent="1"/>
    </xf>
    <xf numFmtId="0" fontId="16" fillId="41" borderId="116" applyNumberFormat="0" applyProtection="0">
      <alignment horizontal="left" vertical="top" indent="1"/>
    </xf>
    <xf numFmtId="0" fontId="16" fillId="84" borderId="108" applyNumberFormat="0">
      <protection locked="0"/>
    </xf>
    <xf numFmtId="4" fontId="12" fillId="91" borderId="116" applyNumberFormat="0" applyProtection="0">
      <alignment vertical="center"/>
    </xf>
    <xf numFmtId="4" fontId="33" fillId="91" borderId="116" applyNumberFormat="0" applyProtection="0">
      <alignment vertical="center"/>
    </xf>
    <xf numFmtId="4" fontId="12" fillId="91" borderId="116" applyNumberFormat="0" applyProtection="0">
      <alignment horizontal="left" vertical="center" indent="1"/>
    </xf>
    <xf numFmtId="0" fontId="12" fillId="91" borderId="116" applyNumberFormat="0" applyProtection="0">
      <alignment horizontal="left" vertical="top" indent="1"/>
    </xf>
    <xf numFmtId="4" fontId="12" fillId="41" borderId="116" applyNumberFormat="0" applyProtection="0">
      <alignment horizontal="right" vertical="center"/>
    </xf>
    <xf numFmtId="4" fontId="33" fillId="41" borderId="116" applyNumberFormat="0" applyProtection="0">
      <alignment horizontal="right" vertical="center"/>
    </xf>
    <xf numFmtId="4" fontId="12" fillId="36" borderId="116" applyNumberFormat="0" applyProtection="0">
      <alignment horizontal="left" vertical="center" indent="1"/>
    </xf>
    <xf numFmtId="0" fontId="12" fillId="36" borderId="116" applyNumberFormat="0" applyProtection="0">
      <alignment horizontal="left" vertical="top" indent="1"/>
    </xf>
    <xf numFmtId="4" fontId="229" fillId="135" borderId="0" applyNumberFormat="0" applyProtection="0">
      <alignment horizontal="left" vertical="center" indent="1"/>
    </xf>
    <xf numFmtId="4" fontId="42" fillId="41" borderId="116" applyNumberFormat="0" applyProtection="0">
      <alignment horizontal="right" vertical="center"/>
    </xf>
    <xf numFmtId="0" fontId="70" fillId="0" borderId="118" applyNumberFormat="0" applyFill="0" applyAlignment="0" applyProtection="0"/>
    <xf numFmtId="0" fontId="3" fillId="0" borderId="0"/>
    <xf numFmtId="9" fontId="3" fillId="0" borderId="0" applyFont="0" applyFill="0" applyBorder="0" applyAlignment="0" applyProtection="0"/>
    <xf numFmtId="0" fontId="101" fillId="0" borderId="0"/>
    <xf numFmtId="0" fontId="130" fillId="0" borderId="0"/>
    <xf numFmtId="43" fontId="130" fillId="0" borderId="0" applyFont="0" applyFill="0" applyBorder="0" applyAlignment="0" applyProtection="0"/>
    <xf numFmtId="9" fontId="101"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19" fillId="0" borderId="108" applyNumberFormat="0" applyProtection="0">
      <alignment horizontal="left" vertical="center" indent="1"/>
    </xf>
    <xf numFmtId="4" fontId="52" fillId="106" borderId="108" applyNumberFormat="0" applyProtection="0">
      <alignment horizontal="right" vertical="center" wrapText="1"/>
    </xf>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40" borderId="129" applyNumberFormat="0" applyProtection="0">
      <alignment horizontal="left" vertical="top" indent="1"/>
    </xf>
    <xf numFmtId="4" fontId="33" fillId="40" borderId="129" applyNumberFormat="0" applyProtection="0">
      <alignment vertical="center"/>
    </xf>
    <xf numFmtId="0" fontId="2" fillId="0" borderId="0"/>
    <xf numFmtId="0" fontId="16" fillId="35" borderId="129"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4" fontId="12" fillId="29" borderId="129"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4" fontId="12" fillId="28" borderId="129" applyNumberFormat="0" applyProtection="0">
      <alignment horizontal="right" vertical="center"/>
    </xf>
    <xf numFmtId="0" fontId="2" fillId="0" borderId="0"/>
    <xf numFmtId="4" fontId="12" fillId="28" borderId="129" applyNumberFormat="0" applyProtection="0">
      <alignment horizontal="right" vertical="center"/>
    </xf>
    <xf numFmtId="4" fontId="12" fillId="28" borderId="129" applyNumberFormat="0" applyProtection="0">
      <alignment horizontal="right" vertical="center"/>
    </xf>
    <xf numFmtId="0" fontId="2" fillId="5" borderId="20" applyNumberFormat="0" applyFont="0" applyAlignment="0" applyProtection="0"/>
    <xf numFmtId="4" fontId="12" fillId="27" borderId="129" applyNumberFormat="0" applyProtection="0">
      <alignment horizontal="right" vertical="center"/>
    </xf>
    <xf numFmtId="4" fontId="12" fillId="25" borderId="129" applyNumberFormat="0" applyProtection="0">
      <alignment horizontal="right" vertical="center"/>
    </xf>
    <xf numFmtId="4" fontId="12" fillId="24" borderId="129" applyNumberFormat="0" applyProtection="0">
      <alignment horizontal="right" vertical="center"/>
    </xf>
    <xf numFmtId="0" fontId="13" fillId="19" borderId="129" applyNumberFormat="0" applyProtection="0">
      <alignment horizontal="left" vertical="top" indent="1"/>
    </xf>
    <xf numFmtId="9" fontId="2" fillId="0" borderId="0" applyFont="0" applyFill="0" applyBorder="0" applyAlignment="0" applyProtection="0"/>
    <xf numFmtId="4" fontId="27" fillId="18" borderId="108" applyNumberFormat="0" applyProtection="0">
      <alignment horizontal="right" vertical="center" wrapText="1"/>
    </xf>
    <xf numFmtId="4" fontId="27" fillId="18" borderId="108" applyNumberFormat="0" applyProtection="0">
      <alignment horizontal="right" vertical="center" wrapText="1"/>
    </xf>
    <xf numFmtId="4" fontId="27" fillId="18" borderId="108" applyNumberFormat="0" applyProtection="0">
      <alignment horizontal="right" vertical="center" wrapText="1"/>
    </xf>
    <xf numFmtId="4" fontId="27" fillId="18" borderId="108" applyNumberFormat="0" applyProtection="0">
      <alignment horizontal="right" vertical="center" wrapText="1"/>
    </xf>
    <xf numFmtId="4" fontId="28" fillId="19" borderId="116" applyNumberFormat="0" applyProtection="0">
      <alignment vertical="center"/>
    </xf>
    <xf numFmtId="4" fontId="28" fillId="19" borderId="116" applyNumberFormat="0" applyProtection="0">
      <alignment vertical="center"/>
    </xf>
    <xf numFmtId="4" fontId="28" fillId="19" borderId="116" applyNumberFormat="0" applyProtection="0">
      <alignment vertical="center"/>
    </xf>
    <xf numFmtId="4" fontId="28" fillId="19" borderId="116" applyNumberFormat="0" applyProtection="0">
      <alignment vertical="center"/>
    </xf>
    <xf numFmtId="4" fontId="28" fillId="19" borderId="116" applyNumberFormat="0" applyProtection="0">
      <alignment vertical="center"/>
    </xf>
    <xf numFmtId="4" fontId="28" fillId="19" borderId="116" applyNumberFormat="0" applyProtection="0">
      <alignment vertical="center"/>
    </xf>
    <xf numFmtId="4" fontId="28" fillId="19" borderId="116" applyNumberFormat="0" applyProtection="0">
      <alignment vertical="center"/>
    </xf>
    <xf numFmtId="4" fontId="28" fillId="19" borderId="116" applyNumberFormat="0" applyProtection="0">
      <alignment vertical="center"/>
    </xf>
    <xf numFmtId="4" fontId="28" fillId="19" borderId="116" applyNumberFormat="0" applyProtection="0">
      <alignment vertical="center"/>
    </xf>
    <xf numFmtId="4" fontId="28" fillId="19" borderId="116" applyNumberFormat="0" applyProtection="0">
      <alignment vertical="center"/>
    </xf>
    <xf numFmtId="4" fontId="28" fillId="19" borderId="116" applyNumberFormat="0" applyProtection="0">
      <alignment vertical="center"/>
    </xf>
    <xf numFmtId="4" fontId="28" fillId="19" borderId="116" applyNumberFormat="0" applyProtection="0">
      <alignment vertical="center"/>
    </xf>
    <xf numFmtId="4" fontId="28" fillId="19" borderId="116" applyNumberFormat="0" applyProtection="0">
      <alignment vertical="center"/>
    </xf>
    <xf numFmtId="4" fontId="28" fillId="19" borderId="116" applyNumberFormat="0" applyProtection="0">
      <alignment vertical="center"/>
    </xf>
    <xf numFmtId="4" fontId="28" fillId="19" borderId="116" applyNumberFormat="0" applyProtection="0">
      <alignment vertical="center"/>
    </xf>
    <xf numFmtId="4" fontId="27" fillId="18" borderId="108" applyNumberFormat="0" applyProtection="0">
      <alignment horizontal="left" vertical="center" indent="1"/>
    </xf>
    <xf numFmtId="4" fontId="27" fillId="18" borderId="108" applyNumberFormat="0" applyProtection="0">
      <alignment horizontal="left" vertical="center" indent="1"/>
    </xf>
    <xf numFmtId="4" fontId="27" fillId="18" borderId="108" applyNumberFormat="0" applyProtection="0">
      <alignment horizontal="left" vertical="center" indent="1"/>
    </xf>
    <xf numFmtId="4" fontId="27" fillId="18" borderId="108" applyNumberFormat="0" applyProtection="0">
      <alignment horizontal="left" vertical="center" indent="1"/>
    </xf>
    <xf numFmtId="4" fontId="27" fillId="18" borderId="108" applyNumberFormat="0" applyProtection="0">
      <alignment horizontal="left" vertical="center" indent="1"/>
    </xf>
    <xf numFmtId="0" fontId="13" fillId="19" borderId="116" applyNumberFormat="0" applyProtection="0">
      <alignment horizontal="left" vertical="top" indent="1"/>
    </xf>
    <xf numFmtId="0" fontId="13" fillId="19" borderId="116" applyNumberFormat="0" applyProtection="0">
      <alignment horizontal="left" vertical="top" indent="1"/>
    </xf>
    <xf numFmtId="0" fontId="13" fillId="19" borderId="116" applyNumberFormat="0" applyProtection="0">
      <alignment horizontal="left" vertical="top" indent="1"/>
    </xf>
    <xf numFmtId="0" fontId="13" fillId="19" borderId="116" applyNumberFormat="0" applyProtection="0">
      <alignment horizontal="left" vertical="top" indent="1"/>
    </xf>
    <xf numFmtId="0" fontId="13" fillId="19" borderId="116" applyNumberFormat="0" applyProtection="0">
      <alignment horizontal="left" vertical="top" indent="1"/>
    </xf>
    <xf numFmtId="0" fontId="13" fillId="19" borderId="116" applyNumberFormat="0" applyProtection="0">
      <alignment horizontal="left" vertical="top" indent="1"/>
    </xf>
    <xf numFmtId="0" fontId="13" fillId="19" borderId="116" applyNumberFormat="0" applyProtection="0">
      <alignment horizontal="left" vertical="top" indent="1"/>
    </xf>
    <xf numFmtId="0" fontId="13" fillId="19" borderId="116" applyNumberFormat="0" applyProtection="0">
      <alignment horizontal="left" vertical="top" indent="1"/>
    </xf>
    <xf numFmtId="0" fontId="13" fillId="19" borderId="116" applyNumberFormat="0" applyProtection="0">
      <alignment horizontal="left" vertical="top" indent="1"/>
    </xf>
    <xf numFmtId="0" fontId="13" fillId="19" borderId="116" applyNumberFormat="0" applyProtection="0">
      <alignment horizontal="left" vertical="top" indent="1"/>
    </xf>
    <xf numFmtId="0" fontId="13" fillId="19" borderId="116" applyNumberFormat="0" applyProtection="0">
      <alignment horizontal="left" vertical="top" indent="1"/>
    </xf>
    <xf numFmtId="0" fontId="13" fillId="19" borderId="116" applyNumberFormat="0" applyProtection="0">
      <alignment horizontal="left" vertical="top" indent="1"/>
    </xf>
    <xf numFmtId="0" fontId="13" fillId="19" borderId="116" applyNumberFormat="0" applyProtection="0">
      <alignment horizontal="left" vertical="top" indent="1"/>
    </xf>
    <xf numFmtId="0" fontId="13" fillId="19" borderId="116" applyNumberFormat="0" applyProtection="0">
      <alignment horizontal="left" vertical="top" indent="1"/>
    </xf>
    <xf numFmtId="0" fontId="13" fillId="19" borderId="116" applyNumberFormat="0" applyProtection="0">
      <alignment horizontal="left" vertical="top" indent="1"/>
    </xf>
    <xf numFmtId="4" fontId="21" fillId="22" borderId="108" applyNumberFormat="0" applyProtection="0">
      <alignment horizontal="left" vertical="center"/>
    </xf>
    <xf numFmtId="4" fontId="21" fillId="22" borderId="108" applyNumberFormat="0" applyProtection="0">
      <alignment horizontal="left" vertical="center"/>
    </xf>
    <xf numFmtId="4" fontId="21" fillId="22" borderId="108" applyNumberFormat="0" applyProtection="0">
      <alignment horizontal="left" vertical="center"/>
    </xf>
    <xf numFmtId="4" fontId="21" fillId="22" borderId="108" applyNumberFormat="0" applyProtection="0">
      <alignment horizontal="left" vertical="center"/>
    </xf>
    <xf numFmtId="4" fontId="21" fillId="22" borderId="108" applyNumberFormat="0" applyProtection="0">
      <alignment horizontal="left" vertical="center"/>
    </xf>
    <xf numFmtId="4" fontId="12" fillId="24" borderId="116" applyNumberFormat="0" applyProtection="0">
      <alignment horizontal="right" vertical="center"/>
    </xf>
    <xf numFmtId="4" fontId="12" fillId="24" borderId="116" applyNumberFormat="0" applyProtection="0">
      <alignment horizontal="right" vertical="center"/>
    </xf>
    <xf numFmtId="4" fontId="12" fillId="24" borderId="116" applyNumberFormat="0" applyProtection="0">
      <alignment horizontal="right" vertical="center"/>
    </xf>
    <xf numFmtId="4" fontId="12" fillId="24" borderId="116" applyNumberFormat="0" applyProtection="0">
      <alignment horizontal="right" vertical="center"/>
    </xf>
    <xf numFmtId="4" fontId="12" fillId="24" borderId="116" applyNumberFormat="0" applyProtection="0">
      <alignment horizontal="right" vertical="center"/>
    </xf>
    <xf numFmtId="4" fontId="12" fillId="24" borderId="116" applyNumberFormat="0" applyProtection="0">
      <alignment horizontal="right" vertical="center"/>
    </xf>
    <xf numFmtId="4" fontId="12" fillId="24" borderId="116" applyNumberFormat="0" applyProtection="0">
      <alignment horizontal="right" vertical="center"/>
    </xf>
    <xf numFmtId="4" fontId="12" fillId="24" borderId="116" applyNumberFormat="0" applyProtection="0">
      <alignment horizontal="right" vertical="center"/>
    </xf>
    <xf numFmtId="4" fontId="12" fillId="24" borderId="116" applyNumberFormat="0" applyProtection="0">
      <alignment horizontal="right" vertical="center"/>
    </xf>
    <xf numFmtId="4" fontId="12" fillId="24" borderId="116" applyNumberFormat="0" applyProtection="0">
      <alignment horizontal="right" vertical="center"/>
    </xf>
    <xf numFmtId="4" fontId="12" fillId="24" borderId="116" applyNumberFormat="0" applyProtection="0">
      <alignment horizontal="right" vertical="center"/>
    </xf>
    <xf numFmtId="4" fontId="12" fillId="24" borderId="116" applyNumberFormat="0" applyProtection="0">
      <alignment horizontal="right" vertical="center"/>
    </xf>
    <xf numFmtId="4" fontId="12" fillId="24" borderId="116" applyNumberFormat="0" applyProtection="0">
      <alignment horizontal="right" vertical="center"/>
    </xf>
    <xf numFmtId="4" fontId="12" fillId="24" borderId="116" applyNumberFormat="0" applyProtection="0">
      <alignment horizontal="right" vertical="center"/>
    </xf>
    <xf numFmtId="4" fontId="12" fillId="25" borderId="116" applyNumberFormat="0" applyProtection="0">
      <alignment horizontal="right" vertical="center"/>
    </xf>
    <xf numFmtId="4" fontId="12" fillId="25" borderId="116" applyNumberFormat="0" applyProtection="0">
      <alignment horizontal="right" vertical="center"/>
    </xf>
    <xf numFmtId="4" fontId="12" fillId="25" borderId="116" applyNumberFormat="0" applyProtection="0">
      <alignment horizontal="right" vertical="center"/>
    </xf>
    <xf numFmtId="4" fontId="12" fillId="25" borderId="116" applyNumberFormat="0" applyProtection="0">
      <alignment horizontal="right" vertical="center"/>
    </xf>
    <xf numFmtId="4" fontId="12" fillId="25" borderId="116" applyNumberFormat="0" applyProtection="0">
      <alignment horizontal="right" vertical="center"/>
    </xf>
    <xf numFmtId="4" fontId="12" fillId="25" borderId="116" applyNumberFormat="0" applyProtection="0">
      <alignment horizontal="right" vertical="center"/>
    </xf>
    <xf numFmtId="4" fontId="12" fillId="25" borderId="116" applyNumberFormat="0" applyProtection="0">
      <alignment horizontal="right" vertical="center"/>
    </xf>
    <xf numFmtId="4" fontId="12" fillId="25" borderId="116" applyNumberFormat="0" applyProtection="0">
      <alignment horizontal="right" vertical="center"/>
    </xf>
    <xf numFmtId="4" fontId="12" fillId="25" borderId="116" applyNumberFormat="0" applyProtection="0">
      <alignment horizontal="right" vertical="center"/>
    </xf>
    <xf numFmtId="4" fontId="12" fillId="25" borderId="116" applyNumberFormat="0" applyProtection="0">
      <alignment horizontal="right" vertical="center"/>
    </xf>
    <xf numFmtId="4" fontId="12" fillId="25" borderId="116" applyNumberFormat="0" applyProtection="0">
      <alignment horizontal="right" vertical="center"/>
    </xf>
    <xf numFmtId="4" fontId="12" fillId="25" borderId="116" applyNumberFormat="0" applyProtection="0">
      <alignment horizontal="right" vertical="center"/>
    </xf>
    <xf numFmtId="4" fontId="12" fillId="25" borderId="116" applyNumberFormat="0" applyProtection="0">
      <alignment horizontal="right" vertical="center"/>
    </xf>
    <xf numFmtId="4" fontId="12" fillId="25" borderId="116" applyNumberFormat="0" applyProtection="0">
      <alignment horizontal="right" vertical="center"/>
    </xf>
    <xf numFmtId="4" fontId="12" fillId="26" borderId="116" applyNumberFormat="0" applyProtection="0">
      <alignment horizontal="right" vertical="center"/>
    </xf>
    <xf numFmtId="4" fontId="12" fillId="26" borderId="116" applyNumberFormat="0" applyProtection="0">
      <alignment horizontal="right" vertical="center"/>
    </xf>
    <xf numFmtId="4" fontId="12" fillId="26" borderId="116" applyNumberFormat="0" applyProtection="0">
      <alignment horizontal="right" vertical="center"/>
    </xf>
    <xf numFmtId="4" fontId="12" fillId="26" borderId="116" applyNumberFormat="0" applyProtection="0">
      <alignment horizontal="right" vertical="center"/>
    </xf>
    <xf numFmtId="4" fontId="12" fillId="26" borderId="116" applyNumberFormat="0" applyProtection="0">
      <alignment horizontal="right" vertical="center"/>
    </xf>
    <xf numFmtId="4" fontId="12" fillId="26" borderId="116" applyNumberFormat="0" applyProtection="0">
      <alignment horizontal="right" vertical="center"/>
    </xf>
    <xf numFmtId="4" fontId="12" fillId="26" borderId="116" applyNumberFormat="0" applyProtection="0">
      <alignment horizontal="right" vertical="center"/>
    </xf>
    <xf numFmtId="4" fontId="12" fillId="26" borderId="116" applyNumberFormat="0" applyProtection="0">
      <alignment horizontal="right" vertical="center"/>
    </xf>
    <xf numFmtId="4" fontId="12" fillId="26" borderId="116" applyNumberFormat="0" applyProtection="0">
      <alignment horizontal="right" vertical="center"/>
    </xf>
    <xf numFmtId="4" fontId="12" fillId="26" borderId="116" applyNumberFormat="0" applyProtection="0">
      <alignment horizontal="right" vertical="center"/>
    </xf>
    <xf numFmtId="4" fontId="12" fillId="26" borderId="116" applyNumberFormat="0" applyProtection="0">
      <alignment horizontal="right" vertical="center"/>
    </xf>
    <xf numFmtId="4" fontId="12" fillId="26" borderId="116" applyNumberFormat="0" applyProtection="0">
      <alignment horizontal="right" vertical="center"/>
    </xf>
    <xf numFmtId="4" fontId="12" fillId="26" borderId="116" applyNumberFormat="0" applyProtection="0">
      <alignment horizontal="right" vertical="center"/>
    </xf>
    <xf numFmtId="4" fontId="12" fillId="26" borderId="116" applyNumberFormat="0" applyProtection="0">
      <alignment horizontal="right" vertical="center"/>
    </xf>
    <xf numFmtId="4" fontId="12" fillId="27" borderId="116" applyNumberFormat="0" applyProtection="0">
      <alignment horizontal="right" vertical="center"/>
    </xf>
    <xf numFmtId="4" fontId="12" fillId="27" borderId="116" applyNumberFormat="0" applyProtection="0">
      <alignment horizontal="right" vertical="center"/>
    </xf>
    <xf numFmtId="4" fontId="12" fillId="27" borderId="116" applyNumberFormat="0" applyProtection="0">
      <alignment horizontal="right" vertical="center"/>
    </xf>
    <xf numFmtId="4" fontId="12" fillId="27" borderId="116" applyNumberFormat="0" applyProtection="0">
      <alignment horizontal="right" vertical="center"/>
    </xf>
    <xf numFmtId="4" fontId="12" fillId="27" borderId="116" applyNumberFormat="0" applyProtection="0">
      <alignment horizontal="right" vertical="center"/>
    </xf>
    <xf numFmtId="4" fontId="12" fillId="27" borderId="116" applyNumberFormat="0" applyProtection="0">
      <alignment horizontal="right" vertical="center"/>
    </xf>
    <xf numFmtId="4" fontId="12" fillId="27" borderId="116" applyNumberFormat="0" applyProtection="0">
      <alignment horizontal="right" vertical="center"/>
    </xf>
    <xf numFmtId="4" fontId="12" fillId="27" borderId="116" applyNumberFormat="0" applyProtection="0">
      <alignment horizontal="right" vertical="center"/>
    </xf>
    <xf numFmtId="4" fontId="12" fillId="27" borderId="116" applyNumberFormat="0" applyProtection="0">
      <alignment horizontal="right" vertical="center"/>
    </xf>
    <xf numFmtId="4" fontId="12" fillId="27" borderId="116" applyNumberFormat="0" applyProtection="0">
      <alignment horizontal="right" vertical="center"/>
    </xf>
    <xf numFmtId="4" fontId="12" fillId="27" borderId="116" applyNumberFormat="0" applyProtection="0">
      <alignment horizontal="right" vertical="center"/>
    </xf>
    <xf numFmtId="4" fontId="12" fillId="27" borderId="116" applyNumberFormat="0" applyProtection="0">
      <alignment horizontal="right" vertical="center"/>
    </xf>
    <xf numFmtId="4" fontId="12" fillId="27" borderId="116" applyNumberFormat="0" applyProtection="0">
      <alignment horizontal="right" vertical="center"/>
    </xf>
    <xf numFmtId="4" fontId="12" fillId="27" borderId="116" applyNumberFormat="0" applyProtection="0">
      <alignment horizontal="right" vertical="center"/>
    </xf>
    <xf numFmtId="4" fontId="12" fillId="28" borderId="116" applyNumberFormat="0" applyProtection="0">
      <alignment horizontal="right" vertical="center"/>
    </xf>
    <xf numFmtId="4" fontId="12" fillId="28" borderId="116" applyNumberFormat="0" applyProtection="0">
      <alignment horizontal="right" vertical="center"/>
    </xf>
    <xf numFmtId="4" fontId="12" fillId="28" borderId="116" applyNumberFormat="0" applyProtection="0">
      <alignment horizontal="right" vertical="center"/>
    </xf>
    <xf numFmtId="4" fontId="12" fillId="28" borderId="116" applyNumberFormat="0" applyProtection="0">
      <alignment horizontal="right" vertical="center"/>
    </xf>
    <xf numFmtId="4" fontId="12" fillId="28" borderId="116" applyNumberFormat="0" applyProtection="0">
      <alignment horizontal="right" vertical="center"/>
    </xf>
    <xf numFmtId="4" fontId="12" fillId="28" borderId="116" applyNumberFormat="0" applyProtection="0">
      <alignment horizontal="right" vertical="center"/>
    </xf>
    <xf numFmtId="4" fontId="12" fillId="28" borderId="116" applyNumberFormat="0" applyProtection="0">
      <alignment horizontal="right" vertical="center"/>
    </xf>
    <xf numFmtId="4" fontId="12" fillId="28" borderId="116" applyNumberFormat="0" applyProtection="0">
      <alignment horizontal="right" vertical="center"/>
    </xf>
    <xf numFmtId="4" fontId="12" fillId="28" borderId="116" applyNumberFormat="0" applyProtection="0">
      <alignment horizontal="right" vertical="center"/>
    </xf>
    <xf numFmtId="4" fontId="12" fillId="28" borderId="116" applyNumberFormat="0" applyProtection="0">
      <alignment horizontal="right" vertical="center"/>
    </xf>
    <xf numFmtId="4" fontId="12" fillId="28" borderId="116" applyNumberFormat="0" applyProtection="0">
      <alignment horizontal="right" vertical="center"/>
    </xf>
    <xf numFmtId="4" fontId="12" fillId="28" borderId="116" applyNumberFormat="0" applyProtection="0">
      <alignment horizontal="right" vertical="center"/>
    </xf>
    <xf numFmtId="4" fontId="12" fillId="28" borderId="116" applyNumberFormat="0" applyProtection="0">
      <alignment horizontal="right" vertical="center"/>
    </xf>
    <xf numFmtId="4" fontId="12" fillId="28" borderId="116" applyNumberFormat="0" applyProtection="0">
      <alignment horizontal="right" vertical="center"/>
    </xf>
    <xf numFmtId="4" fontId="12" fillId="29" borderId="116" applyNumberFormat="0" applyProtection="0">
      <alignment horizontal="right" vertical="center"/>
    </xf>
    <xf numFmtId="4" fontId="12" fillId="29" borderId="116" applyNumberFormat="0" applyProtection="0">
      <alignment horizontal="right" vertical="center"/>
    </xf>
    <xf numFmtId="4" fontId="12" fillId="29" borderId="116" applyNumberFormat="0" applyProtection="0">
      <alignment horizontal="right" vertical="center"/>
    </xf>
    <xf numFmtId="4" fontId="12" fillId="29" borderId="116" applyNumberFormat="0" applyProtection="0">
      <alignment horizontal="right" vertical="center"/>
    </xf>
    <xf numFmtId="4" fontId="12" fillId="29" borderId="116" applyNumberFormat="0" applyProtection="0">
      <alignment horizontal="right" vertical="center"/>
    </xf>
    <xf numFmtId="4" fontId="12" fillId="29" borderId="116" applyNumberFormat="0" applyProtection="0">
      <alignment horizontal="right" vertical="center"/>
    </xf>
    <xf numFmtId="4" fontId="12" fillId="29" borderId="116" applyNumberFormat="0" applyProtection="0">
      <alignment horizontal="right" vertical="center"/>
    </xf>
    <xf numFmtId="4" fontId="12" fillId="29" borderId="116" applyNumberFormat="0" applyProtection="0">
      <alignment horizontal="right" vertical="center"/>
    </xf>
    <xf numFmtId="4" fontId="12" fillId="29" borderId="116" applyNumberFormat="0" applyProtection="0">
      <alignment horizontal="right" vertical="center"/>
    </xf>
    <xf numFmtId="4" fontId="12" fillId="29" borderId="116" applyNumberFormat="0" applyProtection="0">
      <alignment horizontal="right" vertical="center"/>
    </xf>
    <xf numFmtId="4" fontId="12" fillId="29" borderId="116" applyNumberFormat="0" applyProtection="0">
      <alignment horizontal="right" vertical="center"/>
    </xf>
    <xf numFmtId="4" fontId="12" fillId="29" borderId="116" applyNumberFormat="0" applyProtection="0">
      <alignment horizontal="right" vertical="center"/>
    </xf>
    <xf numFmtId="4" fontId="12" fillId="29" borderId="116" applyNumberFormat="0" applyProtection="0">
      <alignment horizontal="right" vertical="center"/>
    </xf>
    <xf numFmtId="4" fontId="12" fillId="29" borderId="116" applyNumberFormat="0" applyProtection="0">
      <alignment horizontal="right" vertical="center"/>
    </xf>
    <xf numFmtId="4" fontId="12" fillId="30" borderId="116" applyNumberFormat="0" applyProtection="0">
      <alignment horizontal="right" vertical="center"/>
    </xf>
    <xf numFmtId="4" fontId="12" fillId="30" borderId="116" applyNumberFormat="0" applyProtection="0">
      <alignment horizontal="right" vertical="center"/>
    </xf>
    <xf numFmtId="4" fontId="12" fillId="30" borderId="116" applyNumberFormat="0" applyProtection="0">
      <alignment horizontal="right" vertical="center"/>
    </xf>
    <xf numFmtId="4" fontId="12" fillId="30" borderId="116" applyNumberFormat="0" applyProtection="0">
      <alignment horizontal="right" vertical="center"/>
    </xf>
    <xf numFmtId="4" fontId="12" fillId="30" borderId="116" applyNumberFormat="0" applyProtection="0">
      <alignment horizontal="right" vertical="center"/>
    </xf>
    <xf numFmtId="4" fontId="12" fillId="30" borderId="116" applyNumberFormat="0" applyProtection="0">
      <alignment horizontal="right" vertical="center"/>
    </xf>
    <xf numFmtId="4" fontId="12" fillId="30" borderId="116" applyNumberFormat="0" applyProtection="0">
      <alignment horizontal="right" vertical="center"/>
    </xf>
    <xf numFmtId="4" fontId="12" fillId="30" borderId="116" applyNumberFormat="0" applyProtection="0">
      <alignment horizontal="right" vertical="center"/>
    </xf>
    <xf numFmtId="4" fontId="12" fillId="30" borderId="116" applyNumberFormat="0" applyProtection="0">
      <alignment horizontal="right" vertical="center"/>
    </xf>
    <xf numFmtId="4" fontId="12" fillId="30" borderId="116" applyNumberFormat="0" applyProtection="0">
      <alignment horizontal="right" vertical="center"/>
    </xf>
    <xf numFmtId="4" fontId="12" fillId="30" borderId="116" applyNumberFormat="0" applyProtection="0">
      <alignment horizontal="right" vertical="center"/>
    </xf>
    <xf numFmtId="4" fontId="12" fillId="30" borderId="116" applyNumberFormat="0" applyProtection="0">
      <alignment horizontal="right" vertical="center"/>
    </xf>
    <xf numFmtId="4" fontId="12" fillId="30" borderId="116" applyNumberFormat="0" applyProtection="0">
      <alignment horizontal="right" vertical="center"/>
    </xf>
    <xf numFmtId="4" fontId="12" fillId="30" borderId="116" applyNumberFormat="0" applyProtection="0">
      <alignment horizontal="right" vertical="center"/>
    </xf>
    <xf numFmtId="4" fontId="12" fillId="31" borderId="116" applyNumberFormat="0" applyProtection="0">
      <alignment horizontal="right" vertical="center"/>
    </xf>
    <xf numFmtId="4" fontId="12" fillId="31" borderId="116" applyNumberFormat="0" applyProtection="0">
      <alignment horizontal="right" vertical="center"/>
    </xf>
    <xf numFmtId="4" fontId="12" fillId="31" borderId="116" applyNumberFormat="0" applyProtection="0">
      <alignment horizontal="right" vertical="center"/>
    </xf>
    <xf numFmtId="4" fontId="12" fillId="31" borderId="116" applyNumberFormat="0" applyProtection="0">
      <alignment horizontal="right" vertical="center"/>
    </xf>
    <xf numFmtId="4" fontId="12" fillId="31" borderId="116" applyNumberFormat="0" applyProtection="0">
      <alignment horizontal="right" vertical="center"/>
    </xf>
    <xf numFmtId="4" fontId="12" fillId="31" borderId="116" applyNumberFormat="0" applyProtection="0">
      <alignment horizontal="right" vertical="center"/>
    </xf>
    <xf numFmtId="4" fontId="12" fillId="31" borderId="116" applyNumberFormat="0" applyProtection="0">
      <alignment horizontal="right" vertical="center"/>
    </xf>
    <xf numFmtId="4" fontId="12" fillId="31" borderId="116" applyNumberFormat="0" applyProtection="0">
      <alignment horizontal="right" vertical="center"/>
    </xf>
    <xf numFmtId="4" fontId="12" fillId="31" borderId="116" applyNumberFormat="0" applyProtection="0">
      <alignment horizontal="right" vertical="center"/>
    </xf>
    <xf numFmtId="4" fontId="12" fillId="31" borderId="116" applyNumberFormat="0" applyProtection="0">
      <alignment horizontal="right" vertical="center"/>
    </xf>
    <xf numFmtId="4" fontId="12" fillId="31" borderId="116" applyNumberFormat="0" applyProtection="0">
      <alignment horizontal="right" vertical="center"/>
    </xf>
    <xf numFmtId="4" fontId="12" fillId="31" borderId="116" applyNumberFormat="0" applyProtection="0">
      <alignment horizontal="right" vertical="center"/>
    </xf>
    <xf numFmtId="4" fontId="12" fillId="31" borderId="116" applyNumberFormat="0" applyProtection="0">
      <alignment horizontal="right" vertical="center"/>
    </xf>
    <xf numFmtId="4" fontId="12" fillId="31" borderId="116" applyNumberFormat="0" applyProtection="0">
      <alignment horizontal="right" vertical="center"/>
    </xf>
    <xf numFmtId="4" fontId="12" fillId="32" borderId="116" applyNumberFormat="0" applyProtection="0">
      <alignment horizontal="right" vertical="center"/>
    </xf>
    <xf numFmtId="4" fontId="12" fillId="32" borderId="116" applyNumberFormat="0" applyProtection="0">
      <alignment horizontal="right" vertical="center"/>
    </xf>
    <xf numFmtId="4" fontId="12" fillId="32" borderId="116" applyNumberFormat="0" applyProtection="0">
      <alignment horizontal="right" vertical="center"/>
    </xf>
    <xf numFmtId="4" fontId="12" fillId="32" borderId="116" applyNumberFormat="0" applyProtection="0">
      <alignment horizontal="right" vertical="center"/>
    </xf>
    <xf numFmtId="4" fontId="12" fillId="32" borderId="116" applyNumberFormat="0" applyProtection="0">
      <alignment horizontal="right" vertical="center"/>
    </xf>
    <xf numFmtId="4" fontId="12" fillId="32" borderId="116" applyNumberFormat="0" applyProtection="0">
      <alignment horizontal="right" vertical="center"/>
    </xf>
    <xf numFmtId="4" fontId="12" fillId="32" borderId="116" applyNumberFormat="0" applyProtection="0">
      <alignment horizontal="right" vertical="center"/>
    </xf>
    <xf numFmtId="4" fontId="12" fillId="32" borderId="116" applyNumberFormat="0" applyProtection="0">
      <alignment horizontal="right" vertical="center"/>
    </xf>
    <xf numFmtId="4" fontId="12" fillId="32" borderId="116" applyNumberFormat="0" applyProtection="0">
      <alignment horizontal="right" vertical="center"/>
    </xf>
    <xf numFmtId="4" fontId="12" fillId="32" borderId="116" applyNumberFormat="0" applyProtection="0">
      <alignment horizontal="right" vertical="center"/>
    </xf>
    <xf numFmtId="4" fontId="12" fillId="32" borderId="116" applyNumberFormat="0" applyProtection="0">
      <alignment horizontal="right" vertical="center"/>
    </xf>
    <xf numFmtId="4" fontId="12" fillId="32" borderId="116" applyNumberFormat="0" applyProtection="0">
      <alignment horizontal="right" vertical="center"/>
    </xf>
    <xf numFmtId="4" fontId="12" fillId="32" borderId="116" applyNumberFormat="0" applyProtection="0">
      <alignment horizontal="right" vertical="center"/>
    </xf>
    <xf numFmtId="4" fontId="12" fillId="32" borderId="116" applyNumberFormat="0" applyProtection="0">
      <alignment horizontal="right" vertical="center"/>
    </xf>
    <xf numFmtId="4" fontId="13" fillId="33" borderId="108" applyNumberFormat="0" applyProtection="0">
      <alignment horizontal="left" vertical="center" indent="1"/>
    </xf>
    <xf numFmtId="4" fontId="13" fillId="33" borderId="108" applyNumberFormat="0" applyProtection="0">
      <alignment horizontal="left" vertical="center" indent="1"/>
    </xf>
    <xf numFmtId="4" fontId="13" fillId="33" borderId="108" applyNumberFormat="0" applyProtection="0">
      <alignment horizontal="left" vertical="center" indent="1"/>
    </xf>
    <xf numFmtId="4" fontId="13" fillId="33" borderId="108" applyNumberFormat="0" applyProtection="0">
      <alignment horizontal="left" vertical="center" indent="1"/>
    </xf>
    <xf numFmtId="4" fontId="13" fillId="33" borderId="108" applyNumberFormat="0" applyProtection="0">
      <alignment horizontal="left" vertical="center" indent="1"/>
    </xf>
    <xf numFmtId="4" fontId="12" fillId="34" borderId="108" applyNumberFormat="0" applyProtection="0">
      <alignment horizontal="left" vertical="center" indent="1"/>
    </xf>
    <xf numFmtId="4" fontId="12" fillId="34" borderId="108" applyNumberFormat="0" applyProtection="0">
      <alignment horizontal="left" vertical="center" indent="1"/>
    </xf>
    <xf numFmtId="4" fontId="12" fillId="34" borderId="108" applyNumberFormat="0" applyProtection="0">
      <alignment horizontal="left" vertical="center" indent="1"/>
    </xf>
    <xf numFmtId="4" fontId="12" fillId="34" borderId="108" applyNumberFormat="0" applyProtection="0">
      <alignment horizontal="left" vertical="center" indent="1"/>
    </xf>
    <xf numFmtId="4" fontId="12" fillId="34" borderId="108" applyNumberFormat="0" applyProtection="0">
      <alignment horizontal="left" vertical="center" indent="1"/>
    </xf>
    <xf numFmtId="4" fontId="12" fillId="36" borderId="116" applyNumberFormat="0" applyProtection="0">
      <alignment horizontal="right" vertical="center"/>
    </xf>
    <xf numFmtId="4" fontId="12" fillId="36" borderId="116" applyNumberFormat="0" applyProtection="0">
      <alignment horizontal="right" vertical="center"/>
    </xf>
    <xf numFmtId="4" fontId="12" fillId="36" borderId="116" applyNumberFormat="0" applyProtection="0">
      <alignment horizontal="right" vertical="center"/>
    </xf>
    <xf numFmtId="4" fontId="12" fillId="36" borderId="116" applyNumberFormat="0" applyProtection="0">
      <alignment horizontal="right" vertical="center"/>
    </xf>
    <xf numFmtId="4" fontId="12" fillId="36" borderId="116" applyNumberFormat="0" applyProtection="0">
      <alignment horizontal="right" vertical="center"/>
    </xf>
    <xf numFmtId="4" fontId="12" fillId="36" borderId="116" applyNumberFormat="0" applyProtection="0">
      <alignment horizontal="right" vertical="center"/>
    </xf>
    <xf numFmtId="4" fontId="12" fillId="36" borderId="116" applyNumberFormat="0" applyProtection="0">
      <alignment horizontal="right" vertical="center"/>
    </xf>
    <xf numFmtId="4" fontId="12" fillId="36" borderId="116" applyNumberFormat="0" applyProtection="0">
      <alignment horizontal="right" vertical="center"/>
    </xf>
    <xf numFmtId="4" fontId="12" fillId="36" borderId="116" applyNumberFormat="0" applyProtection="0">
      <alignment horizontal="right" vertical="center"/>
    </xf>
    <xf numFmtId="4" fontId="12" fillId="36" borderId="116" applyNumberFormat="0" applyProtection="0">
      <alignment horizontal="right" vertical="center"/>
    </xf>
    <xf numFmtId="4" fontId="12" fillId="36" borderId="116" applyNumberFormat="0" applyProtection="0">
      <alignment horizontal="right" vertical="center"/>
    </xf>
    <xf numFmtId="4" fontId="12" fillId="36" borderId="116" applyNumberFormat="0" applyProtection="0">
      <alignment horizontal="right" vertical="center"/>
    </xf>
    <xf numFmtId="4" fontId="12" fillId="36" borderId="116" applyNumberFormat="0" applyProtection="0">
      <alignment horizontal="right" vertical="center"/>
    </xf>
    <xf numFmtId="4" fontId="12" fillId="36" borderId="116" applyNumberFormat="0" applyProtection="0">
      <alignment horizontal="right" vertical="center"/>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20" fillId="0" borderId="108" applyNumberFormat="0" applyProtection="0">
      <alignment horizontal="left" vertical="center" indent="2"/>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84" borderId="108" applyNumberFormat="0">
      <protection locked="0"/>
    </xf>
    <xf numFmtId="0" fontId="16" fillId="84" borderId="108" applyNumberFormat="0">
      <protection locked="0"/>
    </xf>
    <xf numFmtId="0" fontId="16" fillId="84" borderId="108" applyNumberFormat="0">
      <protection locked="0"/>
    </xf>
    <xf numFmtId="0" fontId="16" fillId="84" borderId="108" applyNumberFormat="0">
      <protection locked="0"/>
    </xf>
    <xf numFmtId="4" fontId="12" fillId="40" borderId="116" applyNumberFormat="0" applyProtection="0">
      <alignment vertical="center"/>
    </xf>
    <xf numFmtId="4" fontId="12" fillId="40" borderId="116" applyNumberFormat="0" applyProtection="0">
      <alignment vertical="center"/>
    </xf>
    <xf numFmtId="4" fontId="12" fillId="40" borderId="116" applyNumberFormat="0" applyProtection="0">
      <alignment vertical="center"/>
    </xf>
    <xf numFmtId="4" fontId="12" fillId="40" borderId="116" applyNumberFormat="0" applyProtection="0">
      <alignment vertical="center"/>
    </xf>
    <xf numFmtId="4" fontId="12" fillId="40" borderId="116" applyNumberFormat="0" applyProtection="0">
      <alignment vertical="center"/>
    </xf>
    <xf numFmtId="4" fontId="12" fillId="40" borderId="116" applyNumberFormat="0" applyProtection="0">
      <alignment vertical="center"/>
    </xf>
    <xf numFmtId="4" fontId="12" fillId="40" borderId="116" applyNumberFormat="0" applyProtection="0">
      <alignment vertical="center"/>
    </xf>
    <xf numFmtId="4" fontId="12" fillId="40" borderId="116" applyNumberFormat="0" applyProtection="0">
      <alignment vertical="center"/>
    </xf>
    <xf numFmtId="4" fontId="12" fillId="40" borderId="116" applyNumberFormat="0" applyProtection="0">
      <alignment vertical="center"/>
    </xf>
    <xf numFmtId="4" fontId="12" fillId="40" borderId="116" applyNumberFormat="0" applyProtection="0">
      <alignment vertical="center"/>
    </xf>
    <xf numFmtId="4" fontId="12" fillId="40" borderId="116" applyNumberFormat="0" applyProtection="0">
      <alignment vertical="center"/>
    </xf>
    <xf numFmtId="4" fontId="12" fillId="40" borderId="116" applyNumberFormat="0" applyProtection="0">
      <alignment vertical="center"/>
    </xf>
    <xf numFmtId="4" fontId="12" fillId="40" borderId="116" applyNumberFormat="0" applyProtection="0">
      <alignment vertical="center"/>
    </xf>
    <xf numFmtId="4" fontId="12" fillId="40" borderId="116" applyNumberFormat="0" applyProtection="0">
      <alignment vertical="center"/>
    </xf>
    <xf numFmtId="4" fontId="12" fillId="40" borderId="116" applyNumberFormat="0" applyProtection="0">
      <alignment vertical="center"/>
    </xf>
    <xf numFmtId="4" fontId="33" fillId="40" borderId="116" applyNumberFormat="0" applyProtection="0">
      <alignment vertical="center"/>
    </xf>
    <xf numFmtId="4" fontId="33" fillId="40" borderId="116" applyNumberFormat="0" applyProtection="0">
      <alignment vertical="center"/>
    </xf>
    <xf numFmtId="4" fontId="33" fillId="40" borderId="116" applyNumberFormat="0" applyProtection="0">
      <alignment vertical="center"/>
    </xf>
    <xf numFmtId="4" fontId="33" fillId="40" borderId="116" applyNumberFormat="0" applyProtection="0">
      <alignment vertical="center"/>
    </xf>
    <xf numFmtId="4" fontId="33" fillId="40" borderId="116" applyNumberFormat="0" applyProtection="0">
      <alignment vertical="center"/>
    </xf>
    <xf numFmtId="4" fontId="33" fillId="40" borderId="116" applyNumberFormat="0" applyProtection="0">
      <alignment vertical="center"/>
    </xf>
    <xf numFmtId="4" fontId="33" fillId="40" borderId="116" applyNumberFormat="0" applyProtection="0">
      <alignment vertical="center"/>
    </xf>
    <xf numFmtId="4" fontId="33" fillId="40" borderId="116" applyNumberFormat="0" applyProtection="0">
      <alignment vertical="center"/>
    </xf>
    <xf numFmtId="4" fontId="33" fillId="40" borderId="116" applyNumberFormat="0" applyProtection="0">
      <alignment vertical="center"/>
    </xf>
    <xf numFmtId="4" fontId="33" fillId="40" borderId="116" applyNumberFormat="0" applyProtection="0">
      <alignment vertical="center"/>
    </xf>
    <xf numFmtId="4" fontId="33" fillId="40" borderId="116" applyNumberFormat="0" applyProtection="0">
      <alignment vertical="center"/>
    </xf>
    <xf numFmtId="4" fontId="33" fillId="40" borderId="116" applyNumberFormat="0" applyProtection="0">
      <alignment vertical="center"/>
    </xf>
    <xf numFmtId="4" fontId="33" fillId="40" borderId="116" applyNumberFormat="0" applyProtection="0">
      <alignment vertical="center"/>
    </xf>
    <xf numFmtId="4" fontId="33" fillId="40" borderId="116" applyNumberFormat="0" applyProtection="0">
      <alignment vertical="center"/>
    </xf>
    <xf numFmtId="4" fontId="33" fillId="40" borderId="116" applyNumberFormat="0" applyProtection="0">
      <alignment vertical="center"/>
    </xf>
    <xf numFmtId="0" fontId="12" fillId="40" borderId="116" applyNumberFormat="0" applyProtection="0">
      <alignment horizontal="left" vertical="top" indent="1"/>
    </xf>
    <xf numFmtId="0" fontId="12" fillId="40" borderId="116" applyNumberFormat="0" applyProtection="0">
      <alignment horizontal="left" vertical="top" indent="1"/>
    </xf>
    <xf numFmtId="0" fontId="12" fillId="40" borderId="116" applyNumberFormat="0" applyProtection="0">
      <alignment horizontal="left" vertical="top" indent="1"/>
    </xf>
    <xf numFmtId="0" fontId="12" fillId="40" borderId="116" applyNumberFormat="0" applyProtection="0">
      <alignment horizontal="left" vertical="top" indent="1"/>
    </xf>
    <xf numFmtId="0" fontId="12" fillId="40" borderId="116" applyNumberFormat="0" applyProtection="0">
      <alignment horizontal="left" vertical="top" indent="1"/>
    </xf>
    <xf numFmtId="0" fontId="12" fillId="40" borderId="116" applyNumberFormat="0" applyProtection="0">
      <alignment horizontal="left" vertical="top" indent="1"/>
    </xf>
    <xf numFmtId="0" fontId="12" fillId="40" borderId="116" applyNumberFormat="0" applyProtection="0">
      <alignment horizontal="left" vertical="top" indent="1"/>
    </xf>
    <xf numFmtId="0" fontId="12" fillId="40" borderId="116" applyNumberFormat="0" applyProtection="0">
      <alignment horizontal="left" vertical="top" indent="1"/>
    </xf>
    <xf numFmtId="0" fontId="12" fillId="40" borderId="116" applyNumberFormat="0" applyProtection="0">
      <alignment horizontal="left" vertical="top" indent="1"/>
    </xf>
    <xf numFmtId="0" fontId="12" fillId="40" borderId="116" applyNumberFormat="0" applyProtection="0">
      <alignment horizontal="left" vertical="top" indent="1"/>
    </xf>
    <xf numFmtId="0" fontId="12" fillId="40" borderId="116" applyNumberFormat="0" applyProtection="0">
      <alignment horizontal="left" vertical="top" indent="1"/>
    </xf>
    <xf numFmtId="0" fontId="12" fillId="40" borderId="116" applyNumberFormat="0" applyProtection="0">
      <alignment horizontal="left" vertical="top" indent="1"/>
    </xf>
    <xf numFmtId="0" fontId="12" fillId="40" borderId="116" applyNumberFormat="0" applyProtection="0">
      <alignment horizontal="left" vertical="top" indent="1"/>
    </xf>
    <xf numFmtId="0" fontId="12" fillId="40" borderId="116" applyNumberFormat="0" applyProtection="0">
      <alignment horizontal="left" vertical="top" indent="1"/>
    </xf>
    <xf numFmtId="0" fontId="12" fillId="40" borderId="116" applyNumberFormat="0" applyProtection="0">
      <alignment horizontal="left" vertical="top" indent="1"/>
    </xf>
    <xf numFmtId="4" fontId="19" fillId="0" borderId="108" applyNumberFormat="0" applyProtection="0">
      <alignment horizontal="right" vertical="center" wrapText="1"/>
    </xf>
    <xf numFmtId="4" fontId="19" fillId="0" borderId="108" applyNumberFormat="0" applyProtection="0">
      <alignment horizontal="right" vertical="center" wrapText="1"/>
    </xf>
    <xf numFmtId="4" fontId="19" fillId="0" borderId="108" applyNumberFormat="0" applyProtection="0">
      <alignment horizontal="right" vertical="center" wrapText="1"/>
    </xf>
    <xf numFmtId="4" fontId="19" fillId="0" borderId="108" applyNumberFormat="0" applyProtection="0">
      <alignment horizontal="right" vertical="center" wrapText="1"/>
    </xf>
    <xf numFmtId="4" fontId="19" fillId="0" borderId="108" applyNumberFormat="0" applyProtection="0">
      <alignment horizontal="right" vertical="center" wrapText="1"/>
    </xf>
    <xf numFmtId="4" fontId="33" fillId="41" borderId="116" applyNumberFormat="0" applyProtection="0">
      <alignment horizontal="right" vertical="center"/>
    </xf>
    <xf numFmtId="4" fontId="33" fillId="41" borderId="116" applyNumberFormat="0" applyProtection="0">
      <alignment horizontal="right" vertical="center"/>
    </xf>
    <xf numFmtId="4" fontId="33" fillId="41" borderId="116" applyNumberFormat="0" applyProtection="0">
      <alignment horizontal="right" vertical="center"/>
    </xf>
    <xf numFmtId="4" fontId="33" fillId="41" borderId="116" applyNumberFormat="0" applyProtection="0">
      <alignment horizontal="right" vertical="center"/>
    </xf>
    <xf numFmtId="4" fontId="33" fillId="41" borderId="116" applyNumberFormat="0" applyProtection="0">
      <alignment horizontal="right" vertical="center"/>
    </xf>
    <xf numFmtId="4" fontId="33" fillId="41" borderId="116" applyNumberFormat="0" applyProtection="0">
      <alignment horizontal="right" vertical="center"/>
    </xf>
    <xf numFmtId="4" fontId="33" fillId="41" borderId="116" applyNumberFormat="0" applyProtection="0">
      <alignment horizontal="right" vertical="center"/>
    </xf>
    <xf numFmtId="4" fontId="33" fillId="41" borderId="116" applyNumberFormat="0" applyProtection="0">
      <alignment horizontal="right" vertical="center"/>
    </xf>
    <xf numFmtId="4" fontId="33" fillId="41" borderId="116" applyNumberFormat="0" applyProtection="0">
      <alignment horizontal="right" vertical="center"/>
    </xf>
    <xf numFmtId="4" fontId="33" fillId="41" borderId="116" applyNumberFormat="0" applyProtection="0">
      <alignment horizontal="right" vertical="center"/>
    </xf>
    <xf numFmtId="4" fontId="33" fillId="41" borderId="116" applyNumberFormat="0" applyProtection="0">
      <alignment horizontal="right" vertical="center"/>
    </xf>
    <xf numFmtId="4" fontId="33" fillId="41" borderId="116" applyNumberFormat="0" applyProtection="0">
      <alignment horizontal="right" vertical="center"/>
    </xf>
    <xf numFmtId="4" fontId="33" fillId="41" borderId="116" applyNumberFormat="0" applyProtection="0">
      <alignment horizontal="right" vertical="center"/>
    </xf>
    <xf numFmtId="4" fontId="33" fillId="41" borderId="116" applyNumberFormat="0" applyProtection="0">
      <alignment horizontal="right" vertical="center"/>
    </xf>
    <xf numFmtId="4" fontId="19" fillId="0" borderId="119" applyNumberFormat="0" applyProtection="0">
      <alignment horizontal="left" vertical="center" indent="1"/>
    </xf>
    <xf numFmtId="4" fontId="19" fillId="0" borderId="119" applyNumberFormat="0" applyProtection="0">
      <alignment horizontal="left" vertical="center" indent="1"/>
    </xf>
    <xf numFmtId="4" fontId="19" fillId="0" borderId="119" applyNumberFormat="0" applyProtection="0">
      <alignment horizontal="left" vertical="center" indent="1"/>
    </xf>
    <xf numFmtId="4" fontId="19" fillId="0" borderId="119" applyNumberFormat="0" applyProtection="0">
      <alignment horizontal="left" vertical="center" indent="1"/>
    </xf>
    <xf numFmtId="4" fontId="19" fillId="0" borderId="119" applyNumberFormat="0" applyProtection="0">
      <alignment horizontal="left" vertical="center" indent="1"/>
    </xf>
    <xf numFmtId="4" fontId="19" fillId="0" borderId="119" applyNumberFormat="0" applyProtection="0">
      <alignment horizontal="left" vertical="center" indent="1"/>
    </xf>
    <xf numFmtId="4" fontId="19" fillId="0" borderId="119" applyNumberFormat="0" applyProtection="0">
      <alignment horizontal="left" vertical="center" indent="1"/>
    </xf>
    <xf numFmtId="4" fontId="19" fillId="0" borderId="119" applyNumberFormat="0" applyProtection="0">
      <alignment horizontal="left" vertical="center" indent="1"/>
    </xf>
    <xf numFmtId="4" fontId="19" fillId="0" borderId="119" applyNumberFormat="0" applyProtection="0">
      <alignment horizontal="left" vertical="center" indent="1"/>
    </xf>
    <xf numFmtId="4" fontId="19" fillId="0" borderId="119" applyNumberFormat="0" applyProtection="0">
      <alignment horizontal="left" vertical="center" indent="1"/>
    </xf>
    <xf numFmtId="4" fontId="19" fillId="0" borderId="119" applyNumberFormat="0" applyProtection="0">
      <alignment horizontal="left" vertical="center" indent="1"/>
    </xf>
    <xf numFmtId="4" fontId="19" fillId="0" borderId="119" applyNumberFormat="0" applyProtection="0">
      <alignment horizontal="left" vertical="center" indent="1"/>
    </xf>
    <xf numFmtId="0" fontId="21" fillId="43" borderId="119" applyNumberFormat="0" applyProtection="0">
      <alignment horizontal="center" vertical="center" wrapText="1"/>
    </xf>
    <xf numFmtId="0" fontId="21" fillId="44" borderId="119" applyNumberFormat="0" applyProtection="0">
      <alignment horizontal="center" vertical="top" wrapText="1"/>
    </xf>
    <xf numFmtId="0" fontId="21" fillId="44" borderId="119" applyNumberFormat="0" applyProtection="0">
      <alignment horizontal="center" vertical="top" wrapText="1"/>
    </xf>
    <xf numFmtId="0" fontId="21" fillId="44" borderId="119" applyNumberFormat="0" applyProtection="0">
      <alignment horizontal="center" vertical="top" wrapText="1"/>
    </xf>
    <xf numFmtId="0" fontId="21" fillId="44" borderId="119" applyNumberFormat="0" applyProtection="0">
      <alignment horizontal="center" vertical="top" wrapText="1"/>
    </xf>
    <xf numFmtId="0" fontId="21" fillId="44" borderId="119" applyNumberFormat="0" applyProtection="0">
      <alignment horizontal="center" vertical="top" wrapText="1"/>
    </xf>
    <xf numFmtId="0" fontId="21" fillId="43" borderId="119" applyNumberFormat="0" applyProtection="0">
      <alignment horizontal="center" vertical="center" wrapText="1"/>
    </xf>
    <xf numFmtId="0" fontId="21" fillId="43" borderId="119" applyNumberFormat="0" applyProtection="0">
      <alignment horizontal="center" vertical="center" wrapText="1"/>
    </xf>
    <xf numFmtId="0" fontId="21" fillId="43" borderId="119" applyNumberFormat="0" applyProtection="0">
      <alignment horizontal="center" vertical="center" wrapText="1"/>
    </xf>
    <xf numFmtId="0" fontId="21" fillId="43" borderId="119" applyNumberFormat="0" applyProtection="0">
      <alignment horizontal="center" vertical="center" wrapText="1"/>
    </xf>
    <xf numFmtId="4" fontId="42" fillId="41" borderId="116" applyNumberFormat="0" applyProtection="0">
      <alignment horizontal="right" vertical="center"/>
    </xf>
    <xf numFmtId="4" fontId="42" fillId="41" borderId="116" applyNumberFormat="0" applyProtection="0">
      <alignment horizontal="right" vertical="center"/>
    </xf>
    <xf numFmtId="4" fontId="42" fillId="41" borderId="116" applyNumberFormat="0" applyProtection="0">
      <alignment horizontal="right" vertical="center"/>
    </xf>
    <xf numFmtId="4" fontId="42" fillId="41" borderId="116" applyNumberFormat="0" applyProtection="0">
      <alignment horizontal="right" vertical="center"/>
    </xf>
    <xf numFmtId="4" fontId="42" fillId="41" borderId="116" applyNumberFormat="0" applyProtection="0">
      <alignment horizontal="right" vertical="center"/>
    </xf>
    <xf numFmtId="4" fontId="42" fillId="41" borderId="116" applyNumberFormat="0" applyProtection="0">
      <alignment horizontal="right" vertical="center"/>
    </xf>
    <xf numFmtId="4" fontId="42" fillId="41" borderId="116" applyNumberFormat="0" applyProtection="0">
      <alignment horizontal="right" vertical="center"/>
    </xf>
    <xf numFmtId="4" fontId="42" fillId="41" borderId="116" applyNumberFormat="0" applyProtection="0">
      <alignment horizontal="right" vertical="center"/>
    </xf>
    <xf numFmtId="4" fontId="42" fillId="41" borderId="116" applyNumberFormat="0" applyProtection="0">
      <alignment horizontal="right" vertical="center"/>
    </xf>
    <xf numFmtId="4" fontId="42" fillId="41" borderId="116" applyNumberFormat="0" applyProtection="0">
      <alignment horizontal="right" vertical="center"/>
    </xf>
    <xf numFmtId="4" fontId="42" fillId="41" borderId="116" applyNumberFormat="0" applyProtection="0">
      <alignment horizontal="right" vertical="center"/>
    </xf>
    <xf numFmtId="4" fontId="42" fillId="41" borderId="116" applyNumberFormat="0" applyProtection="0">
      <alignment horizontal="right" vertical="center"/>
    </xf>
    <xf numFmtId="4" fontId="42" fillId="41" borderId="116" applyNumberFormat="0" applyProtection="0">
      <alignment horizontal="right" vertical="center"/>
    </xf>
    <xf numFmtId="4" fontId="42" fillId="41" borderId="116" applyNumberFormat="0" applyProtection="0">
      <alignment horizontal="right" vertical="center"/>
    </xf>
    <xf numFmtId="4" fontId="19" fillId="0" borderId="108" applyNumberFormat="0" applyProtection="0">
      <alignment horizontal="left" vertical="center" indent="1"/>
    </xf>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20" applyNumberFormat="0" applyFont="0" applyAlignment="0" applyProtection="0"/>
    <xf numFmtId="9" fontId="2" fillId="0" borderId="0" applyFont="0" applyFill="0" applyBorder="0" applyAlignment="0" applyProtection="0"/>
    <xf numFmtId="4" fontId="27" fillId="18" borderId="108" applyNumberFormat="0" applyProtection="0">
      <alignment horizontal="right" vertical="center" wrapText="1"/>
    </xf>
    <xf numFmtId="4" fontId="27" fillId="18" borderId="108" applyNumberFormat="0" applyProtection="0">
      <alignment horizontal="right" vertical="center" wrapText="1"/>
    </xf>
    <xf numFmtId="4" fontId="27" fillId="18" borderId="108" applyNumberFormat="0" applyProtection="0">
      <alignment horizontal="right" vertical="center" wrapText="1"/>
    </xf>
    <xf numFmtId="4" fontId="27" fillId="18" borderId="108" applyNumberFormat="0" applyProtection="0">
      <alignment horizontal="right" vertical="center" wrapText="1"/>
    </xf>
    <xf numFmtId="4" fontId="27" fillId="18" borderId="108" applyNumberFormat="0" applyProtection="0">
      <alignment horizontal="right" vertical="center" wrapText="1"/>
    </xf>
    <xf numFmtId="4" fontId="28" fillId="19" borderId="121" applyNumberFormat="0" applyProtection="0">
      <alignment vertical="center"/>
    </xf>
    <xf numFmtId="4" fontId="28" fillId="19" borderId="121" applyNumberFormat="0" applyProtection="0">
      <alignment vertical="center"/>
    </xf>
    <xf numFmtId="4" fontId="28" fillId="19" borderId="121" applyNumberFormat="0" applyProtection="0">
      <alignment vertical="center"/>
    </xf>
    <xf numFmtId="4" fontId="28" fillId="19" borderId="121" applyNumberFormat="0" applyProtection="0">
      <alignment vertical="center"/>
    </xf>
    <xf numFmtId="4" fontId="28" fillId="19" borderId="121" applyNumberFormat="0" applyProtection="0">
      <alignment vertical="center"/>
    </xf>
    <xf numFmtId="4" fontId="28" fillId="19" borderId="121" applyNumberFormat="0" applyProtection="0">
      <alignment vertical="center"/>
    </xf>
    <xf numFmtId="4" fontId="28" fillId="19" borderId="121" applyNumberFormat="0" applyProtection="0">
      <alignment vertical="center"/>
    </xf>
    <xf numFmtId="4" fontId="28" fillId="19" borderId="121" applyNumberFormat="0" applyProtection="0">
      <alignment vertical="center"/>
    </xf>
    <xf numFmtId="4" fontId="28" fillId="19" borderId="121" applyNumberFormat="0" applyProtection="0">
      <alignment vertical="center"/>
    </xf>
    <xf numFmtId="4" fontId="28" fillId="19" borderId="121" applyNumberFormat="0" applyProtection="0">
      <alignment vertical="center"/>
    </xf>
    <xf numFmtId="4" fontId="28" fillId="19" borderId="121" applyNumberFormat="0" applyProtection="0">
      <alignment vertical="center"/>
    </xf>
    <xf numFmtId="4" fontId="28" fillId="19" borderId="121" applyNumberFormat="0" applyProtection="0">
      <alignment vertical="center"/>
    </xf>
    <xf numFmtId="4" fontId="28" fillId="19" borderId="121" applyNumberFormat="0" applyProtection="0">
      <alignment vertical="center"/>
    </xf>
    <xf numFmtId="4" fontId="28" fillId="19" borderId="121" applyNumberFormat="0" applyProtection="0">
      <alignment vertical="center"/>
    </xf>
    <xf numFmtId="4" fontId="27" fillId="18" borderId="122" applyNumberFormat="0" applyProtection="0">
      <alignment horizontal="left" vertical="center" indent="1"/>
    </xf>
    <xf numFmtId="4" fontId="27" fillId="18" borderId="122" applyNumberFormat="0" applyProtection="0">
      <alignment horizontal="left" vertical="center" indent="1"/>
    </xf>
    <xf numFmtId="4" fontId="27" fillId="18" borderId="122" applyNumberFormat="0" applyProtection="0">
      <alignment horizontal="left" vertical="center" indent="1"/>
    </xf>
    <xf numFmtId="4" fontId="27" fillId="18" borderId="122" applyNumberFormat="0" applyProtection="0">
      <alignment horizontal="left" vertical="center" indent="1"/>
    </xf>
    <xf numFmtId="4" fontId="27" fillId="18" borderId="122" applyNumberFormat="0" applyProtection="0">
      <alignment horizontal="left" vertical="center" indent="1"/>
    </xf>
    <xf numFmtId="0" fontId="13" fillId="19" borderId="121" applyNumberFormat="0" applyProtection="0">
      <alignment horizontal="left" vertical="top" indent="1"/>
    </xf>
    <xf numFmtId="0" fontId="13" fillId="19" borderId="121" applyNumberFormat="0" applyProtection="0">
      <alignment horizontal="left" vertical="top" indent="1"/>
    </xf>
    <xf numFmtId="0" fontId="13" fillId="19" borderId="121" applyNumberFormat="0" applyProtection="0">
      <alignment horizontal="left" vertical="top" indent="1"/>
    </xf>
    <xf numFmtId="0" fontId="13" fillId="19" borderId="121" applyNumberFormat="0" applyProtection="0">
      <alignment horizontal="left" vertical="top" indent="1"/>
    </xf>
    <xf numFmtId="0" fontId="13" fillId="19" borderId="121" applyNumberFormat="0" applyProtection="0">
      <alignment horizontal="left" vertical="top" indent="1"/>
    </xf>
    <xf numFmtId="0" fontId="13" fillId="19" borderId="121" applyNumberFormat="0" applyProtection="0">
      <alignment horizontal="left" vertical="top" indent="1"/>
    </xf>
    <xf numFmtId="0" fontId="13" fillId="19" borderId="121" applyNumberFormat="0" applyProtection="0">
      <alignment horizontal="left" vertical="top" indent="1"/>
    </xf>
    <xf numFmtId="0" fontId="13" fillId="19" borderId="121" applyNumberFormat="0" applyProtection="0">
      <alignment horizontal="left" vertical="top" indent="1"/>
    </xf>
    <xf numFmtId="0" fontId="13" fillId="19" borderId="121" applyNumberFormat="0" applyProtection="0">
      <alignment horizontal="left" vertical="top" indent="1"/>
    </xf>
    <xf numFmtId="0" fontId="13" fillId="19" borderId="121" applyNumberFormat="0" applyProtection="0">
      <alignment horizontal="left" vertical="top" indent="1"/>
    </xf>
    <xf numFmtId="0" fontId="13" fillId="19" borderId="121" applyNumberFormat="0" applyProtection="0">
      <alignment horizontal="left" vertical="top" indent="1"/>
    </xf>
    <xf numFmtId="0" fontId="13" fillId="19" borderId="121" applyNumberFormat="0" applyProtection="0">
      <alignment horizontal="left" vertical="top" indent="1"/>
    </xf>
    <xf numFmtId="0" fontId="13" fillId="19" borderId="121" applyNumberFormat="0" applyProtection="0">
      <alignment horizontal="left" vertical="top" indent="1"/>
    </xf>
    <xf numFmtId="0" fontId="13" fillId="19" borderId="121" applyNumberFormat="0" applyProtection="0">
      <alignment horizontal="left" vertical="top" indent="1"/>
    </xf>
    <xf numFmtId="4" fontId="21" fillId="22" borderId="122" applyNumberFormat="0" applyProtection="0">
      <alignment horizontal="left" vertical="center"/>
    </xf>
    <xf numFmtId="4" fontId="21" fillId="22" borderId="122" applyNumberFormat="0" applyProtection="0">
      <alignment horizontal="left" vertical="center"/>
    </xf>
    <xf numFmtId="4" fontId="21" fillId="22" borderId="122" applyNumberFormat="0" applyProtection="0">
      <alignment horizontal="left" vertical="center"/>
    </xf>
    <xf numFmtId="4" fontId="21" fillId="22" borderId="122" applyNumberFormat="0" applyProtection="0">
      <alignment horizontal="left" vertical="center"/>
    </xf>
    <xf numFmtId="4" fontId="21" fillId="22" borderId="122" applyNumberFormat="0" applyProtection="0">
      <alignment horizontal="left" vertical="center"/>
    </xf>
    <xf numFmtId="4" fontId="12" fillId="24" borderId="121" applyNumberFormat="0" applyProtection="0">
      <alignment horizontal="right" vertical="center"/>
    </xf>
    <xf numFmtId="4" fontId="12" fillId="24" borderId="121" applyNumberFormat="0" applyProtection="0">
      <alignment horizontal="right" vertical="center"/>
    </xf>
    <xf numFmtId="4" fontId="12" fillId="24" borderId="121" applyNumberFormat="0" applyProtection="0">
      <alignment horizontal="right" vertical="center"/>
    </xf>
    <xf numFmtId="4" fontId="12" fillId="24" borderId="121" applyNumberFormat="0" applyProtection="0">
      <alignment horizontal="right" vertical="center"/>
    </xf>
    <xf numFmtId="4" fontId="12" fillId="24" borderId="121" applyNumberFormat="0" applyProtection="0">
      <alignment horizontal="right" vertical="center"/>
    </xf>
    <xf numFmtId="4" fontId="12" fillId="24" borderId="121" applyNumberFormat="0" applyProtection="0">
      <alignment horizontal="right" vertical="center"/>
    </xf>
    <xf numFmtId="4" fontId="12" fillId="24" borderId="121" applyNumberFormat="0" applyProtection="0">
      <alignment horizontal="right" vertical="center"/>
    </xf>
    <xf numFmtId="4" fontId="12" fillId="24" borderId="121" applyNumberFormat="0" applyProtection="0">
      <alignment horizontal="right" vertical="center"/>
    </xf>
    <xf numFmtId="4" fontId="12" fillId="24" borderId="121" applyNumberFormat="0" applyProtection="0">
      <alignment horizontal="right" vertical="center"/>
    </xf>
    <xf numFmtId="4" fontId="12" fillId="24" borderId="121" applyNumberFormat="0" applyProtection="0">
      <alignment horizontal="right" vertical="center"/>
    </xf>
    <xf numFmtId="4" fontId="12" fillId="24" borderId="121" applyNumberFormat="0" applyProtection="0">
      <alignment horizontal="right" vertical="center"/>
    </xf>
    <xf numFmtId="4" fontId="12" fillId="24" borderId="121" applyNumberFormat="0" applyProtection="0">
      <alignment horizontal="right" vertical="center"/>
    </xf>
    <xf numFmtId="4" fontId="12" fillId="24" borderId="121" applyNumberFormat="0" applyProtection="0">
      <alignment horizontal="right" vertical="center"/>
    </xf>
    <xf numFmtId="4" fontId="12" fillId="24" borderId="121" applyNumberFormat="0" applyProtection="0">
      <alignment horizontal="right" vertical="center"/>
    </xf>
    <xf numFmtId="4" fontId="12" fillId="25" borderId="121" applyNumberFormat="0" applyProtection="0">
      <alignment horizontal="right" vertical="center"/>
    </xf>
    <xf numFmtId="4" fontId="12" fillId="25" borderId="121" applyNumberFormat="0" applyProtection="0">
      <alignment horizontal="right" vertical="center"/>
    </xf>
    <xf numFmtId="4" fontId="12" fillId="25" borderId="121" applyNumberFormat="0" applyProtection="0">
      <alignment horizontal="right" vertical="center"/>
    </xf>
    <xf numFmtId="4" fontId="12" fillId="25" borderId="121" applyNumberFormat="0" applyProtection="0">
      <alignment horizontal="right" vertical="center"/>
    </xf>
    <xf numFmtId="4" fontId="12" fillId="25" borderId="121" applyNumberFormat="0" applyProtection="0">
      <alignment horizontal="right" vertical="center"/>
    </xf>
    <xf numFmtId="4" fontId="12" fillId="25" borderId="121" applyNumberFormat="0" applyProtection="0">
      <alignment horizontal="right" vertical="center"/>
    </xf>
    <xf numFmtId="4" fontId="12" fillId="25" borderId="121" applyNumberFormat="0" applyProtection="0">
      <alignment horizontal="right" vertical="center"/>
    </xf>
    <xf numFmtId="4" fontId="12" fillId="25" borderId="121" applyNumberFormat="0" applyProtection="0">
      <alignment horizontal="right" vertical="center"/>
    </xf>
    <xf numFmtId="4" fontId="12" fillId="25" borderId="121" applyNumberFormat="0" applyProtection="0">
      <alignment horizontal="right" vertical="center"/>
    </xf>
    <xf numFmtId="4" fontId="12" fillId="25" borderId="121" applyNumberFormat="0" applyProtection="0">
      <alignment horizontal="right" vertical="center"/>
    </xf>
    <xf numFmtId="4" fontId="12" fillId="25" borderId="121" applyNumberFormat="0" applyProtection="0">
      <alignment horizontal="right" vertical="center"/>
    </xf>
    <xf numFmtId="4" fontId="12" fillId="25" borderId="121" applyNumberFormat="0" applyProtection="0">
      <alignment horizontal="right" vertical="center"/>
    </xf>
    <xf numFmtId="4" fontId="12" fillId="25" borderId="121" applyNumberFormat="0" applyProtection="0">
      <alignment horizontal="right" vertical="center"/>
    </xf>
    <xf numFmtId="4" fontId="12" fillId="25" borderId="121" applyNumberFormat="0" applyProtection="0">
      <alignment horizontal="right" vertical="center"/>
    </xf>
    <xf numFmtId="4" fontId="12" fillId="26" borderId="121" applyNumberFormat="0" applyProtection="0">
      <alignment horizontal="right" vertical="center"/>
    </xf>
    <xf numFmtId="4" fontId="12" fillId="26" borderId="121" applyNumberFormat="0" applyProtection="0">
      <alignment horizontal="right" vertical="center"/>
    </xf>
    <xf numFmtId="4" fontId="12" fillId="26" borderId="121" applyNumberFormat="0" applyProtection="0">
      <alignment horizontal="right" vertical="center"/>
    </xf>
    <xf numFmtId="4" fontId="12" fillId="26" borderId="121" applyNumberFormat="0" applyProtection="0">
      <alignment horizontal="right" vertical="center"/>
    </xf>
    <xf numFmtId="4" fontId="12" fillId="26" borderId="121" applyNumberFormat="0" applyProtection="0">
      <alignment horizontal="right" vertical="center"/>
    </xf>
    <xf numFmtId="4" fontId="12" fillId="26" borderId="121" applyNumberFormat="0" applyProtection="0">
      <alignment horizontal="right" vertical="center"/>
    </xf>
    <xf numFmtId="4" fontId="12" fillId="26" borderId="121" applyNumberFormat="0" applyProtection="0">
      <alignment horizontal="right" vertical="center"/>
    </xf>
    <xf numFmtId="4" fontId="12" fillId="26" borderId="121" applyNumberFormat="0" applyProtection="0">
      <alignment horizontal="right" vertical="center"/>
    </xf>
    <xf numFmtId="4" fontId="12" fillId="26" borderId="121" applyNumberFormat="0" applyProtection="0">
      <alignment horizontal="right" vertical="center"/>
    </xf>
    <xf numFmtId="4" fontId="12" fillId="26" borderId="121" applyNumberFormat="0" applyProtection="0">
      <alignment horizontal="right" vertical="center"/>
    </xf>
    <xf numFmtId="4" fontId="12" fillId="26" borderId="121" applyNumberFormat="0" applyProtection="0">
      <alignment horizontal="right" vertical="center"/>
    </xf>
    <xf numFmtId="4" fontId="12" fillId="26" borderId="121" applyNumberFormat="0" applyProtection="0">
      <alignment horizontal="right" vertical="center"/>
    </xf>
    <xf numFmtId="4" fontId="12" fillId="26" borderId="121" applyNumberFormat="0" applyProtection="0">
      <alignment horizontal="right" vertical="center"/>
    </xf>
    <xf numFmtId="4" fontId="12" fillId="26" borderId="121" applyNumberFormat="0" applyProtection="0">
      <alignment horizontal="right" vertical="center"/>
    </xf>
    <xf numFmtId="4" fontId="12" fillId="27" borderId="121" applyNumberFormat="0" applyProtection="0">
      <alignment horizontal="right" vertical="center"/>
    </xf>
    <xf numFmtId="4" fontId="12" fillId="27" borderId="121" applyNumberFormat="0" applyProtection="0">
      <alignment horizontal="right" vertical="center"/>
    </xf>
    <xf numFmtId="4" fontId="12" fillId="27" borderId="121" applyNumberFormat="0" applyProtection="0">
      <alignment horizontal="right" vertical="center"/>
    </xf>
    <xf numFmtId="4" fontId="12" fillId="27" borderId="121" applyNumberFormat="0" applyProtection="0">
      <alignment horizontal="right" vertical="center"/>
    </xf>
    <xf numFmtId="4" fontId="12" fillId="27" borderId="121" applyNumberFormat="0" applyProtection="0">
      <alignment horizontal="right" vertical="center"/>
    </xf>
    <xf numFmtId="4" fontId="12" fillId="27" borderId="121" applyNumberFormat="0" applyProtection="0">
      <alignment horizontal="right" vertical="center"/>
    </xf>
    <xf numFmtId="4" fontId="12" fillId="27" borderId="121" applyNumberFormat="0" applyProtection="0">
      <alignment horizontal="right" vertical="center"/>
    </xf>
    <xf numFmtId="4" fontId="12" fillId="27" borderId="121" applyNumberFormat="0" applyProtection="0">
      <alignment horizontal="right" vertical="center"/>
    </xf>
    <xf numFmtId="4" fontId="12" fillId="27" borderId="121" applyNumberFormat="0" applyProtection="0">
      <alignment horizontal="right" vertical="center"/>
    </xf>
    <xf numFmtId="4" fontId="12" fillId="27" borderId="121" applyNumberFormat="0" applyProtection="0">
      <alignment horizontal="right" vertical="center"/>
    </xf>
    <xf numFmtId="4" fontId="12" fillId="27" borderId="121" applyNumberFormat="0" applyProtection="0">
      <alignment horizontal="right" vertical="center"/>
    </xf>
    <xf numFmtId="4" fontId="12" fillId="27" borderId="121" applyNumberFormat="0" applyProtection="0">
      <alignment horizontal="right" vertical="center"/>
    </xf>
    <xf numFmtId="4" fontId="12" fillId="27" borderId="121" applyNumberFormat="0" applyProtection="0">
      <alignment horizontal="right" vertical="center"/>
    </xf>
    <xf numFmtId="4" fontId="12" fillId="27" borderId="121" applyNumberFormat="0" applyProtection="0">
      <alignment horizontal="right" vertical="center"/>
    </xf>
    <xf numFmtId="4" fontId="12" fillId="28" borderId="121" applyNumberFormat="0" applyProtection="0">
      <alignment horizontal="right" vertical="center"/>
    </xf>
    <xf numFmtId="4" fontId="12" fillId="28" borderId="121" applyNumberFormat="0" applyProtection="0">
      <alignment horizontal="right" vertical="center"/>
    </xf>
    <xf numFmtId="4" fontId="12" fillId="28" borderId="121" applyNumberFormat="0" applyProtection="0">
      <alignment horizontal="right" vertical="center"/>
    </xf>
    <xf numFmtId="4" fontId="12" fillId="28" borderId="121" applyNumberFormat="0" applyProtection="0">
      <alignment horizontal="right" vertical="center"/>
    </xf>
    <xf numFmtId="4" fontId="12" fillId="28" borderId="121" applyNumberFormat="0" applyProtection="0">
      <alignment horizontal="right" vertical="center"/>
    </xf>
    <xf numFmtId="4" fontId="12" fillId="28" borderId="121" applyNumberFormat="0" applyProtection="0">
      <alignment horizontal="right" vertical="center"/>
    </xf>
    <xf numFmtId="4" fontId="12" fillId="28" borderId="121" applyNumberFormat="0" applyProtection="0">
      <alignment horizontal="right" vertical="center"/>
    </xf>
    <xf numFmtId="4" fontId="12" fillId="28" borderId="121" applyNumberFormat="0" applyProtection="0">
      <alignment horizontal="right" vertical="center"/>
    </xf>
    <xf numFmtId="4" fontId="12" fillId="28" borderId="121" applyNumberFormat="0" applyProtection="0">
      <alignment horizontal="right" vertical="center"/>
    </xf>
    <xf numFmtId="4" fontId="12" fillId="28" borderId="121" applyNumberFormat="0" applyProtection="0">
      <alignment horizontal="right" vertical="center"/>
    </xf>
    <xf numFmtId="4" fontId="12" fillId="28" borderId="121" applyNumberFormat="0" applyProtection="0">
      <alignment horizontal="right" vertical="center"/>
    </xf>
    <xf numFmtId="4" fontId="12" fillId="28" borderId="121" applyNumberFormat="0" applyProtection="0">
      <alignment horizontal="right" vertical="center"/>
    </xf>
    <xf numFmtId="4" fontId="12" fillId="28" borderId="121" applyNumberFormat="0" applyProtection="0">
      <alignment horizontal="right" vertical="center"/>
    </xf>
    <xf numFmtId="4" fontId="12" fillId="28" borderId="121" applyNumberFormat="0" applyProtection="0">
      <alignment horizontal="right" vertical="center"/>
    </xf>
    <xf numFmtId="4" fontId="12" fillId="29" borderId="121" applyNumberFormat="0" applyProtection="0">
      <alignment horizontal="right" vertical="center"/>
    </xf>
    <xf numFmtId="4" fontId="12" fillId="29" borderId="121" applyNumberFormat="0" applyProtection="0">
      <alignment horizontal="right" vertical="center"/>
    </xf>
    <xf numFmtId="4" fontId="12" fillId="29" borderId="121" applyNumberFormat="0" applyProtection="0">
      <alignment horizontal="right" vertical="center"/>
    </xf>
    <xf numFmtId="4" fontId="12" fillId="29" borderId="121" applyNumberFormat="0" applyProtection="0">
      <alignment horizontal="right" vertical="center"/>
    </xf>
    <xf numFmtId="4" fontId="12" fillId="29" borderId="121" applyNumberFormat="0" applyProtection="0">
      <alignment horizontal="right" vertical="center"/>
    </xf>
    <xf numFmtId="4" fontId="12" fillId="29" borderId="121" applyNumberFormat="0" applyProtection="0">
      <alignment horizontal="right" vertical="center"/>
    </xf>
    <xf numFmtId="4" fontId="12" fillId="29" borderId="121" applyNumberFormat="0" applyProtection="0">
      <alignment horizontal="right" vertical="center"/>
    </xf>
    <xf numFmtId="4" fontId="12" fillId="29" borderId="121" applyNumberFormat="0" applyProtection="0">
      <alignment horizontal="right" vertical="center"/>
    </xf>
    <xf numFmtId="4" fontId="12" fillId="29" borderId="121" applyNumberFormat="0" applyProtection="0">
      <alignment horizontal="right" vertical="center"/>
    </xf>
    <xf numFmtId="4" fontId="12" fillId="29" borderId="121" applyNumberFormat="0" applyProtection="0">
      <alignment horizontal="right" vertical="center"/>
    </xf>
    <xf numFmtId="4" fontId="12" fillId="29" borderId="121" applyNumberFormat="0" applyProtection="0">
      <alignment horizontal="right" vertical="center"/>
    </xf>
    <xf numFmtId="4" fontId="12" fillId="29" borderId="121" applyNumberFormat="0" applyProtection="0">
      <alignment horizontal="right" vertical="center"/>
    </xf>
    <xf numFmtId="4" fontId="12" fillId="29" borderId="121" applyNumberFormat="0" applyProtection="0">
      <alignment horizontal="right" vertical="center"/>
    </xf>
    <xf numFmtId="4" fontId="12" fillId="29" borderId="121" applyNumberFormat="0" applyProtection="0">
      <alignment horizontal="right" vertical="center"/>
    </xf>
    <xf numFmtId="4" fontId="12" fillId="30" borderId="121" applyNumberFormat="0" applyProtection="0">
      <alignment horizontal="right" vertical="center"/>
    </xf>
    <xf numFmtId="4" fontId="12" fillId="30" borderId="121" applyNumberFormat="0" applyProtection="0">
      <alignment horizontal="right" vertical="center"/>
    </xf>
    <xf numFmtId="4" fontId="12" fillId="30" borderId="121" applyNumberFormat="0" applyProtection="0">
      <alignment horizontal="right" vertical="center"/>
    </xf>
    <xf numFmtId="4" fontId="12" fillId="30" borderId="121" applyNumberFormat="0" applyProtection="0">
      <alignment horizontal="right" vertical="center"/>
    </xf>
    <xf numFmtId="4" fontId="12" fillId="30" borderId="121" applyNumberFormat="0" applyProtection="0">
      <alignment horizontal="right" vertical="center"/>
    </xf>
    <xf numFmtId="4" fontId="12" fillId="30" borderId="121" applyNumberFormat="0" applyProtection="0">
      <alignment horizontal="right" vertical="center"/>
    </xf>
    <xf numFmtId="4" fontId="12" fillId="30" borderId="121" applyNumberFormat="0" applyProtection="0">
      <alignment horizontal="right" vertical="center"/>
    </xf>
    <xf numFmtId="4" fontId="12" fillId="30" borderId="121" applyNumberFormat="0" applyProtection="0">
      <alignment horizontal="right" vertical="center"/>
    </xf>
    <xf numFmtId="4" fontId="12" fillId="30" borderId="121" applyNumberFormat="0" applyProtection="0">
      <alignment horizontal="right" vertical="center"/>
    </xf>
    <xf numFmtId="4" fontId="12" fillId="30" borderId="121" applyNumberFormat="0" applyProtection="0">
      <alignment horizontal="right" vertical="center"/>
    </xf>
    <xf numFmtId="4" fontId="12" fillId="30" borderId="121" applyNumberFormat="0" applyProtection="0">
      <alignment horizontal="right" vertical="center"/>
    </xf>
    <xf numFmtId="4" fontId="12" fillId="30" borderId="121" applyNumberFormat="0" applyProtection="0">
      <alignment horizontal="right" vertical="center"/>
    </xf>
    <xf numFmtId="4" fontId="12" fillId="30" borderId="121" applyNumberFormat="0" applyProtection="0">
      <alignment horizontal="right" vertical="center"/>
    </xf>
    <xf numFmtId="4" fontId="12" fillId="30" borderId="121" applyNumberFormat="0" applyProtection="0">
      <alignment horizontal="right" vertical="center"/>
    </xf>
    <xf numFmtId="4" fontId="12" fillId="31" borderId="121" applyNumberFormat="0" applyProtection="0">
      <alignment horizontal="right" vertical="center"/>
    </xf>
    <xf numFmtId="4" fontId="12" fillId="31" borderId="121" applyNumberFormat="0" applyProtection="0">
      <alignment horizontal="right" vertical="center"/>
    </xf>
    <xf numFmtId="4" fontId="12" fillId="31" borderId="121" applyNumberFormat="0" applyProtection="0">
      <alignment horizontal="right" vertical="center"/>
    </xf>
    <xf numFmtId="4" fontId="12" fillId="31" borderId="121" applyNumberFormat="0" applyProtection="0">
      <alignment horizontal="right" vertical="center"/>
    </xf>
    <xf numFmtId="4" fontId="12" fillId="31" borderId="121" applyNumberFormat="0" applyProtection="0">
      <alignment horizontal="right" vertical="center"/>
    </xf>
    <xf numFmtId="4" fontId="12" fillId="31" borderId="121" applyNumberFormat="0" applyProtection="0">
      <alignment horizontal="right" vertical="center"/>
    </xf>
    <xf numFmtId="4" fontId="12" fillId="31" borderId="121" applyNumberFormat="0" applyProtection="0">
      <alignment horizontal="right" vertical="center"/>
    </xf>
    <xf numFmtId="4" fontId="12" fillId="31" borderId="121" applyNumberFormat="0" applyProtection="0">
      <alignment horizontal="right" vertical="center"/>
    </xf>
    <xf numFmtId="4" fontId="12" fillId="31" borderId="121" applyNumberFormat="0" applyProtection="0">
      <alignment horizontal="right" vertical="center"/>
    </xf>
    <xf numFmtId="4" fontId="12" fillId="31" borderId="121" applyNumberFormat="0" applyProtection="0">
      <alignment horizontal="right" vertical="center"/>
    </xf>
    <xf numFmtId="4" fontId="12" fillId="31" borderId="121" applyNumberFormat="0" applyProtection="0">
      <alignment horizontal="right" vertical="center"/>
    </xf>
    <xf numFmtId="4" fontId="12" fillId="31" borderId="121" applyNumberFormat="0" applyProtection="0">
      <alignment horizontal="right" vertical="center"/>
    </xf>
    <xf numFmtId="4" fontId="12" fillId="31" borderId="121" applyNumberFormat="0" applyProtection="0">
      <alignment horizontal="right" vertical="center"/>
    </xf>
    <xf numFmtId="4" fontId="12" fillId="31" borderId="121" applyNumberFormat="0" applyProtection="0">
      <alignment horizontal="right" vertical="center"/>
    </xf>
    <xf numFmtId="4" fontId="12" fillId="32" borderId="121" applyNumberFormat="0" applyProtection="0">
      <alignment horizontal="right" vertical="center"/>
    </xf>
    <xf numFmtId="4" fontId="12" fillId="32" borderId="121" applyNumberFormat="0" applyProtection="0">
      <alignment horizontal="right" vertical="center"/>
    </xf>
    <xf numFmtId="4" fontId="12" fillId="32" borderId="121" applyNumberFormat="0" applyProtection="0">
      <alignment horizontal="right" vertical="center"/>
    </xf>
    <xf numFmtId="4" fontId="12" fillId="32" borderId="121" applyNumberFormat="0" applyProtection="0">
      <alignment horizontal="right" vertical="center"/>
    </xf>
    <xf numFmtId="4" fontId="12" fillId="32" borderId="121" applyNumberFormat="0" applyProtection="0">
      <alignment horizontal="right" vertical="center"/>
    </xf>
    <xf numFmtId="4" fontId="12" fillId="32" borderId="121" applyNumberFormat="0" applyProtection="0">
      <alignment horizontal="right" vertical="center"/>
    </xf>
    <xf numFmtId="4" fontId="12" fillId="32" borderId="121" applyNumberFormat="0" applyProtection="0">
      <alignment horizontal="right" vertical="center"/>
    </xf>
    <xf numFmtId="4" fontId="12" fillId="32" borderId="121" applyNumberFormat="0" applyProtection="0">
      <alignment horizontal="right" vertical="center"/>
    </xf>
    <xf numFmtId="4" fontId="12" fillId="32" borderId="121" applyNumberFormat="0" applyProtection="0">
      <alignment horizontal="right" vertical="center"/>
    </xf>
    <xf numFmtId="4" fontId="12" fillId="32" borderId="121" applyNumberFormat="0" applyProtection="0">
      <alignment horizontal="right" vertical="center"/>
    </xf>
    <xf numFmtId="4" fontId="12" fillId="32" borderId="121" applyNumberFormat="0" applyProtection="0">
      <alignment horizontal="right" vertical="center"/>
    </xf>
    <xf numFmtId="4" fontId="12" fillId="32" borderId="121" applyNumberFormat="0" applyProtection="0">
      <alignment horizontal="right" vertical="center"/>
    </xf>
    <xf numFmtId="4" fontId="12" fillId="32" borderId="121" applyNumberFormat="0" applyProtection="0">
      <alignment horizontal="right" vertical="center"/>
    </xf>
    <xf numFmtId="4" fontId="12" fillId="32" borderId="121" applyNumberFormat="0" applyProtection="0">
      <alignment horizontal="right" vertical="center"/>
    </xf>
    <xf numFmtId="4" fontId="13" fillId="33" borderId="122" applyNumberFormat="0" applyProtection="0">
      <alignment horizontal="left" vertical="center" indent="1"/>
    </xf>
    <xf numFmtId="4" fontId="13" fillId="33" borderId="122" applyNumberFormat="0" applyProtection="0">
      <alignment horizontal="left" vertical="center" indent="1"/>
    </xf>
    <xf numFmtId="4" fontId="13" fillId="33" borderId="122" applyNumberFormat="0" applyProtection="0">
      <alignment horizontal="left" vertical="center" indent="1"/>
    </xf>
    <xf numFmtId="4" fontId="13" fillId="33" borderId="122" applyNumberFormat="0" applyProtection="0">
      <alignment horizontal="left" vertical="center" indent="1"/>
    </xf>
    <xf numFmtId="4" fontId="13" fillId="33" borderId="122" applyNumberFormat="0" applyProtection="0">
      <alignment horizontal="left" vertical="center" indent="1"/>
    </xf>
    <xf numFmtId="4" fontId="12" fillId="34" borderId="122" applyNumberFormat="0" applyProtection="0">
      <alignment horizontal="left" vertical="center" indent="1"/>
    </xf>
    <xf numFmtId="4" fontId="12" fillId="34" borderId="122" applyNumberFormat="0" applyProtection="0">
      <alignment horizontal="left" vertical="center" indent="1"/>
    </xf>
    <xf numFmtId="4" fontId="12" fillId="34" borderId="122" applyNumberFormat="0" applyProtection="0">
      <alignment horizontal="left" vertical="center" indent="1"/>
    </xf>
    <xf numFmtId="4" fontId="12" fillId="34" borderId="122" applyNumberFormat="0" applyProtection="0">
      <alignment horizontal="left" vertical="center" indent="1"/>
    </xf>
    <xf numFmtId="4" fontId="12" fillId="34" borderId="122" applyNumberFormat="0" applyProtection="0">
      <alignment horizontal="left" vertical="center" indent="1"/>
    </xf>
    <xf numFmtId="4" fontId="12" fillId="36" borderId="121" applyNumberFormat="0" applyProtection="0">
      <alignment horizontal="right" vertical="center"/>
    </xf>
    <xf numFmtId="4" fontId="12" fillId="36" borderId="121" applyNumberFormat="0" applyProtection="0">
      <alignment horizontal="right" vertical="center"/>
    </xf>
    <xf numFmtId="4" fontId="12" fillId="36" borderId="121" applyNumberFormat="0" applyProtection="0">
      <alignment horizontal="right" vertical="center"/>
    </xf>
    <xf numFmtId="4" fontId="12" fillId="36" borderId="121" applyNumberFormat="0" applyProtection="0">
      <alignment horizontal="right" vertical="center"/>
    </xf>
    <xf numFmtId="4" fontId="12" fillId="36" borderId="121" applyNumberFormat="0" applyProtection="0">
      <alignment horizontal="right" vertical="center"/>
    </xf>
    <xf numFmtId="4" fontId="12" fillId="36" borderId="121" applyNumberFormat="0" applyProtection="0">
      <alignment horizontal="right" vertical="center"/>
    </xf>
    <xf numFmtId="4" fontId="12" fillId="36" borderId="121" applyNumberFormat="0" applyProtection="0">
      <alignment horizontal="right" vertical="center"/>
    </xf>
    <xf numFmtId="4" fontId="12" fillId="36" borderId="121" applyNumberFormat="0" applyProtection="0">
      <alignment horizontal="right" vertical="center"/>
    </xf>
    <xf numFmtId="4" fontId="12" fillId="36" borderId="121" applyNumberFormat="0" applyProtection="0">
      <alignment horizontal="right" vertical="center"/>
    </xf>
    <xf numFmtId="4" fontId="12" fillId="36" borderId="121" applyNumberFormat="0" applyProtection="0">
      <alignment horizontal="right" vertical="center"/>
    </xf>
    <xf numFmtId="4" fontId="12" fillId="36" borderId="121" applyNumberFormat="0" applyProtection="0">
      <alignment horizontal="right" vertical="center"/>
    </xf>
    <xf numFmtId="4" fontId="12" fillId="36" borderId="121" applyNumberFormat="0" applyProtection="0">
      <alignment horizontal="right" vertical="center"/>
    </xf>
    <xf numFmtId="4" fontId="12" fillId="36" borderId="121" applyNumberFormat="0" applyProtection="0">
      <alignment horizontal="right" vertical="center"/>
    </xf>
    <xf numFmtId="4" fontId="12" fillId="36" borderId="121" applyNumberFormat="0" applyProtection="0">
      <alignment horizontal="right" vertical="center"/>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16" fillId="35" borderId="121" applyNumberFormat="0" applyProtection="0">
      <alignment horizontal="left" vertical="top" indent="1"/>
    </xf>
    <xf numFmtId="0" fontId="16" fillId="35" borderId="121" applyNumberFormat="0" applyProtection="0">
      <alignment horizontal="left" vertical="top" indent="1"/>
    </xf>
    <xf numFmtId="0" fontId="16" fillId="35" borderId="121" applyNumberFormat="0" applyProtection="0">
      <alignment horizontal="left" vertical="top" indent="1"/>
    </xf>
    <xf numFmtId="0" fontId="16" fillId="35" borderId="121" applyNumberFormat="0" applyProtection="0">
      <alignment horizontal="left" vertical="top" indent="1"/>
    </xf>
    <xf numFmtId="0" fontId="16" fillId="35" borderId="121" applyNumberFormat="0" applyProtection="0">
      <alignment horizontal="left" vertical="top" indent="1"/>
    </xf>
    <xf numFmtId="0" fontId="16" fillId="35" borderId="121" applyNumberFormat="0" applyProtection="0">
      <alignment horizontal="left" vertical="top" indent="1"/>
    </xf>
    <xf numFmtId="0" fontId="16" fillId="35" borderId="121" applyNumberFormat="0" applyProtection="0">
      <alignment horizontal="left" vertical="top" indent="1"/>
    </xf>
    <xf numFmtId="0" fontId="16" fillId="35" borderId="121" applyNumberFormat="0" applyProtection="0">
      <alignment horizontal="left" vertical="top" indent="1"/>
    </xf>
    <xf numFmtId="0" fontId="16" fillId="35" borderId="121" applyNumberFormat="0" applyProtection="0">
      <alignment horizontal="left" vertical="top" indent="1"/>
    </xf>
    <xf numFmtId="0" fontId="16" fillId="35" borderId="121" applyNumberFormat="0" applyProtection="0">
      <alignment horizontal="left" vertical="top" indent="1"/>
    </xf>
    <xf numFmtId="0" fontId="16" fillId="35" borderId="121" applyNumberFormat="0" applyProtection="0">
      <alignment horizontal="left" vertical="top" indent="1"/>
    </xf>
    <xf numFmtId="0" fontId="16" fillId="35" borderId="121" applyNumberFormat="0" applyProtection="0">
      <alignment horizontal="left" vertical="top" indent="1"/>
    </xf>
    <xf numFmtId="0" fontId="16" fillId="35" borderId="121" applyNumberFormat="0" applyProtection="0">
      <alignment horizontal="left" vertical="top" indent="1"/>
    </xf>
    <xf numFmtId="0" fontId="16" fillId="35" borderId="121" applyNumberFormat="0" applyProtection="0">
      <alignment horizontal="left" vertical="top" indent="1"/>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16" fillId="38" borderId="121" applyNumberFormat="0" applyProtection="0">
      <alignment horizontal="left" vertical="top" indent="1"/>
    </xf>
    <xf numFmtId="0" fontId="16" fillId="38" borderId="121" applyNumberFormat="0" applyProtection="0">
      <alignment horizontal="left" vertical="top" indent="1"/>
    </xf>
    <xf numFmtId="0" fontId="16" fillId="38" borderId="121" applyNumberFormat="0" applyProtection="0">
      <alignment horizontal="left" vertical="top" indent="1"/>
    </xf>
    <xf numFmtId="0" fontId="16" fillId="38" borderId="121" applyNumberFormat="0" applyProtection="0">
      <alignment horizontal="left" vertical="top" indent="1"/>
    </xf>
    <xf numFmtId="0" fontId="16" fillId="38" borderId="121" applyNumberFormat="0" applyProtection="0">
      <alignment horizontal="left" vertical="top" indent="1"/>
    </xf>
    <xf numFmtId="0" fontId="16" fillId="38" borderId="121" applyNumberFormat="0" applyProtection="0">
      <alignment horizontal="left" vertical="top" indent="1"/>
    </xf>
    <xf numFmtId="0" fontId="16" fillId="38" borderId="121" applyNumberFormat="0" applyProtection="0">
      <alignment horizontal="left" vertical="top" indent="1"/>
    </xf>
    <xf numFmtId="0" fontId="16" fillId="38" borderId="121" applyNumberFormat="0" applyProtection="0">
      <alignment horizontal="left" vertical="top" indent="1"/>
    </xf>
    <xf numFmtId="0" fontId="16" fillId="38" borderId="121" applyNumberFormat="0" applyProtection="0">
      <alignment horizontal="left" vertical="top" indent="1"/>
    </xf>
    <xf numFmtId="0" fontId="16" fillId="38" borderId="121" applyNumberFormat="0" applyProtection="0">
      <alignment horizontal="left" vertical="top" indent="1"/>
    </xf>
    <xf numFmtId="0" fontId="16" fillId="38" borderId="121" applyNumberFormat="0" applyProtection="0">
      <alignment horizontal="left" vertical="top" indent="1"/>
    </xf>
    <xf numFmtId="0" fontId="16" fillId="38" borderId="121" applyNumberFormat="0" applyProtection="0">
      <alignment horizontal="left" vertical="top" indent="1"/>
    </xf>
    <xf numFmtId="0" fontId="16" fillId="38" borderId="121" applyNumberFormat="0" applyProtection="0">
      <alignment horizontal="left" vertical="top" indent="1"/>
    </xf>
    <xf numFmtId="0" fontId="16" fillId="38" borderId="121" applyNumberFormat="0" applyProtection="0">
      <alignment horizontal="left" vertical="top" indent="1"/>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16" fillId="39" borderId="121" applyNumberFormat="0" applyProtection="0">
      <alignment horizontal="left" vertical="top" indent="1"/>
    </xf>
    <xf numFmtId="0" fontId="16" fillId="39" borderId="121" applyNumberFormat="0" applyProtection="0">
      <alignment horizontal="left" vertical="top" indent="1"/>
    </xf>
    <xf numFmtId="0" fontId="16" fillId="39" borderId="121" applyNumberFormat="0" applyProtection="0">
      <alignment horizontal="left" vertical="top" indent="1"/>
    </xf>
    <xf numFmtId="0" fontId="16" fillId="39" borderId="121" applyNumberFormat="0" applyProtection="0">
      <alignment horizontal="left" vertical="top" indent="1"/>
    </xf>
    <xf numFmtId="0" fontId="16" fillId="39" borderId="121" applyNumberFormat="0" applyProtection="0">
      <alignment horizontal="left" vertical="top" indent="1"/>
    </xf>
    <xf numFmtId="0" fontId="16" fillId="39" borderId="121" applyNumberFormat="0" applyProtection="0">
      <alignment horizontal="left" vertical="top" indent="1"/>
    </xf>
    <xf numFmtId="0" fontId="16" fillId="39" borderId="121" applyNumberFormat="0" applyProtection="0">
      <alignment horizontal="left" vertical="top" indent="1"/>
    </xf>
    <xf numFmtId="0" fontId="16" fillId="39" borderId="121" applyNumberFormat="0" applyProtection="0">
      <alignment horizontal="left" vertical="top" indent="1"/>
    </xf>
    <xf numFmtId="0" fontId="16" fillId="39" borderId="121" applyNumberFormat="0" applyProtection="0">
      <alignment horizontal="left" vertical="top" indent="1"/>
    </xf>
    <xf numFmtId="0" fontId="16" fillId="39" borderId="121" applyNumberFormat="0" applyProtection="0">
      <alignment horizontal="left" vertical="top" indent="1"/>
    </xf>
    <xf numFmtId="0" fontId="16" fillId="39" borderId="121" applyNumberFormat="0" applyProtection="0">
      <alignment horizontal="left" vertical="top" indent="1"/>
    </xf>
    <xf numFmtId="0" fontId="16" fillId="39" borderId="121" applyNumberFormat="0" applyProtection="0">
      <alignment horizontal="left" vertical="top" indent="1"/>
    </xf>
    <xf numFmtId="0" fontId="16" fillId="39" borderId="121" applyNumberFormat="0" applyProtection="0">
      <alignment horizontal="left" vertical="top" indent="1"/>
    </xf>
    <xf numFmtId="0" fontId="16" fillId="39" borderId="121" applyNumberFormat="0" applyProtection="0">
      <alignment horizontal="left" vertical="top" indent="1"/>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16" fillId="3" borderId="121" applyNumberFormat="0" applyProtection="0">
      <alignment horizontal="left" vertical="top" indent="1"/>
    </xf>
    <xf numFmtId="0" fontId="16" fillId="3" borderId="121" applyNumberFormat="0" applyProtection="0">
      <alignment horizontal="left" vertical="top" indent="1"/>
    </xf>
    <xf numFmtId="0" fontId="16" fillId="3" borderId="121" applyNumberFormat="0" applyProtection="0">
      <alignment horizontal="left" vertical="top" indent="1"/>
    </xf>
    <xf numFmtId="0" fontId="16" fillId="3" borderId="121" applyNumberFormat="0" applyProtection="0">
      <alignment horizontal="left" vertical="top" indent="1"/>
    </xf>
    <xf numFmtId="0" fontId="16" fillId="3" borderId="121" applyNumberFormat="0" applyProtection="0">
      <alignment horizontal="left" vertical="top" indent="1"/>
    </xf>
    <xf numFmtId="0" fontId="16" fillId="3" borderId="121" applyNumberFormat="0" applyProtection="0">
      <alignment horizontal="left" vertical="top" indent="1"/>
    </xf>
    <xf numFmtId="0" fontId="16" fillId="3" borderId="121" applyNumberFormat="0" applyProtection="0">
      <alignment horizontal="left" vertical="top" indent="1"/>
    </xf>
    <xf numFmtId="0" fontId="16" fillId="3" borderId="121" applyNumberFormat="0" applyProtection="0">
      <alignment horizontal="left" vertical="top" indent="1"/>
    </xf>
    <xf numFmtId="0" fontId="16" fillId="3" borderId="121" applyNumberFormat="0" applyProtection="0">
      <alignment horizontal="left" vertical="top" indent="1"/>
    </xf>
    <xf numFmtId="0" fontId="16" fillId="3" borderId="121" applyNumberFormat="0" applyProtection="0">
      <alignment horizontal="left" vertical="top" indent="1"/>
    </xf>
    <xf numFmtId="0" fontId="16" fillId="3" borderId="121" applyNumberFormat="0" applyProtection="0">
      <alignment horizontal="left" vertical="top" indent="1"/>
    </xf>
    <xf numFmtId="0" fontId="16" fillId="3" borderId="121" applyNumberFormat="0" applyProtection="0">
      <alignment horizontal="left" vertical="top" indent="1"/>
    </xf>
    <xf numFmtId="0" fontId="16" fillId="3" borderId="121" applyNumberFormat="0" applyProtection="0">
      <alignment horizontal="left" vertical="top" indent="1"/>
    </xf>
    <xf numFmtId="0" fontId="16" fillId="3" borderId="121" applyNumberFormat="0" applyProtection="0">
      <alignment horizontal="left" vertical="top" indent="1"/>
    </xf>
    <xf numFmtId="0" fontId="16" fillId="84" borderId="122" applyNumberFormat="0">
      <protection locked="0"/>
    </xf>
    <xf numFmtId="0" fontId="16" fillId="84" borderId="122" applyNumberFormat="0">
      <protection locked="0"/>
    </xf>
    <xf numFmtId="0" fontId="16" fillId="84" borderId="122" applyNumberFormat="0">
      <protection locked="0"/>
    </xf>
    <xf numFmtId="0" fontId="16" fillId="84" borderId="122" applyNumberFormat="0">
      <protection locked="0"/>
    </xf>
    <xf numFmtId="0" fontId="16" fillId="84" borderId="122" applyNumberFormat="0">
      <protection locked="0"/>
    </xf>
    <xf numFmtId="4" fontId="12" fillId="40" borderId="121" applyNumberFormat="0" applyProtection="0">
      <alignment vertical="center"/>
    </xf>
    <xf numFmtId="4" fontId="12" fillId="40" borderId="121" applyNumberFormat="0" applyProtection="0">
      <alignment vertical="center"/>
    </xf>
    <xf numFmtId="4" fontId="12" fillId="40" borderId="121" applyNumberFormat="0" applyProtection="0">
      <alignment vertical="center"/>
    </xf>
    <xf numFmtId="4" fontId="12" fillId="40" borderId="121" applyNumberFormat="0" applyProtection="0">
      <alignment vertical="center"/>
    </xf>
    <xf numFmtId="4" fontId="12" fillId="40" borderId="121" applyNumberFormat="0" applyProtection="0">
      <alignment vertical="center"/>
    </xf>
    <xf numFmtId="4" fontId="12" fillId="40" borderId="121" applyNumberFormat="0" applyProtection="0">
      <alignment vertical="center"/>
    </xf>
    <xf numFmtId="4" fontId="12" fillId="40" borderId="121" applyNumberFormat="0" applyProtection="0">
      <alignment vertical="center"/>
    </xf>
    <xf numFmtId="4" fontId="12" fillId="40" borderId="121" applyNumberFormat="0" applyProtection="0">
      <alignment vertical="center"/>
    </xf>
    <xf numFmtId="4" fontId="12" fillId="40" borderId="121" applyNumberFormat="0" applyProtection="0">
      <alignment vertical="center"/>
    </xf>
    <xf numFmtId="4" fontId="12" fillId="40" borderId="121" applyNumberFormat="0" applyProtection="0">
      <alignment vertical="center"/>
    </xf>
    <xf numFmtId="4" fontId="12" fillId="40" borderId="121" applyNumberFormat="0" applyProtection="0">
      <alignment vertical="center"/>
    </xf>
    <xf numFmtId="4" fontId="12" fillId="40" borderId="121" applyNumberFormat="0" applyProtection="0">
      <alignment vertical="center"/>
    </xf>
    <xf numFmtId="4" fontId="12" fillId="40" borderId="121" applyNumberFormat="0" applyProtection="0">
      <alignment vertical="center"/>
    </xf>
    <xf numFmtId="4" fontId="12" fillId="40" borderId="121" applyNumberFormat="0" applyProtection="0">
      <alignment vertical="center"/>
    </xf>
    <xf numFmtId="4" fontId="33" fillId="40" borderId="121" applyNumberFormat="0" applyProtection="0">
      <alignment vertical="center"/>
    </xf>
    <xf numFmtId="4" fontId="33" fillId="40" borderId="121" applyNumberFormat="0" applyProtection="0">
      <alignment vertical="center"/>
    </xf>
    <xf numFmtId="4" fontId="33" fillId="40" borderId="121" applyNumberFormat="0" applyProtection="0">
      <alignment vertical="center"/>
    </xf>
    <xf numFmtId="4" fontId="33" fillId="40" borderId="121" applyNumberFormat="0" applyProtection="0">
      <alignment vertical="center"/>
    </xf>
    <xf numFmtId="4" fontId="33" fillId="40" borderId="121" applyNumberFormat="0" applyProtection="0">
      <alignment vertical="center"/>
    </xf>
    <xf numFmtId="4" fontId="33" fillId="40" borderId="121" applyNumberFormat="0" applyProtection="0">
      <alignment vertical="center"/>
    </xf>
    <xf numFmtId="4" fontId="33" fillId="40" borderId="121" applyNumberFormat="0" applyProtection="0">
      <alignment vertical="center"/>
    </xf>
    <xf numFmtId="4" fontId="33" fillId="40" borderId="121" applyNumberFormat="0" applyProtection="0">
      <alignment vertical="center"/>
    </xf>
    <xf numFmtId="4" fontId="33" fillId="40" borderId="121" applyNumberFormat="0" applyProtection="0">
      <alignment vertical="center"/>
    </xf>
    <xf numFmtId="4" fontId="33" fillId="40" borderId="121" applyNumberFormat="0" applyProtection="0">
      <alignment vertical="center"/>
    </xf>
    <xf numFmtId="4" fontId="33" fillId="40" borderId="121" applyNumberFormat="0" applyProtection="0">
      <alignment vertical="center"/>
    </xf>
    <xf numFmtId="4" fontId="33" fillId="40" borderId="121" applyNumberFormat="0" applyProtection="0">
      <alignment vertical="center"/>
    </xf>
    <xf numFmtId="4" fontId="33" fillId="40" borderId="121" applyNumberFormat="0" applyProtection="0">
      <alignment vertical="center"/>
    </xf>
    <xf numFmtId="4" fontId="33" fillId="40" borderId="121" applyNumberFormat="0" applyProtection="0">
      <alignment vertical="center"/>
    </xf>
    <xf numFmtId="0" fontId="12" fillId="40" borderId="121" applyNumberFormat="0" applyProtection="0">
      <alignment horizontal="left" vertical="top" indent="1"/>
    </xf>
    <xf numFmtId="0" fontId="12" fillId="40" borderId="121" applyNumberFormat="0" applyProtection="0">
      <alignment horizontal="left" vertical="top" indent="1"/>
    </xf>
    <xf numFmtId="0" fontId="12" fillId="40" borderId="121" applyNumberFormat="0" applyProtection="0">
      <alignment horizontal="left" vertical="top" indent="1"/>
    </xf>
    <xf numFmtId="0" fontId="12" fillId="40" borderId="121" applyNumberFormat="0" applyProtection="0">
      <alignment horizontal="left" vertical="top" indent="1"/>
    </xf>
    <xf numFmtId="0" fontId="12" fillId="40" borderId="121" applyNumberFormat="0" applyProtection="0">
      <alignment horizontal="left" vertical="top" indent="1"/>
    </xf>
    <xf numFmtId="0" fontId="12" fillId="40" borderId="121" applyNumberFormat="0" applyProtection="0">
      <alignment horizontal="left" vertical="top" indent="1"/>
    </xf>
    <xf numFmtId="0" fontId="12" fillId="40" borderId="121" applyNumberFormat="0" applyProtection="0">
      <alignment horizontal="left" vertical="top" indent="1"/>
    </xf>
    <xf numFmtId="0" fontId="12" fillId="40" borderId="121" applyNumberFormat="0" applyProtection="0">
      <alignment horizontal="left" vertical="top" indent="1"/>
    </xf>
    <xf numFmtId="0" fontId="12" fillId="40" borderId="121" applyNumberFormat="0" applyProtection="0">
      <alignment horizontal="left" vertical="top" indent="1"/>
    </xf>
    <xf numFmtId="0" fontId="12" fillId="40" borderId="121" applyNumberFormat="0" applyProtection="0">
      <alignment horizontal="left" vertical="top" indent="1"/>
    </xf>
    <xf numFmtId="0" fontId="12" fillId="40" borderId="121" applyNumberFormat="0" applyProtection="0">
      <alignment horizontal="left" vertical="top" indent="1"/>
    </xf>
    <xf numFmtId="0" fontId="12" fillId="40" borderId="121" applyNumberFormat="0" applyProtection="0">
      <alignment horizontal="left" vertical="top" indent="1"/>
    </xf>
    <xf numFmtId="0" fontId="12" fillId="40" borderId="121" applyNumberFormat="0" applyProtection="0">
      <alignment horizontal="left" vertical="top" indent="1"/>
    </xf>
    <xf numFmtId="0" fontId="12" fillId="40" borderId="121" applyNumberFormat="0" applyProtection="0">
      <alignment horizontal="left" vertical="top" indent="1"/>
    </xf>
    <xf numFmtId="4" fontId="19" fillId="0" borderId="122" applyNumberFormat="0" applyProtection="0">
      <alignment horizontal="right" vertical="center" wrapText="1"/>
    </xf>
    <xf numFmtId="4" fontId="19" fillId="0" borderId="122" applyNumberFormat="0" applyProtection="0">
      <alignment horizontal="right" vertical="center" wrapText="1"/>
    </xf>
    <xf numFmtId="4" fontId="19" fillId="0" borderId="122" applyNumberFormat="0" applyProtection="0">
      <alignment horizontal="right" vertical="center" wrapText="1"/>
    </xf>
    <xf numFmtId="4" fontId="19" fillId="0" borderId="122" applyNumberFormat="0" applyProtection="0">
      <alignment horizontal="right" vertical="center" wrapText="1"/>
    </xf>
    <xf numFmtId="4" fontId="19" fillId="0" borderId="122" applyNumberFormat="0" applyProtection="0">
      <alignment horizontal="right" vertical="center" wrapText="1"/>
    </xf>
    <xf numFmtId="4" fontId="33" fillId="41" borderId="121" applyNumberFormat="0" applyProtection="0">
      <alignment horizontal="right" vertical="center"/>
    </xf>
    <xf numFmtId="4" fontId="33" fillId="41" borderId="121" applyNumberFormat="0" applyProtection="0">
      <alignment horizontal="right" vertical="center"/>
    </xf>
    <xf numFmtId="4" fontId="33" fillId="41" borderId="121" applyNumberFormat="0" applyProtection="0">
      <alignment horizontal="right" vertical="center"/>
    </xf>
    <xf numFmtId="4" fontId="33" fillId="41" borderId="121" applyNumberFormat="0" applyProtection="0">
      <alignment horizontal="right" vertical="center"/>
    </xf>
    <xf numFmtId="4" fontId="33" fillId="41" borderId="121" applyNumberFormat="0" applyProtection="0">
      <alignment horizontal="right" vertical="center"/>
    </xf>
    <xf numFmtId="4" fontId="33" fillId="41" borderId="121" applyNumberFormat="0" applyProtection="0">
      <alignment horizontal="right" vertical="center"/>
    </xf>
    <xf numFmtId="4" fontId="33" fillId="41" borderId="121" applyNumberFormat="0" applyProtection="0">
      <alignment horizontal="right" vertical="center"/>
    </xf>
    <xf numFmtId="4" fontId="33" fillId="41" borderId="121" applyNumberFormat="0" applyProtection="0">
      <alignment horizontal="right" vertical="center"/>
    </xf>
    <xf numFmtId="4" fontId="33" fillId="41" borderId="121" applyNumberFormat="0" applyProtection="0">
      <alignment horizontal="right" vertical="center"/>
    </xf>
    <xf numFmtId="4" fontId="33" fillId="41" borderId="121" applyNumberFormat="0" applyProtection="0">
      <alignment horizontal="right" vertical="center"/>
    </xf>
    <xf numFmtId="4" fontId="33" fillId="41" borderId="121" applyNumberFormat="0" applyProtection="0">
      <alignment horizontal="right" vertical="center"/>
    </xf>
    <xf numFmtId="4" fontId="33" fillId="41" borderId="121" applyNumberFormat="0" applyProtection="0">
      <alignment horizontal="right" vertical="center"/>
    </xf>
    <xf numFmtId="4" fontId="33" fillId="41" borderId="121" applyNumberFormat="0" applyProtection="0">
      <alignment horizontal="right" vertical="center"/>
    </xf>
    <xf numFmtId="4" fontId="33" fillId="41" borderId="121" applyNumberFormat="0" applyProtection="0">
      <alignment horizontal="right" vertical="center"/>
    </xf>
    <xf numFmtId="4" fontId="19" fillId="0" borderId="122" applyNumberFormat="0" applyProtection="0">
      <alignment horizontal="left" vertical="center" indent="1"/>
    </xf>
    <xf numFmtId="4" fontId="19" fillId="0" borderId="122" applyNumberFormat="0" applyProtection="0">
      <alignment horizontal="left" vertical="center" indent="1"/>
    </xf>
    <xf numFmtId="4" fontId="19" fillId="0" borderId="122" applyNumberFormat="0" applyProtection="0">
      <alignment horizontal="left" vertical="center" indent="1"/>
    </xf>
    <xf numFmtId="4" fontId="19" fillId="0" borderId="122" applyNumberFormat="0" applyProtection="0">
      <alignment horizontal="left" vertical="center" indent="1"/>
    </xf>
    <xf numFmtId="4" fontId="19" fillId="0" borderId="122" applyNumberFormat="0" applyProtection="0">
      <alignment horizontal="left" vertical="center" indent="1"/>
    </xf>
    <xf numFmtId="4" fontId="19" fillId="0" borderId="122" applyNumberFormat="0" applyProtection="0">
      <alignment horizontal="left" vertical="center" indent="1"/>
    </xf>
    <xf numFmtId="4" fontId="19" fillId="0" borderId="122" applyNumberFormat="0" applyProtection="0">
      <alignment horizontal="left" vertical="center" indent="1"/>
    </xf>
    <xf numFmtId="4" fontId="19" fillId="0" borderId="122" applyNumberFormat="0" applyProtection="0">
      <alignment horizontal="left" vertical="center" indent="1"/>
    </xf>
    <xf numFmtId="4" fontId="19" fillId="0" borderId="122" applyNumberFormat="0" applyProtection="0">
      <alignment horizontal="left" vertical="center" indent="1"/>
    </xf>
    <xf numFmtId="0" fontId="21" fillId="44" borderId="122" applyNumberFormat="0" applyProtection="0">
      <alignment horizontal="center" vertical="top" wrapText="1"/>
    </xf>
    <xf numFmtId="0" fontId="21" fillId="44" borderId="122" applyNumberFormat="0" applyProtection="0">
      <alignment horizontal="center" vertical="top" wrapText="1"/>
    </xf>
    <xf numFmtId="0" fontId="21" fillId="44" borderId="122" applyNumberFormat="0" applyProtection="0">
      <alignment horizontal="center" vertical="top" wrapText="1"/>
    </xf>
    <xf numFmtId="0" fontId="21" fillId="44" borderId="122" applyNumberFormat="0" applyProtection="0">
      <alignment horizontal="center" vertical="top" wrapText="1"/>
    </xf>
    <xf numFmtId="0" fontId="21" fillId="44" borderId="122" applyNumberFormat="0" applyProtection="0">
      <alignment horizontal="center" vertical="top" wrapText="1"/>
    </xf>
    <xf numFmtId="0" fontId="21" fillId="43" borderId="122" applyNumberFormat="0" applyProtection="0">
      <alignment horizontal="center" vertical="center" wrapText="1"/>
    </xf>
    <xf numFmtId="0" fontId="21" fillId="43" borderId="122" applyNumberFormat="0" applyProtection="0">
      <alignment horizontal="center" vertical="center" wrapText="1"/>
    </xf>
    <xf numFmtId="0" fontId="21" fillId="43" borderId="122" applyNumberFormat="0" applyProtection="0">
      <alignment horizontal="center" vertical="center" wrapText="1"/>
    </xf>
    <xf numFmtId="0" fontId="21" fillId="43" borderId="122" applyNumberFormat="0" applyProtection="0">
      <alignment horizontal="center" vertical="center" wrapText="1"/>
    </xf>
    <xf numFmtId="0" fontId="21" fillId="43" borderId="122" applyNumberFormat="0" applyProtection="0">
      <alignment horizontal="center" vertical="center" wrapText="1"/>
    </xf>
    <xf numFmtId="4" fontId="42" fillId="41" borderId="121" applyNumberFormat="0" applyProtection="0">
      <alignment horizontal="right" vertical="center"/>
    </xf>
    <xf numFmtId="4" fontId="42" fillId="41" borderId="121" applyNumberFormat="0" applyProtection="0">
      <alignment horizontal="right" vertical="center"/>
    </xf>
    <xf numFmtId="4" fontId="42" fillId="41" borderId="121" applyNumberFormat="0" applyProtection="0">
      <alignment horizontal="right" vertical="center"/>
    </xf>
    <xf numFmtId="4" fontId="42" fillId="41" borderId="121" applyNumberFormat="0" applyProtection="0">
      <alignment horizontal="right" vertical="center"/>
    </xf>
    <xf numFmtId="4" fontId="42" fillId="41" borderId="121" applyNumberFormat="0" applyProtection="0">
      <alignment horizontal="right" vertical="center"/>
    </xf>
    <xf numFmtId="4" fontId="42" fillId="41" borderId="121" applyNumberFormat="0" applyProtection="0">
      <alignment horizontal="right" vertical="center"/>
    </xf>
    <xf numFmtId="4" fontId="42" fillId="41" borderId="121" applyNumberFormat="0" applyProtection="0">
      <alignment horizontal="right" vertical="center"/>
    </xf>
    <xf numFmtId="4" fontId="42" fillId="41" borderId="121" applyNumberFormat="0" applyProtection="0">
      <alignment horizontal="right" vertical="center"/>
    </xf>
    <xf numFmtId="4" fontId="42" fillId="41" borderId="121" applyNumberFormat="0" applyProtection="0">
      <alignment horizontal="right" vertical="center"/>
    </xf>
    <xf numFmtId="4" fontId="42" fillId="41" borderId="121" applyNumberFormat="0" applyProtection="0">
      <alignment horizontal="right" vertical="center"/>
    </xf>
    <xf numFmtId="4" fontId="42" fillId="41" borderId="121" applyNumberFormat="0" applyProtection="0">
      <alignment horizontal="right" vertical="center"/>
    </xf>
    <xf numFmtId="4" fontId="42" fillId="41" borderId="121" applyNumberFormat="0" applyProtection="0">
      <alignment horizontal="right" vertical="center"/>
    </xf>
    <xf numFmtId="4" fontId="42" fillId="41" borderId="121" applyNumberFormat="0" applyProtection="0">
      <alignment horizontal="right" vertical="center"/>
    </xf>
    <xf numFmtId="4" fontId="42" fillId="41" borderId="121" applyNumberFormat="0" applyProtection="0">
      <alignment horizontal="right" vertical="center"/>
    </xf>
    <xf numFmtId="0" fontId="2" fillId="0" borderId="0"/>
    <xf numFmtId="9" fontId="2" fillId="0" borderId="0" applyFont="0" applyFill="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136" fillId="34" borderId="123" applyNumberFormat="0" applyAlignment="0" applyProtection="0"/>
    <xf numFmtId="0" fontId="138" fillId="93" borderId="123" applyNumberFormat="0" applyAlignment="0" applyProtection="0"/>
    <xf numFmtId="0" fontId="138" fillId="93" borderId="123" applyNumberFormat="0" applyAlignment="0" applyProtection="0"/>
    <xf numFmtId="0" fontId="136" fillId="34" borderId="123" applyNumberFormat="0" applyAlignment="0" applyProtection="0"/>
    <xf numFmtId="0" fontId="138" fillId="93" borderId="123" applyNumberFormat="0" applyAlignment="0" applyProtection="0"/>
    <xf numFmtId="0" fontId="138" fillId="93" borderId="123" applyNumberFormat="0" applyAlignment="0" applyProtection="0"/>
    <xf numFmtId="0" fontId="138" fillId="93" borderId="123" applyNumberFormat="0" applyAlignment="0" applyProtection="0"/>
    <xf numFmtId="0" fontId="138" fillId="93" borderId="123" applyNumberFormat="0" applyAlignment="0" applyProtection="0"/>
    <xf numFmtId="0" fontId="138" fillId="93" borderId="12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190" fontId="2" fillId="0" borderId="0" applyFont="0" applyFill="0" applyBorder="0" applyProtection="0">
      <alignment horizontal="right"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59" fillId="0" borderId="120">
      <alignment horizontal="left" vertical="center"/>
    </xf>
    <xf numFmtId="0" fontId="159" fillId="0" borderId="120">
      <alignment horizontal="left" vertical="center"/>
    </xf>
    <xf numFmtId="0" fontId="159" fillId="0" borderId="120">
      <alignment horizontal="left" vertical="center"/>
    </xf>
    <xf numFmtId="0" fontId="159" fillId="0" borderId="120">
      <alignment horizontal="left" vertical="center"/>
    </xf>
    <xf numFmtId="0" fontId="159" fillId="0" borderId="120">
      <alignment horizontal="left" vertical="center"/>
    </xf>
    <xf numFmtId="0" fontId="159" fillId="0" borderId="120">
      <alignment horizontal="left" vertical="center"/>
    </xf>
    <xf numFmtId="10" fontId="18" fillId="40" borderId="122" applyNumberFormat="0" applyBorder="0" applyAlignment="0" applyProtection="0"/>
    <xf numFmtId="10" fontId="18" fillId="40" borderId="122" applyNumberFormat="0" applyBorder="0" applyAlignment="0" applyProtection="0"/>
    <xf numFmtId="10" fontId="18" fillId="40" borderId="122" applyNumberFormat="0" applyBorder="0" applyAlignment="0" applyProtection="0"/>
    <xf numFmtId="10" fontId="18" fillId="40" borderId="122" applyNumberFormat="0" applyBorder="0" applyAlignment="0" applyProtection="0"/>
    <xf numFmtId="10" fontId="18" fillId="40" borderId="122" applyNumberFormat="0" applyBorder="0" applyAlignment="0" applyProtection="0"/>
    <xf numFmtId="10" fontId="18" fillId="40" borderId="122" applyNumberFormat="0" applyBorder="0" applyAlignment="0" applyProtection="0"/>
    <xf numFmtId="10" fontId="18" fillId="40" borderId="122" applyNumberFormat="0" applyBorder="0" applyAlignment="0" applyProtection="0"/>
    <xf numFmtId="10" fontId="18" fillId="40" borderId="122" applyNumberFormat="0" applyBorder="0" applyAlignment="0" applyProtection="0"/>
    <xf numFmtId="0" fontId="173" fillId="95" borderId="123" applyNumberFormat="0" applyAlignment="0" applyProtection="0"/>
    <xf numFmtId="0" fontId="173" fillId="95" borderId="123" applyNumberFormat="0" applyAlignment="0" applyProtection="0"/>
    <xf numFmtId="0" fontId="173" fillId="95" borderId="123" applyNumberFormat="0" applyAlignment="0" applyProtection="0"/>
    <xf numFmtId="0" fontId="173" fillId="95" borderId="123" applyNumberFormat="0" applyAlignment="0" applyProtection="0"/>
    <xf numFmtId="0" fontId="173" fillId="95" borderId="123" applyNumberFormat="0" applyAlignment="0" applyProtection="0"/>
    <xf numFmtId="0" fontId="173" fillId="95" borderId="123" applyNumberFormat="0" applyAlignment="0" applyProtection="0"/>
    <xf numFmtId="0" fontId="173" fillId="95" borderId="12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3" fillId="95" borderId="133" applyNumberFormat="0" applyAlignment="0" applyProtection="0"/>
    <xf numFmtId="0" fontId="173" fillId="95" borderId="133" applyNumberFormat="0" applyAlignment="0" applyProtection="0"/>
    <xf numFmtId="0" fontId="173" fillId="95" borderId="133" applyNumberFormat="0" applyAlignment="0" applyProtection="0"/>
    <xf numFmtId="0" fontId="173" fillId="95" borderId="133" applyNumberFormat="0" applyAlignment="0" applyProtection="0"/>
    <xf numFmtId="0" fontId="173" fillId="95" borderId="133" applyNumberFormat="0" applyAlignment="0" applyProtection="0"/>
    <xf numFmtId="0" fontId="173" fillId="95" borderId="133" applyNumberFormat="0" applyAlignment="0" applyProtection="0"/>
    <xf numFmtId="0" fontId="173" fillId="95" borderId="133" applyNumberFormat="0" applyAlignment="0" applyProtection="0"/>
    <xf numFmtId="10" fontId="18" fillId="40" borderId="132" applyNumberFormat="0" applyBorder="0" applyAlignment="0" applyProtection="0"/>
    <xf numFmtId="10" fontId="18" fillId="40" borderId="132" applyNumberFormat="0" applyBorder="0" applyAlignment="0" applyProtection="0"/>
    <xf numFmtId="10" fontId="18" fillId="40" borderId="132" applyNumberFormat="0" applyBorder="0" applyAlignment="0" applyProtection="0"/>
    <xf numFmtId="10" fontId="18" fillId="40" borderId="132" applyNumberFormat="0" applyBorder="0" applyAlignment="0" applyProtection="0"/>
    <xf numFmtId="10" fontId="18" fillId="40" borderId="132" applyNumberFormat="0" applyBorder="0" applyAlignment="0" applyProtection="0"/>
    <xf numFmtId="10" fontId="18" fillId="40" borderId="132" applyNumberFormat="0" applyBorder="0" applyAlignment="0" applyProtection="0"/>
    <xf numFmtId="10" fontId="18" fillId="40" borderId="132" applyNumberFormat="0" applyBorder="0" applyAlignment="0" applyProtection="0"/>
    <xf numFmtId="10" fontId="18" fillId="40" borderId="132" applyNumberFormat="0" applyBorder="0" applyAlignment="0" applyProtection="0"/>
    <xf numFmtId="0" fontId="159" fillId="0" borderId="134">
      <alignment horizontal="left" vertical="center"/>
    </xf>
    <xf numFmtId="0" fontId="159" fillId="0" borderId="134">
      <alignment horizontal="left" vertical="center"/>
    </xf>
    <xf numFmtId="0" fontId="159" fillId="0" borderId="134">
      <alignment horizontal="left" vertical="center"/>
    </xf>
    <xf numFmtId="0" fontId="159" fillId="0" borderId="134">
      <alignment horizontal="left" vertical="center"/>
    </xf>
    <xf numFmtId="0" fontId="159" fillId="0" borderId="134">
      <alignment horizontal="left" vertical="center"/>
    </xf>
    <xf numFmtId="0" fontId="159" fillId="0" borderId="134">
      <alignment horizontal="left" vertical="center"/>
    </xf>
    <xf numFmtId="0" fontId="138" fillId="93" borderId="133" applyNumberFormat="0" applyAlignment="0" applyProtection="0"/>
    <xf numFmtId="0" fontId="138" fillId="93" borderId="133" applyNumberFormat="0" applyAlignment="0" applyProtection="0"/>
    <xf numFmtId="0" fontId="138" fillId="93" borderId="133" applyNumberFormat="0" applyAlignment="0" applyProtection="0"/>
    <xf numFmtId="0" fontId="138" fillId="93" borderId="133" applyNumberFormat="0" applyAlignment="0" applyProtection="0"/>
    <xf numFmtId="0" fontId="138" fillId="93" borderId="133" applyNumberFormat="0" applyAlignment="0" applyProtection="0"/>
    <xf numFmtId="0" fontId="136" fillId="34" borderId="133" applyNumberFormat="0" applyAlignment="0" applyProtection="0"/>
    <xf numFmtId="0" fontId="138" fillId="93" borderId="133" applyNumberFormat="0" applyAlignment="0" applyProtection="0"/>
    <xf numFmtId="0" fontId="138" fillId="93" borderId="133" applyNumberFormat="0" applyAlignment="0" applyProtection="0"/>
    <xf numFmtId="0" fontId="136" fillId="34" borderId="13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42" fillId="41" borderId="131" applyNumberFormat="0" applyProtection="0">
      <alignment horizontal="right" vertical="center"/>
    </xf>
    <xf numFmtId="4" fontId="42" fillId="41" borderId="131" applyNumberFormat="0" applyProtection="0">
      <alignment horizontal="right" vertical="center"/>
    </xf>
    <xf numFmtId="4" fontId="42" fillId="41" borderId="131" applyNumberFormat="0" applyProtection="0">
      <alignment horizontal="right" vertical="center"/>
    </xf>
    <xf numFmtId="4" fontId="42" fillId="41" borderId="131" applyNumberFormat="0" applyProtection="0">
      <alignment horizontal="right" vertical="center"/>
    </xf>
    <xf numFmtId="4" fontId="42" fillId="41" borderId="131" applyNumberFormat="0" applyProtection="0">
      <alignment horizontal="right" vertical="center"/>
    </xf>
    <xf numFmtId="4" fontId="42" fillId="41" borderId="131" applyNumberFormat="0" applyProtection="0">
      <alignment horizontal="right" vertical="center"/>
    </xf>
    <xf numFmtId="4" fontId="42" fillId="41" borderId="131" applyNumberFormat="0" applyProtection="0">
      <alignment horizontal="right" vertical="center"/>
    </xf>
    <xf numFmtId="4" fontId="42" fillId="41" borderId="131" applyNumberFormat="0" applyProtection="0">
      <alignment horizontal="right" vertical="center"/>
    </xf>
    <xf numFmtId="4" fontId="42" fillId="41" borderId="131" applyNumberFormat="0" applyProtection="0">
      <alignment horizontal="right" vertical="center"/>
    </xf>
    <xf numFmtId="4" fontId="42" fillId="41" borderId="131" applyNumberFormat="0" applyProtection="0">
      <alignment horizontal="right" vertical="center"/>
    </xf>
    <xf numFmtId="4" fontId="42" fillId="41" borderId="131" applyNumberFormat="0" applyProtection="0">
      <alignment horizontal="right" vertical="center"/>
    </xf>
    <xf numFmtId="4" fontId="42" fillId="41" borderId="131" applyNumberFormat="0" applyProtection="0">
      <alignment horizontal="right" vertical="center"/>
    </xf>
    <xf numFmtId="4" fontId="42" fillId="41" borderId="131" applyNumberFormat="0" applyProtection="0">
      <alignment horizontal="right" vertical="center"/>
    </xf>
    <xf numFmtId="4" fontId="42" fillId="41" borderId="131" applyNumberFormat="0" applyProtection="0">
      <alignment horizontal="right" vertical="center"/>
    </xf>
    <xf numFmtId="0" fontId="21" fillId="43" borderId="132" applyNumberFormat="0" applyProtection="0">
      <alignment horizontal="center" vertical="center" wrapText="1"/>
    </xf>
    <xf numFmtId="0" fontId="21" fillId="43" borderId="132" applyNumberFormat="0" applyProtection="0">
      <alignment horizontal="center" vertical="center" wrapText="1"/>
    </xf>
    <xf numFmtId="0" fontId="21" fillId="43" borderId="132" applyNumberFormat="0" applyProtection="0">
      <alignment horizontal="center" vertical="center" wrapText="1"/>
    </xf>
    <xf numFmtId="0" fontId="21" fillId="43" borderId="132" applyNumberFormat="0" applyProtection="0">
      <alignment horizontal="center" vertical="center" wrapText="1"/>
    </xf>
    <xf numFmtId="0" fontId="21" fillId="43" borderId="132" applyNumberFormat="0" applyProtection="0">
      <alignment horizontal="center" vertical="center" wrapText="1"/>
    </xf>
    <xf numFmtId="0" fontId="21" fillId="44" borderId="132" applyNumberFormat="0" applyProtection="0">
      <alignment horizontal="center" vertical="top" wrapText="1"/>
    </xf>
    <xf numFmtId="0" fontId="21" fillId="44" borderId="132" applyNumberFormat="0" applyProtection="0">
      <alignment horizontal="center" vertical="top" wrapText="1"/>
    </xf>
    <xf numFmtId="0" fontId="21" fillId="44" borderId="132" applyNumberFormat="0" applyProtection="0">
      <alignment horizontal="center" vertical="top" wrapText="1"/>
    </xf>
    <xf numFmtId="0" fontId="21" fillId="44" borderId="132" applyNumberFormat="0" applyProtection="0">
      <alignment horizontal="center" vertical="top" wrapText="1"/>
    </xf>
    <xf numFmtId="0" fontId="21" fillId="44" borderId="132" applyNumberFormat="0" applyProtection="0">
      <alignment horizontal="center" vertical="top" wrapText="1"/>
    </xf>
    <xf numFmtId="4" fontId="19" fillId="0" borderId="132" applyNumberFormat="0" applyProtection="0">
      <alignment horizontal="left" vertical="center" indent="1"/>
    </xf>
    <xf numFmtId="4" fontId="19" fillId="0" borderId="132" applyNumberFormat="0" applyProtection="0">
      <alignment horizontal="left" vertical="center" indent="1"/>
    </xf>
    <xf numFmtId="4" fontId="19" fillId="0" borderId="132" applyNumberFormat="0" applyProtection="0">
      <alignment horizontal="left" vertical="center" indent="1"/>
    </xf>
    <xf numFmtId="4" fontId="19" fillId="0" borderId="132" applyNumberFormat="0" applyProtection="0">
      <alignment horizontal="left" vertical="center" indent="1"/>
    </xf>
    <xf numFmtId="4" fontId="19" fillId="0" borderId="132" applyNumberFormat="0" applyProtection="0">
      <alignment horizontal="left" vertical="center" indent="1"/>
    </xf>
    <xf numFmtId="4" fontId="19" fillId="0" borderId="132" applyNumberFormat="0" applyProtection="0">
      <alignment horizontal="left" vertical="center" indent="1"/>
    </xf>
    <xf numFmtId="4" fontId="19" fillId="0" borderId="132" applyNumberFormat="0" applyProtection="0">
      <alignment horizontal="left" vertical="center" indent="1"/>
    </xf>
    <xf numFmtId="4" fontId="19" fillId="0" borderId="132" applyNumberFormat="0" applyProtection="0">
      <alignment horizontal="left" vertical="center" indent="1"/>
    </xf>
    <xf numFmtId="4" fontId="19" fillId="0" borderId="132" applyNumberFormat="0" applyProtection="0">
      <alignment horizontal="left" vertical="center" indent="1"/>
    </xf>
    <xf numFmtId="4" fontId="33" fillId="41" borderId="131" applyNumberFormat="0" applyProtection="0">
      <alignment horizontal="right" vertical="center"/>
    </xf>
    <xf numFmtId="4" fontId="33" fillId="41" borderId="131" applyNumberFormat="0" applyProtection="0">
      <alignment horizontal="right" vertical="center"/>
    </xf>
    <xf numFmtId="4" fontId="33" fillId="41" borderId="131" applyNumberFormat="0" applyProtection="0">
      <alignment horizontal="right" vertical="center"/>
    </xf>
    <xf numFmtId="4" fontId="33" fillId="41" borderId="131" applyNumberFormat="0" applyProtection="0">
      <alignment horizontal="right" vertical="center"/>
    </xf>
    <xf numFmtId="4" fontId="33" fillId="41" borderId="131" applyNumberFormat="0" applyProtection="0">
      <alignment horizontal="right" vertical="center"/>
    </xf>
    <xf numFmtId="4" fontId="33" fillId="41" borderId="131" applyNumberFormat="0" applyProtection="0">
      <alignment horizontal="right" vertical="center"/>
    </xf>
    <xf numFmtId="4" fontId="33" fillId="41" borderId="131" applyNumberFormat="0" applyProtection="0">
      <alignment horizontal="right" vertical="center"/>
    </xf>
    <xf numFmtId="4" fontId="33" fillId="41" borderId="131" applyNumberFormat="0" applyProtection="0">
      <alignment horizontal="right" vertical="center"/>
    </xf>
    <xf numFmtId="4" fontId="33" fillId="41" borderId="131" applyNumberFormat="0" applyProtection="0">
      <alignment horizontal="right" vertical="center"/>
    </xf>
    <xf numFmtId="4" fontId="33" fillId="41" borderId="131" applyNumberFormat="0" applyProtection="0">
      <alignment horizontal="right" vertical="center"/>
    </xf>
    <xf numFmtId="4" fontId="33" fillId="41" borderId="131" applyNumberFormat="0" applyProtection="0">
      <alignment horizontal="right" vertical="center"/>
    </xf>
    <xf numFmtId="4" fontId="33" fillId="41" borderId="131" applyNumberFormat="0" applyProtection="0">
      <alignment horizontal="right" vertical="center"/>
    </xf>
    <xf numFmtId="4" fontId="33" fillId="41" borderId="131" applyNumberFormat="0" applyProtection="0">
      <alignment horizontal="right" vertical="center"/>
    </xf>
    <xf numFmtId="4" fontId="33" fillId="41" borderId="131" applyNumberFormat="0" applyProtection="0">
      <alignment horizontal="right" vertical="center"/>
    </xf>
    <xf numFmtId="4" fontId="19" fillId="0" borderId="132" applyNumberFormat="0" applyProtection="0">
      <alignment horizontal="right" vertical="center" wrapText="1"/>
    </xf>
    <xf numFmtId="4" fontId="19" fillId="0" borderId="132" applyNumberFormat="0" applyProtection="0">
      <alignment horizontal="right" vertical="center" wrapText="1"/>
    </xf>
    <xf numFmtId="4" fontId="19" fillId="0" borderId="132" applyNumberFormat="0" applyProtection="0">
      <alignment horizontal="right" vertical="center" wrapText="1"/>
    </xf>
    <xf numFmtId="4" fontId="19" fillId="0" borderId="132" applyNumberFormat="0" applyProtection="0">
      <alignment horizontal="right" vertical="center" wrapText="1"/>
    </xf>
    <xf numFmtId="4" fontId="19" fillId="0" borderId="132" applyNumberFormat="0" applyProtection="0">
      <alignment horizontal="right" vertical="center" wrapText="1"/>
    </xf>
    <xf numFmtId="0" fontId="12" fillId="40" borderId="131" applyNumberFormat="0" applyProtection="0">
      <alignment horizontal="left" vertical="top" indent="1"/>
    </xf>
    <xf numFmtId="0" fontId="12" fillId="40" borderId="131" applyNumberFormat="0" applyProtection="0">
      <alignment horizontal="left" vertical="top" indent="1"/>
    </xf>
    <xf numFmtId="0" fontId="12" fillId="40" borderId="131" applyNumberFormat="0" applyProtection="0">
      <alignment horizontal="left" vertical="top" indent="1"/>
    </xf>
    <xf numFmtId="0" fontId="12" fillId="40" borderId="131" applyNumberFormat="0" applyProtection="0">
      <alignment horizontal="left" vertical="top" indent="1"/>
    </xf>
    <xf numFmtId="0" fontId="12" fillId="40" borderId="131" applyNumberFormat="0" applyProtection="0">
      <alignment horizontal="left" vertical="top" indent="1"/>
    </xf>
    <xf numFmtId="0" fontId="12" fillId="40" borderId="131" applyNumberFormat="0" applyProtection="0">
      <alignment horizontal="left" vertical="top" indent="1"/>
    </xf>
    <xf numFmtId="0" fontId="12" fillId="40" borderId="131" applyNumberFormat="0" applyProtection="0">
      <alignment horizontal="left" vertical="top" indent="1"/>
    </xf>
    <xf numFmtId="0" fontId="12" fillId="40" borderId="131" applyNumberFormat="0" applyProtection="0">
      <alignment horizontal="left" vertical="top" indent="1"/>
    </xf>
    <xf numFmtId="0" fontId="12" fillId="40" borderId="131" applyNumberFormat="0" applyProtection="0">
      <alignment horizontal="left" vertical="top" indent="1"/>
    </xf>
    <xf numFmtId="0" fontId="12" fillId="40" borderId="131" applyNumberFormat="0" applyProtection="0">
      <alignment horizontal="left" vertical="top" indent="1"/>
    </xf>
    <xf numFmtId="0" fontId="12" fillId="40" borderId="131" applyNumberFormat="0" applyProtection="0">
      <alignment horizontal="left" vertical="top" indent="1"/>
    </xf>
    <xf numFmtId="0" fontId="12" fillId="40" borderId="131" applyNumberFormat="0" applyProtection="0">
      <alignment horizontal="left" vertical="top" indent="1"/>
    </xf>
    <xf numFmtId="0" fontId="12" fillId="40" borderId="131" applyNumberFormat="0" applyProtection="0">
      <alignment horizontal="left" vertical="top" indent="1"/>
    </xf>
    <xf numFmtId="0" fontId="12" fillId="40" borderId="131" applyNumberFormat="0" applyProtection="0">
      <alignment horizontal="left" vertical="top" indent="1"/>
    </xf>
    <xf numFmtId="4" fontId="33" fillId="40" borderId="131" applyNumberFormat="0" applyProtection="0">
      <alignment vertical="center"/>
    </xf>
    <xf numFmtId="4" fontId="33" fillId="40" borderId="131" applyNumberFormat="0" applyProtection="0">
      <alignment vertical="center"/>
    </xf>
    <xf numFmtId="4" fontId="33" fillId="40" borderId="131" applyNumberFormat="0" applyProtection="0">
      <alignment vertical="center"/>
    </xf>
    <xf numFmtId="4" fontId="33" fillId="40" borderId="131" applyNumberFormat="0" applyProtection="0">
      <alignment vertical="center"/>
    </xf>
    <xf numFmtId="4" fontId="33" fillId="40" borderId="131" applyNumberFormat="0" applyProtection="0">
      <alignment vertical="center"/>
    </xf>
    <xf numFmtId="4" fontId="33" fillId="40" borderId="131" applyNumberFormat="0" applyProtection="0">
      <alignment vertical="center"/>
    </xf>
    <xf numFmtId="4" fontId="33" fillId="40" borderId="131" applyNumberFormat="0" applyProtection="0">
      <alignment vertical="center"/>
    </xf>
    <xf numFmtId="4" fontId="33" fillId="40" borderId="131" applyNumberFormat="0" applyProtection="0">
      <alignment vertical="center"/>
    </xf>
    <xf numFmtId="4" fontId="33" fillId="40" borderId="131" applyNumberFormat="0" applyProtection="0">
      <alignment vertical="center"/>
    </xf>
    <xf numFmtId="4" fontId="33" fillId="40" borderId="131" applyNumberFormat="0" applyProtection="0">
      <alignment vertical="center"/>
    </xf>
    <xf numFmtId="4" fontId="33" fillId="40" borderId="131" applyNumberFormat="0" applyProtection="0">
      <alignment vertical="center"/>
    </xf>
    <xf numFmtId="4" fontId="33" fillId="40" borderId="131" applyNumberFormat="0" applyProtection="0">
      <alignment vertical="center"/>
    </xf>
    <xf numFmtId="4" fontId="33" fillId="40" borderId="131" applyNumberFormat="0" applyProtection="0">
      <alignment vertical="center"/>
    </xf>
    <xf numFmtId="4" fontId="33" fillId="40" borderId="131" applyNumberFormat="0" applyProtection="0">
      <alignment vertical="center"/>
    </xf>
    <xf numFmtId="4" fontId="12" fillId="40" borderId="131" applyNumberFormat="0" applyProtection="0">
      <alignment vertical="center"/>
    </xf>
    <xf numFmtId="4" fontId="12" fillId="40" borderId="131" applyNumberFormat="0" applyProtection="0">
      <alignment vertical="center"/>
    </xf>
    <xf numFmtId="4" fontId="12" fillId="40" borderId="131" applyNumberFormat="0" applyProtection="0">
      <alignment vertical="center"/>
    </xf>
    <xf numFmtId="4" fontId="12" fillId="40" borderId="131" applyNumberFormat="0" applyProtection="0">
      <alignment vertical="center"/>
    </xf>
    <xf numFmtId="4" fontId="12" fillId="40" borderId="131" applyNumberFormat="0" applyProtection="0">
      <alignment vertical="center"/>
    </xf>
    <xf numFmtId="4" fontId="12" fillId="40" borderId="131" applyNumberFormat="0" applyProtection="0">
      <alignment vertical="center"/>
    </xf>
    <xf numFmtId="4" fontId="12" fillId="40" borderId="131" applyNumberFormat="0" applyProtection="0">
      <alignment vertical="center"/>
    </xf>
    <xf numFmtId="4" fontId="12" fillId="40" borderId="131" applyNumberFormat="0" applyProtection="0">
      <alignment vertical="center"/>
    </xf>
    <xf numFmtId="4" fontId="12" fillId="40" borderId="131" applyNumberFormat="0" applyProtection="0">
      <alignment vertical="center"/>
    </xf>
    <xf numFmtId="4" fontId="12" fillId="40" borderId="131" applyNumberFormat="0" applyProtection="0">
      <alignment vertical="center"/>
    </xf>
    <xf numFmtId="4" fontId="12" fillId="40" borderId="131" applyNumberFormat="0" applyProtection="0">
      <alignment vertical="center"/>
    </xf>
    <xf numFmtId="4" fontId="12" fillId="40" borderId="131" applyNumberFormat="0" applyProtection="0">
      <alignment vertical="center"/>
    </xf>
    <xf numFmtId="4" fontId="12" fillId="40" borderId="131" applyNumberFormat="0" applyProtection="0">
      <alignment vertical="center"/>
    </xf>
    <xf numFmtId="4" fontId="12" fillId="40" borderId="131" applyNumberFormat="0" applyProtection="0">
      <alignment vertical="center"/>
    </xf>
    <xf numFmtId="0" fontId="16" fillId="84" borderId="132" applyNumberFormat="0">
      <protection locked="0"/>
    </xf>
    <xf numFmtId="0" fontId="16" fillId="84" borderId="132" applyNumberFormat="0">
      <protection locked="0"/>
    </xf>
    <xf numFmtId="0" fontId="16" fillId="84" borderId="132" applyNumberFormat="0">
      <protection locked="0"/>
    </xf>
    <xf numFmtId="0" fontId="16" fillId="84" borderId="132" applyNumberFormat="0">
      <protection locked="0"/>
    </xf>
    <xf numFmtId="0" fontId="16" fillId="84" borderId="132" applyNumberFormat="0">
      <protection locked="0"/>
    </xf>
    <xf numFmtId="0" fontId="16" fillId="3" borderId="131" applyNumberFormat="0" applyProtection="0">
      <alignment horizontal="left" vertical="top" indent="1"/>
    </xf>
    <xf numFmtId="0" fontId="16" fillId="3" borderId="131" applyNumberFormat="0" applyProtection="0">
      <alignment horizontal="left" vertical="top" indent="1"/>
    </xf>
    <xf numFmtId="0" fontId="16" fillId="3" borderId="131" applyNumberFormat="0" applyProtection="0">
      <alignment horizontal="left" vertical="top" indent="1"/>
    </xf>
    <xf numFmtId="0" fontId="16" fillId="3" borderId="131" applyNumberFormat="0" applyProtection="0">
      <alignment horizontal="left" vertical="top" indent="1"/>
    </xf>
    <xf numFmtId="0" fontId="16" fillId="3" borderId="131" applyNumberFormat="0" applyProtection="0">
      <alignment horizontal="left" vertical="top" indent="1"/>
    </xf>
    <xf numFmtId="0" fontId="16" fillId="3" borderId="131" applyNumberFormat="0" applyProtection="0">
      <alignment horizontal="left" vertical="top" indent="1"/>
    </xf>
    <xf numFmtId="0" fontId="16" fillId="3" borderId="131" applyNumberFormat="0" applyProtection="0">
      <alignment horizontal="left" vertical="top" indent="1"/>
    </xf>
    <xf numFmtId="0" fontId="16" fillId="3" borderId="131" applyNumberFormat="0" applyProtection="0">
      <alignment horizontal="left" vertical="top" indent="1"/>
    </xf>
    <xf numFmtId="0" fontId="16" fillId="3" borderId="131" applyNumberFormat="0" applyProtection="0">
      <alignment horizontal="left" vertical="top" indent="1"/>
    </xf>
    <xf numFmtId="0" fontId="16" fillId="3" borderId="131" applyNumberFormat="0" applyProtection="0">
      <alignment horizontal="left" vertical="top" indent="1"/>
    </xf>
    <xf numFmtId="0" fontId="16" fillId="3" borderId="131" applyNumberFormat="0" applyProtection="0">
      <alignment horizontal="left" vertical="top" indent="1"/>
    </xf>
    <xf numFmtId="0" fontId="16" fillId="3" borderId="131" applyNumberFormat="0" applyProtection="0">
      <alignment horizontal="left" vertical="top" indent="1"/>
    </xf>
    <xf numFmtId="0" fontId="16" fillId="3" borderId="131" applyNumberFormat="0" applyProtection="0">
      <alignment horizontal="left" vertical="top" indent="1"/>
    </xf>
    <xf numFmtId="0" fontId="16" fillId="3" borderId="131" applyNumberFormat="0" applyProtection="0">
      <alignment horizontal="left" vertical="top" indent="1"/>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16" fillId="39" borderId="131" applyNumberFormat="0" applyProtection="0">
      <alignment horizontal="left" vertical="top" indent="1"/>
    </xf>
    <xf numFmtId="0" fontId="16" fillId="39" borderId="131" applyNumberFormat="0" applyProtection="0">
      <alignment horizontal="left" vertical="top" indent="1"/>
    </xf>
    <xf numFmtId="0" fontId="16" fillId="39" borderId="131" applyNumberFormat="0" applyProtection="0">
      <alignment horizontal="left" vertical="top" indent="1"/>
    </xf>
    <xf numFmtId="0" fontId="16" fillId="39" borderId="131" applyNumberFormat="0" applyProtection="0">
      <alignment horizontal="left" vertical="top" indent="1"/>
    </xf>
    <xf numFmtId="0" fontId="16" fillId="39" borderId="131" applyNumberFormat="0" applyProtection="0">
      <alignment horizontal="left" vertical="top" indent="1"/>
    </xf>
    <xf numFmtId="0" fontId="16" fillId="39" borderId="131" applyNumberFormat="0" applyProtection="0">
      <alignment horizontal="left" vertical="top" indent="1"/>
    </xf>
    <xf numFmtId="0" fontId="16" fillId="39" borderId="131" applyNumberFormat="0" applyProtection="0">
      <alignment horizontal="left" vertical="top" indent="1"/>
    </xf>
    <xf numFmtId="0" fontId="16" fillId="39" borderId="131" applyNumberFormat="0" applyProtection="0">
      <alignment horizontal="left" vertical="top" indent="1"/>
    </xf>
    <xf numFmtId="0" fontId="16" fillId="39" borderId="131" applyNumberFormat="0" applyProtection="0">
      <alignment horizontal="left" vertical="top" indent="1"/>
    </xf>
    <xf numFmtId="0" fontId="16" fillId="39" borderId="131" applyNumberFormat="0" applyProtection="0">
      <alignment horizontal="left" vertical="top" indent="1"/>
    </xf>
    <xf numFmtId="0" fontId="16" fillId="39" borderId="131" applyNumberFormat="0" applyProtection="0">
      <alignment horizontal="left" vertical="top" indent="1"/>
    </xf>
    <xf numFmtId="0" fontId="16" fillId="39" borderId="131" applyNumberFormat="0" applyProtection="0">
      <alignment horizontal="left" vertical="top" indent="1"/>
    </xf>
    <xf numFmtId="0" fontId="16" fillId="39" borderId="131" applyNumberFormat="0" applyProtection="0">
      <alignment horizontal="left" vertical="top" indent="1"/>
    </xf>
    <xf numFmtId="0" fontId="16" fillId="39" borderId="131" applyNumberFormat="0" applyProtection="0">
      <alignment horizontal="left" vertical="top" indent="1"/>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16" fillId="38" borderId="131" applyNumberFormat="0" applyProtection="0">
      <alignment horizontal="left" vertical="top" indent="1"/>
    </xf>
    <xf numFmtId="0" fontId="16" fillId="38" borderId="131" applyNumberFormat="0" applyProtection="0">
      <alignment horizontal="left" vertical="top" indent="1"/>
    </xf>
    <xf numFmtId="0" fontId="16" fillId="38" borderId="131" applyNumberFormat="0" applyProtection="0">
      <alignment horizontal="left" vertical="top" indent="1"/>
    </xf>
    <xf numFmtId="0" fontId="16" fillId="38" borderId="131" applyNumberFormat="0" applyProtection="0">
      <alignment horizontal="left" vertical="top" indent="1"/>
    </xf>
    <xf numFmtId="0" fontId="16" fillId="38" borderId="131" applyNumberFormat="0" applyProtection="0">
      <alignment horizontal="left" vertical="top" indent="1"/>
    </xf>
    <xf numFmtId="0" fontId="16" fillId="38" borderId="131" applyNumberFormat="0" applyProtection="0">
      <alignment horizontal="left" vertical="top" indent="1"/>
    </xf>
    <xf numFmtId="0" fontId="16" fillId="38" borderId="131" applyNumberFormat="0" applyProtection="0">
      <alignment horizontal="left" vertical="top" indent="1"/>
    </xf>
    <xf numFmtId="0" fontId="16" fillId="38" borderId="131" applyNumberFormat="0" applyProtection="0">
      <alignment horizontal="left" vertical="top" indent="1"/>
    </xf>
    <xf numFmtId="0" fontId="16" fillId="38" borderId="131" applyNumberFormat="0" applyProtection="0">
      <alignment horizontal="left" vertical="top" indent="1"/>
    </xf>
    <xf numFmtId="0" fontId="16" fillId="38" borderId="131" applyNumberFormat="0" applyProtection="0">
      <alignment horizontal="left" vertical="top" indent="1"/>
    </xf>
    <xf numFmtId="0" fontId="16" fillId="38" borderId="131" applyNumberFormat="0" applyProtection="0">
      <alignment horizontal="left" vertical="top" indent="1"/>
    </xf>
    <xf numFmtId="0" fontId="16" fillId="38" borderId="131" applyNumberFormat="0" applyProtection="0">
      <alignment horizontal="left" vertical="top" indent="1"/>
    </xf>
    <xf numFmtId="0" fontId="16" fillId="38" borderId="131" applyNumberFormat="0" applyProtection="0">
      <alignment horizontal="left" vertical="top" indent="1"/>
    </xf>
    <xf numFmtId="0" fontId="16" fillId="38" borderId="131" applyNumberFormat="0" applyProtection="0">
      <alignment horizontal="left" vertical="top" indent="1"/>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16" fillId="35" borderId="131" applyNumberFormat="0" applyProtection="0">
      <alignment horizontal="left" vertical="top" indent="1"/>
    </xf>
    <xf numFmtId="0" fontId="16" fillId="35" borderId="131" applyNumberFormat="0" applyProtection="0">
      <alignment horizontal="left" vertical="top" indent="1"/>
    </xf>
    <xf numFmtId="0" fontId="16" fillId="35" borderId="131" applyNumberFormat="0" applyProtection="0">
      <alignment horizontal="left" vertical="top" indent="1"/>
    </xf>
    <xf numFmtId="0" fontId="16" fillId="35" borderId="131" applyNumberFormat="0" applyProtection="0">
      <alignment horizontal="left" vertical="top" indent="1"/>
    </xf>
    <xf numFmtId="0" fontId="16" fillId="35" borderId="131" applyNumberFormat="0" applyProtection="0">
      <alignment horizontal="left" vertical="top" indent="1"/>
    </xf>
    <xf numFmtId="0" fontId="16" fillId="35" borderId="131" applyNumberFormat="0" applyProtection="0">
      <alignment horizontal="left" vertical="top" indent="1"/>
    </xf>
    <xf numFmtId="0" fontId="16" fillId="35" borderId="131" applyNumberFormat="0" applyProtection="0">
      <alignment horizontal="left" vertical="top" indent="1"/>
    </xf>
    <xf numFmtId="0" fontId="16" fillId="35" borderId="131" applyNumberFormat="0" applyProtection="0">
      <alignment horizontal="left" vertical="top" indent="1"/>
    </xf>
    <xf numFmtId="0" fontId="16" fillId="35" borderId="131" applyNumberFormat="0" applyProtection="0">
      <alignment horizontal="left" vertical="top" indent="1"/>
    </xf>
    <xf numFmtId="0" fontId="16" fillId="35" borderId="131" applyNumberFormat="0" applyProtection="0">
      <alignment horizontal="left" vertical="top" indent="1"/>
    </xf>
    <xf numFmtId="0" fontId="16" fillId="35" borderId="131" applyNumberFormat="0" applyProtection="0">
      <alignment horizontal="left" vertical="top" indent="1"/>
    </xf>
    <xf numFmtId="0" fontId="16" fillId="35" borderId="131" applyNumberFormat="0" applyProtection="0">
      <alignment horizontal="left" vertical="top" indent="1"/>
    </xf>
    <xf numFmtId="0" fontId="16" fillId="35" borderId="131" applyNumberFormat="0" applyProtection="0">
      <alignment horizontal="left" vertical="top" indent="1"/>
    </xf>
    <xf numFmtId="0" fontId="16" fillId="35" borderId="131" applyNumberFormat="0" applyProtection="0">
      <alignment horizontal="left" vertical="top" indent="1"/>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20" fillId="0" borderId="132" applyNumberFormat="0" applyProtection="0">
      <alignment horizontal="left" vertical="center" indent="2"/>
    </xf>
    <xf numFmtId="0" fontId="20" fillId="0" borderId="132" applyNumberFormat="0" applyProtection="0">
      <alignment horizontal="left" vertical="center" indent="2"/>
    </xf>
    <xf numFmtId="4" fontId="12" fillId="36" borderId="131" applyNumberFormat="0" applyProtection="0">
      <alignment horizontal="right" vertical="center"/>
    </xf>
    <xf numFmtId="4" fontId="12" fillId="36" borderId="131" applyNumberFormat="0" applyProtection="0">
      <alignment horizontal="right" vertical="center"/>
    </xf>
    <xf numFmtId="4" fontId="12" fillId="36" borderId="131" applyNumberFormat="0" applyProtection="0">
      <alignment horizontal="right" vertical="center"/>
    </xf>
    <xf numFmtId="4" fontId="12" fillId="36" borderId="131" applyNumberFormat="0" applyProtection="0">
      <alignment horizontal="right" vertical="center"/>
    </xf>
    <xf numFmtId="4" fontId="12" fillId="36" borderId="131" applyNumberFormat="0" applyProtection="0">
      <alignment horizontal="right" vertical="center"/>
    </xf>
    <xf numFmtId="4" fontId="12" fillId="36" borderId="131" applyNumberFormat="0" applyProtection="0">
      <alignment horizontal="right" vertical="center"/>
    </xf>
    <xf numFmtId="4" fontId="12" fillId="36" borderId="131" applyNumberFormat="0" applyProtection="0">
      <alignment horizontal="right" vertical="center"/>
    </xf>
    <xf numFmtId="4" fontId="12" fillId="36" borderId="131" applyNumberFormat="0" applyProtection="0">
      <alignment horizontal="right" vertical="center"/>
    </xf>
    <xf numFmtId="4" fontId="12" fillId="36" borderId="131" applyNumberFormat="0" applyProtection="0">
      <alignment horizontal="right" vertical="center"/>
    </xf>
    <xf numFmtId="4" fontId="12" fillId="36" borderId="131" applyNumberFormat="0" applyProtection="0">
      <alignment horizontal="right" vertical="center"/>
    </xf>
    <xf numFmtId="4" fontId="12" fillId="36" borderId="131" applyNumberFormat="0" applyProtection="0">
      <alignment horizontal="right" vertical="center"/>
    </xf>
    <xf numFmtId="4" fontId="12" fillId="36" borderId="131" applyNumberFormat="0" applyProtection="0">
      <alignment horizontal="right" vertical="center"/>
    </xf>
    <xf numFmtId="4" fontId="12" fillId="36" borderId="131" applyNumberFormat="0" applyProtection="0">
      <alignment horizontal="right" vertical="center"/>
    </xf>
    <xf numFmtId="4" fontId="12" fillId="36" borderId="131" applyNumberFormat="0" applyProtection="0">
      <alignment horizontal="right" vertical="center"/>
    </xf>
    <xf numFmtId="4" fontId="12" fillId="34" borderId="132" applyNumberFormat="0" applyProtection="0">
      <alignment horizontal="left" vertical="center" indent="1"/>
    </xf>
    <xf numFmtId="4" fontId="12" fillId="34" borderId="132" applyNumberFormat="0" applyProtection="0">
      <alignment horizontal="left" vertical="center" indent="1"/>
    </xf>
    <xf numFmtId="4" fontId="12" fillId="34" borderId="132" applyNumberFormat="0" applyProtection="0">
      <alignment horizontal="left" vertical="center" indent="1"/>
    </xf>
    <xf numFmtId="4" fontId="12" fillId="34" borderId="132" applyNumberFormat="0" applyProtection="0">
      <alignment horizontal="left" vertical="center" indent="1"/>
    </xf>
    <xf numFmtId="4" fontId="12" fillId="34" borderId="132" applyNumberFormat="0" applyProtection="0">
      <alignment horizontal="left" vertical="center" indent="1"/>
    </xf>
    <xf numFmtId="4" fontId="13" fillId="33" borderId="132" applyNumberFormat="0" applyProtection="0">
      <alignment horizontal="left" vertical="center" indent="1"/>
    </xf>
    <xf numFmtId="4" fontId="13" fillId="33" borderId="132" applyNumberFormat="0" applyProtection="0">
      <alignment horizontal="left" vertical="center" indent="1"/>
    </xf>
    <xf numFmtId="4" fontId="13" fillId="33" borderId="132" applyNumberFormat="0" applyProtection="0">
      <alignment horizontal="left" vertical="center" indent="1"/>
    </xf>
    <xf numFmtId="4" fontId="13" fillId="33" borderId="132" applyNumberFormat="0" applyProtection="0">
      <alignment horizontal="left" vertical="center" indent="1"/>
    </xf>
    <xf numFmtId="4" fontId="13" fillId="33" borderId="132" applyNumberFormat="0" applyProtection="0">
      <alignment horizontal="left" vertical="center" indent="1"/>
    </xf>
    <xf numFmtId="4" fontId="12" fillId="32" borderId="131" applyNumberFormat="0" applyProtection="0">
      <alignment horizontal="right" vertical="center"/>
    </xf>
    <xf numFmtId="4" fontId="12" fillId="32" borderId="131" applyNumberFormat="0" applyProtection="0">
      <alignment horizontal="right" vertical="center"/>
    </xf>
    <xf numFmtId="4" fontId="12" fillId="32" borderId="131" applyNumberFormat="0" applyProtection="0">
      <alignment horizontal="right" vertical="center"/>
    </xf>
    <xf numFmtId="4" fontId="12" fillId="32" borderId="131" applyNumberFormat="0" applyProtection="0">
      <alignment horizontal="right" vertical="center"/>
    </xf>
    <xf numFmtId="4" fontId="12" fillId="32" borderId="131" applyNumberFormat="0" applyProtection="0">
      <alignment horizontal="right" vertical="center"/>
    </xf>
    <xf numFmtId="4" fontId="12" fillId="32" borderId="131" applyNumberFormat="0" applyProtection="0">
      <alignment horizontal="right" vertical="center"/>
    </xf>
    <xf numFmtId="4" fontId="12" fillId="32" borderId="131" applyNumberFormat="0" applyProtection="0">
      <alignment horizontal="right" vertical="center"/>
    </xf>
    <xf numFmtId="4" fontId="12" fillId="32" borderId="131" applyNumberFormat="0" applyProtection="0">
      <alignment horizontal="right" vertical="center"/>
    </xf>
    <xf numFmtId="4" fontId="12" fillId="32" borderId="131" applyNumberFormat="0" applyProtection="0">
      <alignment horizontal="right" vertical="center"/>
    </xf>
    <xf numFmtId="4" fontId="12" fillId="32" borderId="131" applyNumberFormat="0" applyProtection="0">
      <alignment horizontal="right" vertical="center"/>
    </xf>
    <xf numFmtId="4" fontId="12" fillId="32" borderId="131" applyNumberFormat="0" applyProtection="0">
      <alignment horizontal="right" vertical="center"/>
    </xf>
    <xf numFmtId="4" fontId="12" fillId="32" borderId="131" applyNumberFormat="0" applyProtection="0">
      <alignment horizontal="right" vertical="center"/>
    </xf>
    <xf numFmtId="4" fontId="12" fillId="32" borderId="131" applyNumberFormat="0" applyProtection="0">
      <alignment horizontal="right" vertical="center"/>
    </xf>
    <xf numFmtId="4" fontId="12" fillId="32" borderId="131" applyNumberFormat="0" applyProtection="0">
      <alignment horizontal="right" vertical="center"/>
    </xf>
    <xf numFmtId="4" fontId="12" fillId="31" borderId="131" applyNumberFormat="0" applyProtection="0">
      <alignment horizontal="right" vertical="center"/>
    </xf>
    <xf numFmtId="4" fontId="12" fillId="31" borderId="131" applyNumberFormat="0" applyProtection="0">
      <alignment horizontal="right" vertical="center"/>
    </xf>
    <xf numFmtId="4" fontId="12" fillId="31" borderId="131" applyNumberFormat="0" applyProtection="0">
      <alignment horizontal="right" vertical="center"/>
    </xf>
    <xf numFmtId="4" fontId="12" fillId="31" borderId="131" applyNumberFormat="0" applyProtection="0">
      <alignment horizontal="right" vertical="center"/>
    </xf>
    <xf numFmtId="4" fontId="12" fillId="31" borderId="131" applyNumberFormat="0" applyProtection="0">
      <alignment horizontal="right" vertical="center"/>
    </xf>
    <xf numFmtId="4" fontId="12" fillId="31" borderId="131" applyNumberFormat="0" applyProtection="0">
      <alignment horizontal="right" vertical="center"/>
    </xf>
    <xf numFmtId="4" fontId="12" fillId="31" borderId="131" applyNumberFormat="0" applyProtection="0">
      <alignment horizontal="right" vertical="center"/>
    </xf>
    <xf numFmtId="4" fontId="12" fillId="31" borderId="131" applyNumberFormat="0" applyProtection="0">
      <alignment horizontal="right" vertical="center"/>
    </xf>
    <xf numFmtId="4" fontId="12" fillId="31" borderId="131" applyNumberFormat="0" applyProtection="0">
      <alignment horizontal="right" vertical="center"/>
    </xf>
    <xf numFmtId="4" fontId="12" fillId="31" borderId="131" applyNumberFormat="0" applyProtection="0">
      <alignment horizontal="right" vertical="center"/>
    </xf>
    <xf numFmtId="4" fontId="12" fillId="31" borderId="131" applyNumberFormat="0" applyProtection="0">
      <alignment horizontal="right" vertical="center"/>
    </xf>
    <xf numFmtId="4" fontId="12" fillId="31" borderId="131" applyNumberFormat="0" applyProtection="0">
      <alignment horizontal="right" vertical="center"/>
    </xf>
    <xf numFmtId="4" fontId="12" fillId="31" borderId="131" applyNumberFormat="0" applyProtection="0">
      <alignment horizontal="right" vertical="center"/>
    </xf>
    <xf numFmtId="4" fontId="12" fillId="31" borderId="131" applyNumberFormat="0" applyProtection="0">
      <alignment horizontal="right" vertical="center"/>
    </xf>
    <xf numFmtId="4" fontId="12" fillId="30" borderId="131" applyNumberFormat="0" applyProtection="0">
      <alignment horizontal="right" vertical="center"/>
    </xf>
    <xf numFmtId="4" fontId="12" fillId="30" borderId="131" applyNumberFormat="0" applyProtection="0">
      <alignment horizontal="right" vertical="center"/>
    </xf>
    <xf numFmtId="4" fontId="12" fillId="30" borderId="131" applyNumberFormat="0" applyProtection="0">
      <alignment horizontal="right" vertical="center"/>
    </xf>
    <xf numFmtId="4" fontId="12" fillId="30" borderId="131" applyNumberFormat="0" applyProtection="0">
      <alignment horizontal="right" vertical="center"/>
    </xf>
    <xf numFmtId="4" fontId="12" fillId="30" borderId="131" applyNumberFormat="0" applyProtection="0">
      <alignment horizontal="right" vertical="center"/>
    </xf>
    <xf numFmtId="4" fontId="12" fillId="30" borderId="131" applyNumberFormat="0" applyProtection="0">
      <alignment horizontal="right" vertical="center"/>
    </xf>
    <xf numFmtId="4" fontId="12" fillId="30" borderId="131" applyNumberFormat="0" applyProtection="0">
      <alignment horizontal="right" vertical="center"/>
    </xf>
    <xf numFmtId="4" fontId="12" fillId="30" borderId="131" applyNumberFormat="0" applyProtection="0">
      <alignment horizontal="right" vertical="center"/>
    </xf>
    <xf numFmtId="4" fontId="12" fillId="30" borderId="131" applyNumberFormat="0" applyProtection="0">
      <alignment horizontal="right" vertical="center"/>
    </xf>
    <xf numFmtId="4" fontId="12" fillId="30" borderId="131" applyNumberFormat="0" applyProtection="0">
      <alignment horizontal="right" vertical="center"/>
    </xf>
    <xf numFmtId="4" fontId="12" fillId="30" borderId="131" applyNumberFormat="0" applyProtection="0">
      <alignment horizontal="right" vertical="center"/>
    </xf>
    <xf numFmtId="4" fontId="12" fillId="30" borderId="131" applyNumberFormat="0" applyProtection="0">
      <alignment horizontal="right" vertical="center"/>
    </xf>
    <xf numFmtId="4" fontId="12" fillId="30" borderId="131" applyNumberFormat="0" applyProtection="0">
      <alignment horizontal="right" vertical="center"/>
    </xf>
    <xf numFmtId="4" fontId="12" fillId="30" borderId="131" applyNumberFormat="0" applyProtection="0">
      <alignment horizontal="right" vertical="center"/>
    </xf>
    <xf numFmtId="4" fontId="12" fillId="29" borderId="131" applyNumberFormat="0" applyProtection="0">
      <alignment horizontal="right" vertical="center"/>
    </xf>
    <xf numFmtId="4" fontId="12" fillId="29" borderId="131" applyNumberFormat="0" applyProtection="0">
      <alignment horizontal="right" vertical="center"/>
    </xf>
    <xf numFmtId="4" fontId="12" fillId="29" borderId="131" applyNumberFormat="0" applyProtection="0">
      <alignment horizontal="right" vertical="center"/>
    </xf>
    <xf numFmtId="4" fontId="12" fillId="29" borderId="131" applyNumberFormat="0" applyProtection="0">
      <alignment horizontal="right" vertical="center"/>
    </xf>
    <xf numFmtId="4" fontId="12" fillId="29" borderId="131" applyNumberFormat="0" applyProtection="0">
      <alignment horizontal="right" vertical="center"/>
    </xf>
    <xf numFmtId="4" fontId="12" fillId="29" borderId="131" applyNumberFormat="0" applyProtection="0">
      <alignment horizontal="right" vertical="center"/>
    </xf>
    <xf numFmtId="4" fontId="12" fillId="29" borderId="131" applyNumberFormat="0" applyProtection="0">
      <alignment horizontal="right" vertical="center"/>
    </xf>
    <xf numFmtId="4" fontId="12" fillId="29" borderId="131" applyNumberFormat="0" applyProtection="0">
      <alignment horizontal="right" vertical="center"/>
    </xf>
    <xf numFmtId="4" fontId="12" fillId="29" borderId="131" applyNumberFormat="0" applyProtection="0">
      <alignment horizontal="right" vertical="center"/>
    </xf>
    <xf numFmtId="4" fontId="12" fillId="29" borderId="131" applyNumberFormat="0" applyProtection="0">
      <alignment horizontal="right" vertical="center"/>
    </xf>
    <xf numFmtId="4" fontId="12" fillId="29" borderId="131" applyNumberFormat="0" applyProtection="0">
      <alignment horizontal="right" vertical="center"/>
    </xf>
    <xf numFmtId="4" fontId="12" fillId="29" borderId="131" applyNumberFormat="0" applyProtection="0">
      <alignment horizontal="right" vertical="center"/>
    </xf>
    <xf numFmtId="4" fontId="12" fillId="29" borderId="131" applyNumberFormat="0" applyProtection="0">
      <alignment horizontal="right" vertical="center"/>
    </xf>
    <xf numFmtId="4" fontId="12" fillId="29" borderId="131" applyNumberFormat="0" applyProtection="0">
      <alignment horizontal="right" vertical="center"/>
    </xf>
    <xf numFmtId="4" fontId="12" fillId="28" borderId="131" applyNumberFormat="0" applyProtection="0">
      <alignment horizontal="right" vertical="center"/>
    </xf>
    <xf numFmtId="4" fontId="12" fillId="28" borderId="131" applyNumberFormat="0" applyProtection="0">
      <alignment horizontal="right" vertical="center"/>
    </xf>
    <xf numFmtId="4" fontId="12" fillId="28" borderId="131" applyNumberFormat="0" applyProtection="0">
      <alignment horizontal="right" vertical="center"/>
    </xf>
    <xf numFmtId="4" fontId="12" fillId="28" borderId="131" applyNumberFormat="0" applyProtection="0">
      <alignment horizontal="right" vertical="center"/>
    </xf>
    <xf numFmtId="4" fontId="12" fillId="28" borderId="131" applyNumberFormat="0" applyProtection="0">
      <alignment horizontal="right" vertical="center"/>
    </xf>
    <xf numFmtId="4" fontId="12" fillId="28" borderId="131" applyNumberFormat="0" applyProtection="0">
      <alignment horizontal="right" vertical="center"/>
    </xf>
    <xf numFmtId="4" fontId="12" fillId="28" borderId="131" applyNumberFormat="0" applyProtection="0">
      <alignment horizontal="right" vertical="center"/>
    </xf>
    <xf numFmtId="4" fontId="12" fillId="28" borderId="131" applyNumberFormat="0" applyProtection="0">
      <alignment horizontal="right" vertical="center"/>
    </xf>
    <xf numFmtId="4" fontId="12" fillId="28" borderId="131" applyNumberFormat="0" applyProtection="0">
      <alignment horizontal="right" vertical="center"/>
    </xf>
    <xf numFmtId="4" fontId="12" fillId="28" borderId="131" applyNumberFormat="0" applyProtection="0">
      <alignment horizontal="right" vertical="center"/>
    </xf>
    <xf numFmtId="4" fontId="12" fillId="28" borderId="131" applyNumberFormat="0" applyProtection="0">
      <alignment horizontal="right" vertical="center"/>
    </xf>
    <xf numFmtId="4" fontId="12" fillId="28" borderId="131" applyNumberFormat="0" applyProtection="0">
      <alignment horizontal="right" vertical="center"/>
    </xf>
    <xf numFmtId="4" fontId="12" fillId="28" borderId="131" applyNumberFormat="0" applyProtection="0">
      <alignment horizontal="right" vertical="center"/>
    </xf>
    <xf numFmtId="4" fontId="12" fillId="28" borderId="131" applyNumberFormat="0" applyProtection="0">
      <alignment horizontal="right" vertical="center"/>
    </xf>
    <xf numFmtId="4" fontId="12" fillId="27" borderId="131" applyNumberFormat="0" applyProtection="0">
      <alignment horizontal="right" vertical="center"/>
    </xf>
    <xf numFmtId="4" fontId="12" fillId="27" borderId="131" applyNumberFormat="0" applyProtection="0">
      <alignment horizontal="right" vertical="center"/>
    </xf>
    <xf numFmtId="4" fontId="12" fillId="27" borderId="131" applyNumberFormat="0" applyProtection="0">
      <alignment horizontal="right" vertical="center"/>
    </xf>
    <xf numFmtId="4" fontId="12" fillId="27" borderId="131" applyNumberFormat="0" applyProtection="0">
      <alignment horizontal="right" vertical="center"/>
    </xf>
    <xf numFmtId="4" fontId="12" fillId="27" borderId="131" applyNumberFormat="0" applyProtection="0">
      <alignment horizontal="right" vertical="center"/>
    </xf>
    <xf numFmtId="4" fontId="12" fillId="27" borderId="131" applyNumberFormat="0" applyProtection="0">
      <alignment horizontal="right" vertical="center"/>
    </xf>
    <xf numFmtId="4" fontId="12" fillId="27" borderId="131" applyNumberFormat="0" applyProtection="0">
      <alignment horizontal="right" vertical="center"/>
    </xf>
    <xf numFmtId="4" fontId="12" fillId="27" borderId="131" applyNumberFormat="0" applyProtection="0">
      <alignment horizontal="right" vertical="center"/>
    </xf>
    <xf numFmtId="4" fontId="12" fillId="27" borderId="131" applyNumberFormat="0" applyProtection="0">
      <alignment horizontal="right" vertical="center"/>
    </xf>
    <xf numFmtId="4" fontId="12" fillId="27" borderId="131" applyNumberFormat="0" applyProtection="0">
      <alignment horizontal="right" vertical="center"/>
    </xf>
    <xf numFmtId="4" fontId="12" fillId="27" borderId="131" applyNumberFormat="0" applyProtection="0">
      <alignment horizontal="right" vertical="center"/>
    </xf>
    <xf numFmtId="4" fontId="12" fillId="27" borderId="131" applyNumberFormat="0" applyProtection="0">
      <alignment horizontal="right" vertical="center"/>
    </xf>
    <xf numFmtId="4" fontId="12" fillId="27" borderId="131" applyNumberFormat="0" applyProtection="0">
      <alignment horizontal="right" vertical="center"/>
    </xf>
    <xf numFmtId="4" fontId="12" fillId="27" borderId="131" applyNumberFormat="0" applyProtection="0">
      <alignment horizontal="right" vertical="center"/>
    </xf>
    <xf numFmtId="4" fontId="12" fillId="26" borderId="131" applyNumberFormat="0" applyProtection="0">
      <alignment horizontal="right" vertical="center"/>
    </xf>
    <xf numFmtId="4" fontId="12" fillId="26" borderId="131" applyNumberFormat="0" applyProtection="0">
      <alignment horizontal="right" vertical="center"/>
    </xf>
    <xf numFmtId="4" fontId="12" fillId="26" borderId="131" applyNumberFormat="0" applyProtection="0">
      <alignment horizontal="right" vertical="center"/>
    </xf>
    <xf numFmtId="4" fontId="12" fillId="26" borderId="131" applyNumberFormat="0" applyProtection="0">
      <alignment horizontal="right" vertical="center"/>
    </xf>
    <xf numFmtId="4" fontId="12" fillId="26" borderId="131" applyNumberFormat="0" applyProtection="0">
      <alignment horizontal="right" vertical="center"/>
    </xf>
    <xf numFmtId="4" fontId="12" fillId="26" borderId="131" applyNumberFormat="0" applyProtection="0">
      <alignment horizontal="right" vertical="center"/>
    </xf>
    <xf numFmtId="4" fontId="12" fillId="26" borderId="131" applyNumberFormat="0" applyProtection="0">
      <alignment horizontal="right" vertical="center"/>
    </xf>
    <xf numFmtId="4" fontId="12" fillId="26" borderId="131" applyNumberFormat="0" applyProtection="0">
      <alignment horizontal="right" vertical="center"/>
    </xf>
    <xf numFmtId="4" fontId="12" fillId="26" borderId="131" applyNumberFormat="0" applyProtection="0">
      <alignment horizontal="right" vertical="center"/>
    </xf>
    <xf numFmtId="4" fontId="12" fillId="26" borderId="131" applyNumberFormat="0" applyProtection="0">
      <alignment horizontal="right" vertical="center"/>
    </xf>
    <xf numFmtId="4" fontId="12" fillId="26" borderId="131" applyNumberFormat="0" applyProtection="0">
      <alignment horizontal="right" vertical="center"/>
    </xf>
    <xf numFmtId="4" fontId="12" fillId="26" borderId="131" applyNumberFormat="0" applyProtection="0">
      <alignment horizontal="right" vertical="center"/>
    </xf>
    <xf numFmtId="4" fontId="12" fillId="26" borderId="131" applyNumberFormat="0" applyProtection="0">
      <alignment horizontal="right" vertical="center"/>
    </xf>
    <xf numFmtId="4" fontId="12" fillId="26" borderId="131" applyNumberFormat="0" applyProtection="0">
      <alignment horizontal="right" vertical="center"/>
    </xf>
    <xf numFmtId="4" fontId="12" fillId="25" borderId="131" applyNumberFormat="0" applyProtection="0">
      <alignment horizontal="right" vertical="center"/>
    </xf>
    <xf numFmtId="4" fontId="12" fillId="25" borderId="131" applyNumberFormat="0" applyProtection="0">
      <alignment horizontal="right" vertical="center"/>
    </xf>
    <xf numFmtId="4" fontId="12" fillId="25" borderId="131" applyNumberFormat="0" applyProtection="0">
      <alignment horizontal="right" vertical="center"/>
    </xf>
    <xf numFmtId="4" fontId="12" fillId="25" borderId="131" applyNumberFormat="0" applyProtection="0">
      <alignment horizontal="right" vertical="center"/>
    </xf>
    <xf numFmtId="4" fontId="12" fillId="25" borderId="131" applyNumberFormat="0" applyProtection="0">
      <alignment horizontal="right" vertical="center"/>
    </xf>
    <xf numFmtId="4" fontId="12" fillId="25" borderId="131" applyNumberFormat="0" applyProtection="0">
      <alignment horizontal="right" vertical="center"/>
    </xf>
    <xf numFmtId="4" fontId="12" fillId="25" borderId="131" applyNumberFormat="0" applyProtection="0">
      <alignment horizontal="right" vertical="center"/>
    </xf>
    <xf numFmtId="4" fontId="12" fillId="25" borderId="131" applyNumberFormat="0" applyProtection="0">
      <alignment horizontal="right" vertical="center"/>
    </xf>
    <xf numFmtId="4" fontId="12" fillId="25" borderId="131" applyNumberFormat="0" applyProtection="0">
      <alignment horizontal="right" vertical="center"/>
    </xf>
    <xf numFmtId="4" fontId="12" fillId="25" borderId="131" applyNumberFormat="0" applyProtection="0">
      <alignment horizontal="right" vertical="center"/>
    </xf>
    <xf numFmtId="4" fontId="12" fillId="25" borderId="131" applyNumberFormat="0" applyProtection="0">
      <alignment horizontal="right" vertical="center"/>
    </xf>
    <xf numFmtId="4" fontId="12" fillId="25" borderId="131" applyNumberFormat="0" applyProtection="0">
      <alignment horizontal="right" vertical="center"/>
    </xf>
    <xf numFmtId="4" fontId="12" fillId="25" borderId="131" applyNumberFormat="0" applyProtection="0">
      <alignment horizontal="right" vertical="center"/>
    </xf>
    <xf numFmtId="4" fontId="12" fillId="25" borderId="131" applyNumberFormat="0" applyProtection="0">
      <alignment horizontal="right" vertical="center"/>
    </xf>
    <xf numFmtId="4" fontId="12" fillId="24" borderId="131" applyNumberFormat="0" applyProtection="0">
      <alignment horizontal="right" vertical="center"/>
    </xf>
    <xf numFmtId="4" fontId="12" fillId="24" borderId="131" applyNumberFormat="0" applyProtection="0">
      <alignment horizontal="right" vertical="center"/>
    </xf>
    <xf numFmtId="4" fontId="12" fillId="24" borderId="131" applyNumberFormat="0" applyProtection="0">
      <alignment horizontal="right" vertical="center"/>
    </xf>
    <xf numFmtId="4" fontId="12" fillId="24" borderId="131" applyNumberFormat="0" applyProtection="0">
      <alignment horizontal="right" vertical="center"/>
    </xf>
    <xf numFmtId="4" fontId="12" fillId="24" borderId="131" applyNumberFormat="0" applyProtection="0">
      <alignment horizontal="right" vertical="center"/>
    </xf>
    <xf numFmtId="4" fontId="12" fillId="24" borderId="131" applyNumberFormat="0" applyProtection="0">
      <alignment horizontal="right" vertical="center"/>
    </xf>
    <xf numFmtId="4" fontId="12" fillId="24" borderId="131" applyNumberFormat="0" applyProtection="0">
      <alignment horizontal="right" vertical="center"/>
    </xf>
    <xf numFmtId="4" fontId="12" fillId="24" borderId="131" applyNumberFormat="0" applyProtection="0">
      <alignment horizontal="right" vertical="center"/>
    </xf>
    <xf numFmtId="4" fontId="12" fillId="24" borderId="131" applyNumberFormat="0" applyProtection="0">
      <alignment horizontal="right" vertical="center"/>
    </xf>
    <xf numFmtId="4" fontId="12" fillId="24" borderId="131" applyNumberFormat="0" applyProtection="0">
      <alignment horizontal="right" vertical="center"/>
    </xf>
    <xf numFmtId="4" fontId="12" fillId="24" borderId="131" applyNumberFormat="0" applyProtection="0">
      <alignment horizontal="right" vertical="center"/>
    </xf>
    <xf numFmtId="4" fontId="12" fillId="24" borderId="131" applyNumberFormat="0" applyProtection="0">
      <alignment horizontal="right" vertical="center"/>
    </xf>
    <xf numFmtId="4" fontId="12" fillId="24" borderId="131" applyNumberFormat="0" applyProtection="0">
      <alignment horizontal="right" vertical="center"/>
    </xf>
    <xf numFmtId="4" fontId="12" fillId="24" borderId="131" applyNumberFormat="0" applyProtection="0">
      <alignment horizontal="right" vertical="center"/>
    </xf>
    <xf numFmtId="4" fontId="21" fillId="22" borderId="132" applyNumberFormat="0" applyProtection="0">
      <alignment horizontal="left" vertical="center"/>
    </xf>
    <xf numFmtId="4" fontId="21" fillId="22" borderId="132" applyNumberFormat="0" applyProtection="0">
      <alignment horizontal="left" vertical="center"/>
    </xf>
    <xf numFmtId="4" fontId="21" fillId="22" borderId="132" applyNumberFormat="0" applyProtection="0">
      <alignment horizontal="left" vertical="center"/>
    </xf>
    <xf numFmtId="4" fontId="21" fillId="22" borderId="132" applyNumberFormat="0" applyProtection="0">
      <alignment horizontal="left" vertical="center"/>
    </xf>
    <xf numFmtId="4" fontId="21" fillId="22" borderId="132" applyNumberFormat="0" applyProtection="0">
      <alignment horizontal="left" vertical="center"/>
    </xf>
    <xf numFmtId="0" fontId="13" fillId="19" borderId="131" applyNumberFormat="0" applyProtection="0">
      <alignment horizontal="left" vertical="top" indent="1"/>
    </xf>
    <xf numFmtId="0" fontId="13" fillId="19" borderId="131" applyNumberFormat="0" applyProtection="0">
      <alignment horizontal="left" vertical="top" indent="1"/>
    </xf>
    <xf numFmtId="0" fontId="13" fillId="19" borderId="131" applyNumberFormat="0" applyProtection="0">
      <alignment horizontal="left" vertical="top" indent="1"/>
    </xf>
    <xf numFmtId="0" fontId="13" fillId="19" borderId="131" applyNumberFormat="0" applyProtection="0">
      <alignment horizontal="left" vertical="top" indent="1"/>
    </xf>
    <xf numFmtId="0" fontId="13" fillId="19" borderId="131" applyNumberFormat="0" applyProtection="0">
      <alignment horizontal="left" vertical="top" indent="1"/>
    </xf>
    <xf numFmtId="0" fontId="13" fillId="19" borderId="131" applyNumberFormat="0" applyProtection="0">
      <alignment horizontal="left" vertical="top" indent="1"/>
    </xf>
    <xf numFmtId="0" fontId="13" fillId="19" borderId="131" applyNumberFormat="0" applyProtection="0">
      <alignment horizontal="left" vertical="top" indent="1"/>
    </xf>
    <xf numFmtId="0" fontId="13" fillId="19" borderId="131" applyNumberFormat="0" applyProtection="0">
      <alignment horizontal="left" vertical="top" indent="1"/>
    </xf>
    <xf numFmtId="0" fontId="13" fillId="19" borderId="131" applyNumberFormat="0" applyProtection="0">
      <alignment horizontal="left" vertical="top" indent="1"/>
    </xf>
    <xf numFmtId="0" fontId="13" fillId="19" borderId="131" applyNumberFormat="0" applyProtection="0">
      <alignment horizontal="left" vertical="top" indent="1"/>
    </xf>
    <xf numFmtId="0" fontId="13" fillId="19" borderId="131" applyNumberFormat="0" applyProtection="0">
      <alignment horizontal="left" vertical="top" indent="1"/>
    </xf>
    <xf numFmtId="0" fontId="13" fillId="19" borderId="131" applyNumberFormat="0" applyProtection="0">
      <alignment horizontal="left" vertical="top" indent="1"/>
    </xf>
    <xf numFmtId="0" fontId="13" fillId="19" borderId="131" applyNumberFormat="0" applyProtection="0">
      <alignment horizontal="left" vertical="top" indent="1"/>
    </xf>
    <xf numFmtId="0" fontId="13" fillId="19" borderId="131" applyNumberFormat="0" applyProtection="0">
      <alignment horizontal="left" vertical="top" indent="1"/>
    </xf>
    <xf numFmtId="4" fontId="27" fillId="18" borderId="132" applyNumberFormat="0" applyProtection="0">
      <alignment horizontal="left" vertical="center" indent="1"/>
    </xf>
    <xf numFmtId="4" fontId="27" fillId="18" borderId="132" applyNumberFormat="0" applyProtection="0">
      <alignment horizontal="left" vertical="center" indent="1"/>
    </xf>
    <xf numFmtId="4" fontId="27" fillId="18" borderId="132" applyNumberFormat="0" applyProtection="0">
      <alignment horizontal="left" vertical="center" indent="1"/>
    </xf>
    <xf numFmtId="4" fontId="27" fillId="18" borderId="132" applyNumberFormat="0" applyProtection="0">
      <alignment horizontal="left" vertical="center" indent="1"/>
    </xf>
    <xf numFmtId="4" fontId="27" fillId="18" borderId="132" applyNumberFormat="0" applyProtection="0">
      <alignment horizontal="left" vertical="center" indent="1"/>
    </xf>
    <xf numFmtId="4" fontId="28" fillId="19" borderId="131" applyNumberFormat="0" applyProtection="0">
      <alignment vertical="center"/>
    </xf>
    <xf numFmtId="4" fontId="28" fillId="19" borderId="131" applyNumberFormat="0" applyProtection="0">
      <alignment vertical="center"/>
    </xf>
    <xf numFmtId="4" fontId="28" fillId="19" borderId="131" applyNumberFormat="0" applyProtection="0">
      <alignment vertical="center"/>
    </xf>
    <xf numFmtId="4" fontId="28" fillId="19" borderId="131" applyNumberFormat="0" applyProtection="0">
      <alignment vertical="center"/>
    </xf>
    <xf numFmtId="4" fontId="28" fillId="19" borderId="131" applyNumberFormat="0" applyProtection="0">
      <alignment vertical="center"/>
    </xf>
    <xf numFmtId="4" fontId="28" fillId="19" borderId="131" applyNumberFormat="0" applyProtection="0">
      <alignment vertical="center"/>
    </xf>
    <xf numFmtId="4" fontId="28" fillId="19" borderId="131" applyNumberFormat="0" applyProtection="0">
      <alignment vertical="center"/>
    </xf>
    <xf numFmtId="4" fontId="28" fillId="19" borderId="131" applyNumberFormat="0" applyProtection="0">
      <alignment vertical="center"/>
    </xf>
    <xf numFmtId="4" fontId="28" fillId="19" borderId="131" applyNumberFormat="0" applyProtection="0">
      <alignment vertical="center"/>
    </xf>
    <xf numFmtId="4" fontId="28" fillId="19" borderId="131" applyNumberFormat="0" applyProtection="0">
      <alignment vertical="center"/>
    </xf>
    <xf numFmtId="4" fontId="28" fillId="19" borderId="131" applyNumberFormat="0" applyProtection="0">
      <alignment vertical="center"/>
    </xf>
    <xf numFmtId="4" fontId="28" fillId="19" borderId="131" applyNumberFormat="0" applyProtection="0">
      <alignment vertical="center"/>
    </xf>
    <xf numFmtId="4" fontId="28" fillId="19" borderId="131" applyNumberFormat="0" applyProtection="0">
      <alignment vertical="center"/>
    </xf>
    <xf numFmtId="4" fontId="28" fillId="19" borderId="131" applyNumberFormat="0" applyProtection="0">
      <alignment vertical="center"/>
    </xf>
    <xf numFmtId="4" fontId="27" fillId="18" borderId="122" applyNumberFormat="0" applyProtection="0">
      <alignment horizontal="right" vertical="center" wrapText="1"/>
    </xf>
    <xf numFmtId="4" fontId="27" fillId="18" borderId="122" applyNumberFormat="0" applyProtection="0">
      <alignment horizontal="right" vertical="center" wrapText="1"/>
    </xf>
    <xf numFmtId="0" fontId="2" fillId="0" borderId="0"/>
    <xf numFmtId="4" fontId="27" fillId="18" borderId="122" applyNumberFormat="0" applyProtection="0">
      <alignment horizontal="right" vertical="center" wrapText="1"/>
    </xf>
    <xf numFmtId="4" fontId="27" fillId="18" borderId="122" applyNumberFormat="0" applyProtection="0">
      <alignment horizontal="right" vertical="center" wrapText="1"/>
    </xf>
    <xf numFmtId="4" fontId="27" fillId="18" borderId="122" applyNumberFormat="0" applyProtection="0">
      <alignment horizontal="right" vertical="center" wrapText="1"/>
    </xf>
    <xf numFmtId="4" fontId="19" fillId="0" borderId="122" applyNumberFormat="0" applyProtection="0">
      <alignment horizontal="left" vertical="center" indent="1"/>
    </xf>
    <xf numFmtId="4" fontId="42" fillId="41" borderId="129" applyNumberFormat="0" applyProtection="0">
      <alignment horizontal="right" vertical="center"/>
    </xf>
    <xf numFmtId="4" fontId="42" fillId="41" borderId="129" applyNumberFormat="0" applyProtection="0">
      <alignment horizontal="right" vertical="center"/>
    </xf>
    <xf numFmtId="4" fontId="42" fillId="41" borderId="129" applyNumberFormat="0" applyProtection="0">
      <alignment horizontal="right" vertical="center"/>
    </xf>
    <xf numFmtId="4" fontId="42" fillId="41" borderId="129" applyNumberFormat="0" applyProtection="0">
      <alignment horizontal="right" vertical="center"/>
    </xf>
    <xf numFmtId="4" fontId="42" fillId="41" borderId="129" applyNumberFormat="0" applyProtection="0">
      <alignment horizontal="right" vertical="center"/>
    </xf>
    <xf numFmtId="4" fontId="42" fillId="41" borderId="129" applyNumberFormat="0" applyProtection="0">
      <alignment horizontal="right" vertical="center"/>
    </xf>
    <xf numFmtId="4" fontId="42" fillId="41" borderId="129" applyNumberFormat="0" applyProtection="0">
      <alignment horizontal="right" vertical="center"/>
    </xf>
    <xf numFmtId="4" fontId="42" fillId="41" borderId="129" applyNumberFormat="0" applyProtection="0">
      <alignment horizontal="right" vertical="center"/>
    </xf>
    <xf numFmtId="4" fontId="42" fillId="41" borderId="129" applyNumberFormat="0" applyProtection="0">
      <alignment horizontal="right" vertical="center"/>
    </xf>
    <xf numFmtId="4" fontId="42" fillId="41" borderId="129" applyNumberFormat="0" applyProtection="0">
      <alignment horizontal="right" vertical="center"/>
    </xf>
    <xf numFmtId="4" fontId="42" fillId="41" borderId="129" applyNumberFormat="0" applyProtection="0">
      <alignment horizontal="right" vertical="center"/>
    </xf>
    <xf numFmtId="4" fontId="42" fillId="41" borderId="129" applyNumberFormat="0" applyProtection="0">
      <alignment horizontal="right" vertical="center"/>
    </xf>
    <xf numFmtId="4" fontId="42" fillId="41" borderId="129" applyNumberFormat="0" applyProtection="0">
      <alignment horizontal="right" vertical="center"/>
    </xf>
    <xf numFmtId="4" fontId="42" fillId="41" borderId="129" applyNumberFormat="0" applyProtection="0">
      <alignment horizontal="right" vertical="center"/>
    </xf>
    <xf numFmtId="4" fontId="42" fillId="41" borderId="129" applyNumberFormat="0" applyProtection="0">
      <alignment horizontal="right" vertical="center"/>
    </xf>
    <xf numFmtId="0" fontId="21" fillId="43" borderId="130" applyNumberFormat="0" applyProtection="0">
      <alignment horizontal="center" vertical="center" wrapText="1"/>
    </xf>
    <xf numFmtId="0" fontId="21" fillId="43" borderId="130" applyNumberFormat="0" applyProtection="0">
      <alignment horizontal="center" vertical="center" wrapText="1"/>
    </xf>
    <xf numFmtId="0" fontId="21" fillId="43" borderId="130" applyNumberFormat="0" applyProtection="0">
      <alignment horizontal="center" vertical="center" wrapText="1"/>
    </xf>
    <xf numFmtId="0" fontId="21" fillId="43" borderId="130" applyNumberFormat="0" applyProtection="0">
      <alignment horizontal="center" vertical="center" wrapText="1"/>
    </xf>
    <xf numFmtId="0" fontId="21" fillId="44" borderId="130" applyNumberFormat="0" applyProtection="0">
      <alignment horizontal="center" vertical="top" wrapText="1"/>
    </xf>
    <xf numFmtId="0" fontId="21" fillId="44" borderId="130" applyNumberFormat="0" applyProtection="0">
      <alignment horizontal="center" vertical="top" wrapText="1"/>
    </xf>
    <xf numFmtId="0" fontId="21" fillId="44" borderId="130" applyNumberFormat="0" applyProtection="0">
      <alignment horizontal="center" vertical="top" wrapText="1"/>
    </xf>
    <xf numFmtId="0" fontId="21" fillId="44" borderId="130" applyNumberFormat="0" applyProtection="0">
      <alignment horizontal="center" vertical="top" wrapText="1"/>
    </xf>
    <xf numFmtId="0" fontId="21" fillId="44" borderId="130" applyNumberFormat="0" applyProtection="0">
      <alignment horizontal="center" vertical="top" wrapText="1"/>
    </xf>
    <xf numFmtId="0" fontId="21" fillId="43" borderId="130" applyNumberFormat="0" applyProtection="0">
      <alignment horizontal="center" vertical="center" wrapText="1"/>
    </xf>
    <xf numFmtId="4" fontId="19" fillId="0" borderId="130" applyNumberFormat="0" applyProtection="0">
      <alignment horizontal="left" vertical="center" indent="1"/>
    </xf>
    <xf numFmtId="4" fontId="19" fillId="0" borderId="130" applyNumberFormat="0" applyProtection="0">
      <alignment horizontal="left" vertical="center" indent="1"/>
    </xf>
    <xf numFmtId="4" fontId="19" fillId="0" borderId="130" applyNumberFormat="0" applyProtection="0">
      <alignment horizontal="left" vertical="center" indent="1"/>
    </xf>
    <xf numFmtId="4" fontId="19" fillId="0" borderId="130" applyNumberFormat="0" applyProtection="0">
      <alignment horizontal="left" vertical="center" indent="1"/>
    </xf>
    <xf numFmtId="4" fontId="19" fillId="0" borderId="130" applyNumberFormat="0" applyProtection="0">
      <alignment horizontal="left" vertical="center" indent="1"/>
    </xf>
    <xf numFmtId="4" fontId="19" fillId="0" borderId="130" applyNumberFormat="0" applyProtection="0">
      <alignment horizontal="left" vertical="center" indent="1"/>
    </xf>
    <xf numFmtId="4" fontId="19" fillId="0" borderId="130" applyNumberFormat="0" applyProtection="0">
      <alignment horizontal="left" vertical="center" indent="1"/>
    </xf>
    <xf numFmtId="4" fontId="19" fillId="0" borderId="130" applyNumberFormat="0" applyProtection="0">
      <alignment horizontal="left" vertical="center" indent="1"/>
    </xf>
    <xf numFmtId="4" fontId="19" fillId="0" borderId="130" applyNumberFormat="0" applyProtection="0">
      <alignment horizontal="left" vertical="center" indent="1"/>
    </xf>
    <xf numFmtId="4" fontId="19" fillId="0" borderId="130" applyNumberFormat="0" applyProtection="0">
      <alignment horizontal="left" vertical="center" indent="1"/>
    </xf>
    <xf numFmtId="4" fontId="19" fillId="0" borderId="130" applyNumberFormat="0" applyProtection="0">
      <alignment horizontal="left" vertical="center" indent="1"/>
    </xf>
    <xf numFmtId="4" fontId="19" fillId="0" borderId="130" applyNumberFormat="0" applyProtection="0">
      <alignment horizontal="left" vertical="center" indent="1"/>
    </xf>
    <xf numFmtId="0" fontId="2" fillId="0" borderId="0"/>
    <xf numFmtId="4" fontId="33" fillId="41" borderId="129" applyNumberFormat="0" applyProtection="0">
      <alignment horizontal="right" vertical="center"/>
    </xf>
    <xf numFmtId="4" fontId="33" fillId="41" borderId="129" applyNumberFormat="0" applyProtection="0">
      <alignment horizontal="right" vertical="center"/>
    </xf>
    <xf numFmtId="4" fontId="33" fillId="41" borderId="129" applyNumberFormat="0" applyProtection="0">
      <alignment horizontal="right" vertical="center"/>
    </xf>
    <xf numFmtId="4" fontId="33" fillId="41" borderId="129" applyNumberFormat="0" applyProtection="0">
      <alignment horizontal="right" vertical="center"/>
    </xf>
    <xf numFmtId="4" fontId="33" fillId="41" borderId="129" applyNumberFormat="0" applyProtection="0">
      <alignment horizontal="right" vertical="center"/>
    </xf>
    <xf numFmtId="4" fontId="33" fillId="41" borderId="129" applyNumberFormat="0" applyProtection="0">
      <alignment horizontal="right" vertical="center"/>
    </xf>
    <xf numFmtId="4" fontId="33" fillId="41" borderId="129" applyNumberFormat="0" applyProtection="0">
      <alignment horizontal="right" vertical="center"/>
    </xf>
    <xf numFmtId="4" fontId="33" fillId="41" borderId="129" applyNumberFormat="0" applyProtection="0">
      <alignment horizontal="right" vertical="center"/>
    </xf>
    <xf numFmtId="4" fontId="33" fillId="41" borderId="129" applyNumberFormat="0" applyProtection="0">
      <alignment horizontal="right" vertical="center"/>
    </xf>
    <xf numFmtId="4" fontId="33" fillId="41" borderId="129" applyNumberFormat="0" applyProtection="0">
      <alignment horizontal="right" vertical="center"/>
    </xf>
    <xf numFmtId="4" fontId="33" fillId="41" borderId="129" applyNumberFormat="0" applyProtection="0">
      <alignment horizontal="right" vertical="center"/>
    </xf>
    <xf numFmtId="4" fontId="33" fillId="41" borderId="129" applyNumberFormat="0" applyProtection="0">
      <alignment horizontal="right" vertical="center"/>
    </xf>
    <xf numFmtId="4" fontId="33" fillId="41" borderId="129" applyNumberFormat="0" applyProtection="0">
      <alignment horizontal="right" vertical="center"/>
    </xf>
    <xf numFmtId="4" fontId="33" fillId="41" borderId="129" applyNumberFormat="0" applyProtection="0">
      <alignment horizontal="right" vertical="center"/>
    </xf>
    <xf numFmtId="4" fontId="33" fillId="41" borderId="129" applyNumberFormat="0" applyProtection="0">
      <alignment horizontal="right" vertical="center"/>
    </xf>
    <xf numFmtId="0" fontId="2" fillId="0" borderId="0"/>
    <xf numFmtId="0" fontId="12" fillId="40" borderId="129" applyNumberFormat="0" applyProtection="0">
      <alignment horizontal="left" vertical="top" indent="1"/>
    </xf>
    <xf numFmtId="0" fontId="2" fillId="0" borderId="0"/>
    <xf numFmtId="0" fontId="12" fillId="40" borderId="129" applyNumberFormat="0" applyProtection="0">
      <alignment horizontal="left" vertical="top" indent="1"/>
    </xf>
    <xf numFmtId="0" fontId="12" fillId="40" borderId="129" applyNumberFormat="0" applyProtection="0">
      <alignment horizontal="left" vertical="top" indent="1"/>
    </xf>
    <xf numFmtId="0" fontId="12" fillId="40" borderId="129" applyNumberFormat="0" applyProtection="0">
      <alignment horizontal="left" vertical="top" indent="1"/>
    </xf>
    <xf numFmtId="0" fontId="2" fillId="0" borderId="0"/>
    <xf numFmtId="0" fontId="12" fillId="40" borderId="129" applyNumberFormat="0" applyProtection="0">
      <alignment horizontal="left" vertical="top" indent="1"/>
    </xf>
    <xf numFmtId="0" fontId="12" fillId="40" borderId="129" applyNumberFormat="0" applyProtection="0">
      <alignment horizontal="left" vertical="top" indent="1"/>
    </xf>
    <xf numFmtId="0" fontId="12" fillId="40" borderId="129" applyNumberFormat="0" applyProtection="0">
      <alignment horizontal="left" vertical="top" indent="1"/>
    </xf>
    <xf numFmtId="0" fontId="12" fillId="40" borderId="129" applyNumberFormat="0" applyProtection="0">
      <alignment horizontal="left" vertical="top" indent="1"/>
    </xf>
    <xf numFmtId="0" fontId="12" fillId="40" borderId="129" applyNumberFormat="0" applyProtection="0">
      <alignment horizontal="left" vertical="top" indent="1"/>
    </xf>
    <xf numFmtId="0" fontId="2" fillId="0" borderId="0"/>
    <xf numFmtId="0" fontId="12" fillId="40" borderId="129" applyNumberFormat="0" applyProtection="0">
      <alignment horizontal="left" vertical="top" indent="1"/>
    </xf>
    <xf numFmtId="0" fontId="2" fillId="0" borderId="0"/>
    <xf numFmtId="0" fontId="12" fillId="40" borderId="129" applyNumberFormat="0" applyProtection="0">
      <alignment horizontal="left" vertical="top" indent="1"/>
    </xf>
    <xf numFmtId="0" fontId="12" fillId="40" borderId="129" applyNumberFormat="0" applyProtection="0">
      <alignment horizontal="left" vertical="top" indent="1"/>
    </xf>
    <xf numFmtId="0" fontId="2" fillId="0" borderId="0"/>
    <xf numFmtId="0" fontId="12" fillId="40" borderId="129" applyNumberFormat="0" applyProtection="0">
      <alignment horizontal="left" vertical="top" indent="1"/>
    </xf>
    <xf numFmtId="0" fontId="12" fillId="40" borderId="129" applyNumberFormat="0" applyProtection="0">
      <alignment horizontal="left" vertical="top" indent="1"/>
    </xf>
    <xf numFmtId="0" fontId="2" fillId="0" borderId="0"/>
    <xf numFmtId="0" fontId="2" fillId="0" borderId="0"/>
    <xf numFmtId="4" fontId="33" fillId="40" borderId="129" applyNumberFormat="0" applyProtection="0">
      <alignment vertical="center"/>
    </xf>
    <xf numFmtId="4" fontId="33" fillId="40" borderId="129" applyNumberFormat="0" applyProtection="0">
      <alignment vertical="center"/>
    </xf>
    <xf numFmtId="4" fontId="33" fillId="40" borderId="129" applyNumberFormat="0" applyProtection="0">
      <alignment vertical="center"/>
    </xf>
    <xf numFmtId="4" fontId="33" fillId="40" borderId="129" applyNumberFormat="0" applyProtection="0">
      <alignment vertical="center"/>
    </xf>
    <xf numFmtId="4" fontId="33" fillId="40" borderId="129" applyNumberFormat="0" applyProtection="0">
      <alignment vertical="center"/>
    </xf>
    <xf numFmtId="4" fontId="33" fillId="40" borderId="129" applyNumberFormat="0" applyProtection="0">
      <alignment vertical="center"/>
    </xf>
    <xf numFmtId="4" fontId="33" fillId="40" borderId="129" applyNumberFormat="0" applyProtection="0">
      <alignment vertical="center"/>
    </xf>
    <xf numFmtId="4" fontId="33" fillId="40" borderId="129" applyNumberFormat="0" applyProtection="0">
      <alignment vertical="center"/>
    </xf>
    <xf numFmtId="4" fontId="33" fillId="40" borderId="129" applyNumberFormat="0" applyProtection="0">
      <alignment vertical="center"/>
    </xf>
    <xf numFmtId="4" fontId="33" fillId="40" borderId="129" applyNumberFormat="0" applyProtection="0">
      <alignment vertical="center"/>
    </xf>
    <xf numFmtId="4" fontId="33" fillId="40" borderId="129" applyNumberFormat="0" applyProtection="0">
      <alignment vertical="center"/>
    </xf>
    <xf numFmtId="4" fontId="33" fillId="40" borderId="129" applyNumberFormat="0" applyProtection="0">
      <alignment vertical="center"/>
    </xf>
    <xf numFmtId="4" fontId="33" fillId="40" borderId="129" applyNumberFormat="0" applyProtection="0">
      <alignment vertical="center"/>
    </xf>
    <xf numFmtId="4" fontId="33" fillId="40" borderId="129" applyNumberFormat="0" applyProtection="0">
      <alignment vertical="center"/>
    </xf>
    <xf numFmtId="4" fontId="12" fillId="40" borderId="129" applyNumberFormat="0" applyProtection="0">
      <alignment vertical="center"/>
    </xf>
    <xf numFmtId="4" fontId="12" fillId="40" borderId="129" applyNumberFormat="0" applyProtection="0">
      <alignment vertical="center"/>
    </xf>
    <xf numFmtId="4" fontId="12" fillId="40" borderId="129" applyNumberFormat="0" applyProtection="0">
      <alignment vertical="center"/>
    </xf>
    <xf numFmtId="4" fontId="12" fillId="40" borderId="129" applyNumberFormat="0" applyProtection="0">
      <alignment vertical="center"/>
    </xf>
    <xf numFmtId="4" fontId="12" fillId="40" borderId="129" applyNumberFormat="0" applyProtection="0">
      <alignment vertical="center"/>
    </xf>
    <xf numFmtId="4" fontId="12" fillId="40" borderId="129" applyNumberFormat="0" applyProtection="0">
      <alignment vertical="center"/>
    </xf>
    <xf numFmtId="4" fontId="12" fillId="40" borderId="129" applyNumberFormat="0" applyProtection="0">
      <alignment vertical="center"/>
    </xf>
    <xf numFmtId="4" fontId="12" fillId="40" borderId="129" applyNumberFormat="0" applyProtection="0">
      <alignment vertical="center"/>
    </xf>
    <xf numFmtId="4" fontId="12" fillId="40" borderId="129" applyNumberFormat="0" applyProtection="0">
      <alignment vertical="center"/>
    </xf>
    <xf numFmtId="4" fontId="12" fillId="40" borderId="129" applyNumberFormat="0" applyProtection="0">
      <alignment vertical="center"/>
    </xf>
    <xf numFmtId="4" fontId="12" fillId="40" borderId="129" applyNumberFormat="0" applyProtection="0">
      <alignment vertical="center"/>
    </xf>
    <xf numFmtId="4" fontId="12" fillId="40" borderId="129" applyNumberFormat="0" applyProtection="0">
      <alignment vertical="center"/>
    </xf>
    <xf numFmtId="4" fontId="12" fillId="40" borderId="129" applyNumberFormat="0" applyProtection="0">
      <alignment vertical="center"/>
    </xf>
    <xf numFmtId="4" fontId="12" fillId="40" borderId="129" applyNumberFormat="0" applyProtection="0">
      <alignment vertical="center"/>
    </xf>
    <xf numFmtId="4" fontId="12" fillId="40" borderId="129" applyNumberFormat="0" applyProtection="0">
      <alignment vertical="center"/>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2" fillId="0" borderId="0"/>
    <xf numFmtId="0" fontId="16" fillId="38" borderId="129" applyNumberFormat="0" applyProtection="0">
      <alignment horizontal="left" vertical="top" indent="1"/>
    </xf>
    <xf numFmtId="0" fontId="2" fillId="0" borderId="0"/>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35" borderId="129" applyNumberFormat="0" applyProtection="0">
      <alignment horizontal="left" vertical="top" indent="1"/>
    </xf>
    <xf numFmtId="0" fontId="16" fillId="35" borderId="129" applyNumberFormat="0" applyProtection="0">
      <alignment horizontal="left" vertical="top" indent="1"/>
    </xf>
    <xf numFmtId="0" fontId="2" fillId="0" borderId="0"/>
    <xf numFmtId="0" fontId="2" fillId="0" borderId="0"/>
    <xf numFmtId="0" fontId="2" fillId="0" borderId="0"/>
    <xf numFmtId="0" fontId="16" fillId="35" borderId="129"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2" fillId="36" borderId="129" applyNumberFormat="0" applyProtection="0">
      <alignment horizontal="right" vertical="center"/>
    </xf>
    <xf numFmtId="4" fontId="12" fillId="36" borderId="129" applyNumberFormat="0" applyProtection="0">
      <alignment horizontal="right" vertical="center"/>
    </xf>
    <xf numFmtId="4" fontId="12" fillId="36" borderId="129" applyNumberFormat="0" applyProtection="0">
      <alignment horizontal="right" vertical="center"/>
    </xf>
    <xf numFmtId="4" fontId="12" fillId="36" borderId="129" applyNumberFormat="0" applyProtection="0">
      <alignment horizontal="right" vertical="center"/>
    </xf>
    <xf numFmtId="4" fontId="12" fillId="36" borderId="129" applyNumberFormat="0" applyProtection="0">
      <alignment horizontal="right" vertical="center"/>
    </xf>
    <xf numFmtId="4" fontId="12" fillId="36" borderId="129" applyNumberFormat="0" applyProtection="0">
      <alignment horizontal="right" vertical="center"/>
    </xf>
    <xf numFmtId="4" fontId="12" fillId="36" borderId="129" applyNumberFormat="0" applyProtection="0">
      <alignment horizontal="right" vertical="center"/>
    </xf>
    <xf numFmtId="4" fontId="12" fillId="36" borderId="129" applyNumberFormat="0" applyProtection="0">
      <alignment horizontal="right" vertical="center"/>
    </xf>
    <xf numFmtId="4" fontId="12" fillId="36" borderId="129" applyNumberFormat="0" applyProtection="0">
      <alignment horizontal="right" vertical="center"/>
    </xf>
    <xf numFmtId="4" fontId="12" fillId="36" borderId="129" applyNumberFormat="0" applyProtection="0">
      <alignment horizontal="right" vertical="center"/>
    </xf>
    <xf numFmtId="4" fontId="12" fillId="36" borderId="129" applyNumberFormat="0" applyProtection="0">
      <alignment horizontal="right" vertical="center"/>
    </xf>
    <xf numFmtId="4" fontId="12" fillId="36" borderId="129" applyNumberFormat="0" applyProtection="0">
      <alignment horizontal="right" vertical="center"/>
    </xf>
    <xf numFmtId="4" fontId="12" fillId="36" borderId="129" applyNumberFormat="0" applyProtection="0">
      <alignment horizontal="right" vertical="center"/>
    </xf>
    <xf numFmtId="4" fontId="12" fillId="36" borderId="129" applyNumberFormat="0" applyProtection="0">
      <alignment horizontal="right" vertical="center"/>
    </xf>
    <xf numFmtId="4" fontId="12" fillId="36" borderId="129" applyNumberFormat="0" applyProtection="0">
      <alignment horizontal="right" vertical="center"/>
    </xf>
    <xf numFmtId="4" fontId="12" fillId="32" borderId="129" applyNumberFormat="0" applyProtection="0">
      <alignment horizontal="right" vertical="center"/>
    </xf>
    <xf numFmtId="4" fontId="12" fillId="32" borderId="129" applyNumberFormat="0" applyProtection="0">
      <alignment horizontal="right" vertical="center"/>
    </xf>
    <xf numFmtId="4" fontId="12" fillId="32" borderId="129" applyNumberFormat="0" applyProtection="0">
      <alignment horizontal="right" vertical="center"/>
    </xf>
    <xf numFmtId="4" fontId="12" fillId="32" borderId="129" applyNumberFormat="0" applyProtection="0">
      <alignment horizontal="right" vertical="center"/>
    </xf>
    <xf numFmtId="4" fontId="12" fillId="32" borderId="129" applyNumberFormat="0" applyProtection="0">
      <alignment horizontal="right" vertical="center"/>
    </xf>
    <xf numFmtId="4" fontId="12" fillId="32" borderId="129" applyNumberFormat="0" applyProtection="0">
      <alignment horizontal="right" vertical="center"/>
    </xf>
    <xf numFmtId="4" fontId="12" fillId="32" borderId="129" applyNumberFormat="0" applyProtection="0">
      <alignment horizontal="right" vertical="center"/>
    </xf>
    <xf numFmtId="4" fontId="12" fillId="32" borderId="129" applyNumberFormat="0" applyProtection="0">
      <alignment horizontal="right" vertical="center"/>
    </xf>
    <xf numFmtId="4" fontId="12" fillId="32" borderId="129" applyNumberFormat="0" applyProtection="0">
      <alignment horizontal="right" vertical="center"/>
    </xf>
    <xf numFmtId="4" fontId="12" fillId="32" borderId="129" applyNumberFormat="0" applyProtection="0">
      <alignment horizontal="right" vertical="center"/>
    </xf>
    <xf numFmtId="4" fontId="12" fillId="32" borderId="129" applyNumberFormat="0" applyProtection="0">
      <alignment horizontal="right" vertical="center"/>
    </xf>
    <xf numFmtId="4" fontId="12" fillId="32" borderId="129" applyNumberFormat="0" applyProtection="0">
      <alignment horizontal="right" vertical="center"/>
    </xf>
    <xf numFmtId="4" fontId="12" fillId="32" borderId="129" applyNumberFormat="0" applyProtection="0">
      <alignment horizontal="right" vertical="center"/>
    </xf>
    <xf numFmtId="4" fontId="12" fillId="32" borderId="129" applyNumberFormat="0" applyProtection="0">
      <alignment horizontal="right" vertical="center"/>
    </xf>
    <xf numFmtId="4" fontId="12" fillId="32" borderId="129" applyNumberFormat="0" applyProtection="0">
      <alignment horizontal="right" vertical="center"/>
    </xf>
    <xf numFmtId="4" fontId="12" fillId="31" borderId="129" applyNumberFormat="0" applyProtection="0">
      <alignment horizontal="right" vertical="center"/>
    </xf>
    <xf numFmtId="4" fontId="12" fillId="31" borderId="129" applyNumberFormat="0" applyProtection="0">
      <alignment horizontal="right" vertical="center"/>
    </xf>
    <xf numFmtId="4" fontId="12" fillId="31" borderId="129" applyNumberFormat="0" applyProtection="0">
      <alignment horizontal="right" vertical="center"/>
    </xf>
    <xf numFmtId="4" fontId="12" fillId="31" borderId="129" applyNumberFormat="0" applyProtection="0">
      <alignment horizontal="right" vertical="center"/>
    </xf>
    <xf numFmtId="4" fontId="12" fillId="31" borderId="129" applyNumberFormat="0" applyProtection="0">
      <alignment horizontal="right" vertical="center"/>
    </xf>
    <xf numFmtId="4" fontId="12" fillId="31" borderId="129" applyNumberFormat="0" applyProtection="0">
      <alignment horizontal="right" vertical="center"/>
    </xf>
    <xf numFmtId="4" fontId="12" fillId="31" borderId="129" applyNumberFormat="0" applyProtection="0">
      <alignment horizontal="right" vertical="center"/>
    </xf>
    <xf numFmtId="4" fontId="12" fillId="31" borderId="129" applyNumberFormat="0" applyProtection="0">
      <alignment horizontal="right" vertical="center"/>
    </xf>
    <xf numFmtId="4" fontId="12" fillId="31" borderId="129" applyNumberFormat="0" applyProtection="0">
      <alignment horizontal="right" vertical="center"/>
    </xf>
    <xf numFmtId="4" fontId="12" fillId="31" borderId="129" applyNumberFormat="0" applyProtection="0">
      <alignment horizontal="right" vertical="center"/>
    </xf>
    <xf numFmtId="4" fontId="12" fillId="31" borderId="129" applyNumberFormat="0" applyProtection="0">
      <alignment horizontal="right" vertical="center"/>
    </xf>
    <xf numFmtId="4" fontId="12" fillId="31" borderId="129" applyNumberFormat="0" applyProtection="0">
      <alignment horizontal="right" vertical="center"/>
    </xf>
    <xf numFmtId="4" fontId="12" fillId="31" borderId="129" applyNumberFormat="0" applyProtection="0">
      <alignment horizontal="right" vertical="center"/>
    </xf>
    <xf numFmtId="4" fontId="12" fillId="31" borderId="129" applyNumberFormat="0" applyProtection="0">
      <alignment horizontal="right" vertical="center"/>
    </xf>
    <xf numFmtId="4" fontId="12" fillId="31" borderId="129" applyNumberFormat="0" applyProtection="0">
      <alignment horizontal="right" vertical="center"/>
    </xf>
    <xf numFmtId="4" fontId="12" fillId="30" borderId="129" applyNumberFormat="0" applyProtection="0">
      <alignment horizontal="right" vertical="center"/>
    </xf>
    <xf numFmtId="4" fontId="12" fillId="30" borderId="129" applyNumberFormat="0" applyProtection="0">
      <alignment horizontal="right" vertical="center"/>
    </xf>
    <xf numFmtId="4" fontId="12" fillId="30" borderId="129" applyNumberFormat="0" applyProtection="0">
      <alignment horizontal="right" vertical="center"/>
    </xf>
    <xf numFmtId="4" fontId="12" fillId="30" borderId="129" applyNumberFormat="0" applyProtection="0">
      <alignment horizontal="right" vertical="center"/>
    </xf>
    <xf numFmtId="4" fontId="12" fillId="30" borderId="129" applyNumberFormat="0" applyProtection="0">
      <alignment horizontal="right" vertical="center"/>
    </xf>
    <xf numFmtId="4" fontId="12" fillId="30" borderId="129" applyNumberFormat="0" applyProtection="0">
      <alignment horizontal="right" vertical="center"/>
    </xf>
    <xf numFmtId="4" fontId="12" fillId="30" borderId="129" applyNumberFormat="0" applyProtection="0">
      <alignment horizontal="right" vertical="center"/>
    </xf>
    <xf numFmtId="4" fontId="12" fillId="30" borderId="129" applyNumberFormat="0" applyProtection="0">
      <alignment horizontal="right" vertical="center"/>
    </xf>
    <xf numFmtId="4" fontId="12" fillId="30" borderId="129" applyNumberFormat="0" applyProtection="0">
      <alignment horizontal="right" vertical="center"/>
    </xf>
    <xf numFmtId="4" fontId="12" fillId="30" borderId="129" applyNumberFormat="0" applyProtection="0">
      <alignment horizontal="right" vertical="center"/>
    </xf>
    <xf numFmtId="4" fontId="12" fillId="30" borderId="129" applyNumberFormat="0" applyProtection="0">
      <alignment horizontal="right" vertical="center"/>
    </xf>
    <xf numFmtId="4" fontId="12" fillId="30" borderId="129" applyNumberFormat="0" applyProtection="0">
      <alignment horizontal="right" vertical="center"/>
    </xf>
    <xf numFmtId="4" fontId="12" fillId="30" borderId="129" applyNumberFormat="0" applyProtection="0">
      <alignment horizontal="right" vertical="center"/>
    </xf>
    <xf numFmtId="4" fontId="12" fillId="30" borderId="129" applyNumberFormat="0" applyProtection="0">
      <alignment horizontal="right" vertical="center"/>
    </xf>
    <xf numFmtId="4" fontId="12" fillId="30" borderId="129" applyNumberFormat="0" applyProtection="0">
      <alignment horizontal="right" vertical="center"/>
    </xf>
    <xf numFmtId="4" fontId="12" fillId="29" borderId="129" applyNumberFormat="0" applyProtection="0">
      <alignment horizontal="right" vertical="center"/>
    </xf>
    <xf numFmtId="4" fontId="12" fillId="29" borderId="129" applyNumberFormat="0" applyProtection="0">
      <alignment horizontal="right" vertical="center"/>
    </xf>
    <xf numFmtId="4" fontId="12" fillId="29" borderId="129" applyNumberFormat="0" applyProtection="0">
      <alignment horizontal="right" vertical="center"/>
    </xf>
    <xf numFmtId="4" fontId="12" fillId="29" borderId="129" applyNumberFormat="0" applyProtection="0">
      <alignment horizontal="right" vertical="center"/>
    </xf>
    <xf numFmtId="4" fontId="12" fillId="29" borderId="129" applyNumberFormat="0" applyProtection="0">
      <alignment horizontal="right" vertical="center"/>
    </xf>
    <xf numFmtId="4" fontId="12" fillId="29" borderId="129" applyNumberFormat="0" applyProtection="0">
      <alignment horizontal="right" vertical="center"/>
    </xf>
    <xf numFmtId="4" fontId="12" fillId="29" borderId="129" applyNumberFormat="0" applyProtection="0">
      <alignment horizontal="right" vertical="center"/>
    </xf>
    <xf numFmtId="4" fontId="12" fillId="29" borderId="129" applyNumberFormat="0" applyProtection="0">
      <alignment horizontal="right" vertical="center"/>
    </xf>
    <xf numFmtId="4" fontId="12" fillId="29" borderId="129" applyNumberFormat="0" applyProtection="0">
      <alignment horizontal="right" vertical="center"/>
    </xf>
    <xf numFmtId="4" fontId="12" fillId="29" borderId="129" applyNumberFormat="0" applyProtection="0">
      <alignment horizontal="right" vertical="center"/>
    </xf>
    <xf numFmtId="4" fontId="12" fillId="29" borderId="129" applyNumberFormat="0" applyProtection="0">
      <alignment horizontal="right" vertical="center"/>
    </xf>
    <xf numFmtId="4" fontId="12" fillId="29" borderId="129" applyNumberFormat="0" applyProtection="0">
      <alignment horizontal="right" vertical="center"/>
    </xf>
    <xf numFmtId="4" fontId="12" fillId="29" borderId="129" applyNumberFormat="0" applyProtection="0">
      <alignment horizontal="right" vertical="center"/>
    </xf>
    <xf numFmtId="4" fontId="12" fillId="29" borderId="129" applyNumberFormat="0" applyProtection="0">
      <alignment horizontal="right" vertical="center"/>
    </xf>
    <xf numFmtId="4" fontId="12" fillId="28" borderId="129" applyNumberFormat="0" applyProtection="0">
      <alignment horizontal="right" vertical="center"/>
    </xf>
    <xf numFmtId="4" fontId="12" fillId="28" borderId="129" applyNumberFormat="0" applyProtection="0">
      <alignment horizontal="right" vertical="center"/>
    </xf>
    <xf numFmtId="4" fontId="12" fillId="28" borderId="129" applyNumberFormat="0" applyProtection="0">
      <alignment horizontal="right" vertical="center"/>
    </xf>
    <xf numFmtId="4" fontId="12" fillId="28" borderId="129" applyNumberFormat="0" applyProtection="0">
      <alignment horizontal="right" vertical="center"/>
    </xf>
    <xf numFmtId="4" fontId="12" fillId="28" borderId="129" applyNumberFormat="0" applyProtection="0">
      <alignment horizontal="right" vertical="center"/>
    </xf>
    <xf numFmtId="4" fontId="12" fillId="28" borderId="129" applyNumberFormat="0" applyProtection="0">
      <alignment horizontal="right" vertical="center"/>
    </xf>
    <xf numFmtId="4" fontId="12" fillId="28" borderId="129" applyNumberFormat="0" applyProtection="0">
      <alignment horizontal="right" vertical="center"/>
    </xf>
    <xf numFmtId="0" fontId="2" fillId="0" borderId="0"/>
    <xf numFmtId="4" fontId="12" fillId="28" borderId="129" applyNumberFormat="0" applyProtection="0">
      <alignment horizontal="right" vertical="center"/>
    </xf>
    <xf numFmtId="4" fontId="12" fillId="28" borderId="129" applyNumberFormat="0" applyProtection="0">
      <alignment horizontal="right" vertical="center"/>
    </xf>
    <xf numFmtId="4" fontId="12" fillId="28" borderId="129" applyNumberFormat="0" applyProtection="0">
      <alignment horizontal="right" vertical="center"/>
    </xf>
    <xf numFmtId="4" fontId="12" fillId="28" borderId="129" applyNumberFormat="0" applyProtection="0">
      <alignment horizontal="right" vertical="center"/>
    </xf>
    <xf numFmtId="4" fontId="12" fillId="28" borderId="129" applyNumberFormat="0" applyProtection="0">
      <alignment horizontal="right" vertical="center"/>
    </xf>
    <xf numFmtId="4" fontId="12" fillId="27" borderId="129" applyNumberFormat="0" applyProtection="0">
      <alignment horizontal="right" vertical="center"/>
    </xf>
    <xf numFmtId="4" fontId="12" fillId="27" borderId="129" applyNumberFormat="0" applyProtection="0">
      <alignment horizontal="right" vertical="center"/>
    </xf>
    <xf numFmtId="4" fontId="12" fillId="27" borderId="129" applyNumberFormat="0" applyProtection="0">
      <alignment horizontal="right" vertical="center"/>
    </xf>
    <xf numFmtId="4" fontId="12" fillId="27" borderId="129" applyNumberFormat="0" applyProtection="0">
      <alignment horizontal="right" vertical="center"/>
    </xf>
    <xf numFmtId="4" fontId="12" fillId="27" borderId="129" applyNumberFormat="0" applyProtection="0">
      <alignment horizontal="right" vertical="center"/>
    </xf>
    <xf numFmtId="4" fontId="12" fillId="27" borderId="129" applyNumberFormat="0" applyProtection="0">
      <alignment horizontal="right" vertical="center"/>
    </xf>
    <xf numFmtId="4" fontId="12" fillId="27" borderId="129" applyNumberFormat="0" applyProtection="0">
      <alignment horizontal="right" vertical="center"/>
    </xf>
    <xf numFmtId="4" fontId="12" fillId="27" borderId="129" applyNumberFormat="0" applyProtection="0">
      <alignment horizontal="right" vertical="center"/>
    </xf>
    <xf numFmtId="0" fontId="16" fillId="91" borderId="124" applyNumberFormat="0" applyFont="0" applyAlignment="0" applyProtection="0"/>
    <xf numFmtId="4" fontId="12" fillId="27" borderId="129" applyNumberFormat="0" applyProtection="0">
      <alignment horizontal="right" vertical="center"/>
    </xf>
    <xf numFmtId="4" fontId="12" fillId="27" borderId="129" applyNumberFormat="0" applyProtection="0">
      <alignment horizontal="right" vertical="center"/>
    </xf>
    <xf numFmtId="4" fontId="12" fillId="27" borderId="129" applyNumberFormat="0" applyProtection="0">
      <alignment horizontal="right" vertical="center"/>
    </xf>
    <xf numFmtId="4" fontId="12" fillId="27" borderId="129" applyNumberFormat="0" applyProtection="0">
      <alignment horizontal="right" vertical="center"/>
    </xf>
    <xf numFmtId="4" fontId="12" fillId="27" borderId="129" applyNumberFormat="0" applyProtection="0">
      <alignment horizontal="right" vertical="center"/>
    </xf>
    <xf numFmtId="4" fontId="12" fillId="27" borderId="129" applyNumberFormat="0" applyProtection="0">
      <alignment horizontal="right" vertical="center"/>
    </xf>
    <xf numFmtId="4" fontId="12" fillId="26" borderId="129" applyNumberFormat="0" applyProtection="0">
      <alignment horizontal="right" vertical="center"/>
    </xf>
    <xf numFmtId="4" fontId="12" fillId="26" borderId="129" applyNumberFormat="0" applyProtection="0">
      <alignment horizontal="right" vertical="center"/>
    </xf>
    <xf numFmtId="4" fontId="12" fillId="26" borderId="129" applyNumberFormat="0" applyProtection="0">
      <alignment horizontal="right" vertical="center"/>
    </xf>
    <xf numFmtId="4" fontId="12" fillId="26" borderId="129" applyNumberFormat="0" applyProtection="0">
      <alignment horizontal="right" vertical="center"/>
    </xf>
    <xf numFmtId="4" fontId="12" fillId="26" borderId="129" applyNumberFormat="0" applyProtection="0">
      <alignment horizontal="right" vertical="center"/>
    </xf>
    <xf numFmtId="4" fontId="12" fillId="26" borderId="129" applyNumberFormat="0" applyProtection="0">
      <alignment horizontal="right" vertical="center"/>
    </xf>
    <xf numFmtId="4" fontId="12" fillId="26" borderId="129" applyNumberFormat="0" applyProtection="0">
      <alignment horizontal="right" vertical="center"/>
    </xf>
    <xf numFmtId="4" fontId="12" fillId="26" borderId="129" applyNumberFormat="0" applyProtection="0">
      <alignment horizontal="right" vertical="center"/>
    </xf>
    <xf numFmtId="4" fontId="12" fillId="26" borderId="129" applyNumberFormat="0" applyProtection="0">
      <alignment horizontal="right" vertical="center"/>
    </xf>
    <xf numFmtId="4" fontId="12" fillId="26" borderId="129" applyNumberFormat="0" applyProtection="0">
      <alignment horizontal="right" vertical="center"/>
    </xf>
    <xf numFmtId="4" fontId="12" fillId="26" borderId="129" applyNumberFormat="0" applyProtection="0">
      <alignment horizontal="right" vertical="center"/>
    </xf>
    <xf numFmtId="4" fontId="12" fillId="26" borderId="129" applyNumberFormat="0" applyProtection="0">
      <alignment horizontal="right" vertical="center"/>
    </xf>
    <xf numFmtId="4" fontId="12" fillId="26" borderId="129" applyNumberFormat="0" applyProtection="0">
      <alignment horizontal="right" vertical="center"/>
    </xf>
    <xf numFmtId="4" fontId="12" fillId="26" borderId="129" applyNumberFormat="0" applyProtection="0">
      <alignment horizontal="right" vertical="center"/>
    </xf>
    <xf numFmtId="4" fontId="12" fillId="26" borderId="129" applyNumberFormat="0" applyProtection="0">
      <alignment horizontal="right" vertical="center"/>
    </xf>
    <xf numFmtId="0" fontId="16" fillId="91" borderId="123" applyNumberFormat="0" applyFont="0" applyAlignment="0" applyProtection="0"/>
    <xf numFmtId="4" fontId="12" fillId="25" borderId="129" applyNumberFormat="0" applyProtection="0">
      <alignment horizontal="right" vertical="center"/>
    </xf>
    <xf numFmtId="4" fontId="12" fillId="25" borderId="129" applyNumberFormat="0" applyProtection="0">
      <alignment horizontal="right" vertical="center"/>
    </xf>
    <xf numFmtId="4" fontId="12" fillId="25" borderId="129" applyNumberFormat="0" applyProtection="0">
      <alignment horizontal="right" vertical="center"/>
    </xf>
    <xf numFmtId="4" fontId="12" fillId="25" borderId="129" applyNumberFormat="0" applyProtection="0">
      <alignment horizontal="right" vertical="center"/>
    </xf>
    <xf numFmtId="4" fontId="12" fillId="25" borderId="129" applyNumberFormat="0" applyProtection="0">
      <alignment horizontal="right" vertical="center"/>
    </xf>
    <xf numFmtId="4" fontId="12" fillId="25" borderId="129" applyNumberFormat="0" applyProtection="0">
      <alignment horizontal="right" vertical="center"/>
    </xf>
    <xf numFmtId="4" fontId="12" fillId="25" borderId="129" applyNumberFormat="0" applyProtection="0">
      <alignment horizontal="right" vertical="center"/>
    </xf>
    <xf numFmtId="4" fontId="12" fillId="25" borderId="129" applyNumberFormat="0" applyProtection="0">
      <alignment horizontal="right" vertical="center"/>
    </xf>
    <xf numFmtId="4" fontId="12" fillId="25" borderId="129" applyNumberFormat="0" applyProtection="0">
      <alignment horizontal="right" vertical="center"/>
    </xf>
    <xf numFmtId="4" fontId="12" fillId="25" borderId="129" applyNumberFormat="0" applyProtection="0">
      <alignment horizontal="right" vertical="center"/>
    </xf>
    <xf numFmtId="4" fontId="12" fillId="25" borderId="129" applyNumberFormat="0" applyProtection="0">
      <alignment horizontal="right" vertical="center"/>
    </xf>
    <xf numFmtId="4" fontId="12" fillId="25" borderId="129" applyNumberFormat="0" applyProtection="0">
      <alignment horizontal="right" vertical="center"/>
    </xf>
    <xf numFmtId="4" fontId="12" fillId="25" borderId="129" applyNumberFormat="0" applyProtection="0">
      <alignment horizontal="right" vertical="center"/>
    </xf>
    <xf numFmtId="4" fontId="12" fillId="25" borderId="129" applyNumberFormat="0" applyProtection="0">
      <alignment horizontal="right" vertical="center"/>
    </xf>
    <xf numFmtId="4" fontId="12" fillId="24" borderId="129" applyNumberFormat="0" applyProtection="0">
      <alignment horizontal="right" vertical="center"/>
    </xf>
    <xf numFmtId="4" fontId="12" fillId="24" borderId="129" applyNumberFormat="0" applyProtection="0">
      <alignment horizontal="right" vertical="center"/>
    </xf>
    <xf numFmtId="4" fontId="12" fillId="24" borderId="129" applyNumberFormat="0" applyProtection="0">
      <alignment horizontal="right" vertical="center"/>
    </xf>
    <xf numFmtId="4" fontId="12" fillId="24" borderId="129" applyNumberFormat="0" applyProtection="0">
      <alignment horizontal="right" vertical="center"/>
    </xf>
    <xf numFmtId="4" fontId="12" fillId="24" borderId="129" applyNumberFormat="0" applyProtection="0">
      <alignment horizontal="right" vertical="center"/>
    </xf>
    <xf numFmtId="4" fontId="12" fillId="24" borderId="129" applyNumberFormat="0" applyProtection="0">
      <alignment horizontal="right" vertical="center"/>
    </xf>
    <xf numFmtId="4" fontId="12" fillId="24" borderId="129" applyNumberFormat="0" applyProtection="0">
      <alignment horizontal="right" vertical="center"/>
    </xf>
    <xf numFmtId="0" fontId="16" fillId="91" borderId="123" applyNumberFormat="0" applyFont="0" applyAlignment="0" applyProtection="0"/>
    <xf numFmtId="4" fontId="12" fillId="24" borderId="129" applyNumberFormat="0" applyProtection="0">
      <alignment horizontal="right" vertical="center"/>
    </xf>
    <xf numFmtId="4" fontId="12" fillId="24" borderId="129" applyNumberFormat="0" applyProtection="0">
      <alignment horizontal="right" vertical="center"/>
    </xf>
    <xf numFmtId="4" fontId="12" fillId="24" borderId="129" applyNumberFormat="0" applyProtection="0">
      <alignment horizontal="right" vertical="center"/>
    </xf>
    <xf numFmtId="4" fontId="12" fillId="24" borderId="129" applyNumberFormat="0" applyProtection="0">
      <alignment horizontal="right" vertical="center"/>
    </xf>
    <xf numFmtId="4" fontId="12" fillId="24" borderId="129" applyNumberFormat="0" applyProtection="0">
      <alignment horizontal="right" vertical="center"/>
    </xf>
    <xf numFmtId="4" fontId="12" fillId="24" borderId="129" applyNumberFormat="0" applyProtection="0">
      <alignment horizontal="right" vertical="center"/>
    </xf>
    <xf numFmtId="4" fontId="12" fillId="24" borderId="129" applyNumberFormat="0" applyProtection="0">
      <alignment horizontal="right" vertical="center"/>
    </xf>
    <xf numFmtId="0" fontId="13" fillId="19" borderId="129" applyNumberFormat="0" applyProtection="0">
      <alignment horizontal="left" vertical="top" indent="1"/>
    </xf>
    <xf numFmtId="0" fontId="13" fillId="19" borderId="129" applyNumberFormat="0" applyProtection="0">
      <alignment horizontal="left" vertical="top" indent="1"/>
    </xf>
    <xf numFmtId="0" fontId="13" fillId="19" borderId="129" applyNumberFormat="0" applyProtection="0">
      <alignment horizontal="left" vertical="top" indent="1"/>
    </xf>
    <xf numFmtId="0" fontId="13" fillId="19" borderId="129" applyNumberFormat="0" applyProtection="0">
      <alignment horizontal="left" vertical="top" indent="1"/>
    </xf>
    <xf numFmtId="0" fontId="13" fillId="19" borderId="129" applyNumberFormat="0" applyProtection="0">
      <alignment horizontal="left" vertical="top" indent="1"/>
    </xf>
    <xf numFmtId="0" fontId="13" fillId="19" borderId="129" applyNumberFormat="0" applyProtection="0">
      <alignment horizontal="left" vertical="top" indent="1"/>
    </xf>
    <xf numFmtId="0" fontId="13" fillId="19" borderId="129" applyNumberFormat="0" applyProtection="0">
      <alignment horizontal="left" vertical="top" indent="1"/>
    </xf>
    <xf numFmtId="0" fontId="13" fillId="19" borderId="129" applyNumberFormat="0" applyProtection="0">
      <alignment horizontal="left" vertical="top" indent="1"/>
    </xf>
    <xf numFmtId="0" fontId="16" fillId="91" borderId="123" applyNumberFormat="0" applyFont="0" applyAlignment="0" applyProtection="0"/>
    <xf numFmtId="0" fontId="13" fillId="19" borderId="129" applyNumberFormat="0" applyProtection="0">
      <alignment horizontal="left" vertical="top" indent="1"/>
    </xf>
    <xf numFmtId="0" fontId="13" fillId="19" borderId="129" applyNumberFormat="0" applyProtection="0">
      <alignment horizontal="left" vertical="top" indent="1"/>
    </xf>
    <xf numFmtId="0" fontId="13" fillId="19" borderId="129" applyNumberFormat="0" applyProtection="0">
      <alignment horizontal="left" vertical="top" indent="1"/>
    </xf>
    <xf numFmtId="0" fontId="13" fillId="19" borderId="129" applyNumberFormat="0" applyProtection="0">
      <alignment horizontal="left" vertical="top" indent="1"/>
    </xf>
    <xf numFmtId="0" fontId="13" fillId="19" borderId="129" applyNumberFormat="0" applyProtection="0">
      <alignment horizontal="left" vertical="top" indent="1"/>
    </xf>
    <xf numFmtId="0" fontId="13" fillId="19" borderId="129" applyNumberFormat="0" applyProtection="0">
      <alignment horizontal="left" vertical="top" indent="1"/>
    </xf>
    <xf numFmtId="4" fontId="28" fillId="19" borderId="129" applyNumberFormat="0" applyProtection="0">
      <alignment vertical="center"/>
    </xf>
    <xf numFmtId="4" fontId="28" fillId="19" borderId="129" applyNumberFormat="0" applyProtection="0">
      <alignment vertical="center"/>
    </xf>
    <xf numFmtId="4" fontId="28" fillId="19" borderId="129" applyNumberFormat="0" applyProtection="0">
      <alignment vertical="center"/>
    </xf>
    <xf numFmtId="4" fontId="28" fillId="19" borderId="129" applyNumberFormat="0" applyProtection="0">
      <alignment vertical="center"/>
    </xf>
    <xf numFmtId="4" fontId="28" fillId="19" borderId="129" applyNumberFormat="0" applyProtection="0">
      <alignment vertical="center"/>
    </xf>
    <xf numFmtId="4" fontId="28" fillId="19" borderId="129" applyNumberFormat="0" applyProtection="0">
      <alignment vertical="center"/>
    </xf>
    <xf numFmtId="0" fontId="16" fillId="91" borderId="123" applyNumberFormat="0" applyFont="0" applyAlignment="0" applyProtection="0"/>
    <xf numFmtId="4" fontId="28" fillId="19" borderId="129" applyNumberFormat="0" applyProtection="0">
      <alignment vertical="center"/>
    </xf>
    <xf numFmtId="4" fontId="28" fillId="19" borderId="129" applyNumberFormat="0" applyProtection="0">
      <alignment vertical="center"/>
    </xf>
    <xf numFmtId="4" fontId="28" fillId="19" borderId="129" applyNumberFormat="0" applyProtection="0">
      <alignment vertical="center"/>
    </xf>
    <xf numFmtId="4" fontId="28" fillId="19" borderId="129" applyNumberFormat="0" applyProtection="0">
      <alignment vertical="center"/>
    </xf>
    <xf numFmtId="4" fontId="28" fillId="19" borderId="129" applyNumberFormat="0" applyProtection="0">
      <alignment vertical="center"/>
    </xf>
    <xf numFmtId="4" fontId="28" fillId="19" borderId="129" applyNumberFormat="0" applyProtection="0">
      <alignment vertical="center"/>
    </xf>
    <xf numFmtId="4" fontId="28" fillId="19" borderId="129" applyNumberFormat="0" applyProtection="0">
      <alignment vertical="center"/>
    </xf>
    <xf numFmtId="4" fontId="28" fillId="19" borderId="129" applyNumberFormat="0" applyProtection="0">
      <alignment vertical="center"/>
    </xf>
    <xf numFmtId="4" fontId="28" fillId="19" borderId="129" applyNumberFormat="0" applyProtection="0">
      <alignment vertical="center"/>
    </xf>
    <xf numFmtId="4" fontId="27" fillId="18" borderId="122" applyNumberFormat="0" applyProtection="0">
      <alignment horizontal="right" vertical="center" wrapText="1"/>
    </xf>
    <xf numFmtId="4" fontId="27" fillId="18" borderId="122" applyNumberFormat="0" applyProtection="0">
      <alignment horizontal="right" vertical="center" wrapText="1"/>
    </xf>
    <xf numFmtId="0" fontId="16" fillId="91" borderId="123" applyNumberFormat="0" applyFont="0" applyAlignment="0" applyProtection="0"/>
    <xf numFmtId="4" fontId="27" fillId="18" borderId="122" applyNumberFormat="0" applyProtection="0">
      <alignment horizontal="right" vertical="center" wrapText="1"/>
    </xf>
    <xf numFmtId="4" fontId="27" fillId="18" borderId="122" applyNumberFormat="0" applyProtection="0">
      <alignment horizontal="right" vertical="center" wrapText="1"/>
    </xf>
    <xf numFmtId="0" fontId="2" fillId="5" borderId="20" applyNumberFormat="0" applyFont="0" applyAlignment="0" applyProtection="0"/>
    <xf numFmtId="0" fontId="2" fillId="5" borderId="20" applyNumberFormat="0" applyFont="0" applyAlignment="0" applyProtection="0"/>
    <xf numFmtId="0" fontId="65" fillId="91" borderId="124" applyNumberFormat="0" applyFont="0" applyAlignment="0" applyProtection="0"/>
    <xf numFmtId="0" fontId="186" fillId="34" borderId="125" applyNumberFormat="0" applyAlignment="0" applyProtection="0"/>
    <xf numFmtId="0" fontId="186" fillId="93" borderId="125" applyNumberFormat="0" applyAlignment="0" applyProtection="0"/>
    <xf numFmtId="0" fontId="186" fillId="93" borderId="125" applyNumberFormat="0" applyAlignment="0" applyProtection="0"/>
    <xf numFmtId="0" fontId="186" fillId="34" borderId="125" applyNumberFormat="0" applyAlignment="0" applyProtection="0"/>
    <xf numFmtId="0" fontId="186" fillId="93" borderId="125" applyNumberFormat="0" applyAlignment="0" applyProtection="0"/>
    <xf numFmtId="0" fontId="186" fillId="93" borderId="125" applyNumberFormat="0" applyAlignment="0" applyProtection="0"/>
    <xf numFmtId="0" fontId="186" fillId="93" borderId="125" applyNumberFormat="0" applyAlignment="0" applyProtection="0"/>
    <xf numFmtId="0" fontId="186" fillId="93" borderId="125" applyNumberFormat="0" applyAlignment="0" applyProtection="0"/>
    <xf numFmtId="0" fontId="186" fillId="93" borderId="12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52" fillId="106" borderId="122" applyNumberFormat="0" applyProtection="0">
      <alignment horizontal="right" vertical="center" wrapText="1"/>
    </xf>
    <xf numFmtId="4" fontId="52" fillId="106" borderId="122" applyNumberFormat="0" applyProtection="0">
      <alignment horizontal="right" vertical="center" wrapText="1"/>
    </xf>
    <xf numFmtId="4" fontId="12" fillId="0" borderId="125" applyNumberFormat="0" applyProtection="0">
      <alignment vertical="center"/>
    </xf>
    <xf numFmtId="4" fontId="12" fillId="0" borderId="125" applyNumberFormat="0" applyProtection="0">
      <alignment vertical="center"/>
    </xf>
    <xf numFmtId="4" fontId="12" fillId="0" borderId="125" applyNumberFormat="0" applyProtection="0">
      <alignment horizontal="left" vertical="center" indent="1"/>
    </xf>
    <xf numFmtId="4" fontId="12" fillId="19" borderId="125" applyNumberFormat="0" applyProtection="0">
      <alignment horizontal="left" vertical="center" indent="1"/>
    </xf>
    <xf numFmtId="4" fontId="21" fillId="22" borderId="122" applyNumberFormat="0" applyProtection="0">
      <alignment horizontal="left" vertical="center"/>
    </xf>
    <xf numFmtId="0" fontId="16" fillId="0" borderId="125" applyNumberFormat="0" applyProtection="0">
      <alignment horizontal="left" vertical="center" indent="1"/>
    </xf>
    <xf numFmtId="4" fontId="12" fillId="2" borderId="125" applyNumberFormat="0" applyProtection="0">
      <alignment horizontal="right" vertical="center"/>
    </xf>
    <xf numFmtId="4" fontId="12" fillId="108" borderId="125" applyNumberFormat="0" applyProtection="0">
      <alignment horizontal="right" vertical="center"/>
    </xf>
    <xf numFmtId="4" fontId="12" fillId="42" borderId="125" applyNumberFormat="0" applyProtection="0">
      <alignment horizontal="right" vertical="center"/>
    </xf>
    <xf numFmtId="4" fontId="12" fillId="109" borderId="125" applyNumberFormat="0" applyProtection="0">
      <alignment horizontal="right" vertical="center"/>
    </xf>
    <xf numFmtId="4" fontId="12" fillId="110" borderId="125" applyNumberFormat="0" applyProtection="0">
      <alignment horizontal="right" vertical="center"/>
    </xf>
    <xf numFmtId="4" fontId="12" fillId="111" borderId="125" applyNumberFormat="0" applyProtection="0">
      <alignment horizontal="right" vertical="center"/>
    </xf>
    <xf numFmtId="4" fontId="12" fillId="112" borderId="125" applyNumberFormat="0" applyProtection="0">
      <alignment horizontal="right" vertical="center"/>
    </xf>
    <xf numFmtId="4" fontId="12" fillId="113" borderId="125" applyNumberFormat="0" applyProtection="0">
      <alignment horizontal="right" vertical="center"/>
    </xf>
    <xf numFmtId="4" fontId="12" fillId="114" borderId="125" applyNumberFormat="0" applyProtection="0">
      <alignment horizontal="right" vertical="center"/>
    </xf>
    <xf numFmtId="0" fontId="16" fillId="115" borderId="125" applyNumberFormat="0" applyProtection="0">
      <alignment horizontal="left" vertical="center" indent="1"/>
    </xf>
    <xf numFmtId="0" fontId="20" fillId="116" borderId="122" applyNumberFormat="0" applyProtection="0">
      <alignment horizontal="left" vertical="center" indent="2"/>
    </xf>
    <xf numFmtId="0" fontId="20" fillId="116" borderId="122" applyNumberFormat="0" applyProtection="0">
      <alignment horizontal="left" vertical="center" indent="2"/>
    </xf>
    <xf numFmtId="0" fontId="21" fillId="117" borderId="122" applyNumberFormat="0" applyProtection="0">
      <alignment horizontal="left" vertical="center" indent="2"/>
    </xf>
    <xf numFmtId="0" fontId="21" fillId="117" borderId="122" applyNumberFormat="0" applyProtection="0">
      <alignment horizontal="left" vertical="center" indent="2"/>
    </xf>
    <xf numFmtId="0" fontId="20" fillId="116" borderId="122" applyNumberFormat="0" applyProtection="0">
      <alignment horizontal="left" vertical="center" indent="2"/>
    </xf>
    <xf numFmtId="0" fontId="21" fillId="117" borderId="122" applyNumberFormat="0" applyProtection="0">
      <alignment horizontal="left" vertical="center" indent="2"/>
    </xf>
    <xf numFmtId="0" fontId="20" fillId="0" borderId="122" applyNumberFormat="0" applyProtection="0">
      <alignment horizontal="left" vertical="center" indent="2"/>
    </xf>
    <xf numFmtId="0" fontId="16" fillId="49" borderId="125" applyNumberFormat="0" applyProtection="0">
      <alignment horizontal="left" vertical="center" indent="1"/>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116" borderId="122" applyNumberFormat="0" applyProtection="0">
      <alignment horizontal="left" vertical="center" indent="2"/>
    </xf>
    <xf numFmtId="0" fontId="21" fillId="117" borderId="122" applyNumberFormat="0" applyProtection="0">
      <alignment horizontal="left" vertical="center" indent="2"/>
    </xf>
    <xf numFmtId="0" fontId="20" fillId="116" borderId="122" applyNumberFormat="0" applyProtection="0">
      <alignment horizontal="left" vertical="center" indent="2"/>
    </xf>
    <xf numFmtId="0" fontId="20" fillId="116" borderId="122" applyNumberFormat="0" applyProtection="0">
      <alignment horizontal="left" vertical="center" indent="2"/>
    </xf>
    <xf numFmtId="0" fontId="21" fillId="117" borderId="122" applyNumberFormat="0" applyProtection="0">
      <alignment horizontal="left" vertical="center" indent="2"/>
    </xf>
    <xf numFmtId="0" fontId="21" fillId="117" borderId="122" applyNumberFormat="0" applyProtection="0">
      <alignment horizontal="left" vertical="center" indent="2"/>
    </xf>
    <xf numFmtId="0" fontId="21" fillId="117" borderId="122" applyNumberFormat="0" applyProtection="0">
      <alignment horizontal="left" vertical="center" indent="2"/>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49" borderId="125" applyNumberFormat="0" applyProtection="0">
      <alignment horizontal="left" vertical="center"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16" fillId="49" borderId="125" applyNumberFormat="0" applyProtection="0">
      <alignment horizontal="left" vertical="center" indent="1"/>
    </xf>
    <xf numFmtId="0" fontId="16" fillId="35" borderId="116" applyNumberFormat="0" applyProtection="0">
      <alignment horizontal="left" vertical="top" indent="1"/>
    </xf>
    <xf numFmtId="0" fontId="16" fillId="35" borderId="116" applyNumberFormat="0" applyProtection="0">
      <alignment horizontal="left" vertical="top" indent="1"/>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118"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16" fillId="23" borderId="125" applyNumberFormat="0" applyProtection="0">
      <alignment horizontal="left" vertical="center" indent="1"/>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118" borderId="122" applyNumberFormat="0" applyProtection="0">
      <alignment horizontal="left" vertical="center" indent="2"/>
    </xf>
    <xf numFmtId="0" fontId="20" fillId="118"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118" borderId="122" applyNumberFormat="0" applyProtection="0">
      <alignment horizontal="left" vertical="center" indent="2"/>
    </xf>
    <xf numFmtId="0" fontId="20" fillId="118" borderId="122" applyNumberFormat="0" applyProtection="0">
      <alignment horizontal="left" vertical="center" indent="2"/>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23" borderId="125" applyNumberFormat="0" applyProtection="0">
      <alignment horizontal="left" vertical="center"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23" borderId="125" applyNumberFormat="0" applyProtection="0">
      <alignment horizontal="left" vertical="center" indent="1"/>
    </xf>
    <xf numFmtId="0" fontId="16" fillId="38" borderId="116" applyNumberFormat="0" applyProtection="0">
      <alignment horizontal="left" vertical="top" indent="1"/>
    </xf>
    <xf numFmtId="0" fontId="16" fillId="38" borderId="116" applyNumberFormat="0" applyProtection="0">
      <alignment horizontal="left" vertical="top" indent="1"/>
    </xf>
    <xf numFmtId="0" fontId="16" fillId="104" borderId="125" applyNumberFormat="0" applyProtection="0">
      <alignment horizontal="left" vertical="center" indent="1"/>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104" borderId="125" applyNumberFormat="0" applyProtection="0">
      <alignment horizontal="left" vertical="center"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104" borderId="125" applyNumberFormat="0" applyProtection="0">
      <alignment horizontal="left" vertical="center" indent="1"/>
    </xf>
    <xf numFmtId="0" fontId="16" fillId="39" borderId="116" applyNumberFormat="0" applyProtection="0">
      <alignment horizontal="left" vertical="top" indent="1"/>
    </xf>
    <xf numFmtId="0" fontId="16" fillId="39" borderId="116" applyNumberFormat="0" applyProtection="0">
      <alignment horizontal="left" vertical="top" indent="1"/>
    </xf>
    <xf numFmtId="0" fontId="16" fillId="115" borderId="125" applyNumberFormat="0" applyProtection="0">
      <alignment horizontal="left" vertical="center" indent="1"/>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20" fillId="0" borderId="122" applyNumberFormat="0" applyProtection="0">
      <alignment horizontal="left" vertical="center" indent="2"/>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115" borderId="125" applyNumberFormat="0" applyProtection="0">
      <alignment horizontal="left" vertical="center"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115" borderId="125" applyNumberFormat="0" applyProtection="0">
      <alignment horizontal="left" vertical="center" indent="1"/>
    </xf>
    <xf numFmtId="0" fontId="16" fillId="3" borderId="116" applyNumberFormat="0" applyProtection="0">
      <alignment horizontal="left" vertical="top" indent="1"/>
    </xf>
    <xf numFmtId="0" fontId="16" fillId="3" borderId="116" applyNumberFormat="0" applyProtection="0">
      <alignment horizontal="left" vertical="top" indent="1"/>
    </xf>
    <xf numFmtId="0" fontId="16" fillId="84" borderId="122" applyNumberFormat="0">
      <protection locked="0"/>
    </xf>
    <xf numFmtId="0" fontId="16" fillId="84" borderId="122" applyNumberFormat="0">
      <protection locked="0"/>
    </xf>
    <xf numFmtId="0" fontId="16" fillId="84" borderId="122" applyNumberFormat="0">
      <protection locked="0"/>
    </xf>
    <xf numFmtId="0" fontId="16" fillId="84" borderId="122" applyNumberFormat="0">
      <protection locked="0"/>
    </xf>
    <xf numFmtId="4" fontId="12" fillId="40" borderId="125" applyNumberFormat="0" applyProtection="0">
      <alignment vertical="center"/>
    </xf>
    <xf numFmtId="4" fontId="36" fillId="0" borderId="122" applyNumberFormat="0" applyProtection="0">
      <alignment horizontal="left" vertical="center" indent="1"/>
    </xf>
    <xf numFmtId="4" fontId="12" fillId="40" borderId="125" applyNumberFormat="0" applyProtection="0">
      <alignment horizontal="left" vertical="center" indent="1"/>
    </xf>
    <xf numFmtId="4" fontId="36" fillId="0" borderId="122" applyNumberFormat="0" applyProtection="0">
      <alignment horizontal="left" vertical="center" indent="1"/>
    </xf>
    <xf numFmtId="4" fontId="12" fillId="40" borderId="125" applyNumberFormat="0" applyProtection="0">
      <alignment horizontal="left" vertical="center" indent="1"/>
    </xf>
    <xf numFmtId="4" fontId="12" fillId="40" borderId="125" applyNumberFormat="0" applyProtection="0">
      <alignment horizontal="left" vertical="center" indent="1"/>
    </xf>
    <xf numFmtId="4" fontId="19" fillId="0" borderId="122" applyNumberFormat="0" applyProtection="0">
      <alignment horizontal="right" vertical="center" wrapText="1"/>
    </xf>
    <xf numFmtId="4" fontId="19" fillId="0" borderId="122" applyNumberFormat="0" applyProtection="0">
      <alignment horizontal="right" vertical="center" wrapText="1"/>
    </xf>
    <xf numFmtId="4" fontId="20" fillId="0" borderId="122" applyNumberFormat="0" applyProtection="0">
      <alignment horizontal="right" vertical="center" wrapText="1"/>
    </xf>
    <xf numFmtId="4" fontId="12" fillId="0" borderId="125" applyNumberFormat="0" applyProtection="0">
      <alignment horizontal="right" vertical="center"/>
    </xf>
    <xf numFmtId="4" fontId="12" fillId="0" borderId="125" applyNumberFormat="0" applyProtection="0">
      <alignment horizontal="right" vertical="center"/>
    </xf>
    <xf numFmtId="4" fontId="19" fillId="0" borderId="122" applyNumberFormat="0" applyProtection="0">
      <alignment horizontal="left" vertical="center" indent="1"/>
    </xf>
    <xf numFmtId="4" fontId="19" fillId="0" borderId="122" applyNumberFormat="0" applyProtection="0">
      <alignment horizontal="left" vertical="center" indent="1"/>
    </xf>
    <xf numFmtId="4" fontId="19" fillId="0" borderId="122" applyNumberFormat="0" applyProtection="0">
      <alignment horizontal="left" vertical="center" indent="1"/>
    </xf>
    <xf numFmtId="4" fontId="19" fillId="0" borderId="122" applyNumberFormat="0" applyProtection="0">
      <alignment horizontal="left" vertical="center" indent="1"/>
    </xf>
    <xf numFmtId="0" fontId="16" fillId="0" borderId="125" applyNumberFormat="0" applyProtection="0">
      <alignment horizontal="left" vertical="center" indent="1"/>
    </xf>
    <xf numFmtId="0" fontId="16" fillId="0" borderId="125" applyNumberFormat="0" applyProtection="0">
      <alignment horizontal="left" vertical="center" indent="1"/>
    </xf>
    <xf numFmtId="0" fontId="21" fillId="43" borderId="122" applyNumberFormat="0" applyProtection="0">
      <alignment horizontal="center" vertical="center" wrapText="1"/>
    </xf>
    <xf numFmtId="0" fontId="16" fillId="0" borderId="125" applyNumberFormat="0" applyProtection="0">
      <alignment horizontal="left" vertical="center" indent="1"/>
    </xf>
    <xf numFmtId="0" fontId="16" fillId="0" borderId="125" applyNumberFormat="0" applyProtection="0">
      <alignment horizontal="left" vertical="center" indent="1"/>
    </xf>
    <xf numFmtId="4" fontId="42" fillId="119" borderId="125" applyNumberFormat="0" applyProtection="0">
      <alignment horizontal="right" vertical="center"/>
    </xf>
    <xf numFmtId="208" fontId="198" fillId="0" borderId="107">
      <alignment horizontal="center"/>
    </xf>
    <xf numFmtId="208" fontId="198" fillId="0" borderId="107">
      <alignment horizontal="center"/>
    </xf>
    <xf numFmtId="208" fontId="198" fillId="0" borderId="107">
      <alignment horizontal="center"/>
    </xf>
    <xf numFmtId="208" fontId="198" fillId="0" borderId="107">
      <alignment horizontal="center"/>
    </xf>
    <xf numFmtId="208" fontId="198" fillId="0" borderId="107">
      <alignment horizontal="center"/>
    </xf>
    <xf numFmtId="208" fontId="198" fillId="0" borderId="107">
      <alignment horizontal="center"/>
    </xf>
    <xf numFmtId="206" fontId="16" fillId="0" borderId="98">
      <protection locked="0"/>
    </xf>
    <xf numFmtId="206" fontId="16" fillId="0" borderId="98">
      <protection locked="0"/>
    </xf>
    <xf numFmtId="206" fontId="16" fillId="0" borderId="98">
      <protection locked="0"/>
    </xf>
    <xf numFmtId="0" fontId="70" fillId="0" borderId="126" applyNumberFormat="0" applyFill="0" applyAlignment="0" applyProtection="0"/>
    <xf numFmtId="0" fontId="70" fillId="0" borderId="126" applyNumberFormat="0" applyFill="0" applyAlignment="0" applyProtection="0"/>
    <xf numFmtId="206" fontId="16" fillId="0" borderId="98">
      <protection locked="0"/>
    </xf>
    <xf numFmtId="206" fontId="16" fillId="0" borderId="98">
      <protection locked="0"/>
    </xf>
    <xf numFmtId="206" fontId="16" fillId="0" borderId="98">
      <protection locked="0"/>
    </xf>
    <xf numFmtId="206" fontId="16" fillId="0" borderId="98">
      <protection locked="0"/>
    </xf>
    <xf numFmtId="206" fontId="16" fillId="0" borderId="98">
      <protection locked="0"/>
    </xf>
    <xf numFmtId="206" fontId="16" fillId="0" borderId="98">
      <protection locked="0"/>
    </xf>
    <xf numFmtId="0" fontId="70" fillId="0" borderId="126" applyNumberFormat="0" applyFill="0" applyAlignment="0" applyProtection="0"/>
    <xf numFmtId="206" fontId="16" fillId="0" borderId="127">
      <protection locked="0"/>
    </xf>
    <xf numFmtId="206" fontId="16" fillId="0" borderId="127">
      <protection locked="0"/>
    </xf>
    <xf numFmtId="0" fontId="70" fillId="0" borderId="126" applyNumberFormat="0" applyFill="0" applyAlignment="0" applyProtection="0"/>
    <xf numFmtId="206" fontId="16" fillId="0" borderId="98">
      <protection locked="0"/>
    </xf>
    <xf numFmtId="206" fontId="16" fillId="0" borderId="98">
      <protection locked="0"/>
    </xf>
    <xf numFmtId="206" fontId="16" fillId="0" borderId="98">
      <protection locked="0"/>
    </xf>
    <xf numFmtId="206" fontId="16" fillId="0" borderId="98">
      <protection locked="0"/>
    </xf>
    <xf numFmtId="206" fontId="16" fillId="0" borderId="98">
      <protection locked="0"/>
    </xf>
    <xf numFmtId="206" fontId="16" fillId="0" borderId="98">
      <protection locked="0"/>
    </xf>
    <xf numFmtId="206" fontId="16" fillId="0" borderId="98">
      <protection locked="0"/>
    </xf>
    <xf numFmtId="206" fontId="16" fillId="0" borderId="98">
      <protection locked="0"/>
    </xf>
    <xf numFmtId="206" fontId="16" fillId="0" borderId="98">
      <protection locked="0"/>
    </xf>
    <xf numFmtId="206" fontId="16" fillId="0" borderId="98">
      <protection locked="0"/>
    </xf>
    <xf numFmtId="206" fontId="16" fillId="0" borderId="98">
      <protection locked="0"/>
    </xf>
    <xf numFmtId="0" fontId="16" fillId="91" borderId="135" applyNumberFormat="0" applyFont="0" applyAlignment="0" applyProtection="0"/>
    <xf numFmtId="0" fontId="16" fillId="91" borderId="133" applyNumberFormat="0" applyFont="0" applyAlignment="0" applyProtection="0"/>
    <xf numFmtId="0" fontId="16" fillId="91" borderId="133" applyNumberFormat="0" applyFont="0" applyAlignment="0" applyProtection="0"/>
    <xf numFmtId="0" fontId="16" fillId="91" borderId="133" applyNumberFormat="0" applyFont="0" applyAlignment="0" applyProtection="0"/>
    <xf numFmtId="0" fontId="16" fillId="91" borderId="133" applyNumberFormat="0" applyFont="0" applyAlignment="0" applyProtection="0"/>
    <xf numFmtId="0" fontId="16" fillId="91" borderId="133" applyNumberFormat="0" applyFont="0" applyAlignment="0" applyProtection="0"/>
    <xf numFmtId="0" fontId="65" fillId="91" borderId="135" applyNumberFormat="0" applyFont="0" applyAlignment="0" applyProtection="0"/>
    <xf numFmtId="0" fontId="186" fillId="34" borderId="136" applyNumberFormat="0" applyAlignment="0" applyProtection="0"/>
    <xf numFmtId="0" fontId="186" fillId="93" borderId="136" applyNumberFormat="0" applyAlignment="0" applyProtection="0"/>
    <xf numFmtId="0" fontId="186" fillId="93" borderId="136" applyNumberFormat="0" applyAlignment="0" applyProtection="0"/>
    <xf numFmtId="0" fontId="186" fillId="34" borderId="136" applyNumberFormat="0" applyAlignment="0" applyProtection="0"/>
    <xf numFmtId="0" fontId="186" fillId="93" borderId="136" applyNumberFormat="0" applyAlignment="0" applyProtection="0"/>
    <xf numFmtId="0" fontId="186" fillId="93" borderId="136" applyNumberFormat="0" applyAlignment="0" applyProtection="0"/>
    <xf numFmtId="0" fontId="186" fillId="93" borderId="136" applyNumberFormat="0" applyAlignment="0" applyProtection="0"/>
    <xf numFmtId="0" fontId="186" fillId="93" borderId="136" applyNumberFormat="0" applyAlignment="0" applyProtection="0"/>
    <xf numFmtId="0" fontId="186" fillId="93" borderId="136" applyNumberFormat="0" applyAlignment="0" applyProtection="0"/>
    <xf numFmtId="4" fontId="52" fillId="106" borderId="137" applyNumberFormat="0" applyProtection="0">
      <alignment horizontal="right" vertical="center" wrapText="1"/>
    </xf>
    <xf numFmtId="4" fontId="52" fillId="106" borderId="137" applyNumberFormat="0" applyProtection="0">
      <alignment horizontal="right" vertical="center" wrapText="1"/>
    </xf>
    <xf numFmtId="4" fontId="12" fillId="0" borderId="136" applyNumberFormat="0" applyProtection="0">
      <alignment vertical="center"/>
    </xf>
    <xf numFmtId="4" fontId="12" fillId="0" borderId="136" applyNumberFormat="0" applyProtection="0">
      <alignment vertical="center"/>
    </xf>
    <xf numFmtId="4" fontId="12" fillId="0" borderId="136" applyNumberFormat="0" applyProtection="0">
      <alignment horizontal="left" vertical="center" indent="1"/>
    </xf>
    <xf numFmtId="4" fontId="12" fillId="19" borderId="136" applyNumberFormat="0" applyProtection="0">
      <alignment horizontal="left" vertical="center" indent="1"/>
    </xf>
    <xf numFmtId="4" fontId="21" fillId="22" borderId="137" applyNumberFormat="0" applyProtection="0">
      <alignment horizontal="left" vertical="center"/>
    </xf>
    <xf numFmtId="0" fontId="16" fillId="0" borderId="136" applyNumberFormat="0" applyProtection="0">
      <alignment horizontal="left" vertical="center" indent="1"/>
    </xf>
    <xf numFmtId="4" fontId="12" fillId="2" borderId="136" applyNumberFormat="0" applyProtection="0">
      <alignment horizontal="right" vertical="center"/>
    </xf>
    <xf numFmtId="4" fontId="12" fillId="108" borderId="136" applyNumberFormat="0" applyProtection="0">
      <alignment horizontal="right" vertical="center"/>
    </xf>
    <xf numFmtId="4" fontId="12" fillId="42" borderId="136" applyNumberFormat="0" applyProtection="0">
      <alignment horizontal="right" vertical="center"/>
    </xf>
    <xf numFmtId="4" fontId="12" fillId="109" borderId="136" applyNumberFormat="0" applyProtection="0">
      <alignment horizontal="right" vertical="center"/>
    </xf>
    <xf numFmtId="4" fontId="12" fillId="110" borderId="136" applyNumberFormat="0" applyProtection="0">
      <alignment horizontal="right" vertical="center"/>
    </xf>
    <xf numFmtId="4" fontId="12" fillId="111" borderId="136" applyNumberFormat="0" applyProtection="0">
      <alignment horizontal="right" vertical="center"/>
    </xf>
    <xf numFmtId="4" fontId="12" fillId="112" borderId="136" applyNumberFormat="0" applyProtection="0">
      <alignment horizontal="right" vertical="center"/>
    </xf>
    <xf numFmtId="4" fontId="12" fillId="113" borderId="136" applyNumberFormat="0" applyProtection="0">
      <alignment horizontal="right" vertical="center"/>
    </xf>
    <xf numFmtId="4" fontId="12" fillId="114" borderId="136" applyNumberFormat="0" applyProtection="0">
      <alignment horizontal="right" vertical="center"/>
    </xf>
    <xf numFmtId="0" fontId="16" fillId="115" borderId="136" applyNumberFormat="0" applyProtection="0">
      <alignment horizontal="left" vertical="center" indent="1"/>
    </xf>
    <xf numFmtId="0" fontId="20" fillId="116" borderId="137" applyNumberFormat="0" applyProtection="0">
      <alignment horizontal="left" vertical="center" indent="2"/>
    </xf>
    <xf numFmtId="0" fontId="20" fillId="116" borderId="137" applyNumberFormat="0" applyProtection="0">
      <alignment horizontal="left" vertical="center" indent="2"/>
    </xf>
    <xf numFmtId="0" fontId="21" fillId="117" borderId="137" applyNumberFormat="0" applyProtection="0">
      <alignment horizontal="left" vertical="center" indent="2"/>
    </xf>
    <xf numFmtId="0" fontId="21" fillId="117" borderId="137" applyNumberFormat="0" applyProtection="0">
      <alignment horizontal="left" vertical="center" indent="2"/>
    </xf>
    <xf numFmtId="0" fontId="20" fillId="116" borderId="137" applyNumberFormat="0" applyProtection="0">
      <alignment horizontal="left" vertical="center" indent="2"/>
    </xf>
    <xf numFmtId="0" fontId="21" fillId="117" borderId="137" applyNumberFormat="0" applyProtection="0">
      <alignment horizontal="left" vertical="center" indent="2"/>
    </xf>
    <xf numFmtId="0" fontId="20" fillId="0" borderId="137" applyNumberFormat="0" applyProtection="0">
      <alignment horizontal="left" vertical="center" indent="2"/>
    </xf>
    <xf numFmtId="0" fontId="16" fillId="49" borderId="136" applyNumberFormat="0" applyProtection="0">
      <alignment horizontal="left" vertical="center" indent="1"/>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116" borderId="137" applyNumberFormat="0" applyProtection="0">
      <alignment horizontal="left" vertical="center" indent="2"/>
    </xf>
    <xf numFmtId="0" fontId="21" fillId="117" borderId="137" applyNumberFormat="0" applyProtection="0">
      <alignment horizontal="left" vertical="center" indent="2"/>
    </xf>
    <xf numFmtId="0" fontId="20" fillId="116" borderId="137" applyNumberFormat="0" applyProtection="0">
      <alignment horizontal="left" vertical="center" indent="2"/>
    </xf>
    <xf numFmtId="0" fontId="20" fillId="116" borderId="137" applyNumberFormat="0" applyProtection="0">
      <alignment horizontal="left" vertical="center" indent="2"/>
    </xf>
    <xf numFmtId="0" fontId="21" fillId="117" borderId="137" applyNumberFormat="0" applyProtection="0">
      <alignment horizontal="left" vertical="center" indent="2"/>
    </xf>
    <xf numFmtId="0" fontId="21" fillId="117" borderId="137" applyNumberFormat="0" applyProtection="0">
      <alignment horizontal="left" vertical="center" indent="2"/>
    </xf>
    <xf numFmtId="0" fontId="21" fillId="117" borderId="137" applyNumberFormat="0" applyProtection="0">
      <alignment horizontal="left" vertical="center" indent="2"/>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49" borderId="136" applyNumberFormat="0" applyProtection="0">
      <alignment horizontal="left" vertical="center"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16" fillId="49" borderId="136" applyNumberFormat="0" applyProtection="0">
      <alignment horizontal="left" vertical="center" indent="1"/>
    </xf>
    <xf numFmtId="0" fontId="16" fillId="35" borderId="129" applyNumberFormat="0" applyProtection="0">
      <alignment horizontal="left" vertical="top" indent="1"/>
    </xf>
    <xf numFmtId="0" fontId="16" fillId="35" borderId="129" applyNumberFormat="0" applyProtection="0">
      <alignment horizontal="left" vertical="top" indent="1"/>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118"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16" fillId="23" borderId="136" applyNumberFormat="0" applyProtection="0">
      <alignment horizontal="left" vertical="center" indent="1"/>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118" borderId="137" applyNumberFormat="0" applyProtection="0">
      <alignment horizontal="left" vertical="center" indent="2"/>
    </xf>
    <xf numFmtId="0" fontId="20" fillId="118"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118" borderId="137" applyNumberFormat="0" applyProtection="0">
      <alignment horizontal="left" vertical="center" indent="2"/>
    </xf>
    <xf numFmtId="0" fontId="20" fillId="118" borderId="137" applyNumberFormat="0" applyProtection="0">
      <alignment horizontal="left" vertical="center" indent="2"/>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23" borderId="136" applyNumberFormat="0" applyProtection="0">
      <alignment horizontal="left" vertical="center"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23" borderId="136" applyNumberFormat="0" applyProtection="0">
      <alignment horizontal="left" vertical="center" indent="1"/>
    </xf>
    <xf numFmtId="0" fontId="16" fillId="38" borderId="129" applyNumberFormat="0" applyProtection="0">
      <alignment horizontal="left" vertical="top" indent="1"/>
    </xf>
    <xf numFmtId="0" fontId="16" fillId="38" borderId="129" applyNumberFormat="0" applyProtection="0">
      <alignment horizontal="left" vertical="top" indent="1"/>
    </xf>
    <xf numFmtId="0" fontId="16" fillId="104" borderId="136" applyNumberFormat="0" applyProtection="0">
      <alignment horizontal="left" vertical="center" indent="1"/>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104" borderId="136" applyNumberFormat="0" applyProtection="0">
      <alignment horizontal="left" vertical="center"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104" borderId="136" applyNumberFormat="0" applyProtection="0">
      <alignment horizontal="left" vertical="center" indent="1"/>
    </xf>
    <xf numFmtId="0" fontId="16" fillId="39" borderId="129" applyNumberFormat="0" applyProtection="0">
      <alignment horizontal="left" vertical="top" indent="1"/>
    </xf>
    <xf numFmtId="0" fontId="16" fillId="39" borderId="129" applyNumberFormat="0" applyProtection="0">
      <alignment horizontal="left" vertical="top" indent="1"/>
    </xf>
    <xf numFmtId="0" fontId="16" fillId="115" borderId="136" applyNumberFormat="0" applyProtection="0">
      <alignment horizontal="left" vertical="center" indent="1"/>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115" borderId="136" applyNumberFormat="0" applyProtection="0">
      <alignment horizontal="left" vertical="center"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115" borderId="136" applyNumberFormat="0" applyProtection="0">
      <alignment horizontal="left" vertical="center" indent="1"/>
    </xf>
    <xf numFmtId="0" fontId="16" fillId="3" borderId="129" applyNumberFormat="0" applyProtection="0">
      <alignment horizontal="left" vertical="top" indent="1"/>
    </xf>
    <xf numFmtId="0" fontId="16" fillId="3" borderId="129" applyNumberFormat="0" applyProtection="0">
      <alignment horizontal="left" vertical="top" indent="1"/>
    </xf>
    <xf numFmtId="0" fontId="16" fillId="84" borderId="137" applyNumberFormat="0">
      <protection locked="0"/>
    </xf>
    <xf numFmtId="0" fontId="16" fillId="84" borderId="137" applyNumberFormat="0">
      <protection locked="0"/>
    </xf>
    <xf numFmtId="0" fontId="16" fillId="84" borderId="137" applyNumberFormat="0">
      <protection locked="0"/>
    </xf>
    <xf numFmtId="0" fontId="16" fillId="84" borderId="137" applyNumberFormat="0">
      <protection locked="0"/>
    </xf>
    <xf numFmtId="4" fontId="12" fillId="40" borderId="136" applyNumberFormat="0" applyProtection="0">
      <alignment vertical="center"/>
    </xf>
    <xf numFmtId="4" fontId="36" fillId="0" borderId="137" applyNumberFormat="0" applyProtection="0">
      <alignment horizontal="left" vertical="center" indent="1"/>
    </xf>
    <xf numFmtId="4" fontId="12" fillId="40" borderId="136" applyNumberFormat="0" applyProtection="0">
      <alignment horizontal="left" vertical="center" indent="1"/>
    </xf>
    <xf numFmtId="4" fontId="36" fillId="0" borderId="137" applyNumberFormat="0" applyProtection="0">
      <alignment horizontal="left" vertical="center" indent="1"/>
    </xf>
    <xf numFmtId="4" fontId="12" fillId="40" borderId="136" applyNumberFormat="0" applyProtection="0">
      <alignment horizontal="left" vertical="center" indent="1"/>
    </xf>
    <xf numFmtId="4" fontId="12" fillId="40" borderId="136" applyNumberFormat="0" applyProtection="0">
      <alignment horizontal="left" vertical="center" indent="1"/>
    </xf>
    <xf numFmtId="4" fontId="19" fillId="0" borderId="137" applyNumberFormat="0" applyProtection="0">
      <alignment horizontal="right" vertical="center" wrapText="1"/>
    </xf>
    <xf numFmtId="4" fontId="19" fillId="0" borderId="137" applyNumberFormat="0" applyProtection="0">
      <alignment horizontal="right" vertical="center" wrapText="1"/>
    </xf>
    <xf numFmtId="4" fontId="20" fillId="0" borderId="137" applyNumberFormat="0" applyProtection="0">
      <alignment horizontal="right" vertical="center" wrapText="1"/>
    </xf>
    <xf numFmtId="4" fontId="12" fillId="0" borderId="136" applyNumberFormat="0" applyProtection="0">
      <alignment horizontal="right" vertical="center"/>
    </xf>
    <xf numFmtId="4" fontId="12" fillId="0" borderId="136" applyNumberFormat="0" applyProtection="0">
      <alignment horizontal="right" vertical="center"/>
    </xf>
    <xf numFmtId="4" fontId="19" fillId="0" borderId="137" applyNumberFormat="0" applyProtection="0">
      <alignment horizontal="left" vertical="center" indent="1"/>
    </xf>
    <xf numFmtId="4" fontId="19" fillId="0" borderId="137" applyNumberFormat="0" applyProtection="0">
      <alignment horizontal="left" vertical="center" indent="1"/>
    </xf>
    <xf numFmtId="4" fontId="19" fillId="0" borderId="137" applyNumberFormat="0" applyProtection="0">
      <alignment horizontal="left" vertical="center" indent="1"/>
    </xf>
    <xf numFmtId="4" fontId="19" fillId="0" borderId="137" applyNumberFormat="0" applyProtection="0">
      <alignment horizontal="left" vertical="center" indent="1"/>
    </xf>
    <xf numFmtId="0" fontId="16" fillId="0" borderId="136" applyNumberFormat="0" applyProtection="0">
      <alignment horizontal="left" vertical="center" indent="1"/>
    </xf>
    <xf numFmtId="0" fontId="16" fillId="0" borderId="136" applyNumberFormat="0" applyProtection="0">
      <alignment horizontal="left" vertical="center" indent="1"/>
    </xf>
    <xf numFmtId="0" fontId="21" fillId="43" borderId="137" applyNumberFormat="0" applyProtection="0">
      <alignment horizontal="center" vertical="center" wrapText="1"/>
    </xf>
    <xf numFmtId="0" fontId="16" fillId="0" borderId="136" applyNumberFormat="0" applyProtection="0">
      <alignment horizontal="left" vertical="center" indent="1"/>
    </xf>
    <xf numFmtId="0" fontId="16" fillId="0" borderId="136" applyNumberFormat="0" applyProtection="0">
      <alignment horizontal="left" vertical="center" indent="1"/>
    </xf>
    <xf numFmtId="4" fontId="42" fillId="119" borderId="136" applyNumberFormat="0" applyProtection="0">
      <alignment horizontal="right" vertical="center"/>
    </xf>
    <xf numFmtId="208" fontId="198" fillId="0" borderId="128">
      <alignment horizontal="center"/>
    </xf>
    <xf numFmtId="208" fontId="198" fillId="0" borderId="128">
      <alignment horizontal="center"/>
    </xf>
    <xf numFmtId="208" fontId="198" fillId="0" borderId="128">
      <alignment horizontal="center"/>
    </xf>
    <xf numFmtId="208" fontId="198" fillId="0" borderId="128">
      <alignment horizontal="center"/>
    </xf>
    <xf numFmtId="208" fontId="198" fillId="0" borderId="128">
      <alignment horizontal="center"/>
    </xf>
    <xf numFmtId="208" fontId="198" fillId="0" borderId="128">
      <alignment horizontal="center"/>
    </xf>
    <xf numFmtId="0" fontId="70" fillId="0" borderId="138" applyNumberFormat="0" applyFill="0" applyAlignment="0" applyProtection="0"/>
    <xf numFmtId="0" fontId="70" fillId="0" borderId="138" applyNumberFormat="0" applyFill="0" applyAlignment="0" applyProtection="0"/>
    <xf numFmtId="0" fontId="70" fillId="0" borderId="138" applyNumberFormat="0" applyFill="0" applyAlignment="0" applyProtection="0"/>
    <xf numFmtId="206" fontId="16" fillId="0" borderId="139">
      <protection locked="0"/>
    </xf>
    <xf numFmtId="206" fontId="16" fillId="0" borderId="139">
      <protection locked="0"/>
    </xf>
    <xf numFmtId="0" fontId="70" fillId="0" borderId="138"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20" applyNumberFormat="0" applyFont="0" applyAlignment="0" applyProtection="0"/>
    <xf numFmtId="9" fontId="1" fillId="0" borderId="0" applyFont="0" applyFill="0" applyBorder="0" applyAlignment="0" applyProtection="0"/>
    <xf numFmtId="4" fontId="27" fillId="18" borderId="137" applyNumberFormat="0" applyProtection="0">
      <alignment horizontal="right" vertical="center" wrapText="1"/>
    </xf>
    <xf numFmtId="4" fontId="27" fillId="18" borderId="137" applyNumberFormat="0" applyProtection="0">
      <alignment horizontal="right" vertical="center" wrapText="1"/>
    </xf>
    <xf numFmtId="4" fontId="27" fillId="18" borderId="137" applyNumberFormat="0" applyProtection="0">
      <alignment horizontal="right" vertical="center" wrapText="1"/>
    </xf>
    <xf numFmtId="4" fontId="27" fillId="18" borderId="137" applyNumberFormat="0" applyProtection="0">
      <alignment horizontal="right" vertical="center" wrapText="1"/>
    </xf>
    <xf numFmtId="4" fontId="28" fillId="19" borderId="141" applyNumberFormat="0" applyProtection="0">
      <alignment vertical="center"/>
    </xf>
    <xf numFmtId="4" fontId="28" fillId="19" borderId="141" applyNumberFormat="0" applyProtection="0">
      <alignment vertical="center"/>
    </xf>
    <xf numFmtId="4" fontId="28" fillId="19" borderId="141" applyNumberFormat="0" applyProtection="0">
      <alignment vertical="center"/>
    </xf>
    <xf numFmtId="4" fontId="28" fillId="19" borderId="141" applyNumberFormat="0" applyProtection="0">
      <alignment vertical="center"/>
    </xf>
    <xf numFmtId="4" fontId="28" fillId="19" borderId="141" applyNumberFormat="0" applyProtection="0">
      <alignment vertical="center"/>
    </xf>
    <xf numFmtId="4" fontId="28" fillId="19" borderId="141" applyNumberFormat="0" applyProtection="0">
      <alignment vertical="center"/>
    </xf>
    <xf numFmtId="4" fontId="28" fillId="19" borderId="141" applyNumberFormat="0" applyProtection="0">
      <alignment vertical="center"/>
    </xf>
    <xf numFmtId="4" fontId="28" fillId="19" borderId="141" applyNumberFormat="0" applyProtection="0">
      <alignment vertical="center"/>
    </xf>
    <xf numFmtId="4" fontId="28" fillId="19" borderId="141" applyNumberFormat="0" applyProtection="0">
      <alignment vertical="center"/>
    </xf>
    <xf numFmtId="4" fontId="28" fillId="19" borderId="141" applyNumberFormat="0" applyProtection="0">
      <alignment vertical="center"/>
    </xf>
    <xf numFmtId="4" fontId="28" fillId="19" borderId="141" applyNumberFormat="0" applyProtection="0">
      <alignment vertical="center"/>
    </xf>
    <xf numFmtId="4" fontId="28" fillId="19" borderId="141" applyNumberFormat="0" applyProtection="0">
      <alignment vertical="center"/>
    </xf>
    <xf numFmtId="4" fontId="28" fillId="19" borderId="141" applyNumberFormat="0" applyProtection="0">
      <alignment vertical="center"/>
    </xf>
    <xf numFmtId="4" fontId="28" fillId="19" borderId="141" applyNumberFormat="0" applyProtection="0">
      <alignment vertical="center"/>
    </xf>
    <xf numFmtId="4" fontId="28" fillId="19" borderId="141" applyNumberFormat="0" applyProtection="0">
      <alignment vertical="center"/>
    </xf>
    <xf numFmtId="4" fontId="27" fillId="18" borderId="137" applyNumberFormat="0" applyProtection="0">
      <alignment horizontal="left" vertical="center" indent="1"/>
    </xf>
    <xf numFmtId="4" fontId="27" fillId="18" borderId="137" applyNumberFormat="0" applyProtection="0">
      <alignment horizontal="left" vertical="center" indent="1"/>
    </xf>
    <xf numFmtId="4" fontId="27" fillId="18" borderId="137" applyNumberFormat="0" applyProtection="0">
      <alignment horizontal="left" vertical="center" indent="1"/>
    </xf>
    <xf numFmtId="4" fontId="27" fillId="18" borderId="137" applyNumberFormat="0" applyProtection="0">
      <alignment horizontal="left" vertical="center" indent="1"/>
    </xf>
    <xf numFmtId="4" fontId="27" fillId="18" borderId="137" applyNumberFormat="0" applyProtection="0">
      <alignment horizontal="left" vertical="center" indent="1"/>
    </xf>
    <xf numFmtId="0" fontId="13" fillId="19" borderId="141" applyNumberFormat="0" applyProtection="0">
      <alignment horizontal="left" vertical="top" indent="1"/>
    </xf>
    <xf numFmtId="0" fontId="13" fillId="19" borderId="141" applyNumberFormat="0" applyProtection="0">
      <alignment horizontal="left" vertical="top" indent="1"/>
    </xf>
    <xf numFmtId="0" fontId="13" fillId="19" borderId="141" applyNumberFormat="0" applyProtection="0">
      <alignment horizontal="left" vertical="top" indent="1"/>
    </xf>
    <xf numFmtId="0" fontId="13" fillId="19" borderId="141" applyNumberFormat="0" applyProtection="0">
      <alignment horizontal="left" vertical="top" indent="1"/>
    </xf>
    <xf numFmtId="0" fontId="13" fillId="19" borderId="141" applyNumberFormat="0" applyProtection="0">
      <alignment horizontal="left" vertical="top" indent="1"/>
    </xf>
    <xf numFmtId="0" fontId="13" fillId="19" borderId="141" applyNumberFormat="0" applyProtection="0">
      <alignment horizontal="left" vertical="top" indent="1"/>
    </xf>
    <xf numFmtId="0" fontId="13" fillId="19" borderId="141" applyNumberFormat="0" applyProtection="0">
      <alignment horizontal="left" vertical="top" indent="1"/>
    </xf>
    <xf numFmtId="0" fontId="13" fillId="19" borderId="141" applyNumberFormat="0" applyProtection="0">
      <alignment horizontal="left" vertical="top" indent="1"/>
    </xf>
    <xf numFmtId="0" fontId="13" fillId="19" borderId="141" applyNumberFormat="0" applyProtection="0">
      <alignment horizontal="left" vertical="top" indent="1"/>
    </xf>
    <xf numFmtId="0" fontId="13" fillId="19" borderId="141" applyNumberFormat="0" applyProtection="0">
      <alignment horizontal="left" vertical="top" indent="1"/>
    </xf>
    <xf numFmtId="0" fontId="13" fillId="19" borderId="141" applyNumberFormat="0" applyProtection="0">
      <alignment horizontal="left" vertical="top" indent="1"/>
    </xf>
    <xf numFmtId="0" fontId="13" fillId="19" borderId="141" applyNumberFormat="0" applyProtection="0">
      <alignment horizontal="left" vertical="top" indent="1"/>
    </xf>
    <xf numFmtId="0" fontId="13" fillId="19" borderId="141" applyNumberFormat="0" applyProtection="0">
      <alignment horizontal="left" vertical="top" indent="1"/>
    </xf>
    <xf numFmtId="0" fontId="13" fillId="19" borderId="141" applyNumberFormat="0" applyProtection="0">
      <alignment horizontal="left" vertical="top" indent="1"/>
    </xf>
    <xf numFmtId="0" fontId="13" fillId="19" borderId="141" applyNumberFormat="0" applyProtection="0">
      <alignment horizontal="left" vertical="top" indent="1"/>
    </xf>
    <xf numFmtId="4" fontId="21" fillId="22" borderId="137" applyNumberFormat="0" applyProtection="0">
      <alignment horizontal="left" vertical="center"/>
    </xf>
    <xf numFmtId="4" fontId="21" fillId="22" borderId="137" applyNumberFormat="0" applyProtection="0">
      <alignment horizontal="left" vertical="center"/>
    </xf>
    <xf numFmtId="4" fontId="21" fillId="22" borderId="137" applyNumberFormat="0" applyProtection="0">
      <alignment horizontal="left" vertical="center"/>
    </xf>
    <xf numFmtId="4" fontId="21" fillId="22" borderId="137" applyNumberFormat="0" applyProtection="0">
      <alignment horizontal="left" vertical="center"/>
    </xf>
    <xf numFmtId="4" fontId="12" fillId="24" borderId="141" applyNumberFormat="0" applyProtection="0">
      <alignment horizontal="right" vertical="center"/>
    </xf>
    <xf numFmtId="4" fontId="12" fillId="24" borderId="141" applyNumberFormat="0" applyProtection="0">
      <alignment horizontal="right" vertical="center"/>
    </xf>
    <xf numFmtId="4" fontId="12" fillId="24" borderId="141" applyNumberFormat="0" applyProtection="0">
      <alignment horizontal="right" vertical="center"/>
    </xf>
    <xf numFmtId="4" fontId="12" fillId="24" borderId="141" applyNumberFormat="0" applyProtection="0">
      <alignment horizontal="right" vertical="center"/>
    </xf>
    <xf numFmtId="4" fontId="12" fillId="24" borderId="141" applyNumberFormat="0" applyProtection="0">
      <alignment horizontal="right" vertical="center"/>
    </xf>
    <xf numFmtId="4" fontId="12" fillId="24" borderId="141" applyNumberFormat="0" applyProtection="0">
      <alignment horizontal="right" vertical="center"/>
    </xf>
    <xf numFmtId="4" fontId="12" fillId="24" borderId="141" applyNumberFormat="0" applyProtection="0">
      <alignment horizontal="right" vertical="center"/>
    </xf>
    <xf numFmtId="4" fontId="12" fillId="24" borderId="141" applyNumberFormat="0" applyProtection="0">
      <alignment horizontal="right" vertical="center"/>
    </xf>
    <xf numFmtId="4" fontId="12" fillId="24" borderId="141" applyNumberFormat="0" applyProtection="0">
      <alignment horizontal="right" vertical="center"/>
    </xf>
    <xf numFmtId="4" fontId="12" fillId="24" borderId="141" applyNumberFormat="0" applyProtection="0">
      <alignment horizontal="right" vertical="center"/>
    </xf>
    <xf numFmtId="4" fontId="12" fillId="24" borderId="141" applyNumberFormat="0" applyProtection="0">
      <alignment horizontal="right" vertical="center"/>
    </xf>
    <xf numFmtId="4" fontId="12" fillId="24" borderId="141" applyNumberFormat="0" applyProtection="0">
      <alignment horizontal="right" vertical="center"/>
    </xf>
    <xf numFmtId="4" fontId="12" fillId="24" borderId="141" applyNumberFormat="0" applyProtection="0">
      <alignment horizontal="right" vertical="center"/>
    </xf>
    <xf numFmtId="4" fontId="12" fillId="24" borderId="141" applyNumberFormat="0" applyProtection="0">
      <alignment horizontal="right" vertical="center"/>
    </xf>
    <xf numFmtId="4" fontId="12" fillId="24" borderId="141" applyNumberFormat="0" applyProtection="0">
      <alignment horizontal="right" vertical="center"/>
    </xf>
    <xf numFmtId="4" fontId="12" fillId="25" borderId="141" applyNumberFormat="0" applyProtection="0">
      <alignment horizontal="right" vertical="center"/>
    </xf>
    <xf numFmtId="4" fontId="12" fillId="25" borderId="141" applyNumberFormat="0" applyProtection="0">
      <alignment horizontal="right" vertical="center"/>
    </xf>
    <xf numFmtId="4" fontId="12" fillId="25" borderId="141" applyNumberFormat="0" applyProtection="0">
      <alignment horizontal="right" vertical="center"/>
    </xf>
    <xf numFmtId="4" fontId="12" fillId="25" borderId="141" applyNumberFormat="0" applyProtection="0">
      <alignment horizontal="right" vertical="center"/>
    </xf>
    <xf numFmtId="4" fontId="12" fillId="25" borderId="141" applyNumberFormat="0" applyProtection="0">
      <alignment horizontal="right" vertical="center"/>
    </xf>
    <xf numFmtId="4" fontId="12" fillId="25" borderId="141" applyNumberFormat="0" applyProtection="0">
      <alignment horizontal="right" vertical="center"/>
    </xf>
    <xf numFmtId="4" fontId="12" fillId="25" borderId="141" applyNumberFormat="0" applyProtection="0">
      <alignment horizontal="right" vertical="center"/>
    </xf>
    <xf numFmtId="4" fontId="12" fillId="25" borderId="141" applyNumberFormat="0" applyProtection="0">
      <alignment horizontal="right" vertical="center"/>
    </xf>
    <xf numFmtId="4" fontId="12" fillId="25" borderId="141" applyNumberFormat="0" applyProtection="0">
      <alignment horizontal="right" vertical="center"/>
    </xf>
    <xf numFmtId="4" fontId="12" fillId="25" borderId="141" applyNumberFormat="0" applyProtection="0">
      <alignment horizontal="right" vertical="center"/>
    </xf>
    <xf numFmtId="4" fontId="12" fillId="25" borderId="141" applyNumberFormat="0" applyProtection="0">
      <alignment horizontal="right" vertical="center"/>
    </xf>
    <xf numFmtId="4" fontId="12" fillId="25" borderId="141" applyNumberFormat="0" applyProtection="0">
      <alignment horizontal="right" vertical="center"/>
    </xf>
    <xf numFmtId="4" fontId="12" fillId="25" borderId="141" applyNumberFormat="0" applyProtection="0">
      <alignment horizontal="right" vertical="center"/>
    </xf>
    <xf numFmtId="4" fontId="12" fillId="25" borderId="141" applyNumberFormat="0" applyProtection="0">
      <alignment horizontal="right" vertical="center"/>
    </xf>
    <xf numFmtId="4" fontId="12" fillId="25" borderId="141" applyNumberFormat="0" applyProtection="0">
      <alignment horizontal="right" vertical="center"/>
    </xf>
    <xf numFmtId="4" fontId="12" fillId="26" borderId="141" applyNumberFormat="0" applyProtection="0">
      <alignment horizontal="right" vertical="center"/>
    </xf>
    <xf numFmtId="4" fontId="12" fillId="26" borderId="141" applyNumberFormat="0" applyProtection="0">
      <alignment horizontal="right" vertical="center"/>
    </xf>
    <xf numFmtId="4" fontId="12" fillId="26" borderId="141" applyNumberFormat="0" applyProtection="0">
      <alignment horizontal="right" vertical="center"/>
    </xf>
    <xf numFmtId="4" fontId="12" fillId="26" borderId="141" applyNumberFormat="0" applyProtection="0">
      <alignment horizontal="right" vertical="center"/>
    </xf>
    <xf numFmtId="4" fontId="12" fillId="26" borderId="141" applyNumberFormat="0" applyProtection="0">
      <alignment horizontal="right" vertical="center"/>
    </xf>
    <xf numFmtId="4" fontId="12" fillId="26" borderId="141" applyNumberFormat="0" applyProtection="0">
      <alignment horizontal="right" vertical="center"/>
    </xf>
    <xf numFmtId="4" fontId="12" fillId="26" borderId="141" applyNumberFormat="0" applyProtection="0">
      <alignment horizontal="right" vertical="center"/>
    </xf>
    <xf numFmtId="4" fontId="12" fillId="26" borderId="141" applyNumberFormat="0" applyProtection="0">
      <alignment horizontal="right" vertical="center"/>
    </xf>
    <xf numFmtId="4" fontId="12" fillId="26" borderId="141" applyNumberFormat="0" applyProtection="0">
      <alignment horizontal="right" vertical="center"/>
    </xf>
    <xf numFmtId="4" fontId="12" fillId="26" borderId="141" applyNumberFormat="0" applyProtection="0">
      <alignment horizontal="right" vertical="center"/>
    </xf>
    <xf numFmtId="4" fontId="12" fillId="26" borderId="141" applyNumberFormat="0" applyProtection="0">
      <alignment horizontal="right" vertical="center"/>
    </xf>
    <xf numFmtId="4" fontId="12" fillId="26" borderId="141" applyNumberFormat="0" applyProtection="0">
      <alignment horizontal="right" vertical="center"/>
    </xf>
    <xf numFmtId="4" fontId="12" fillId="26" borderId="141" applyNumberFormat="0" applyProtection="0">
      <alignment horizontal="right" vertical="center"/>
    </xf>
    <xf numFmtId="4" fontId="12" fillId="26" borderId="141" applyNumberFormat="0" applyProtection="0">
      <alignment horizontal="right" vertical="center"/>
    </xf>
    <xf numFmtId="4" fontId="12" fillId="26" borderId="141" applyNumberFormat="0" applyProtection="0">
      <alignment horizontal="right" vertical="center"/>
    </xf>
    <xf numFmtId="4" fontId="12" fillId="27" borderId="141" applyNumberFormat="0" applyProtection="0">
      <alignment horizontal="right" vertical="center"/>
    </xf>
    <xf numFmtId="4" fontId="12" fillId="27" borderId="141" applyNumberFormat="0" applyProtection="0">
      <alignment horizontal="right" vertical="center"/>
    </xf>
    <xf numFmtId="4" fontId="12" fillId="27" borderId="141" applyNumberFormat="0" applyProtection="0">
      <alignment horizontal="right" vertical="center"/>
    </xf>
    <xf numFmtId="4" fontId="12" fillId="27" borderId="141" applyNumberFormat="0" applyProtection="0">
      <alignment horizontal="right" vertical="center"/>
    </xf>
    <xf numFmtId="4" fontId="12" fillId="27" borderId="141" applyNumberFormat="0" applyProtection="0">
      <alignment horizontal="right" vertical="center"/>
    </xf>
    <xf numFmtId="4" fontId="12" fillId="27" borderId="141" applyNumberFormat="0" applyProtection="0">
      <alignment horizontal="right" vertical="center"/>
    </xf>
    <xf numFmtId="4" fontId="12" fillId="27" borderId="141" applyNumberFormat="0" applyProtection="0">
      <alignment horizontal="right" vertical="center"/>
    </xf>
    <xf numFmtId="4" fontId="12" fillId="27" borderId="141" applyNumberFormat="0" applyProtection="0">
      <alignment horizontal="right" vertical="center"/>
    </xf>
    <xf numFmtId="4" fontId="12" fillId="27" borderId="141" applyNumberFormat="0" applyProtection="0">
      <alignment horizontal="right" vertical="center"/>
    </xf>
    <xf numFmtId="4" fontId="12" fillId="27" borderId="141" applyNumberFormat="0" applyProtection="0">
      <alignment horizontal="right" vertical="center"/>
    </xf>
    <xf numFmtId="4" fontId="12" fillId="27" borderId="141" applyNumberFormat="0" applyProtection="0">
      <alignment horizontal="right" vertical="center"/>
    </xf>
    <xf numFmtId="4" fontId="12" fillId="27" borderId="141" applyNumberFormat="0" applyProtection="0">
      <alignment horizontal="right" vertical="center"/>
    </xf>
    <xf numFmtId="4" fontId="12" fillId="27" borderId="141" applyNumberFormat="0" applyProtection="0">
      <alignment horizontal="right" vertical="center"/>
    </xf>
    <xf numFmtId="4" fontId="12" fillId="27" borderId="141" applyNumberFormat="0" applyProtection="0">
      <alignment horizontal="right" vertical="center"/>
    </xf>
    <xf numFmtId="4" fontId="12" fillId="27" borderId="141" applyNumberFormat="0" applyProtection="0">
      <alignment horizontal="right" vertical="center"/>
    </xf>
    <xf numFmtId="4" fontId="12" fillId="28" borderId="141" applyNumberFormat="0" applyProtection="0">
      <alignment horizontal="right" vertical="center"/>
    </xf>
    <xf numFmtId="4" fontId="12" fillId="28" borderId="141" applyNumberFormat="0" applyProtection="0">
      <alignment horizontal="right" vertical="center"/>
    </xf>
    <xf numFmtId="4" fontId="12" fillId="28" borderId="141" applyNumberFormat="0" applyProtection="0">
      <alignment horizontal="right" vertical="center"/>
    </xf>
    <xf numFmtId="4" fontId="12" fillId="28" borderId="141" applyNumberFormat="0" applyProtection="0">
      <alignment horizontal="right" vertical="center"/>
    </xf>
    <xf numFmtId="4" fontId="12" fillId="28" borderId="141" applyNumberFormat="0" applyProtection="0">
      <alignment horizontal="right" vertical="center"/>
    </xf>
    <xf numFmtId="4" fontId="12" fillId="28" borderId="141" applyNumberFormat="0" applyProtection="0">
      <alignment horizontal="right" vertical="center"/>
    </xf>
    <xf numFmtId="4" fontId="12" fillId="28" borderId="141" applyNumberFormat="0" applyProtection="0">
      <alignment horizontal="right" vertical="center"/>
    </xf>
    <xf numFmtId="4" fontId="12" fillId="28" borderId="141" applyNumberFormat="0" applyProtection="0">
      <alignment horizontal="right" vertical="center"/>
    </xf>
    <xf numFmtId="4" fontId="12" fillId="28" borderId="141" applyNumberFormat="0" applyProtection="0">
      <alignment horizontal="right" vertical="center"/>
    </xf>
    <xf numFmtId="4" fontId="12" fillId="28" borderId="141" applyNumberFormat="0" applyProtection="0">
      <alignment horizontal="right" vertical="center"/>
    </xf>
    <xf numFmtId="4" fontId="12" fillId="28" borderId="141" applyNumberFormat="0" applyProtection="0">
      <alignment horizontal="right" vertical="center"/>
    </xf>
    <xf numFmtId="4" fontId="12" fillId="28" borderId="141" applyNumberFormat="0" applyProtection="0">
      <alignment horizontal="right" vertical="center"/>
    </xf>
    <xf numFmtId="4" fontId="12" fillId="28" borderId="141" applyNumberFormat="0" applyProtection="0">
      <alignment horizontal="right" vertical="center"/>
    </xf>
    <xf numFmtId="4" fontId="12" fillId="28" borderId="141" applyNumberFormat="0" applyProtection="0">
      <alignment horizontal="right" vertical="center"/>
    </xf>
    <xf numFmtId="4" fontId="12" fillId="28" borderId="141" applyNumberFormat="0" applyProtection="0">
      <alignment horizontal="right" vertical="center"/>
    </xf>
    <xf numFmtId="4" fontId="12" fillId="29" borderId="141" applyNumberFormat="0" applyProtection="0">
      <alignment horizontal="right" vertical="center"/>
    </xf>
    <xf numFmtId="4" fontId="12" fillId="29" borderId="141" applyNumberFormat="0" applyProtection="0">
      <alignment horizontal="right" vertical="center"/>
    </xf>
    <xf numFmtId="4" fontId="12" fillId="29" borderId="141" applyNumberFormat="0" applyProtection="0">
      <alignment horizontal="right" vertical="center"/>
    </xf>
    <xf numFmtId="4" fontId="12" fillId="29" borderId="141" applyNumberFormat="0" applyProtection="0">
      <alignment horizontal="right" vertical="center"/>
    </xf>
    <xf numFmtId="4" fontId="12" fillId="29" borderId="141" applyNumberFormat="0" applyProtection="0">
      <alignment horizontal="right" vertical="center"/>
    </xf>
    <xf numFmtId="4" fontId="12" fillId="29" borderId="141" applyNumberFormat="0" applyProtection="0">
      <alignment horizontal="right" vertical="center"/>
    </xf>
    <xf numFmtId="4" fontId="12" fillId="29" borderId="141" applyNumberFormat="0" applyProtection="0">
      <alignment horizontal="right" vertical="center"/>
    </xf>
    <xf numFmtId="4" fontId="12" fillId="29" borderId="141" applyNumberFormat="0" applyProtection="0">
      <alignment horizontal="right" vertical="center"/>
    </xf>
    <xf numFmtId="4" fontId="12" fillId="29" borderId="141" applyNumberFormat="0" applyProtection="0">
      <alignment horizontal="right" vertical="center"/>
    </xf>
    <xf numFmtId="4" fontId="12" fillId="29" borderId="141" applyNumberFormat="0" applyProtection="0">
      <alignment horizontal="right" vertical="center"/>
    </xf>
    <xf numFmtId="4" fontId="12" fillId="29" borderId="141" applyNumberFormat="0" applyProtection="0">
      <alignment horizontal="right" vertical="center"/>
    </xf>
    <xf numFmtId="4" fontId="12" fillId="29" borderId="141" applyNumberFormat="0" applyProtection="0">
      <alignment horizontal="right" vertical="center"/>
    </xf>
    <xf numFmtId="4" fontId="12" fillId="29" borderId="141" applyNumberFormat="0" applyProtection="0">
      <alignment horizontal="right" vertical="center"/>
    </xf>
    <xf numFmtId="4" fontId="12" fillId="29" borderId="141" applyNumberFormat="0" applyProtection="0">
      <alignment horizontal="right" vertical="center"/>
    </xf>
    <xf numFmtId="4" fontId="12" fillId="29" borderId="141" applyNumberFormat="0" applyProtection="0">
      <alignment horizontal="right" vertical="center"/>
    </xf>
    <xf numFmtId="4" fontId="12" fillId="30" borderId="141" applyNumberFormat="0" applyProtection="0">
      <alignment horizontal="right" vertical="center"/>
    </xf>
    <xf numFmtId="4" fontId="12" fillId="30" borderId="141" applyNumberFormat="0" applyProtection="0">
      <alignment horizontal="right" vertical="center"/>
    </xf>
    <xf numFmtId="4" fontId="12" fillId="30" borderId="141" applyNumberFormat="0" applyProtection="0">
      <alignment horizontal="right" vertical="center"/>
    </xf>
    <xf numFmtId="4" fontId="12" fillId="30" borderId="141" applyNumberFormat="0" applyProtection="0">
      <alignment horizontal="right" vertical="center"/>
    </xf>
    <xf numFmtId="4" fontId="12" fillId="30" borderId="141" applyNumberFormat="0" applyProtection="0">
      <alignment horizontal="right" vertical="center"/>
    </xf>
    <xf numFmtId="4" fontId="12" fillId="30" borderId="141" applyNumberFormat="0" applyProtection="0">
      <alignment horizontal="right" vertical="center"/>
    </xf>
    <xf numFmtId="4" fontId="12" fillId="30" borderId="141" applyNumberFormat="0" applyProtection="0">
      <alignment horizontal="right" vertical="center"/>
    </xf>
    <xf numFmtId="4" fontId="12" fillId="30" borderId="141" applyNumberFormat="0" applyProtection="0">
      <alignment horizontal="right" vertical="center"/>
    </xf>
    <xf numFmtId="4" fontId="12" fillId="30" borderId="141" applyNumberFormat="0" applyProtection="0">
      <alignment horizontal="right" vertical="center"/>
    </xf>
    <xf numFmtId="4" fontId="12" fillId="30" borderId="141" applyNumberFormat="0" applyProtection="0">
      <alignment horizontal="right" vertical="center"/>
    </xf>
    <xf numFmtId="4" fontId="12" fillId="30" borderId="141" applyNumberFormat="0" applyProtection="0">
      <alignment horizontal="right" vertical="center"/>
    </xf>
    <xf numFmtId="4" fontId="12" fillId="30" borderId="141" applyNumberFormat="0" applyProtection="0">
      <alignment horizontal="right" vertical="center"/>
    </xf>
    <xf numFmtId="4" fontId="12" fillId="30" borderId="141" applyNumberFormat="0" applyProtection="0">
      <alignment horizontal="right" vertical="center"/>
    </xf>
    <xf numFmtId="4" fontId="12" fillId="30" borderId="141" applyNumberFormat="0" applyProtection="0">
      <alignment horizontal="right" vertical="center"/>
    </xf>
    <xf numFmtId="4" fontId="12" fillId="30" borderId="141" applyNumberFormat="0" applyProtection="0">
      <alignment horizontal="right" vertical="center"/>
    </xf>
    <xf numFmtId="4" fontId="12" fillId="31" borderId="141" applyNumberFormat="0" applyProtection="0">
      <alignment horizontal="right" vertical="center"/>
    </xf>
    <xf numFmtId="4" fontId="12" fillId="31" borderId="141" applyNumberFormat="0" applyProtection="0">
      <alignment horizontal="right" vertical="center"/>
    </xf>
    <xf numFmtId="4" fontId="12" fillId="31" borderId="141" applyNumberFormat="0" applyProtection="0">
      <alignment horizontal="right" vertical="center"/>
    </xf>
    <xf numFmtId="4" fontId="12" fillId="31" borderId="141" applyNumberFormat="0" applyProtection="0">
      <alignment horizontal="right" vertical="center"/>
    </xf>
    <xf numFmtId="4" fontId="12" fillId="31" borderId="141" applyNumberFormat="0" applyProtection="0">
      <alignment horizontal="right" vertical="center"/>
    </xf>
    <xf numFmtId="4" fontId="12" fillId="31" borderId="141" applyNumberFormat="0" applyProtection="0">
      <alignment horizontal="right" vertical="center"/>
    </xf>
    <xf numFmtId="4" fontId="12" fillId="31" borderId="141" applyNumberFormat="0" applyProtection="0">
      <alignment horizontal="right" vertical="center"/>
    </xf>
    <xf numFmtId="4" fontId="12" fillId="31" borderId="141" applyNumberFormat="0" applyProtection="0">
      <alignment horizontal="right" vertical="center"/>
    </xf>
    <xf numFmtId="4" fontId="12" fillId="31" borderId="141" applyNumberFormat="0" applyProtection="0">
      <alignment horizontal="right" vertical="center"/>
    </xf>
    <xf numFmtId="4" fontId="12" fillId="31" borderId="141" applyNumberFormat="0" applyProtection="0">
      <alignment horizontal="right" vertical="center"/>
    </xf>
    <xf numFmtId="4" fontId="12" fillId="31" borderId="141" applyNumberFormat="0" applyProtection="0">
      <alignment horizontal="right" vertical="center"/>
    </xf>
    <xf numFmtId="4" fontId="12" fillId="31" borderId="141" applyNumberFormat="0" applyProtection="0">
      <alignment horizontal="right" vertical="center"/>
    </xf>
    <xf numFmtId="4" fontId="12" fillId="31" borderId="141" applyNumberFormat="0" applyProtection="0">
      <alignment horizontal="right" vertical="center"/>
    </xf>
    <xf numFmtId="4" fontId="12" fillId="31" borderId="141" applyNumberFormat="0" applyProtection="0">
      <alignment horizontal="right" vertical="center"/>
    </xf>
    <xf numFmtId="4" fontId="12" fillId="31" borderId="141" applyNumberFormat="0" applyProtection="0">
      <alignment horizontal="right" vertical="center"/>
    </xf>
    <xf numFmtId="4" fontId="12" fillId="32" borderId="141" applyNumberFormat="0" applyProtection="0">
      <alignment horizontal="right" vertical="center"/>
    </xf>
    <xf numFmtId="4" fontId="12" fillId="32" borderId="141" applyNumberFormat="0" applyProtection="0">
      <alignment horizontal="right" vertical="center"/>
    </xf>
    <xf numFmtId="4" fontId="12" fillId="32" borderId="141" applyNumberFormat="0" applyProtection="0">
      <alignment horizontal="right" vertical="center"/>
    </xf>
    <xf numFmtId="4" fontId="12" fillId="32" borderId="141" applyNumberFormat="0" applyProtection="0">
      <alignment horizontal="right" vertical="center"/>
    </xf>
    <xf numFmtId="4" fontId="12" fillId="32" borderId="141" applyNumberFormat="0" applyProtection="0">
      <alignment horizontal="right" vertical="center"/>
    </xf>
    <xf numFmtId="4" fontId="12" fillId="32" borderId="141" applyNumberFormat="0" applyProtection="0">
      <alignment horizontal="right" vertical="center"/>
    </xf>
    <xf numFmtId="4" fontId="12" fillId="32" borderId="141" applyNumberFormat="0" applyProtection="0">
      <alignment horizontal="right" vertical="center"/>
    </xf>
    <xf numFmtId="4" fontId="12" fillId="32" borderId="141" applyNumberFormat="0" applyProtection="0">
      <alignment horizontal="right" vertical="center"/>
    </xf>
    <xf numFmtId="4" fontId="12" fillId="32" borderId="141" applyNumberFormat="0" applyProtection="0">
      <alignment horizontal="right" vertical="center"/>
    </xf>
    <xf numFmtId="4" fontId="12" fillId="32" borderId="141" applyNumberFormat="0" applyProtection="0">
      <alignment horizontal="right" vertical="center"/>
    </xf>
    <xf numFmtId="4" fontId="12" fillId="32" borderId="141" applyNumberFormat="0" applyProtection="0">
      <alignment horizontal="right" vertical="center"/>
    </xf>
    <xf numFmtId="4" fontId="12" fillId="32" borderId="141" applyNumberFormat="0" applyProtection="0">
      <alignment horizontal="right" vertical="center"/>
    </xf>
    <xf numFmtId="4" fontId="12" fillId="32" borderId="141" applyNumberFormat="0" applyProtection="0">
      <alignment horizontal="right" vertical="center"/>
    </xf>
    <xf numFmtId="4" fontId="12" fillId="32" borderId="141" applyNumberFormat="0" applyProtection="0">
      <alignment horizontal="right" vertical="center"/>
    </xf>
    <xf numFmtId="4" fontId="12" fillId="32" borderId="141" applyNumberFormat="0" applyProtection="0">
      <alignment horizontal="right" vertical="center"/>
    </xf>
    <xf numFmtId="4" fontId="13" fillId="33" borderId="137" applyNumberFormat="0" applyProtection="0">
      <alignment horizontal="left" vertical="center" indent="1"/>
    </xf>
    <xf numFmtId="4" fontId="13" fillId="33" borderId="137" applyNumberFormat="0" applyProtection="0">
      <alignment horizontal="left" vertical="center" indent="1"/>
    </xf>
    <xf numFmtId="4" fontId="13" fillId="33" borderId="137" applyNumberFormat="0" applyProtection="0">
      <alignment horizontal="left" vertical="center" indent="1"/>
    </xf>
    <xf numFmtId="4" fontId="13" fillId="33" borderId="137" applyNumberFormat="0" applyProtection="0">
      <alignment horizontal="left" vertical="center" indent="1"/>
    </xf>
    <xf numFmtId="4" fontId="13" fillId="33" borderId="137" applyNumberFormat="0" applyProtection="0">
      <alignment horizontal="left" vertical="center" indent="1"/>
    </xf>
    <xf numFmtId="4" fontId="12" fillId="34" borderId="137" applyNumberFormat="0" applyProtection="0">
      <alignment horizontal="left" vertical="center" indent="1"/>
    </xf>
    <xf numFmtId="4" fontId="12" fillId="34" borderId="137" applyNumberFormat="0" applyProtection="0">
      <alignment horizontal="left" vertical="center" indent="1"/>
    </xf>
    <xf numFmtId="4" fontId="12" fillId="34" borderId="137" applyNumberFormat="0" applyProtection="0">
      <alignment horizontal="left" vertical="center" indent="1"/>
    </xf>
    <xf numFmtId="4" fontId="12" fillId="34" borderId="137" applyNumberFormat="0" applyProtection="0">
      <alignment horizontal="left" vertical="center" indent="1"/>
    </xf>
    <xf numFmtId="4" fontId="12" fillId="34" borderId="137" applyNumberFormat="0" applyProtection="0">
      <alignment horizontal="left" vertical="center" indent="1"/>
    </xf>
    <xf numFmtId="4" fontId="12" fillId="36" borderId="141" applyNumberFormat="0" applyProtection="0">
      <alignment horizontal="right" vertical="center"/>
    </xf>
    <xf numFmtId="4" fontId="12" fillId="36" borderId="141" applyNumberFormat="0" applyProtection="0">
      <alignment horizontal="right" vertical="center"/>
    </xf>
    <xf numFmtId="4" fontId="12" fillId="36" borderId="141" applyNumberFormat="0" applyProtection="0">
      <alignment horizontal="right" vertical="center"/>
    </xf>
    <xf numFmtId="4" fontId="12" fillId="36" borderId="141" applyNumberFormat="0" applyProtection="0">
      <alignment horizontal="right" vertical="center"/>
    </xf>
    <xf numFmtId="4" fontId="12" fillId="36" borderId="141" applyNumberFormat="0" applyProtection="0">
      <alignment horizontal="right" vertical="center"/>
    </xf>
    <xf numFmtId="4" fontId="12" fillId="36" borderId="141" applyNumberFormat="0" applyProtection="0">
      <alignment horizontal="right" vertical="center"/>
    </xf>
    <xf numFmtId="4" fontId="12" fillId="36" borderId="141" applyNumberFormat="0" applyProtection="0">
      <alignment horizontal="right" vertical="center"/>
    </xf>
    <xf numFmtId="4" fontId="12" fillId="36" borderId="141" applyNumberFormat="0" applyProtection="0">
      <alignment horizontal="right" vertical="center"/>
    </xf>
    <xf numFmtId="4" fontId="12" fillId="36" borderId="141" applyNumberFormat="0" applyProtection="0">
      <alignment horizontal="right" vertical="center"/>
    </xf>
    <xf numFmtId="4" fontId="12" fillId="36" borderId="141" applyNumberFormat="0" applyProtection="0">
      <alignment horizontal="right" vertical="center"/>
    </xf>
    <xf numFmtId="4" fontId="12" fillId="36" borderId="141" applyNumberFormat="0" applyProtection="0">
      <alignment horizontal="right" vertical="center"/>
    </xf>
    <xf numFmtId="4" fontId="12" fillId="36" borderId="141" applyNumberFormat="0" applyProtection="0">
      <alignment horizontal="right" vertical="center"/>
    </xf>
    <xf numFmtId="4" fontId="12" fillId="36" borderId="141" applyNumberFormat="0" applyProtection="0">
      <alignment horizontal="right" vertical="center"/>
    </xf>
    <xf numFmtId="4" fontId="12" fillId="36" borderId="141" applyNumberFormat="0" applyProtection="0">
      <alignment horizontal="right" vertical="center"/>
    </xf>
    <xf numFmtId="4" fontId="12" fillId="36" borderId="141" applyNumberFormat="0" applyProtection="0">
      <alignment horizontal="right" vertical="center"/>
    </xf>
    <xf numFmtId="0" fontId="20" fillId="0" borderId="137" applyNumberFormat="0" applyProtection="0">
      <alignment horizontal="left" vertical="center" indent="2"/>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20" fillId="0" borderId="137" applyNumberFormat="0" applyProtection="0">
      <alignment horizontal="left" vertical="center" indent="2"/>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84" borderId="137" applyNumberFormat="0">
      <protection locked="0"/>
    </xf>
    <xf numFmtId="0" fontId="16" fillId="84" borderId="137" applyNumberFormat="0">
      <protection locked="0"/>
    </xf>
    <xf numFmtId="0" fontId="16" fillId="84" borderId="137" applyNumberFormat="0">
      <protection locked="0"/>
    </xf>
    <xf numFmtId="4" fontId="12" fillId="40" borderId="141" applyNumberFormat="0" applyProtection="0">
      <alignment vertical="center"/>
    </xf>
    <xf numFmtId="4" fontId="12" fillId="40" borderId="141" applyNumberFormat="0" applyProtection="0">
      <alignment vertical="center"/>
    </xf>
    <xf numFmtId="4" fontId="12" fillId="40" borderId="141" applyNumberFormat="0" applyProtection="0">
      <alignment vertical="center"/>
    </xf>
    <xf numFmtId="4" fontId="12" fillId="40" borderId="141" applyNumberFormat="0" applyProtection="0">
      <alignment vertical="center"/>
    </xf>
    <xf numFmtId="4" fontId="12" fillId="40" borderId="141" applyNumberFormat="0" applyProtection="0">
      <alignment vertical="center"/>
    </xf>
    <xf numFmtId="4" fontId="12" fillId="40" borderId="141" applyNumberFormat="0" applyProtection="0">
      <alignment vertical="center"/>
    </xf>
    <xf numFmtId="4" fontId="12" fillId="40" borderId="141" applyNumberFormat="0" applyProtection="0">
      <alignment vertical="center"/>
    </xf>
    <xf numFmtId="4" fontId="12" fillId="40" borderId="141" applyNumberFormat="0" applyProtection="0">
      <alignment vertical="center"/>
    </xf>
    <xf numFmtId="4" fontId="12" fillId="40" borderId="141" applyNumberFormat="0" applyProtection="0">
      <alignment vertical="center"/>
    </xf>
    <xf numFmtId="4" fontId="12" fillId="40" borderId="141" applyNumberFormat="0" applyProtection="0">
      <alignment vertical="center"/>
    </xf>
    <xf numFmtId="4" fontId="12" fillId="40" borderId="141" applyNumberFormat="0" applyProtection="0">
      <alignment vertical="center"/>
    </xf>
    <xf numFmtId="4" fontId="12" fillId="40" borderId="141" applyNumberFormat="0" applyProtection="0">
      <alignment vertical="center"/>
    </xf>
    <xf numFmtId="4" fontId="12" fillId="40" borderId="141" applyNumberFormat="0" applyProtection="0">
      <alignment vertical="center"/>
    </xf>
    <xf numFmtId="4" fontId="12" fillId="40" borderId="141" applyNumberFormat="0" applyProtection="0">
      <alignment vertical="center"/>
    </xf>
    <xf numFmtId="4" fontId="12" fillId="40" borderId="141" applyNumberFormat="0" applyProtection="0">
      <alignment vertical="center"/>
    </xf>
    <xf numFmtId="4" fontId="33" fillId="40" borderId="141" applyNumberFormat="0" applyProtection="0">
      <alignment vertical="center"/>
    </xf>
    <xf numFmtId="4" fontId="33" fillId="40" borderId="141" applyNumberFormat="0" applyProtection="0">
      <alignment vertical="center"/>
    </xf>
    <xf numFmtId="4" fontId="33" fillId="40" borderId="141" applyNumberFormat="0" applyProtection="0">
      <alignment vertical="center"/>
    </xf>
    <xf numFmtId="4" fontId="33" fillId="40" borderId="141" applyNumberFormat="0" applyProtection="0">
      <alignment vertical="center"/>
    </xf>
    <xf numFmtId="4" fontId="33" fillId="40" borderId="141" applyNumberFormat="0" applyProtection="0">
      <alignment vertical="center"/>
    </xf>
    <xf numFmtId="4" fontId="33" fillId="40" borderId="141" applyNumberFormat="0" applyProtection="0">
      <alignment vertical="center"/>
    </xf>
    <xf numFmtId="4" fontId="33" fillId="40" borderId="141" applyNumberFormat="0" applyProtection="0">
      <alignment vertical="center"/>
    </xf>
    <xf numFmtId="4" fontId="33" fillId="40" borderId="141" applyNumberFormat="0" applyProtection="0">
      <alignment vertical="center"/>
    </xf>
    <xf numFmtId="4" fontId="33" fillId="40" borderId="141" applyNumberFormat="0" applyProtection="0">
      <alignment vertical="center"/>
    </xf>
    <xf numFmtId="4" fontId="33" fillId="40" borderId="141" applyNumberFormat="0" applyProtection="0">
      <alignment vertical="center"/>
    </xf>
    <xf numFmtId="4" fontId="33" fillId="40" borderId="141" applyNumberFormat="0" applyProtection="0">
      <alignment vertical="center"/>
    </xf>
    <xf numFmtId="4" fontId="33" fillId="40" borderId="141" applyNumberFormat="0" applyProtection="0">
      <alignment vertical="center"/>
    </xf>
    <xf numFmtId="4" fontId="33" fillId="40" borderId="141" applyNumberFormat="0" applyProtection="0">
      <alignment vertical="center"/>
    </xf>
    <xf numFmtId="4" fontId="33" fillId="40" borderId="141" applyNumberFormat="0" applyProtection="0">
      <alignment vertical="center"/>
    </xf>
    <xf numFmtId="4" fontId="33" fillId="40" borderId="141" applyNumberFormat="0" applyProtection="0">
      <alignment vertical="center"/>
    </xf>
    <xf numFmtId="0" fontId="12" fillId="40" borderId="141" applyNumberFormat="0" applyProtection="0">
      <alignment horizontal="left" vertical="top" indent="1"/>
    </xf>
    <xf numFmtId="0" fontId="12" fillId="40" borderId="141" applyNumberFormat="0" applyProtection="0">
      <alignment horizontal="left" vertical="top" indent="1"/>
    </xf>
    <xf numFmtId="0" fontId="12" fillId="40" borderId="141" applyNumberFormat="0" applyProtection="0">
      <alignment horizontal="left" vertical="top" indent="1"/>
    </xf>
    <xf numFmtId="0" fontId="12" fillId="40" borderId="141" applyNumberFormat="0" applyProtection="0">
      <alignment horizontal="left" vertical="top" indent="1"/>
    </xf>
    <xf numFmtId="0" fontId="12" fillId="40" borderId="141" applyNumberFormat="0" applyProtection="0">
      <alignment horizontal="left" vertical="top" indent="1"/>
    </xf>
    <xf numFmtId="0" fontId="12" fillId="40" borderId="141" applyNumberFormat="0" applyProtection="0">
      <alignment horizontal="left" vertical="top" indent="1"/>
    </xf>
    <xf numFmtId="0" fontId="12" fillId="40" borderId="141" applyNumberFormat="0" applyProtection="0">
      <alignment horizontal="left" vertical="top" indent="1"/>
    </xf>
    <xf numFmtId="0" fontId="12" fillId="40" borderId="141" applyNumberFormat="0" applyProtection="0">
      <alignment horizontal="left" vertical="top" indent="1"/>
    </xf>
    <xf numFmtId="0" fontId="12" fillId="40" borderId="141" applyNumberFormat="0" applyProtection="0">
      <alignment horizontal="left" vertical="top" indent="1"/>
    </xf>
    <xf numFmtId="0" fontId="12" fillId="40" borderId="141" applyNumberFormat="0" applyProtection="0">
      <alignment horizontal="left" vertical="top" indent="1"/>
    </xf>
    <xf numFmtId="0" fontId="12" fillId="40" borderId="141" applyNumberFormat="0" applyProtection="0">
      <alignment horizontal="left" vertical="top" indent="1"/>
    </xf>
    <xf numFmtId="0" fontId="12" fillId="40" borderId="141" applyNumberFormat="0" applyProtection="0">
      <alignment horizontal="left" vertical="top" indent="1"/>
    </xf>
    <xf numFmtId="0" fontId="12" fillId="40" borderId="141" applyNumberFormat="0" applyProtection="0">
      <alignment horizontal="left" vertical="top" indent="1"/>
    </xf>
    <xf numFmtId="0" fontId="12" fillId="40" borderId="141" applyNumberFormat="0" applyProtection="0">
      <alignment horizontal="left" vertical="top" indent="1"/>
    </xf>
    <xf numFmtId="0" fontId="12" fillId="40" borderId="141" applyNumberFormat="0" applyProtection="0">
      <alignment horizontal="left" vertical="top" indent="1"/>
    </xf>
    <xf numFmtId="4" fontId="19" fillId="0" borderId="137" applyNumberFormat="0" applyProtection="0">
      <alignment horizontal="right" vertical="center" wrapText="1"/>
    </xf>
    <xf numFmtId="4" fontId="19" fillId="0" borderId="137" applyNumberFormat="0" applyProtection="0">
      <alignment horizontal="right" vertical="center" wrapText="1"/>
    </xf>
    <xf numFmtId="4" fontId="19" fillId="0" borderId="137" applyNumberFormat="0" applyProtection="0">
      <alignment horizontal="right" vertical="center" wrapText="1"/>
    </xf>
    <xf numFmtId="4" fontId="19" fillId="0" borderId="137" applyNumberFormat="0" applyProtection="0">
      <alignment horizontal="right" vertical="center" wrapText="1"/>
    </xf>
    <xf numFmtId="4" fontId="19" fillId="0" borderId="137" applyNumberFormat="0" applyProtection="0">
      <alignment horizontal="right" vertical="center" wrapText="1"/>
    </xf>
    <xf numFmtId="4" fontId="33" fillId="41" borderId="141" applyNumberFormat="0" applyProtection="0">
      <alignment horizontal="right" vertical="center"/>
    </xf>
    <xf numFmtId="4" fontId="33" fillId="41" borderId="141" applyNumberFormat="0" applyProtection="0">
      <alignment horizontal="right" vertical="center"/>
    </xf>
    <xf numFmtId="4" fontId="33" fillId="41" borderId="141" applyNumberFormat="0" applyProtection="0">
      <alignment horizontal="right" vertical="center"/>
    </xf>
    <xf numFmtId="4" fontId="33" fillId="41" borderId="141" applyNumberFormat="0" applyProtection="0">
      <alignment horizontal="right" vertical="center"/>
    </xf>
    <xf numFmtId="4" fontId="33" fillId="41" borderId="141" applyNumberFormat="0" applyProtection="0">
      <alignment horizontal="right" vertical="center"/>
    </xf>
    <xf numFmtId="4" fontId="33" fillId="41" borderId="141" applyNumberFormat="0" applyProtection="0">
      <alignment horizontal="right" vertical="center"/>
    </xf>
    <xf numFmtId="4" fontId="33" fillId="41" borderId="141" applyNumberFormat="0" applyProtection="0">
      <alignment horizontal="right" vertical="center"/>
    </xf>
    <xf numFmtId="4" fontId="33" fillId="41" borderId="141" applyNumberFormat="0" applyProtection="0">
      <alignment horizontal="right" vertical="center"/>
    </xf>
    <xf numFmtId="4" fontId="33" fillId="41" borderId="141" applyNumberFormat="0" applyProtection="0">
      <alignment horizontal="right" vertical="center"/>
    </xf>
    <xf numFmtId="4" fontId="33" fillId="41" borderId="141" applyNumberFormat="0" applyProtection="0">
      <alignment horizontal="right" vertical="center"/>
    </xf>
    <xf numFmtId="4" fontId="33" fillId="41" borderId="141" applyNumberFormat="0" applyProtection="0">
      <alignment horizontal="right" vertical="center"/>
    </xf>
    <xf numFmtId="4" fontId="33" fillId="41" borderId="141" applyNumberFormat="0" applyProtection="0">
      <alignment horizontal="right" vertical="center"/>
    </xf>
    <xf numFmtId="4" fontId="33" fillId="41" borderId="141" applyNumberFormat="0" applyProtection="0">
      <alignment horizontal="right" vertical="center"/>
    </xf>
    <xf numFmtId="4" fontId="33" fillId="41" borderId="141" applyNumberFormat="0" applyProtection="0">
      <alignment horizontal="right" vertical="center"/>
    </xf>
    <xf numFmtId="4" fontId="33" fillId="41" borderId="141" applyNumberFormat="0" applyProtection="0">
      <alignment horizontal="right" vertical="center"/>
    </xf>
    <xf numFmtId="4" fontId="19" fillId="0" borderId="142" applyNumberFormat="0" applyProtection="0">
      <alignment horizontal="left" vertical="center" indent="1"/>
    </xf>
    <xf numFmtId="4" fontId="19" fillId="0" borderId="142" applyNumberFormat="0" applyProtection="0">
      <alignment horizontal="left" vertical="center" indent="1"/>
    </xf>
    <xf numFmtId="4" fontId="19" fillId="0" borderId="142" applyNumberFormat="0" applyProtection="0">
      <alignment horizontal="left" vertical="center" indent="1"/>
    </xf>
    <xf numFmtId="4" fontId="19" fillId="0" borderId="142" applyNumberFormat="0" applyProtection="0">
      <alignment horizontal="left" vertical="center" indent="1"/>
    </xf>
    <xf numFmtId="4" fontId="19" fillId="0" borderId="142" applyNumberFormat="0" applyProtection="0">
      <alignment horizontal="left" vertical="center" indent="1"/>
    </xf>
    <xf numFmtId="4" fontId="19" fillId="0" borderId="142" applyNumberFormat="0" applyProtection="0">
      <alignment horizontal="left" vertical="center" indent="1"/>
    </xf>
    <xf numFmtId="4" fontId="19" fillId="0" borderId="142" applyNumberFormat="0" applyProtection="0">
      <alignment horizontal="left" vertical="center" indent="1"/>
    </xf>
    <xf numFmtId="4" fontId="19" fillId="0" borderId="142" applyNumberFormat="0" applyProtection="0">
      <alignment horizontal="left" vertical="center" indent="1"/>
    </xf>
    <xf numFmtId="4" fontId="19" fillId="0" borderId="142" applyNumberFormat="0" applyProtection="0">
      <alignment horizontal="left" vertical="center" indent="1"/>
    </xf>
    <xf numFmtId="4" fontId="19" fillId="0" borderId="142" applyNumberFormat="0" applyProtection="0">
      <alignment horizontal="left" vertical="center" indent="1"/>
    </xf>
    <xf numFmtId="4" fontId="19" fillId="0" borderId="142" applyNumberFormat="0" applyProtection="0">
      <alignment horizontal="left" vertical="center" indent="1"/>
    </xf>
    <xf numFmtId="4" fontId="19" fillId="0" borderId="142" applyNumberFormat="0" applyProtection="0">
      <alignment horizontal="left" vertical="center" indent="1"/>
    </xf>
    <xf numFmtId="0" fontId="21" fillId="43" borderId="142" applyNumberFormat="0" applyProtection="0">
      <alignment horizontal="center" vertical="center" wrapText="1"/>
    </xf>
    <xf numFmtId="0" fontId="21" fillId="44" borderId="142" applyNumberFormat="0" applyProtection="0">
      <alignment horizontal="center" vertical="top" wrapText="1"/>
    </xf>
    <xf numFmtId="0" fontId="21" fillId="44" borderId="142" applyNumberFormat="0" applyProtection="0">
      <alignment horizontal="center" vertical="top" wrapText="1"/>
    </xf>
    <xf numFmtId="0" fontId="21" fillId="44" borderId="142" applyNumberFormat="0" applyProtection="0">
      <alignment horizontal="center" vertical="top" wrapText="1"/>
    </xf>
    <xf numFmtId="0" fontId="21" fillId="44" borderId="142" applyNumberFormat="0" applyProtection="0">
      <alignment horizontal="center" vertical="top" wrapText="1"/>
    </xf>
    <xf numFmtId="0" fontId="21" fillId="44" borderId="142" applyNumberFormat="0" applyProtection="0">
      <alignment horizontal="center" vertical="top" wrapText="1"/>
    </xf>
    <xf numFmtId="0" fontId="21" fillId="43" borderId="142" applyNumberFormat="0" applyProtection="0">
      <alignment horizontal="center" vertical="center" wrapText="1"/>
    </xf>
    <xf numFmtId="0" fontId="21" fillId="43" borderId="142" applyNumberFormat="0" applyProtection="0">
      <alignment horizontal="center" vertical="center" wrapText="1"/>
    </xf>
    <xf numFmtId="0" fontId="21" fillId="43" borderId="142" applyNumberFormat="0" applyProtection="0">
      <alignment horizontal="center" vertical="center" wrapText="1"/>
    </xf>
    <xf numFmtId="0" fontId="21" fillId="43" borderId="142" applyNumberFormat="0" applyProtection="0">
      <alignment horizontal="center" vertical="center" wrapText="1"/>
    </xf>
    <xf numFmtId="4" fontId="42" fillId="41" borderId="141" applyNumberFormat="0" applyProtection="0">
      <alignment horizontal="right" vertical="center"/>
    </xf>
    <xf numFmtId="4" fontId="42" fillId="41" borderId="141" applyNumberFormat="0" applyProtection="0">
      <alignment horizontal="right" vertical="center"/>
    </xf>
    <xf numFmtId="4" fontId="42" fillId="41" borderId="141" applyNumberFormat="0" applyProtection="0">
      <alignment horizontal="right" vertical="center"/>
    </xf>
    <xf numFmtId="4" fontId="42" fillId="41" borderId="141" applyNumberFormat="0" applyProtection="0">
      <alignment horizontal="right" vertical="center"/>
    </xf>
    <xf numFmtId="4" fontId="42" fillId="41" borderId="141" applyNumberFormat="0" applyProtection="0">
      <alignment horizontal="right" vertical="center"/>
    </xf>
    <xf numFmtId="4" fontId="42" fillId="41" borderId="141" applyNumberFormat="0" applyProtection="0">
      <alignment horizontal="right" vertical="center"/>
    </xf>
    <xf numFmtId="4" fontId="42" fillId="41" borderId="141" applyNumberFormat="0" applyProtection="0">
      <alignment horizontal="right" vertical="center"/>
    </xf>
    <xf numFmtId="4" fontId="42" fillId="41" borderId="141" applyNumberFormat="0" applyProtection="0">
      <alignment horizontal="right" vertical="center"/>
    </xf>
    <xf numFmtId="4" fontId="42" fillId="41" borderId="141" applyNumberFormat="0" applyProtection="0">
      <alignment horizontal="right" vertical="center"/>
    </xf>
    <xf numFmtId="4" fontId="42" fillId="41" borderId="141" applyNumberFormat="0" applyProtection="0">
      <alignment horizontal="right" vertical="center"/>
    </xf>
    <xf numFmtId="4" fontId="42" fillId="41" borderId="141" applyNumberFormat="0" applyProtection="0">
      <alignment horizontal="right" vertical="center"/>
    </xf>
    <xf numFmtId="4" fontId="42" fillId="41" borderId="141" applyNumberFormat="0" applyProtection="0">
      <alignment horizontal="right" vertical="center"/>
    </xf>
    <xf numFmtId="4" fontId="42" fillId="41" borderId="141" applyNumberFormat="0" applyProtection="0">
      <alignment horizontal="right" vertical="center"/>
    </xf>
    <xf numFmtId="4" fontId="42" fillId="41" borderId="141" applyNumberFormat="0" applyProtection="0">
      <alignment horizontal="right" vertical="center"/>
    </xf>
    <xf numFmtId="4" fontId="42" fillId="41" borderId="141" applyNumberFormat="0" applyProtection="0">
      <alignment horizontal="right" vertical="center"/>
    </xf>
    <xf numFmtId="4" fontId="19" fillId="0" borderId="137" applyNumberFormat="0" applyProtection="0">
      <alignment horizontal="left" vertical="center" indent="1"/>
    </xf>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20" applyNumberFormat="0" applyFont="0" applyAlignment="0" applyProtection="0"/>
    <xf numFmtId="9" fontId="1" fillId="0" borderId="0" applyFont="0" applyFill="0" applyBorder="0" applyAlignment="0" applyProtection="0"/>
    <xf numFmtId="4" fontId="27" fillId="18" borderId="137" applyNumberFormat="0" applyProtection="0">
      <alignment horizontal="right" vertical="center" wrapText="1"/>
    </xf>
    <xf numFmtId="4" fontId="27" fillId="18" borderId="137" applyNumberFormat="0" applyProtection="0">
      <alignment horizontal="right" vertical="center" wrapText="1"/>
    </xf>
    <xf numFmtId="4" fontId="27" fillId="18" borderId="137" applyNumberFormat="0" applyProtection="0">
      <alignment horizontal="right" vertical="center" wrapText="1"/>
    </xf>
    <xf numFmtId="4" fontId="27" fillId="18" borderId="137" applyNumberFormat="0" applyProtection="0">
      <alignment horizontal="right" vertical="center" wrapText="1"/>
    </xf>
    <xf numFmtId="4" fontId="27" fillId="18" borderId="137" applyNumberFormat="0" applyProtection="0">
      <alignment horizontal="right" vertical="center" wrapText="1"/>
    </xf>
    <xf numFmtId="4" fontId="28" fillId="19" borderId="143" applyNumberFormat="0" applyProtection="0">
      <alignment vertical="center"/>
    </xf>
    <xf numFmtId="4" fontId="28" fillId="19" borderId="143" applyNumberFormat="0" applyProtection="0">
      <alignment vertical="center"/>
    </xf>
    <xf numFmtId="4" fontId="28" fillId="19" borderId="143" applyNumberFormat="0" applyProtection="0">
      <alignment vertical="center"/>
    </xf>
    <xf numFmtId="4" fontId="28" fillId="19" borderId="143" applyNumberFormat="0" applyProtection="0">
      <alignment vertical="center"/>
    </xf>
    <xf numFmtId="4" fontId="28" fillId="19" borderId="143" applyNumberFormat="0" applyProtection="0">
      <alignment vertical="center"/>
    </xf>
    <xf numFmtId="4" fontId="28" fillId="19" borderId="143" applyNumberFormat="0" applyProtection="0">
      <alignment vertical="center"/>
    </xf>
    <xf numFmtId="4" fontId="28" fillId="19" borderId="143" applyNumberFormat="0" applyProtection="0">
      <alignment vertical="center"/>
    </xf>
    <xf numFmtId="4" fontId="28" fillId="19" borderId="143" applyNumberFormat="0" applyProtection="0">
      <alignment vertical="center"/>
    </xf>
    <xf numFmtId="4" fontId="28" fillId="19" borderId="143" applyNumberFormat="0" applyProtection="0">
      <alignment vertical="center"/>
    </xf>
    <xf numFmtId="4" fontId="28" fillId="19" borderId="143" applyNumberFormat="0" applyProtection="0">
      <alignment vertical="center"/>
    </xf>
    <xf numFmtId="4" fontId="28" fillId="19" borderId="143" applyNumberFormat="0" applyProtection="0">
      <alignment vertical="center"/>
    </xf>
    <xf numFmtId="4" fontId="28" fillId="19" borderId="143" applyNumberFormat="0" applyProtection="0">
      <alignment vertical="center"/>
    </xf>
    <xf numFmtId="4" fontId="28" fillId="19" borderId="143" applyNumberFormat="0" applyProtection="0">
      <alignment vertical="center"/>
    </xf>
    <xf numFmtId="4" fontId="28" fillId="19" borderId="143" applyNumberFormat="0" applyProtection="0">
      <alignment vertical="center"/>
    </xf>
    <xf numFmtId="4" fontId="27" fillId="18" borderId="144" applyNumberFormat="0" applyProtection="0">
      <alignment horizontal="left" vertical="center" indent="1"/>
    </xf>
    <xf numFmtId="4" fontId="27" fillId="18" borderId="144" applyNumberFormat="0" applyProtection="0">
      <alignment horizontal="left" vertical="center" indent="1"/>
    </xf>
    <xf numFmtId="4" fontId="27" fillId="18" borderId="144" applyNumberFormat="0" applyProtection="0">
      <alignment horizontal="left" vertical="center" indent="1"/>
    </xf>
    <xf numFmtId="4" fontId="27" fillId="18" borderId="144" applyNumberFormat="0" applyProtection="0">
      <alignment horizontal="left" vertical="center" indent="1"/>
    </xf>
    <xf numFmtId="4" fontId="27" fillId="18" borderId="144" applyNumberFormat="0" applyProtection="0">
      <alignment horizontal="left" vertical="center" indent="1"/>
    </xf>
    <xf numFmtId="0" fontId="13" fillId="19" borderId="143" applyNumberFormat="0" applyProtection="0">
      <alignment horizontal="left" vertical="top" indent="1"/>
    </xf>
    <xf numFmtId="0" fontId="13" fillId="19" borderId="143" applyNumberFormat="0" applyProtection="0">
      <alignment horizontal="left" vertical="top" indent="1"/>
    </xf>
    <xf numFmtId="0" fontId="13" fillId="19" borderId="143" applyNumberFormat="0" applyProtection="0">
      <alignment horizontal="left" vertical="top" indent="1"/>
    </xf>
    <xf numFmtId="0" fontId="13" fillId="19" borderId="143" applyNumberFormat="0" applyProtection="0">
      <alignment horizontal="left" vertical="top" indent="1"/>
    </xf>
    <xf numFmtId="0" fontId="13" fillId="19" borderId="143" applyNumberFormat="0" applyProtection="0">
      <alignment horizontal="left" vertical="top" indent="1"/>
    </xf>
    <xf numFmtId="0" fontId="13" fillId="19" borderId="143" applyNumberFormat="0" applyProtection="0">
      <alignment horizontal="left" vertical="top" indent="1"/>
    </xf>
    <xf numFmtId="0" fontId="13" fillId="19" borderId="143" applyNumberFormat="0" applyProtection="0">
      <alignment horizontal="left" vertical="top" indent="1"/>
    </xf>
    <xf numFmtId="0" fontId="13" fillId="19" borderId="143" applyNumberFormat="0" applyProtection="0">
      <alignment horizontal="left" vertical="top" indent="1"/>
    </xf>
    <xf numFmtId="0" fontId="13" fillId="19" borderId="143" applyNumberFormat="0" applyProtection="0">
      <alignment horizontal="left" vertical="top" indent="1"/>
    </xf>
    <xf numFmtId="0" fontId="13" fillId="19" borderId="143" applyNumberFormat="0" applyProtection="0">
      <alignment horizontal="left" vertical="top" indent="1"/>
    </xf>
    <xf numFmtId="0" fontId="13" fillId="19" borderId="143" applyNumberFormat="0" applyProtection="0">
      <alignment horizontal="left" vertical="top" indent="1"/>
    </xf>
    <xf numFmtId="0" fontId="13" fillId="19" borderId="143" applyNumberFormat="0" applyProtection="0">
      <alignment horizontal="left" vertical="top" indent="1"/>
    </xf>
    <xf numFmtId="0" fontId="13" fillId="19" borderId="143" applyNumberFormat="0" applyProtection="0">
      <alignment horizontal="left" vertical="top" indent="1"/>
    </xf>
    <xf numFmtId="0" fontId="13" fillId="19" borderId="143" applyNumberFormat="0" applyProtection="0">
      <alignment horizontal="left" vertical="top" indent="1"/>
    </xf>
    <xf numFmtId="4" fontId="21" fillId="22" borderId="144" applyNumberFormat="0" applyProtection="0">
      <alignment horizontal="left" vertical="center"/>
    </xf>
    <xf numFmtId="4" fontId="21" fillId="22" borderId="144" applyNumberFormat="0" applyProtection="0">
      <alignment horizontal="left" vertical="center"/>
    </xf>
    <xf numFmtId="4" fontId="21" fillId="22" borderId="144" applyNumberFormat="0" applyProtection="0">
      <alignment horizontal="left" vertical="center"/>
    </xf>
    <xf numFmtId="4" fontId="21" fillId="22" borderId="144" applyNumberFormat="0" applyProtection="0">
      <alignment horizontal="left" vertical="center"/>
    </xf>
    <xf numFmtId="4" fontId="21" fillId="22" borderId="144" applyNumberFormat="0" applyProtection="0">
      <alignment horizontal="left" vertical="center"/>
    </xf>
    <xf numFmtId="4" fontId="12" fillId="24" borderId="143" applyNumberFormat="0" applyProtection="0">
      <alignment horizontal="right" vertical="center"/>
    </xf>
    <xf numFmtId="4" fontId="12" fillId="24" borderId="143" applyNumberFormat="0" applyProtection="0">
      <alignment horizontal="right" vertical="center"/>
    </xf>
    <xf numFmtId="4" fontId="12" fillId="24" borderId="143" applyNumberFormat="0" applyProtection="0">
      <alignment horizontal="right" vertical="center"/>
    </xf>
    <xf numFmtId="4" fontId="12" fillId="24" borderId="143" applyNumberFormat="0" applyProtection="0">
      <alignment horizontal="right" vertical="center"/>
    </xf>
    <xf numFmtId="4" fontId="12" fillId="24" borderId="143" applyNumberFormat="0" applyProtection="0">
      <alignment horizontal="right" vertical="center"/>
    </xf>
    <xf numFmtId="4" fontId="12" fillId="24" borderId="143" applyNumberFormat="0" applyProtection="0">
      <alignment horizontal="right" vertical="center"/>
    </xf>
    <xf numFmtId="4" fontId="12" fillId="24" borderId="143" applyNumberFormat="0" applyProtection="0">
      <alignment horizontal="right" vertical="center"/>
    </xf>
    <xf numFmtId="4" fontId="12" fillId="24" borderId="143" applyNumberFormat="0" applyProtection="0">
      <alignment horizontal="right" vertical="center"/>
    </xf>
    <xf numFmtId="4" fontId="12" fillId="24" borderId="143" applyNumberFormat="0" applyProtection="0">
      <alignment horizontal="right" vertical="center"/>
    </xf>
    <xf numFmtId="4" fontId="12" fillId="24" borderId="143" applyNumberFormat="0" applyProtection="0">
      <alignment horizontal="right" vertical="center"/>
    </xf>
    <xf numFmtId="4" fontId="12" fillId="24" borderId="143" applyNumberFormat="0" applyProtection="0">
      <alignment horizontal="right" vertical="center"/>
    </xf>
    <xf numFmtId="4" fontId="12" fillId="24" borderId="143" applyNumberFormat="0" applyProtection="0">
      <alignment horizontal="right" vertical="center"/>
    </xf>
    <xf numFmtId="4" fontId="12" fillId="24" borderId="143" applyNumberFormat="0" applyProtection="0">
      <alignment horizontal="right" vertical="center"/>
    </xf>
    <xf numFmtId="4" fontId="12" fillId="24" borderId="143" applyNumberFormat="0" applyProtection="0">
      <alignment horizontal="right" vertical="center"/>
    </xf>
    <xf numFmtId="4" fontId="12" fillId="25" borderId="143" applyNumberFormat="0" applyProtection="0">
      <alignment horizontal="right" vertical="center"/>
    </xf>
    <xf numFmtId="4" fontId="12" fillId="25" borderId="143" applyNumberFormat="0" applyProtection="0">
      <alignment horizontal="right" vertical="center"/>
    </xf>
    <xf numFmtId="4" fontId="12" fillId="25" borderId="143" applyNumberFormat="0" applyProtection="0">
      <alignment horizontal="right" vertical="center"/>
    </xf>
    <xf numFmtId="4" fontId="12" fillId="25" borderId="143" applyNumberFormat="0" applyProtection="0">
      <alignment horizontal="right" vertical="center"/>
    </xf>
    <xf numFmtId="4" fontId="12" fillId="25" borderId="143" applyNumberFormat="0" applyProtection="0">
      <alignment horizontal="right" vertical="center"/>
    </xf>
    <xf numFmtId="4" fontId="12" fillId="25" borderId="143" applyNumberFormat="0" applyProtection="0">
      <alignment horizontal="right" vertical="center"/>
    </xf>
    <xf numFmtId="4" fontId="12" fillId="25" borderId="143" applyNumberFormat="0" applyProtection="0">
      <alignment horizontal="right" vertical="center"/>
    </xf>
    <xf numFmtId="4" fontId="12" fillId="25" borderId="143" applyNumberFormat="0" applyProtection="0">
      <alignment horizontal="right" vertical="center"/>
    </xf>
    <xf numFmtId="4" fontId="12" fillId="25" borderId="143" applyNumberFormat="0" applyProtection="0">
      <alignment horizontal="right" vertical="center"/>
    </xf>
    <xf numFmtId="4" fontId="12" fillId="25" borderId="143" applyNumberFormat="0" applyProtection="0">
      <alignment horizontal="right" vertical="center"/>
    </xf>
    <xf numFmtId="4" fontId="12" fillId="25" borderId="143" applyNumberFormat="0" applyProtection="0">
      <alignment horizontal="right" vertical="center"/>
    </xf>
    <xf numFmtId="4" fontId="12" fillId="25" borderId="143" applyNumberFormat="0" applyProtection="0">
      <alignment horizontal="right" vertical="center"/>
    </xf>
    <xf numFmtId="4" fontId="12" fillId="25" borderId="143" applyNumberFormat="0" applyProtection="0">
      <alignment horizontal="right" vertical="center"/>
    </xf>
    <xf numFmtId="4" fontId="12" fillId="25" borderId="143" applyNumberFormat="0" applyProtection="0">
      <alignment horizontal="right" vertical="center"/>
    </xf>
    <xf numFmtId="4" fontId="12" fillId="26" borderId="143" applyNumberFormat="0" applyProtection="0">
      <alignment horizontal="right" vertical="center"/>
    </xf>
    <xf numFmtId="4" fontId="12" fillId="26" borderId="143" applyNumberFormat="0" applyProtection="0">
      <alignment horizontal="right" vertical="center"/>
    </xf>
    <xf numFmtId="4" fontId="12" fillId="26" borderId="143" applyNumberFormat="0" applyProtection="0">
      <alignment horizontal="right" vertical="center"/>
    </xf>
    <xf numFmtId="4" fontId="12" fillId="26" borderId="143" applyNumberFormat="0" applyProtection="0">
      <alignment horizontal="right" vertical="center"/>
    </xf>
    <xf numFmtId="4" fontId="12" fillId="26" borderId="143" applyNumberFormat="0" applyProtection="0">
      <alignment horizontal="right" vertical="center"/>
    </xf>
    <xf numFmtId="4" fontId="12" fillId="26" borderId="143" applyNumberFormat="0" applyProtection="0">
      <alignment horizontal="right" vertical="center"/>
    </xf>
    <xf numFmtId="4" fontId="12" fillId="26" borderId="143" applyNumberFormat="0" applyProtection="0">
      <alignment horizontal="right" vertical="center"/>
    </xf>
    <xf numFmtId="4" fontId="12" fillId="26" borderId="143" applyNumberFormat="0" applyProtection="0">
      <alignment horizontal="right" vertical="center"/>
    </xf>
    <xf numFmtId="4" fontId="12" fillId="26" borderId="143" applyNumberFormat="0" applyProtection="0">
      <alignment horizontal="right" vertical="center"/>
    </xf>
    <xf numFmtId="4" fontId="12" fillId="26" borderId="143" applyNumberFormat="0" applyProtection="0">
      <alignment horizontal="right" vertical="center"/>
    </xf>
    <xf numFmtId="4" fontId="12" fillId="26" borderId="143" applyNumberFormat="0" applyProtection="0">
      <alignment horizontal="right" vertical="center"/>
    </xf>
    <xf numFmtId="4" fontId="12" fillId="26" borderId="143" applyNumberFormat="0" applyProtection="0">
      <alignment horizontal="right" vertical="center"/>
    </xf>
    <xf numFmtId="4" fontId="12" fillId="26" borderId="143" applyNumberFormat="0" applyProtection="0">
      <alignment horizontal="right" vertical="center"/>
    </xf>
    <xf numFmtId="4" fontId="12" fillId="26" borderId="143" applyNumberFormat="0" applyProtection="0">
      <alignment horizontal="right" vertical="center"/>
    </xf>
    <xf numFmtId="4" fontId="12" fillId="27" borderId="143" applyNumberFormat="0" applyProtection="0">
      <alignment horizontal="right" vertical="center"/>
    </xf>
    <xf numFmtId="4" fontId="12" fillId="27" borderId="143" applyNumberFormat="0" applyProtection="0">
      <alignment horizontal="right" vertical="center"/>
    </xf>
    <xf numFmtId="4" fontId="12" fillId="27" borderId="143" applyNumberFormat="0" applyProtection="0">
      <alignment horizontal="right" vertical="center"/>
    </xf>
    <xf numFmtId="4" fontId="12" fillId="27" borderId="143" applyNumberFormat="0" applyProtection="0">
      <alignment horizontal="right" vertical="center"/>
    </xf>
    <xf numFmtId="4" fontId="12" fillId="27" borderId="143" applyNumberFormat="0" applyProtection="0">
      <alignment horizontal="right" vertical="center"/>
    </xf>
    <xf numFmtId="4" fontId="12" fillId="27" borderId="143" applyNumberFormat="0" applyProtection="0">
      <alignment horizontal="right" vertical="center"/>
    </xf>
    <xf numFmtId="4" fontId="12" fillId="27" borderId="143" applyNumberFormat="0" applyProtection="0">
      <alignment horizontal="right" vertical="center"/>
    </xf>
    <xf numFmtId="4" fontId="12" fillId="27" borderId="143" applyNumberFormat="0" applyProtection="0">
      <alignment horizontal="right" vertical="center"/>
    </xf>
    <xf numFmtId="4" fontId="12" fillId="27" borderId="143" applyNumberFormat="0" applyProtection="0">
      <alignment horizontal="right" vertical="center"/>
    </xf>
    <xf numFmtId="4" fontId="12" fillId="27" borderId="143" applyNumberFormat="0" applyProtection="0">
      <alignment horizontal="right" vertical="center"/>
    </xf>
    <xf numFmtId="4" fontId="12" fillId="27" borderId="143" applyNumberFormat="0" applyProtection="0">
      <alignment horizontal="right" vertical="center"/>
    </xf>
    <xf numFmtId="4" fontId="12" fillId="27" borderId="143" applyNumberFormat="0" applyProtection="0">
      <alignment horizontal="right" vertical="center"/>
    </xf>
    <xf numFmtId="4" fontId="12" fillId="27" borderId="143" applyNumberFormat="0" applyProtection="0">
      <alignment horizontal="right" vertical="center"/>
    </xf>
    <xf numFmtId="4" fontId="12" fillId="27" borderId="143" applyNumberFormat="0" applyProtection="0">
      <alignment horizontal="right" vertical="center"/>
    </xf>
    <xf numFmtId="4" fontId="12" fillId="28" borderId="143" applyNumberFormat="0" applyProtection="0">
      <alignment horizontal="right" vertical="center"/>
    </xf>
    <xf numFmtId="4" fontId="12" fillId="28" borderId="143" applyNumberFormat="0" applyProtection="0">
      <alignment horizontal="right" vertical="center"/>
    </xf>
    <xf numFmtId="4" fontId="12" fillId="28" borderId="143" applyNumberFormat="0" applyProtection="0">
      <alignment horizontal="right" vertical="center"/>
    </xf>
    <xf numFmtId="4" fontId="12" fillId="28" borderId="143" applyNumberFormat="0" applyProtection="0">
      <alignment horizontal="right" vertical="center"/>
    </xf>
    <xf numFmtId="4" fontId="12" fillId="28" borderId="143" applyNumberFormat="0" applyProtection="0">
      <alignment horizontal="right" vertical="center"/>
    </xf>
    <xf numFmtId="4" fontId="12" fillId="28" borderId="143" applyNumberFormat="0" applyProtection="0">
      <alignment horizontal="right" vertical="center"/>
    </xf>
    <xf numFmtId="4" fontId="12" fillId="28" borderId="143" applyNumberFormat="0" applyProtection="0">
      <alignment horizontal="right" vertical="center"/>
    </xf>
    <xf numFmtId="4" fontId="12" fillId="28" borderId="143" applyNumberFormat="0" applyProtection="0">
      <alignment horizontal="right" vertical="center"/>
    </xf>
    <xf numFmtId="4" fontId="12" fillId="28" borderId="143" applyNumberFormat="0" applyProtection="0">
      <alignment horizontal="right" vertical="center"/>
    </xf>
    <xf numFmtId="4" fontId="12" fillId="28" borderId="143" applyNumberFormat="0" applyProtection="0">
      <alignment horizontal="right" vertical="center"/>
    </xf>
    <xf numFmtId="4" fontId="12" fillId="28" borderId="143" applyNumberFormat="0" applyProtection="0">
      <alignment horizontal="right" vertical="center"/>
    </xf>
    <xf numFmtId="4" fontId="12" fillId="28" borderId="143" applyNumberFormat="0" applyProtection="0">
      <alignment horizontal="right" vertical="center"/>
    </xf>
    <xf numFmtId="4" fontId="12" fillId="28" borderId="143" applyNumberFormat="0" applyProtection="0">
      <alignment horizontal="right" vertical="center"/>
    </xf>
    <xf numFmtId="4" fontId="12" fillId="28" borderId="143" applyNumberFormat="0" applyProtection="0">
      <alignment horizontal="right" vertical="center"/>
    </xf>
    <xf numFmtId="4" fontId="12" fillId="29" borderId="143" applyNumberFormat="0" applyProtection="0">
      <alignment horizontal="right" vertical="center"/>
    </xf>
    <xf numFmtId="4" fontId="12" fillId="29" borderId="143" applyNumberFormat="0" applyProtection="0">
      <alignment horizontal="right" vertical="center"/>
    </xf>
    <xf numFmtId="4" fontId="12" fillId="29" borderId="143" applyNumberFormat="0" applyProtection="0">
      <alignment horizontal="right" vertical="center"/>
    </xf>
    <xf numFmtId="4" fontId="12" fillId="29" borderId="143" applyNumberFormat="0" applyProtection="0">
      <alignment horizontal="right" vertical="center"/>
    </xf>
    <xf numFmtId="4" fontId="12" fillId="29" borderId="143" applyNumberFormat="0" applyProtection="0">
      <alignment horizontal="right" vertical="center"/>
    </xf>
    <xf numFmtId="4" fontId="12" fillId="29" borderId="143" applyNumberFormat="0" applyProtection="0">
      <alignment horizontal="right" vertical="center"/>
    </xf>
    <xf numFmtId="4" fontId="12" fillId="29" borderId="143" applyNumberFormat="0" applyProtection="0">
      <alignment horizontal="right" vertical="center"/>
    </xf>
    <xf numFmtId="4" fontId="12" fillId="29" borderId="143" applyNumberFormat="0" applyProtection="0">
      <alignment horizontal="right" vertical="center"/>
    </xf>
    <xf numFmtId="4" fontId="12" fillId="29" borderId="143" applyNumberFormat="0" applyProtection="0">
      <alignment horizontal="right" vertical="center"/>
    </xf>
    <xf numFmtId="4" fontId="12" fillId="29" borderId="143" applyNumberFormat="0" applyProtection="0">
      <alignment horizontal="right" vertical="center"/>
    </xf>
    <xf numFmtId="4" fontId="12" fillId="29" borderId="143" applyNumberFormat="0" applyProtection="0">
      <alignment horizontal="right" vertical="center"/>
    </xf>
    <xf numFmtId="4" fontId="12" fillId="29" borderId="143" applyNumberFormat="0" applyProtection="0">
      <alignment horizontal="right" vertical="center"/>
    </xf>
    <xf numFmtId="4" fontId="12" fillId="29" borderId="143" applyNumberFormat="0" applyProtection="0">
      <alignment horizontal="right" vertical="center"/>
    </xf>
    <xf numFmtId="4" fontId="12" fillId="29" borderId="143" applyNumberFormat="0" applyProtection="0">
      <alignment horizontal="right" vertical="center"/>
    </xf>
    <xf numFmtId="4" fontId="12" fillId="30" borderId="143" applyNumberFormat="0" applyProtection="0">
      <alignment horizontal="right" vertical="center"/>
    </xf>
    <xf numFmtId="4" fontId="12" fillId="30" borderId="143" applyNumberFormat="0" applyProtection="0">
      <alignment horizontal="right" vertical="center"/>
    </xf>
    <xf numFmtId="4" fontId="12" fillId="30" borderId="143" applyNumberFormat="0" applyProtection="0">
      <alignment horizontal="right" vertical="center"/>
    </xf>
    <xf numFmtId="4" fontId="12" fillId="30" borderId="143" applyNumberFormat="0" applyProtection="0">
      <alignment horizontal="right" vertical="center"/>
    </xf>
    <xf numFmtId="4" fontId="12" fillId="30" borderId="143" applyNumberFormat="0" applyProtection="0">
      <alignment horizontal="right" vertical="center"/>
    </xf>
    <xf numFmtId="4" fontId="12" fillId="30" borderId="143" applyNumberFormat="0" applyProtection="0">
      <alignment horizontal="right" vertical="center"/>
    </xf>
    <xf numFmtId="4" fontId="12" fillId="30" borderId="143" applyNumberFormat="0" applyProtection="0">
      <alignment horizontal="right" vertical="center"/>
    </xf>
    <xf numFmtId="4" fontId="12" fillId="30" borderId="143" applyNumberFormat="0" applyProtection="0">
      <alignment horizontal="right" vertical="center"/>
    </xf>
    <xf numFmtId="4" fontId="12" fillId="30" borderId="143" applyNumberFormat="0" applyProtection="0">
      <alignment horizontal="right" vertical="center"/>
    </xf>
    <xf numFmtId="4" fontId="12" fillId="30" borderId="143" applyNumberFormat="0" applyProtection="0">
      <alignment horizontal="right" vertical="center"/>
    </xf>
    <xf numFmtId="4" fontId="12" fillId="30" borderId="143" applyNumberFormat="0" applyProtection="0">
      <alignment horizontal="right" vertical="center"/>
    </xf>
    <xf numFmtId="4" fontId="12" fillId="30" borderId="143" applyNumberFormat="0" applyProtection="0">
      <alignment horizontal="right" vertical="center"/>
    </xf>
    <xf numFmtId="4" fontId="12" fillId="30" borderId="143" applyNumberFormat="0" applyProtection="0">
      <alignment horizontal="right" vertical="center"/>
    </xf>
    <xf numFmtId="4" fontId="12" fillId="30" borderId="143" applyNumberFormat="0" applyProtection="0">
      <alignment horizontal="right" vertical="center"/>
    </xf>
    <xf numFmtId="4" fontId="12" fillId="31" borderId="143" applyNumberFormat="0" applyProtection="0">
      <alignment horizontal="right" vertical="center"/>
    </xf>
    <xf numFmtId="4" fontId="12" fillId="31" borderId="143" applyNumberFormat="0" applyProtection="0">
      <alignment horizontal="right" vertical="center"/>
    </xf>
    <xf numFmtId="4" fontId="12" fillId="31" borderId="143" applyNumberFormat="0" applyProtection="0">
      <alignment horizontal="right" vertical="center"/>
    </xf>
    <xf numFmtId="4" fontId="12" fillId="31" borderId="143" applyNumberFormat="0" applyProtection="0">
      <alignment horizontal="right" vertical="center"/>
    </xf>
    <xf numFmtId="4" fontId="12" fillId="31" borderId="143" applyNumberFormat="0" applyProtection="0">
      <alignment horizontal="right" vertical="center"/>
    </xf>
    <xf numFmtId="4" fontId="12" fillId="31" borderId="143" applyNumberFormat="0" applyProtection="0">
      <alignment horizontal="right" vertical="center"/>
    </xf>
    <xf numFmtId="4" fontId="12" fillId="31" borderId="143" applyNumberFormat="0" applyProtection="0">
      <alignment horizontal="right" vertical="center"/>
    </xf>
    <xf numFmtId="4" fontId="12" fillId="31" borderId="143" applyNumberFormat="0" applyProtection="0">
      <alignment horizontal="right" vertical="center"/>
    </xf>
    <xf numFmtId="4" fontId="12" fillId="31" borderId="143" applyNumberFormat="0" applyProtection="0">
      <alignment horizontal="right" vertical="center"/>
    </xf>
    <xf numFmtId="4" fontId="12" fillId="31" borderId="143" applyNumberFormat="0" applyProtection="0">
      <alignment horizontal="right" vertical="center"/>
    </xf>
    <xf numFmtId="4" fontId="12" fillId="31" borderId="143" applyNumberFormat="0" applyProtection="0">
      <alignment horizontal="right" vertical="center"/>
    </xf>
    <xf numFmtId="4" fontId="12" fillId="31" borderId="143" applyNumberFormat="0" applyProtection="0">
      <alignment horizontal="right" vertical="center"/>
    </xf>
    <xf numFmtId="4" fontId="12" fillId="31" borderId="143" applyNumberFormat="0" applyProtection="0">
      <alignment horizontal="right" vertical="center"/>
    </xf>
    <xf numFmtId="4" fontId="12" fillId="31" borderId="143" applyNumberFormat="0" applyProtection="0">
      <alignment horizontal="right" vertical="center"/>
    </xf>
    <xf numFmtId="4" fontId="12" fillId="32" borderId="143" applyNumberFormat="0" applyProtection="0">
      <alignment horizontal="right" vertical="center"/>
    </xf>
    <xf numFmtId="4" fontId="12" fillId="32" borderId="143" applyNumberFormat="0" applyProtection="0">
      <alignment horizontal="right" vertical="center"/>
    </xf>
    <xf numFmtId="4" fontId="12" fillId="32" borderId="143" applyNumberFormat="0" applyProtection="0">
      <alignment horizontal="right" vertical="center"/>
    </xf>
    <xf numFmtId="4" fontId="12" fillId="32" borderId="143" applyNumberFormat="0" applyProtection="0">
      <alignment horizontal="right" vertical="center"/>
    </xf>
    <xf numFmtId="4" fontId="12" fillId="32" borderId="143" applyNumberFormat="0" applyProtection="0">
      <alignment horizontal="right" vertical="center"/>
    </xf>
    <xf numFmtId="4" fontId="12" fillId="32" borderId="143" applyNumberFormat="0" applyProtection="0">
      <alignment horizontal="right" vertical="center"/>
    </xf>
    <xf numFmtId="4" fontId="12" fillId="32" borderId="143" applyNumberFormat="0" applyProtection="0">
      <alignment horizontal="right" vertical="center"/>
    </xf>
    <xf numFmtId="4" fontId="12" fillId="32" borderId="143" applyNumberFormat="0" applyProtection="0">
      <alignment horizontal="right" vertical="center"/>
    </xf>
    <xf numFmtId="4" fontId="12" fillId="32" borderId="143" applyNumberFormat="0" applyProtection="0">
      <alignment horizontal="right" vertical="center"/>
    </xf>
    <xf numFmtId="4" fontId="12" fillId="32" borderId="143" applyNumberFormat="0" applyProtection="0">
      <alignment horizontal="right" vertical="center"/>
    </xf>
    <xf numFmtId="4" fontId="12" fillId="32" borderId="143" applyNumberFormat="0" applyProtection="0">
      <alignment horizontal="right" vertical="center"/>
    </xf>
    <xf numFmtId="4" fontId="12" fillId="32" borderId="143" applyNumberFormat="0" applyProtection="0">
      <alignment horizontal="right" vertical="center"/>
    </xf>
    <xf numFmtId="4" fontId="12" fillId="32" borderId="143" applyNumberFormat="0" applyProtection="0">
      <alignment horizontal="right" vertical="center"/>
    </xf>
    <xf numFmtId="4" fontId="12" fillId="32" borderId="143" applyNumberFormat="0" applyProtection="0">
      <alignment horizontal="right" vertical="center"/>
    </xf>
    <xf numFmtId="4" fontId="13" fillId="33" borderId="144" applyNumberFormat="0" applyProtection="0">
      <alignment horizontal="left" vertical="center" indent="1"/>
    </xf>
    <xf numFmtId="4" fontId="13" fillId="33" borderId="144" applyNumberFormat="0" applyProtection="0">
      <alignment horizontal="left" vertical="center" indent="1"/>
    </xf>
    <xf numFmtId="4" fontId="13" fillId="33" borderId="144" applyNumberFormat="0" applyProtection="0">
      <alignment horizontal="left" vertical="center" indent="1"/>
    </xf>
    <xf numFmtId="4" fontId="13" fillId="33" borderId="144" applyNumberFormat="0" applyProtection="0">
      <alignment horizontal="left" vertical="center" indent="1"/>
    </xf>
    <xf numFmtId="4" fontId="13" fillId="33" borderId="144" applyNumberFormat="0" applyProtection="0">
      <alignment horizontal="left" vertical="center" indent="1"/>
    </xf>
    <xf numFmtId="4" fontId="12" fillId="34" borderId="144" applyNumberFormat="0" applyProtection="0">
      <alignment horizontal="left" vertical="center" indent="1"/>
    </xf>
    <xf numFmtId="4" fontId="12" fillId="34" borderId="144" applyNumberFormat="0" applyProtection="0">
      <alignment horizontal="left" vertical="center" indent="1"/>
    </xf>
    <xf numFmtId="4" fontId="12" fillId="34" borderId="144" applyNumberFormat="0" applyProtection="0">
      <alignment horizontal="left" vertical="center" indent="1"/>
    </xf>
    <xf numFmtId="4" fontId="12" fillId="34" borderId="144" applyNumberFormat="0" applyProtection="0">
      <alignment horizontal="left" vertical="center" indent="1"/>
    </xf>
    <xf numFmtId="4" fontId="12" fillId="34" borderId="144" applyNumberFormat="0" applyProtection="0">
      <alignment horizontal="left" vertical="center" indent="1"/>
    </xf>
    <xf numFmtId="4" fontId="12" fillId="36" borderId="143" applyNumberFormat="0" applyProtection="0">
      <alignment horizontal="right" vertical="center"/>
    </xf>
    <xf numFmtId="4" fontId="12" fillId="36" borderId="143" applyNumberFormat="0" applyProtection="0">
      <alignment horizontal="right" vertical="center"/>
    </xf>
    <xf numFmtId="4" fontId="12" fillId="36" borderId="143" applyNumberFormat="0" applyProtection="0">
      <alignment horizontal="right" vertical="center"/>
    </xf>
    <xf numFmtId="4" fontId="12" fillId="36" borderId="143" applyNumberFormat="0" applyProtection="0">
      <alignment horizontal="right" vertical="center"/>
    </xf>
    <xf numFmtId="4" fontId="12" fillId="36" borderId="143" applyNumberFormat="0" applyProtection="0">
      <alignment horizontal="right" vertical="center"/>
    </xf>
    <xf numFmtId="4" fontId="12" fillId="36" borderId="143" applyNumberFormat="0" applyProtection="0">
      <alignment horizontal="right" vertical="center"/>
    </xf>
    <xf numFmtId="4" fontId="12" fillId="36" borderId="143" applyNumberFormat="0" applyProtection="0">
      <alignment horizontal="right" vertical="center"/>
    </xf>
    <xf numFmtId="4" fontId="12" fillId="36" borderId="143" applyNumberFormat="0" applyProtection="0">
      <alignment horizontal="right" vertical="center"/>
    </xf>
    <xf numFmtId="4" fontId="12" fillId="36" borderId="143" applyNumberFormat="0" applyProtection="0">
      <alignment horizontal="right" vertical="center"/>
    </xf>
    <xf numFmtId="4" fontId="12" fillId="36" borderId="143" applyNumberFormat="0" applyProtection="0">
      <alignment horizontal="right" vertical="center"/>
    </xf>
    <xf numFmtId="4" fontId="12" fillId="36" borderId="143" applyNumberFormat="0" applyProtection="0">
      <alignment horizontal="right" vertical="center"/>
    </xf>
    <xf numFmtId="4" fontId="12" fillId="36" borderId="143" applyNumberFormat="0" applyProtection="0">
      <alignment horizontal="right" vertical="center"/>
    </xf>
    <xf numFmtId="4" fontId="12" fillId="36" borderId="143" applyNumberFormat="0" applyProtection="0">
      <alignment horizontal="right" vertical="center"/>
    </xf>
    <xf numFmtId="4" fontId="12" fillId="36" borderId="143" applyNumberFormat="0" applyProtection="0">
      <alignment horizontal="right" vertical="center"/>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16" fillId="35" borderId="143" applyNumberFormat="0" applyProtection="0">
      <alignment horizontal="left" vertical="top" indent="1"/>
    </xf>
    <xf numFmtId="0" fontId="16" fillId="35" borderId="143" applyNumberFormat="0" applyProtection="0">
      <alignment horizontal="left" vertical="top" indent="1"/>
    </xf>
    <xf numFmtId="0" fontId="16" fillId="35" borderId="143" applyNumberFormat="0" applyProtection="0">
      <alignment horizontal="left" vertical="top" indent="1"/>
    </xf>
    <xf numFmtId="0" fontId="16" fillId="35" borderId="143" applyNumberFormat="0" applyProtection="0">
      <alignment horizontal="left" vertical="top" indent="1"/>
    </xf>
    <xf numFmtId="0" fontId="16" fillId="35" borderId="143" applyNumberFormat="0" applyProtection="0">
      <alignment horizontal="left" vertical="top" indent="1"/>
    </xf>
    <xf numFmtId="0" fontId="16" fillId="35" borderId="143" applyNumberFormat="0" applyProtection="0">
      <alignment horizontal="left" vertical="top" indent="1"/>
    </xf>
    <xf numFmtId="0" fontId="16" fillId="35" borderId="143" applyNumberFormat="0" applyProtection="0">
      <alignment horizontal="left" vertical="top" indent="1"/>
    </xf>
    <xf numFmtId="0" fontId="16" fillId="35" borderId="143" applyNumberFormat="0" applyProtection="0">
      <alignment horizontal="left" vertical="top" indent="1"/>
    </xf>
    <xf numFmtId="0" fontId="16" fillId="35" borderId="143" applyNumberFormat="0" applyProtection="0">
      <alignment horizontal="left" vertical="top" indent="1"/>
    </xf>
    <xf numFmtId="0" fontId="16" fillId="35" borderId="143" applyNumberFormat="0" applyProtection="0">
      <alignment horizontal="left" vertical="top" indent="1"/>
    </xf>
    <xf numFmtId="0" fontId="16" fillId="35" borderId="143" applyNumberFormat="0" applyProtection="0">
      <alignment horizontal="left" vertical="top" indent="1"/>
    </xf>
    <xf numFmtId="0" fontId="16" fillId="35" borderId="143" applyNumberFormat="0" applyProtection="0">
      <alignment horizontal="left" vertical="top" indent="1"/>
    </xf>
    <xf numFmtId="0" fontId="16" fillId="35" borderId="143" applyNumberFormat="0" applyProtection="0">
      <alignment horizontal="left" vertical="top" indent="1"/>
    </xf>
    <xf numFmtId="0" fontId="16" fillId="35" borderId="143" applyNumberFormat="0" applyProtection="0">
      <alignment horizontal="left" vertical="top" indent="1"/>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16" fillId="38" borderId="143" applyNumberFormat="0" applyProtection="0">
      <alignment horizontal="left" vertical="top" indent="1"/>
    </xf>
    <xf numFmtId="0" fontId="16" fillId="38" borderId="143" applyNumberFormat="0" applyProtection="0">
      <alignment horizontal="left" vertical="top" indent="1"/>
    </xf>
    <xf numFmtId="0" fontId="16" fillId="38" borderId="143" applyNumberFormat="0" applyProtection="0">
      <alignment horizontal="left" vertical="top" indent="1"/>
    </xf>
    <xf numFmtId="0" fontId="16" fillId="38" borderId="143" applyNumberFormat="0" applyProtection="0">
      <alignment horizontal="left" vertical="top" indent="1"/>
    </xf>
    <xf numFmtId="0" fontId="16" fillId="38" borderId="143" applyNumberFormat="0" applyProtection="0">
      <alignment horizontal="left" vertical="top" indent="1"/>
    </xf>
    <xf numFmtId="0" fontId="16" fillId="38" borderId="143" applyNumberFormat="0" applyProtection="0">
      <alignment horizontal="left" vertical="top" indent="1"/>
    </xf>
    <xf numFmtId="0" fontId="16" fillId="38" borderId="143" applyNumberFormat="0" applyProtection="0">
      <alignment horizontal="left" vertical="top" indent="1"/>
    </xf>
    <xf numFmtId="0" fontId="16" fillId="38" borderId="143" applyNumberFormat="0" applyProtection="0">
      <alignment horizontal="left" vertical="top" indent="1"/>
    </xf>
    <xf numFmtId="0" fontId="16" fillId="38" borderId="143" applyNumberFormat="0" applyProtection="0">
      <alignment horizontal="left" vertical="top" indent="1"/>
    </xf>
    <xf numFmtId="0" fontId="16" fillId="38" borderId="143" applyNumberFormat="0" applyProtection="0">
      <alignment horizontal="left" vertical="top" indent="1"/>
    </xf>
    <xf numFmtId="0" fontId="16" fillId="38" borderId="143" applyNumberFormat="0" applyProtection="0">
      <alignment horizontal="left" vertical="top" indent="1"/>
    </xf>
    <xf numFmtId="0" fontId="16" fillId="38" borderId="143" applyNumberFormat="0" applyProtection="0">
      <alignment horizontal="left" vertical="top" indent="1"/>
    </xf>
    <xf numFmtId="0" fontId="16" fillId="38" borderId="143" applyNumberFormat="0" applyProtection="0">
      <alignment horizontal="left" vertical="top" indent="1"/>
    </xf>
    <xf numFmtId="0" fontId="16" fillId="38" borderId="143" applyNumberFormat="0" applyProtection="0">
      <alignment horizontal="left" vertical="top" indent="1"/>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16" fillId="39" borderId="143" applyNumberFormat="0" applyProtection="0">
      <alignment horizontal="left" vertical="top" indent="1"/>
    </xf>
    <xf numFmtId="0" fontId="16" fillId="39" borderId="143" applyNumberFormat="0" applyProtection="0">
      <alignment horizontal="left" vertical="top" indent="1"/>
    </xf>
    <xf numFmtId="0" fontId="16" fillId="39" borderId="143" applyNumberFormat="0" applyProtection="0">
      <alignment horizontal="left" vertical="top" indent="1"/>
    </xf>
    <xf numFmtId="0" fontId="16" fillId="39" borderId="143" applyNumberFormat="0" applyProtection="0">
      <alignment horizontal="left" vertical="top" indent="1"/>
    </xf>
    <xf numFmtId="0" fontId="16" fillId="39" borderId="143" applyNumberFormat="0" applyProtection="0">
      <alignment horizontal="left" vertical="top" indent="1"/>
    </xf>
    <xf numFmtId="0" fontId="16" fillId="39" borderId="143" applyNumberFormat="0" applyProtection="0">
      <alignment horizontal="left" vertical="top" indent="1"/>
    </xf>
    <xf numFmtId="0" fontId="16" fillId="39" borderId="143" applyNumberFormat="0" applyProtection="0">
      <alignment horizontal="left" vertical="top" indent="1"/>
    </xf>
    <xf numFmtId="0" fontId="16" fillId="39" borderId="143" applyNumberFormat="0" applyProtection="0">
      <alignment horizontal="left" vertical="top" indent="1"/>
    </xf>
    <xf numFmtId="0" fontId="16" fillId="39" borderId="143" applyNumberFormat="0" applyProtection="0">
      <alignment horizontal="left" vertical="top" indent="1"/>
    </xf>
    <xf numFmtId="0" fontId="16" fillId="39" borderId="143" applyNumberFormat="0" applyProtection="0">
      <alignment horizontal="left" vertical="top" indent="1"/>
    </xf>
    <xf numFmtId="0" fontId="16" fillId="39" borderId="143" applyNumberFormat="0" applyProtection="0">
      <alignment horizontal="left" vertical="top" indent="1"/>
    </xf>
    <xf numFmtId="0" fontId="16" fillId="39" borderId="143" applyNumberFormat="0" applyProtection="0">
      <alignment horizontal="left" vertical="top" indent="1"/>
    </xf>
    <xf numFmtId="0" fontId="16" fillId="39" borderId="143" applyNumberFormat="0" applyProtection="0">
      <alignment horizontal="left" vertical="top" indent="1"/>
    </xf>
    <xf numFmtId="0" fontId="16" fillId="39" borderId="143" applyNumberFormat="0" applyProtection="0">
      <alignment horizontal="left" vertical="top" indent="1"/>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20" fillId="0" borderId="144" applyNumberFormat="0" applyProtection="0">
      <alignment horizontal="left" vertical="center" indent="2"/>
    </xf>
    <xf numFmtId="0" fontId="16" fillId="3" borderId="143" applyNumberFormat="0" applyProtection="0">
      <alignment horizontal="left" vertical="top" indent="1"/>
    </xf>
    <xf numFmtId="0" fontId="16" fillId="3" borderId="143" applyNumberFormat="0" applyProtection="0">
      <alignment horizontal="left" vertical="top" indent="1"/>
    </xf>
    <xf numFmtId="0" fontId="16" fillId="3" borderId="143" applyNumberFormat="0" applyProtection="0">
      <alignment horizontal="left" vertical="top" indent="1"/>
    </xf>
    <xf numFmtId="0" fontId="16" fillId="3" borderId="143" applyNumberFormat="0" applyProtection="0">
      <alignment horizontal="left" vertical="top" indent="1"/>
    </xf>
    <xf numFmtId="0" fontId="16" fillId="3" borderId="143" applyNumberFormat="0" applyProtection="0">
      <alignment horizontal="left" vertical="top" indent="1"/>
    </xf>
    <xf numFmtId="0" fontId="16" fillId="3" borderId="143" applyNumberFormat="0" applyProtection="0">
      <alignment horizontal="left" vertical="top" indent="1"/>
    </xf>
    <xf numFmtId="0" fontId="16" fillId="3" borderId="143" applyNumberFormat="0" applyProtection="0">
      <alignment horizontal="left" vertical="top" indent="1"/>
    </xf>
    <xf numFmtId="0" fontId="16" fillId="3" borderId="143" applyNumberFormat="0" applyProtection="0">
      <alignment horizontal="left" vertical="top" indent="1"/>
    </xf>
    <xf numFmtId="0" fontId="16" fillId="3" borderId="143" applyNumberFormat="0" applyProtection="0">
      <alignment horizontal="left" vertical="top" indent="1"/>
    </xf>
    <xf numFmtId="0" fontId="16" fillId="3" borderId="143" applyNumberFormat="0" applyProtection="0">
      <alignment horizontal="left" vertical="top" indent="1"/>
    </xf>
    <xf numFmtId="0" fontId="16" fillId="3" borderId="143" applyNumberFormat="0" applyProtection="0">
      <alignment horizontal="left" vertical="top" indent="1"/>
    </xf>
    <xf numFmtId="0" fontId="16" fillId="3" borderId="143" applyNumberFormat="0" applyProtection="0">
      <alignment horizontal="left" vertical="top" indent="1"/>
    </xf>
    <xf numFmtId="0" fontId="16" fillId="3" borderId="143" applyNumberFormat="0" applyProtection="0">
      <alignment horizontal="left" vertical="top" indent="1"/>
    </xf>
    <xf numFmtId="0" fontId="16" fillId="3" borderId="143" applyNumberFormat="0" applyProtection="0">
      <alignment horizontal="left" vertical="top" indent="1"/>
    </xf>
    <xf numFmtId="0" fontId="16" fillId="84" borderId="144" applyNumberFormat="0">
      <protection locked="0"/>
    </xf>
    <xf numFmtId="0" fontId="16" fillId="84" borderId="144" applyNumberFormat="0">
      <protection locked="0"/>
    </xf>
    <xf numFmtId="0" fontId="16" fillId="84" borderId="144" applyNumberFormat="0">
      <protection locked="0"/>
    </xf>
    <xf numFmtId="0" fontId="16" fillId="84" borderId="144" applyNumberFormat="0">
      <protection locked="0"/>
    </xf>
    <xf numFmtId="0" fontId="16" fillId="84" borderId="144" applyNumberFormat="0">
      <protection locked="0"/>
    </xf>
    <xf numFmtId="4" fontId="12" fillId="40" borderId="143" applyNumberFormat="0" applyProtection="0">
      <alignment vertical="center"/>
    </xf>
    <xf numFmtId="4" fontId="12" fillId="40" borderId="143" applyNumberFormat="0" applyProtection="0">
      <alignment vertical="center"/>
    </xf>
    <xf numFmtId="4" fontId="12" fillId="40" borderId="143" applyNumberFormat="0" applyProtection="0">
      <alignment vertical="center"/>
    </xf>
    <xf numFmtId="4" fontId="12" fillId="40" borderId="143" applyNumberFormat="0" applyProtection="0">
      <alignment vertical="center"/>
    </xf>
    <xf numFmtId="4" fontId="12" fillId="40" borderId="143" applyNumberFormat="0" applyProtection="0">
      <alignment vertical="center"/>
    </xf>
    <xf numFmtId="4" fontId="12" fillId="40" borderId="143" applyNumberFormat="0" applyProtection="0">
      <alignment vertical="center"/>
    </xf>
    <xf numFmtId="4" fontId="12" fillId="40" borderId="143" applyNumberFormat="0" applyProtection="0">
      <alignment vertical="center"/>
    </xf>
    <xf numFmtId="4" fontId="12" fillId="40" borderId="143" applyNumberFormat="0" applyProtection="0">
      <alignment vertical="center"/>
    </xf>
    <xf numFmtId="4" fontId="12" fillId="40" borderId="143" applyNumberFormat="0" applyProtection="0">
      <alignment vertical="center"/>
    </xf>
    <xf numFmtId="4" fontId="12" fillId="40" borderId="143" applyNumberFormat="0" applyProtection="0">
      <alignment vertical="center"/>
    </xf>
    <xf numFmtId="4" fontId="12" fillId="40" borderId="143" applyNumberFormat="0" applyProtection="0">
      <alignment vertical="center"/>
    </xf>
    <xf numFmtId="4" fontId="12" fillId="40" borderId="143" applyNumberFormat="0" applyProtection="0">
      <alignment vertical="center"/>
    </xf>
    <xf numFmtId="4" fontId="12" fillId="40" borderId="143" applyNumberFormat="0" applyProtection="0">
      <alignment vertical="center"/>
    </xf>
    <xf numFmtId="4" fontId="12" fillId="40" borderId="143" applyNumberFormat="0" applyProtection="0">
      <alignment vertical="center"/>
    </xf>
    <xf numFmtId="4" fontId="33" fillId="40" borderId="143" applyNumberFormat="0" applyProtection="0">
      <alignment vertical="center"/>
    </xf>
    <xf numFmtId="4" fontId="33" fillId="40" borderId="143" applyNumberFormat="0" applyProtection="0">
      <alignment vertical="center"/>
    </xf>
    <xf numFmtId="4" fontId="33" fillId="40" borderId="143" applyNumberFormat="0" applyProtection="0">
      <alignment vertical="center"/>
    </xf>
    <xf numFmtId="4" fontId="33" fillId="40" borderId="143" applyNumberFormat="0" applyProtection="0">
      <alignment vertical="center"/>
    </xf>
    <xf numFmtId="4" fontId="33" fillId="40" borderId="143" applyNumberFormat="0" applyProtection="0">
      <alignment vertical="center"/>
    </xf>
    <xf numFmtId="4" fontId="33" fillId="40" borderId="143" applyNumberFormat="0" applyProtection="0">
      <alignment vertical="center"/>
    </xf>
    <xf numFmtId="4" fontId="33" fillId="40" borderId="143" applyNumberFormat="0" applyProtection="0">
      <alignment vertical="center"/>
    </xf>
    <xf numFmtId="4" fontId="33" fillId="40" borderId="143" applyNumberFormat="0" applyProtection="0">
      <alignment vertical="center"/>
    </xf>
    <xf numFmtId="4" fontId="33" fillId="40" borderId="143" applyNumberFormat="0" applyProtection="0">
      <alignment vertical="center"/>
    </xf>
    <xf numFmtId="4" fontId="33" fillId="40" borderId="143" applyNumberFormat="0" applyProtection="0">
      <alignment vertical="center"/>
    </xf>
    <xf numFmtId="4" fontId="33" fillId="40" borderId="143" applyNumberFormat="0" applyProtection="0">
      <alignment vertical="center"/>
    </xf>
    <xf numFmtId="4" fontId="33" fillId="40" borderId="143" applyNumberFormat="0" applyProtection="0">
      <alignment vertical="center"/>
    </xf>
    <xf numFmtId="4" fontId="33" fillId="40" borderId="143" applyNumberFormat="0" applyProtection="0">
      <alignment vertical="center"/>
    </xf>
    <xf numFmtId="4" fontId="33" fillId="40" borderId="143" applyNumberFormat="0" applyProtection="0">
      <alignment vertical="center"/>
    </xf>
    <xf numFmtId="0" fontId="12" fillId="40" borderId="143" applyNumberFormat="0" applyProtection="0">
      <alignment horizontal="left" vertical="top" indent="1"/>
    </xf>
    <xf numFmtId="0" fontId="12" fillId="40" borderId="143" applyNumberFormat="0" applyProtection="0">
      <alignment horizontal="left" vertical="top" indent="1"/>
    </xf>
    <xf numFmtId="0" fontId="12" fillId="40" borderId="143" applyNumberFormat="0" applyProtection="0">
      <alignment horizontal="left" vertical="top" indent="1"/>
    </xf>
    <xf numFmtId="0" fontId="12" fillId="40" borderId="143" applyNumberFormat="0" applyProtection="0">
      <alignment horizontal="left" vertical="top" indent="1"/>
    </xf>
    <xf numFmtId="0" fontId="12" fillId="40" borderId="143" applyNumberFormat="0" applyProtection="0">
      <alignment horizontal="left" vertical="top" indent="1"/>
    </xf>
    <xf numFmtId="0" fontId="12" fillId="40" borderId="143" applyNumberFormat="0" applyProtection="0">
      <alignment horizontal="left" vertical="top" indent="1"/>
    </xf>
    <xf numFmtId="0" fontId="12" fillId="40" borderId="143" applyNumberFormat="0" applyProtection="0">
      <alignment horizontal="left" vertical="top" indent="1"/>
    </xf>
    <xf numFmtId="0" fontId="12" fillId="40" borderId="143" applyNumberFormat="0" applyProtection="0">
      <alignment horizontal="left" vertical="top" indent="1"/>
    </xf>
    <xf numFmtId="0" fontId="12" fillId="40" borderId="143" applyNumberFormat="0" applyProtection="0">
      <alignment horizontal="left" vertical="top" indent="1"/>
    </xf>
    <xf numFmtId="0" fontId="12" fillId="40" borderId="143" applyNumberFormat="0" applyProtection="0">
      <alignment horizontal="left" vertical="top" indent="1"/>
    </xf>
    <xf numFmtId="0" fontId="12" fillId="40" borderId="143" applyNumberFormat="0" applyProtection="0">
      <alignment horizontal="left" vertical="top" indent="1"/>
    </xf>
    <xf numFmtId="0" fontId="12" fillId="40" borderId="143" applyNumberFormat="0" applyProtection="0">
      <alignment horizontal="left" vertical="top" indent="1"/>
    </xf>
    <xf numFmtId="0" fontId="12" fillId="40" borderId="143" applyNumberFormat="0" applyProtection="0">
      <alignment horizontal="left" vertical="top" indent="1"/>
    </xf>
    <xf numFmtId="0" fontId="12" fillId="40" borderId="143" applyNumberFormat="0" applyProtection="0">
      <alignment horizontal="left" vertical="top" indent="1"/>
    </xf>
    <xf numFmtId="4" fontId="19" fillId="0" borderId="144" applyNumberFormat="0" applyProtection="0">
      <alignment horizontal="right" vertical="center" wrapText="1"/>
    </xf>
    <xf numFmtId="4" fontId="19" fillId="0" borderId="144" applyNumberFormat="0" applyProtection="0">
      <alignment horizontal="right" vertical="center" wrapText="1"/>
    </xf>
    <xf numFmtId="4" fontId="19" fillId="0" borderId="144" applyNumberFormat="0" applyProtection="0">
      <alignment horizontal="right" vertical="center" wrapText="1"/>
    </xf>
    <xf numFmtId="4" fontId="19" fillId="0" borderId="144" applyNumberFormat="0" applyProtection="0">
      <alignment horizontal="right" vertical="center" wrapText="1"/>
    </xf>
    <xf numFmtId="4" fontId="19" fillId="0" borderId="144" applyNumberFormat="0" applyProtection="0">
      <alignment horizontal="right" vertical="center" wrapText="1"/>
    </xf>
    <xf numFmtId="4" fontId="33" fillId="41" borderId="143" applyNumberFormat="0" applyProtection="0">
      <alignment horizontal="right" vertical="center"/>
    </xf>
    <xf numFmtId="4" fontId="33" fillId="41" borderId="143" applyNumberFormat="0" applyProtection="0">
      <alignment horizontal="right" vertical="center"/>
    </xf>
    <xf numFmtId="4" fontId="33" fillId="41" borderId="143" applyNumberFormat="0" applyProtection="0">
      <alignment horizontal="right" vertical="center"/>
    </xf>
    <xf numFmtId="4" fontId="33" fillId="41" borderId="143" applyNumberFormat="0" applyProtection="0">
      <alignment horizontal="right" vertical="center"/>
    </xf>
    <xf numFmtId="4" fontId="33" fillId="41" borderId="143" applyNumberFormat="0" applyProtection="0">
      <alignment horizontal="right" vertical="center"/>
    </xf>
    <xf numFmtId="4" fontId="33" fillId="41" borderId="143" applyNumberFormat="0" applyProtection="0">
      <alignment horizontal="right" vertical="center"/>
    </xf>
    <xf numFmtId="4" fontId="33" fillId="41" borderId="143" applyNumberFormat="0" applyProtection="0">
      <alignment horizontal="right" vertical="center"/>
    </xf>
    <xf numFmtId="4" fontId="33" fillId="41" borderId="143" applyNumberFormat="0" applyProtection="0">
      <alignment horizontal="right" vertical="center"/>
    </xf>
    <xf numFmtId="4" fontId="33" fillId="41" borderId="143" applyNumberFormat="0" applyProtection="0">
      <alignment horizontal="right" vertical="center"/>
    </xf>
    <xf numFmtId="4" fontId="33" fillId="41" borderId="143" applyNumberFormat="0" applyProtection="0">
      <alignment horizontal="right" vertical="center"/>
    </xf>
    <xf numFmtId="4" fontId="33" fillId="41" borderId="143" applyNumberFormat="0" applyProtection="0">
      <alignment horizontal="right" vertical="center"/>
    </xf>
    <xf numFmtId="4" fontId="33" fillId="41" borderId="143" applyNumberFormat="0" applyProtection="0">
      <alignment horizontal="right" vertical="center"/>
    </xf>
    <xf numFmtId="4" fontId="33" fillId="41" borderId="143" applyNumberFormat="0" applyProtection="0">
      <alignment horizontal="right" vertical="center"/>
    </xf>
    <xf numFmtId="4" fontId="33" fillId="41" borderId="143" applyNumberFormat="0" applyProtection="0">
      <alignment horizontal="right" vertical="center"/>
    </xf>
    <xf numFmtId="4" fontId="19" fillId="0" borderId="144" applyNumberFormat="0" applyProtection="0">
      <alignment horizontal="left" vertical="center" indent="1"/>
    </xf>
    <xf numFmtId="4" fontId="19" fillId="0" borderId="144" applyNumberFormat="0" applyProtection="0">
      <alignment horizontal="left" vertical="center" indent="1"/>
    </xf>
    <xf numFmtId="4" fontId="19" fillId="0" borderId="144" applyNumberFormat="0" applyProtection="0">
      <alignment horizontal="left" vertical="center" indent="1"/>
    </xf>
    <xf numFmtId="4" fontId="19" fillId="0" borderId="144" applyNumberFormat="0" applyProtection="0">
      <alignment horizontal="left" vertical="center" indent="1"/>
    </xf>
    <xf numFmtId="4" fontId="19" fillId="0" borderId="144" applyNumberFormat="0" applyProtection="0">
      <alignment horizontal="left" vertical="center" indent="1"/>
    </xf>
    <xf numFmtId="4" fontId="19" fillId="0" borderId="144" applyNumberFormat="0" applyProtection="0">
      <alignment horizontal="left" vertical="center" indent="1"/>
    </xf>
    <xf numFmtId="4" fontId="19" fillId="0" borderId="144" applyNumberFormat="0" applyProtection="0">
      <alignment horizontal="left" vertical="center" indent="1"/>
    </xf>
    <xf numFmtId="4" fontId="19" fillId="0" borderId="144" applyNumberFormat="0" applyProtection="0">
      <alignment horizontal="left" vertical="center" indent="1"/>
    </xf>
    <xf numFmtId="4" fontId="19" fillId="0" borderId="144" applyNumberFormat="0" applyProtection="0">
      <alignment horizontal="left" vertical="center" indent="1"/>
    </xf>
    <xf numFmtId="0" fontId="21" fillId="44" borderId="144" applyNumberFormat="0" applyProtection="0">
      <alignment horizontal="center" vertical="top" wrapText="1"/>
    </xf>
    <xf numFmtId="0" fontId="21" fillId="44" borderId="144" applyNumberFormat="0" applyProtection="0">
      <alignment horizontal="center" vertical="top" wrapText="1"/>
    </xf>
    <xf numFmtId="0" fontId="21" fillId="44" borderId="144" applyNumberFormat="0" applyProtection="0">
      <alignment horizontal="center" vertical="top" wrapText="1"/>
    </xf>
    <xf numFmtId="0" fontId="21" fillId="44" borderId="144" applyNumberFormat="0" applyProtection="0">
      <alignment horizontal="center" vertical="top" wrapText="1"/>
    </xf>
    <xf numFmtId="0" fontId="21" fillId="44" borderId="144" applyNumberFormat="0" applyProtection="0">
      <alignment horizontal="center" vertical="top" wrapText="1"/>
    </xf>
    <xf numFmtId="0" fontId="21" fillId="43" borderId="144" applyNumberFormat="0" applyProtection="0">
      <alignment horizontal="center" vertical="center" wrapText="1"/>
    </xf>
    <xf numFmtId="0" fontId="21" fillId="43" borderId="144" applyNumberFormat="0" applyProtection="0">
      <alignment horizontal="center" vertical="center" wrapText="1"/>
    </xf>
    <xf numFmtId="0" fontId="21" fillId="43" borderId="144" applyNumberFormat="0" applyProtection="0">
      <alignment horizontal="center" vertical="center" wrapText="1"/>
    </xf>
    <xf numFmtId="0" fontId="21" fillId="43" borderId="144" applyNumberFormat="0" applyProtection="0">
      <alignment horizontal="center" vertical="center" wrapText="1"/>
    </xf>
    <xf numFmtId="0" fontId="21" fillId="43" borderId="144" applyNumberFormat="0" applyProtection="0">
      <alignment horizontal="center" vertical="center" wrapText="1"/>
    </xf>
    <xf numFmtId="4" fontId="42" fillId="41" borderId="143" applyNumberFormat="0" applyProtection="0">
      <alignment horizontal="right" vertical="center"/>
    </xf>
    <xf numFmtId="4" fontId="42" fillId="41" borderId="143" applyNumberFormat="0" applyProtection="0">
      <alignment horizontal="right" vertical="center"/>
    </xf>
    <xf numFmtId="4" fontId="42" fillId="41" borderId="143" applyNumberFormat="0" applyProtection="0">
      <alignment horizontal="right" vertical="center"/>
    </xf>
    <xf numFmtId="4" fontId="42" fillId="41" borderId="143" applyNumberFormat="0" applyProtection="0">
      <alignment horizontal="right" vertical="center"/>
    </xf>
    <xf numFmtId="4" fontId="42" fillId="41" borderId="143" applyNumberFormat="0" applyProtection="0">
      <alignment horizontal="right" vertical="center"/>
    </xf>
    <xf numFmtId="4" fontId="42" fillId="41" borderId="143" applyNumberFormat="0" applyProtection="0">
      <alignment horizontal="right" vertical="center"/>
    </xf>
    <xf numFmtId="4" fontId="42" fillId="41" borderId="143" applyNumberFormat="0" applyProtection="0">
      <alignment horizontal="right" vertical="center"/>
    </xf>
    <xf numFmtId="4" fontId="42" fillId="41" borderId="143" applyNumberFormat="0" applyProtection="0">
      <alignment horizontal="right" vertical="center"/>
    </xf>
    <xf numFmtId="4" fontId="42" fillId="41" borderId="143" applyNumberFormat="0" applyProtection="0">
      <alignment horizontal="right" vertical="center"/>
    </xf>
    <xf numFmtId="4" fontId="42" fillId="41" borderId="143" applyNumberFormat="0" applyProtection="0">
      <alignment horizontal="right" vertical="center"/>
    </xf>
    <xf numFmtId="4" fontId="42" fillId="41" borderId="143" applyNumberFormat="0" applyProtection="0">
      <alignment horizontal="right" vertical="center"/>
    </xf>
    <xf numFmtId="4" fontId="42" fillId="41" borderId="143" applyNumberFormat="0" applyProtection="0">
      <alignment horizontal="right" vertical="center"/>
    </xf>
    <xf numFmtId="4" fontId="42" fillId="41" borderId="143" applyNumberFormat="0" applyProtection="0">
      <alignment horizontal="right" vertical="center"/>
    </xf>
    <xf numFmtId="4" fontId="42" fillId="41" borderId="143" applyNumberFormat="0" applyProtection="0">
      <alignment horizontal="right" vertical="center"/>
    </xf>
    <xf numFmtId="0" fontId="1" fillId="0" borderId="0"/>
    <xf numFmtId="9" fontId="1" fillId="0" borderId="0" applyFont="0" applyFill="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36" fillId="34" borderId="145" applyNumberFormat="0" applyAlignment="0" applyProtection="0"/>
    <xf numFmtId="0" fontId="138" fillId="93" borderId="145" applyNumberFormat="0" applyAlignment="0" applyProtection="0"/>
    <xf numFmtId="0" fontId="138" fillId="93" borderId="145" applyNumberFormat="0" applyAlignment="0" applyProtection="0"/>
    <xf numFmtId="0" fontId="136" fillId="34" borderId="145" applyNumberFormat="0" applyAlignment="0" applyProtection="0"/>
    <xf numFmtId="0" fontId="138" fillId="93" borderId="145" applyNumberFormat="0" applyAlignment="0" applyProtection="0"/>
    <xf numFmtId="0" fontId="138" fillId="93" borderId="145" applyNumberFormat="0" applyAlignment="0" applyProtection="0"/>
    <xf numFmtId="0" fontId="138" fillId="93" borderId="145" applyNumberFormat="0" applyAlignment="0" applyProtection="0"/>
    <xf numFmtId="0" fontId="138" fillId="93" borderId="145" applyNumberFormat="0" applyAlignment="0" applyProtection="0"/>
    <xf numFmtId="0" fontId="138" fillId="93" borderId="14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90" fontId="1" fillId="0" borderId="0" applyFont="0" applyFill="0" applyBorder="0" applyProtection="0">
      <alignment horizontal="righ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9" fillId="0" borderId="146">
      <alignment horizontal="left" vertical="center"/>
    </xf>
    <xf numFmtId="0" fontId="159" fillId="0" borderId="146">
      <alignment horizontal="left" vertical="center"/>
    </xf>
    <xf numFmtId="0" fontId="159" fillId="0" borderId="146">
      <alignment horizontal="left" vertical="center"/>
    </xf>
    <xf numFmtId="0" fontId="159" fillId="0" borderId="146">
      <alignment horizontal="left" vertical="center"/>
    </xf>
    <xf numFmtId="0" fontId="159" fillId="0" borderId="146">
      <alignment horizontal="left" vertical="center"/>
    </xf>
    <xf numFmtId="0" fontId="159" fillId="0" borderId="146">
      <alignment horizontal="left" vertical="center"/>
    </xf>
    <xf numFmtId="10" fontId="18" fillId="40" borderId="144" applyNumberFormat="0" applyBorder="0" applyAlignment="0" applyProtection="0"/>
    <xf numFmtId="10" fontId="18" fillId="40" borderId="144" applyNumberFormat="0" applyBorder="0" applyAlignment="0" applyProtection="0"/>
    <xf numFmtId="10" fontId="18" fillId="40" borderId="144" applyNumberFormat="0" applyBorder="0" applyAlignment="0" applyProtection="0"/>
    <xf numFmtId="10" fontId="18" fillId="40" borderId="144" applyNumberFormat="0" applyBorder="0" applyAlignment="0" applyProtection="0"/>
    <xf numFmtId="10" fontId="18" fillId="40" borderId="144" applyNumberFormat="0" applyBorder="0" applyAlignment="0" applyProtection="0"/>
    <xf numFmtId="10" fontId="18" fillId="40" borderId="144" applyNumberFormat="0" applyBorder="0" applyAlignment="0" applyProtection="0"/>
    <xf numFmtId="10" fontId="18" fillId="40" borderId="144" applyNumberFormat="0" applyBorder="0" applyAlignment="0" applyProtection="0"/>
    <xf numFmtId="10" fontId="18" fillId="40" borderId="144" applyNumberFormat="0" applyBorder="0" applyAlignment="0" applyProtection="0"/>
    <xf numFmtId="0" fontId="173" fillId="95" borderId="145" applyNumberFormat="0" applyAlignment="0" applyProtection="0"/>
    <xf numFmtId="0" fontId="173" fillId="95" borderId="145" applyNumberFormat="0" applyAlignment="0" applyProtection="0"/>
    <xf numFmtId="0" fontId="173" fillId="95" borderId="145" applyNumberFormat="0" applyAlignment="0" applyProtection="0"/>
    <xf numFmtId="0" fontId="173" fillId="95" borderId="145" applyNumberFormat="0" applyAlignment="0" applyProtection="0"/>
    <xf numFmtId="0" fontId="173" fillId="95" borderId="145" applyNumberFormat="0" applyAlignment="0" applyProtection="0"/>
    <xf numFmtId="0" fontId="173" fillId="95" borderId="145" applyNumberFormat="0" applyAlignment="0" applyProtection="0"/>
    <xf numFmtId="0" fontId="173" fillId="95" borderId="1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91" borderId="147" applyNumberFormat="0" applyFont="0" applyAlignment="0" applyProtection="0"/>
    <xf numFmtId="0" fontId="16" fillId="91" borderId="145" applyNumberFormat="0" applyFont="0" applyAlignment="0" applyProtection="0"/>
    <xf numFmtId="0" fontId="16" fillId="91" borderId="145" applyNumberFormat="0" applyFont="0" applyAlignment="0" applyProtection="0"/>
    <xf numFmtId="0" fontId="16" fillId="91" borderId="145" applyNumberFormat="0" applyFont="0" applyAlignment="0" applyProtection="0"/>
    <xf numFmtId="0" fontId="16" fillId="91" borderId="145" applyNumberFormat="0" applyFont="0" applyAlignment="0" applyProtection="0"/>
    <xf numFmtId="0" fontId="16" fillId="91" borderId="145" applyNumberFormat="0" applyFont="0" applyAlignment="0" applyProtection="0"/>
    <xf numFmtId="0" fontId="1" fillId="5" borderId="20" applyNumberFormat="0" applyFont="0" applyAlignment="0" applyProtection="0"/>
    <xf numFmtId="0" fontId="1" fillId="5" borderId="20" applyNumberFormat="0" applyFont="0" applyAlignment="0" applyProtection="0"/>
    <xf numFmtId="0" fontId="65" fillId="91" borderId="147" applyNumberFormat="0" applyFont="0" applyAlignment="0" applyProtection="0"/>
    <xf numFmtId="0" fontId="186" fillId="34" borderId="148" applyNumberFormat="0" applyAlignment="0" applyProtection="0"/>
    <xf numFmtId="0" fontId="186" fillId="93" borderId="148" applyNumberFormat="0" applyAlignment="0" applyProtection="0"/>
    <xf numFmtId="0" fontId="186" fillId="93" borderId="148" applyNumberFormat="0" applyAlignment="0" applyProtection="0"/>
    <xf numFmtId="0" fontId="186" fillId="34" borderId="148" applyNumberFormat="0" applyAlignment="0" applyProtection="0"/>
    <xf numFmtId="0" fontId="186" fillId="93" borderId="148" applyNumberFormat="0" applyAlignment="0" applyProtection="0"/>
    <xf numFmtId="0" fontId="186" fillId="93" borderId="148" applyNumberFormat="0" applyAlignment="0" applyProtection="0"/>
    <xf numFmtId="0" fontId="186" fillId="93" borderId="148" applyNumberFormat="0" applyAlignment="0" applyProtection="0"/>
    <xf numFmtId="0" fontId="186" fillId="93" borderId="148" applyNumberFormat="0" applyAlignment="0" applyProtection="0"/>
    <xf numFmtId="0" fontId="186" fillId="93" borderId="14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52" fillId="106" borderId="149" applyNumberFormat="0" applyProtection="0">
      <alignment horizontal="right" vertical="center" wrapText="1"/>
    </xf>
    <xf numFmtId="4" fontId="52" fillId="106" borderId="149" applyNumberFormat="0" applyProtection="0">
      <alignment horizontal="right" vertical="center" wrapText="1"/>
    </xf>
    <xf numFmtId="4" fontId="12" fillId="0" borderId="148" applyNumberFormat="0" applyProtection="0">
      <alignment vertical="center"/>
    </xf>
    <xf numFmtId="4" fontId="12" fillId="0" borderId="148" applyNumberFormat="0" applyProtection="0">
      <alignment vertical="center"/>
    </xf>
    <xf numFmtId="4" fontId="12" fillId="0" borderId="148" applyNumberFormat="0" applyProtection="0">
      <alignment horizontal="left" vertical="center" indent="1"/>
    </xf>
    <xf numFmtId="4" fontId="12" fillId="19" borderId="148" applyNumberFormat="0" applyProtection="0">
      <alignment horizontal="left" vertical="center" indent="1"/>
    </xf>
    <xf numFmtId="4" fontId="21" fillId="22" borderId="149" applyNumberFormat="0" applyProtection="0">
      <alignment horizontal="left" vertical="center"/>
    </xf>
    <xf numFmtId="0" fontId="16" fillId="0" borderId="148" applyNumberFormat="0" applyProtection="0">
      <alignment horizontal="left" vertical="center" indent="1"/>
    </xf>
    <xf numFmtId="4" fontId="12" fillId="2" borderId="148" applyNumberFormat="0" applyProtection="0">
      <alignment horizontal="right" vertical="center"/>
    </xf>
    <xf numFmtId="4" fontId="12" fillId="108" borderId="148" applyNumberFormat="0" applyProtection="0">
      <alignment horizontal="right" vertical="center"/>
    </xf>
    <xf numFmtId="4" fontId="12" fillId="42" borderId="148" applyNumberFormat="0" applyProtection="0">
      <alignment horizontal="right" vertical="center"/>
    </xf>
    <xf numFmtId="4" fontId="12" fillId="109" borderId="148" applyNumberFormat="0" applyProtection="0">
      <alignment horizontal="right" vertical="center"/>
    </xf>
    <xf numFmtId="4" fontId="12" fillId="110" borderId="148" applyNumberFormat="0" applyProtection="0">
      <alignment horizontal="right" vertical="center"/>
    </xf>
    <xf numFmtId="4" fontId="12" fillId="111" borderId="148" applyNumberFormat="0" applyProtection="0">
      <alignment horizontal="right" vertical="center"/>
    </xf>
    <xf numFmtId="4" fontId="12" fillId="112" borderId="148" applyNumberFormat="0" applyProtection="0">
      <alignment horizontal="right" vertical="center"/>
    </xf>
    <xf numFmtId="4" fontId="12" fillId="113" borderId="148" applyNumberFormat="0" applyProtection="0">
      <alignment horizontal="right" vertical="center"/>
    </xf>
    <xf numFmtId="4" fontId="12" fillId="114" borderId="148" applyNumberFormat="0" applyProtection="0">
      <alignment horizontal="right" vertical="center"/>
    </xf>
    <xf numFmtId="0" fontId="16" fillId="115" borderId="148" applyNumberFormat="0" applyProtection="0">
      <alignment horizontal="left" vertical="center" indent="1"/>
    </xf>
    <xf numFmtId="0" fontId="20" fillId="116" borderId="149" applyNumberFormat="0" applyProtection="0">
      <alignment horizontal="left" vertical="center" indent="2"/>
    </xf>
    <xf numFmtId="0" fontId="20" fillId="116" borderId="149" applyNumberFormat="0" applyProtection="0">
      <alignment horizontal="left" vertical="center" indent="2"/>
    </xf>
    <xf numFmtId="0" fontId="21" fillId="117" borderId="149" applyNumberFormat="0" applyProtection="0">
      <alignment horizontal="left" vertical="center" indent="2"/>
    </xf>
    <xf numFmtId="0" fontId="21" fillId="117" borderId="149" applyNumberFormat="0" applyProtection="0">
      <alignment horizontal="left" vertical="center" indent="2"/>
    </xf>
    <xf numFmtId="0" fontId="20" fillId="116" borderId="149" applyNumberFormat="0" applyProtection="0">
      <alignment horizontal="left" vertical="center" indent="2"/>
    </xf>
    <xf numFmtId="0" fontId="21" fillId="117" borderId="149" applyNumberFormat="0" applyProtection="0">
      <alignment horizontal="left" vertical="center" indent="2"/>
    </xf>
    <xf numFmtId="0" fontId="20" fillId="0" borderId="149" applyNumberFormat="0" applyProtection="0">
      <alignment horizontal="left" vertical="center" indent="2"/>
    </xf>
    <xf numFmtId="0" fontId="16" fillId="49" borderId="148" applyNumberFormat="0" applyProtection="0">
      <alignment horizontal="left" vertical="center" indent="1"/>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116" borderId="149" applyNumberFormat="0" applyProtection="0">
      <alignment horizontal="left" vertical="center" indent="2"/>
    </xf>
    <xf numFmtId="0" fontId="21" fillId="117" borderId="149" applyNumberFormat="0" applyProtection="0">
      <alignment horizontal="left" vertical="center" indent="2"/>
    </xf>
    <xf numFmtId="0" fontId="20" fillId="116" borderId="149" applyNumberFormat="0" applyProtection="0">
      <alignment horizontal="left" vertical="center" indent="2"/>
    </xf>
    <xf numFmtId="0" fontId="20" fillId="116" borderId="149" applyNumberFormat="0" applyProtection="0">
      <alignment horizontal="left" vertical="center" indent="2"/>
    </xf>
    <xf numFmtId="0" fontId="21" fillId="117" borderId="149" applyNumberFormat="0" applyProtection="0">
      <alignment horizontal="left" vertical="center" indent="2"/>
    </xf>
    <xf numFmtId="0" fontId="21" fillId="117" borderId="149" applyNumberFormat="0" applyProtection="0">
      <alignment horizontal="left" vertical="center" indent="2"/>
    </xf>
    <xf numFmtId="0" fontId="21" fillId="117" borderId="149" applyNumberFormat="0" applyProtection="0">
      <alignment horizontal="left" vertical="center" indent="2"/>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49" borderId="148" applyNumberFormat="0" applyProtection="0">
      <alignment horizontal="left" vertical="center"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16" fillId="49" borderId="148" applyNumberFormat="0" applyProtection="0">
      <alignment horizontal="left" vertical="center" indent="1"/>
    </xf>
    <xf numFmtId="0" fontId="16" fillId="35" borderId="141" applyNumberFormat="0" applyProtection="0">
      <alignment horizontal="left" vertical="top" indent="1"/>
    </xf>
    <xf numFmtId="0" fontId="16" fillId="35" borderId="141" applyNumberFormat="0" applyProtection="0">
      <alignment horizontal="left" vertical="top" indent="1"/>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118"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16" fillId="23" borderId="148" applyNumberFormat="0" applyProtection="0">
      <alignment horizontal="left" vertical="center" indent="1"/>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118" borderId="149" applyNumberFormat="0" applyProtection="0">
      <alignment horizontal="left" vertical="center" indent="2"/>
    </xf>
    <xf numFmtId="0" fontId="20" fillId="118"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118" borderId="149" applyNumberFormat="0" applyProtection="0">
      <alignment horizontal="left" vertical="center" indent="2"/>
    </xf>
    <xf numFmtId="0" fontId="20" fillId="118" borderId="149" applyNumberFormat="0" applyProtection="0">
      <alignment horizontal="left" vertical="center" indent="2"/>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23" borderId="148" applyNumberFormat="0" applyProtection="0">
      <alignment horizontal="left" vertical="center"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23" borderId="148" applyNumberFormat="0" applyProtection="0">
      <alignment horizontal="left" vertical="center" indent="1"/>
    </xf>
    <xf numFmtId="0" fontId="16" fillId="38" borderId="141" applyNumberFormat="0" applyProtection="0">
      <alignment horizontal="left" vertical="top" indent="1"/>
    </xf>
    <xf numFmtId="0" fontId="16" fillId="38" borderId="141" applyNumberFormat="0" applyProtection="0">
      <alignment horizontal="left" vertical="top" indent="1"/>
    </xf>
    <xf numFmtId="0" fontId="16" fillId="104" borderId="148" applyNumberFormat="0" applyProtection="0">
      <alignment horizontal="left" vertical="center" indent="1"/>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104" borderId="148" applyNumberFormat="0" applyProtection="0">
      <alignment horizontal="left" vertical="center"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104" borderId="148" applyNumberFormat="0" applyProtection="0">
      <alignment horizontal="left" vertical="center" indent="1"/>
    </xf>
    <xf numFmtId="0" fontId="16" fillId="39" borderId="141" applyNumberFormat="0" applyProtection="0">
      <alignment horizontal="left" vertical="top" indent="1"/>
    </xf>
    <xf numFmtId="0" fontId="16" fillId="39" borderId="141" applyNumberFormat="0" applyProtection="0">
      <alignment horizontal="left" vertical="top" indent="1"/>
    </xf>
    <xf numFmtId="0" fontId="16" fillId="115" borderId="148" applyNumberFormat="0" applyProtection="0">
      <alignment horizontal="left" vertical="center" indent="1"/>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20" fillId="0" borderId="149" applyNumberFormat="0" applyProtection="0">
      <alignment horizontal="left" vertical="center" indent="2"/>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115" borderId="148" applyNumberFormat="0" applyProtection="0">
      <alignment horizontal="left" vertical="center"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115" borderId="148" applyNumberFormat="0" applyProtection="0">
      <alignment horizontal="left" vertical="center" indent="1"/>
    </xf>
    <xf numFmtId="0" fontId="16" fillId="3" borderId="141" applyNumberFormat="0" applyProtection="0">
      <alignment horizontal="left" vertical="top" indent="1"/>
    </xf>
    <xf numFmtId="0" fontId="16" fillId="3" borderId="141" applyNumberFormat="0" applyProtection="0">
      <alignment horizontal="left" vertical="top" indent="1"/>
    </xf>
    <xf numFmtId="0" fontId="16" fillId="84" borderId="149" applyNumberFormat="0">
      <protection locked="0"/>
    </xf>
    <xf numFmtId="0" fontId="16" fillId="84" borderId="149" applyNumberFormat="0">
      <protection locked="0"/>
    </xf>
    <xf numFmtId="0" fontId="16" fillId="84" borderId="149" applyNumberFormat="0">
      <protection locked="0"/>
    </xf>
    <xf numFmtId="0" fontId="16" fillId="84" borderId="149" applyNumberFormat="0">
      <protection locked="0"/>
    </xf>
    <xf numFmtId="4" fontId="12" fillId="40" borderId="148" applyNumberFormat="0" applyProtection="0">
      <alignment vertical="center"/>
    </xf>
    <xf numFmtId="4" fontId="36" fillId="0" borderId="149" applyNumberFormat="0" applyProtection="0">
      <alignment horizontal="left" vertical="center" indent="1"/>
    </xf>
    <xf numFmtId="4" fontId="12" fillId="40" borderId="148" applyNumberFormat="0" applyProtection="0">
      <alignment horizontal="left" vertical="center" indent="1"/>
    </xf>
    <xf numFmtId="4" fontId="36" fillId="0" borderId="149" applyNumberFormat="0" applyProtection="0">
      <alignment horizontal="left" vertical="center" indent="1"/>
    </xf>
    <xf numFmtId="4" fontId="12" fillId="40" borderId="148" applyNumberFormat="0" applyProtection="0">
      <alignment horizontal="left" vertical="center" indent="1"/>
    </xf>
    <xf numFmtId="4" fontId="12" fillId="40" borderId="148" applyNumberFormat="0" applyProtection="0">
      <alignment horizontal="left" vertical="center" indent="1"/>
    </xf>
    <xf numFmtId="4" fontId="19" fillId="0" borderId="149" applyNumberFormat="0" applyProtection="0">
      <alignment horizontal="right" vertical="center" wrapText="1"/>
    </xf>
    <xf numFmtId="4" fontId="19" fillId="0" borderId="149" applyNumberFormat="0" applyProtection="0">
      <alignment horizontal="right" vertical="center" wrapText="1"/>
    </xf>
    <xf numFmtId="4" fontId="20" fillId="0" borderId="149" applyNumberFormat="0" applyProtection="0">
      <alignment horizontal="right" vertical="center" wrapText="1"/>
    </xf>
    <xf numFmtId="4" fontId="12" fillId="0" borderId="148" applyNumberFormat="0" applyProtection="0">
      <alignment horizontal="right" vertical="center"/>
    </xf>
    <xf numFmtId="4" fontId="12" fillId="0" borderId="148" applyNumberFormat="0" applyProtection="0">
      <alignment horizontal="right" vertical="center"/>
    </xf>
    <xf numFmtId="4" fontId="19" fillId="0" borderId="149" applyNumberFormat="0" applyProtection="0">
      <alignment horizontal="left" vertical="center" indent="1"/>
    </xf>
    <xf numFmtId="4" fontId="19" fillId="0" borderId="149" applyNumberFormat="0" applyProtection="0">
      <alignment horizontal="left" vertical="center" indent="1"/>
    </xf>
    <xf numFmtId="4" fontId="19" fillId="0" borderId="149" applyNumberFormat="0" applyProtection="0">
      <alignment horizontal="left" vertical="center" indent="1"/>
    </xf>
    <xf numFmtId="4" fontId="19" fillId="0" borderId="149" applyNumberFormat="0" applyProtection="0">
      <alignment horizontal="left" vertical="center" indent="1"/>
    </xf>
    <xf numFmtId="0" fontId="16" fillId="0" borderId="148" applyNumberFormat="0" applyProtection="0">
      <alignment horizontal="left" vertical="center" indent="1"/>
    </xf>
    <xf numFmtId="0" fontId="16" fillId="0" borderId="148" applyNumberFormat="0" applyProtection="0">
      <alignment horizontal="left" vertical="center" indent="1"/>
    </xf>
    <xf numFmtId="0" fontId="21" fillId="43" borderId="149" applyNumberFormat="0" applyProtection="0">
      <alignment horizontal="center" vertical="center" wrapText="1"/>
    </xf>
    <xf numFmtId="0" fontId="16" fillId="0" borderId="148" applyNumberFormat="0" applyProtection="0">
      <alignment horizontal="left" vertical="center" indent="1"/>
    </xf>
    <xf numFmtId="0" fontId="16" fillId="0" borderId="148" applyNumberFormat="0" applyProtection="0">
      <alignment horizontal="left" vertical="center" indent="1"/>
    </xf>
    <xf numFmtId="4" fontId="42" fillId="119" borderId="148" applyNumberFormat="0" applyProtection="0">
      <alignment horizontal="right" vertical="center"/>
    </xf>
    <xf numFmtId="208" fontId="198" fillId="0" borderId="140">
      <alignment horizontal="center"/>
    </xf>
    <xf numFmtId="208" fontId="198" fillId="0" borderId="140">
      <alignment horizontal="center"/>
    </xf>
    <xf numFmtId="208" fontId="198" fillId="0" borderId="140">
      <alignment horizontal="center"/>
    </xf>
    <xf numFmtId="208" fontId="198" fillId="0" borderId="140">
      <alignment horizontal="center"/>
    </xf>
    <xf numFmtId="208" fontId="198" fillId="0" borderId="140">
      <alignment horizontal="center"/>
    </xf>
    <xf numFmtId="208" fontId="198" fillId="0" borderId="140">
      <alignment horizontal="center"/>
    </xf>
    <xf numFmtId="206" fontId="16" fillId="0" borderId="139">
      <protection locked="0"/>
    </xf>
    <xf numFmtId="206" fontId="16" fillId="0" borderId="139">
      <protection locked="0"/>
    </xf>
    <xf numFmtId="206" fontId="16" fillId="0" borderId="139">
      <protection locked="0"/>
    </xf>
    <xf numFmtId="0" fontId="70" fillId="0" borderId="150" applyNumberFormat="0" applyFill="0" applyAlignment="0" applyProtection="0"/>
    <xf numFmtId="0" fontId="70" fillId="0" borderId="150" applyNumberFormat="0" applyFill="0" applyAlignment="0" applyProtection="0"/>
    <xf numFmtId="206" fontId="16" fillId="0" borderId="139">
      <protection locked="0"/>
    </xf>
    <xf numFmtId="206" fontId="16" fillId="0" borderId="139">
      <protection locked="0"/>
    </xf>
    <xf numFmtId="206" fontId="16" fillId="0" borderId="139">
      <protection locked="0"/>
    </xf>
    <xf numFmtId="206" fontId="16" fillId="0" borderId="139">
      <protection locked="0"/>
    </xf>
    <xf numFmtId="206" fontId="16" fillId="0" borderId="139">
      <protection locked="0"/>
    </xf>
    <xf numFmtId="206" fontId="16" fillId="0" borderId="139">
      <protection locked="0"/>
    </xf>
    <xf numFmtId="0" fontId="70" fillId="0" borderId="150" applyNumberFormat="0" applyFill="0" applyAlignment="0" applyProtection="0"/>
    <xf numFmtId="206" fontId="16" fillId="0" borderId="151">
      <protection locked="0"/>
    </xf>
    <xf numFmtId="206" fontId="16" fillId="0" borderId="151">
      <protection locked="0"/>
    </xf>
    <xf numFmtId="0" fontId="70" fillId="0" borderId="150" applyNumberFormat="0" applyFill="0" applyAlignment="0" applyProtection="0"/>
    <xf numFmtId="206" fontId="16" fillId="0" borderId="139">
      <protection locked="0"/>
    </xf>
    <xf numFmtId="206" fontId="16" fillId="0" borderId="139">
      <protection locked="0"/>
    </xf>
    <xf numFmtId="206" fontId="16" fillId="0" borderId="139">
      <protection locked="0"/>
    </xf>
    <xf numFmtId="206" fontId="16" fillId="0" borderId="139">
      <protection locked="0"/>
    </xf>
    <xf numFmtId="206" fontId="16" fillId="0" borderId="139">
      <protection locked="0"/>
    </xf>
    <xf numFmtId="206" fontId="16" fillId="0" borderId="139">
      <protection locked="0"/>
    </xf>
    <xf numFmtId="206" fontId="16" fillId="0" borderId="139">
      <protection locked="0"/>
    </xf>
    <xf numFmtId="206" fontId="16" fillId="0" borderId="139">
      <protection locked="0"/>
    </xf>
    <xf numFmtId="206" fontId="16" fillId="0" borderId="139">
      <protection locked="0"/>
    </xf>
    <xf numFmtId="206" fontId="16" fillId="0" borderId="139">
      <protection locked="0"/>
    </xf>
    <xf numFmtId="206" fontId="16" fillId="0" borderId="139">
      <protection locked="0"/>
    </xf>
    <xf numFmtId="0" fontId="16" fillId="0" borderId="0"/>
    <xf numFmtId="0" fontId="16" fillId="0" borderId="0"/>
    <xf numFmtId="0" fontId="16" fillId="0" borderId="0"/>
    <xf numFmtId="0" fontId="16" fillId="0" borderId="0"/>
    <xf numFmtId="0" fontId="16" fillId="0" borderId="0"/>
    <xf numFmtId="0" fontId="16" fillId="0" borderId="0"/>
  </cellStyleXfs>
  <cellXfs count="991">
    <xf numFmtId="0" fontId="0" fillId="0" borderId="0" xfId="0"/>
    <xf numFmtId="0" fontId="14" fillId="0" borderId="0" xfId="0" applyFont="1" applyFill="1" applyBorder="1" applyAlignment="1">
      <alignment horizontal="right"/>
    </xf>
    <xf numFmtId="0" fontId="20" fillId="0" borderId="0" xfId="0" applyFont="1" applyFill="1"/>
    <xf numFmtId="0" fontId="20" fillId="0" borderId="0" xfId="0" applyFont="1" applyFill="1" applyBorder="1" applyAlignment="1">
      <alignment vertical="center"/>
    </xf>
    <xf numFmtId="0" fontId="20" fillId="0" borderId="0" xfId="0" applyFont="1" applyFill="1" applyBorder="1"/>
    <xf numFmtId="0" fontId="21" fillId="0" borderId="4" xfId="0" applyFont="1" applyFill="1" applyBorder="1"/>
    <xf numFmtId="0" fontId="20" fillId="0" borderId="1" xfId="0" applyFont="1" applyFill="1" applyBorder="1"/>
    <xf numFmtId="0" fontId="20" fillId="0" borderId="6" xfId="0" applyFont="1" applyFill="1" applyBorder="1"/>
    <xf numFmtId="0" fontId="20" fillId="0" borderId="2" xfId="0" applyFont="1" applyFill="1" applyBorder="1"/>
    <xf numFmtId="0" fontId="21" fillId="0" borderId="11" xfId="0" applyFont="1" applyFill="1" applyBorder="1"/>
    <xf numFmtId="6" fontId="20" fillId="0" borderId="7" xfId="0" applyNumberFormat="1" applyFont="1" applyFill="1" applyBorder="1" applyAlignment="1">
      <alignment horizontal="right"/>
    </xf>
    <xf numFmtId="6" fontId="20" fillId="0" borderId="7" xfId="0" applyNumberFormat="1" applyFont="1" applyFill="1" applyBorder="1" applyAlignment="1">
      <alignment horizontal="right" vertical="top"/>
    </xf>
    <xf numFmtId="6" fontId="20" fillId="0" borderId="7" xfId="0" applyNumberFormat="1" applyFont="1" applyFill="1" applyBorder="1" applyAlignment="1">
      <alignment horizontal="right" vertical="center"/>
    </xf>
    <xf numFmtId="6" fontId="20" fillId="0" borderId="0" xfId="0" applyNumberFormat="1" applyFont="1" applyFill="1" applyBorder="1" applyAlignment="1">
      <alignment horizontal="right" vertical="center"/>
    </xf>
    <xf numFmtId="0" fontId="21" fillId="0" borderId="17" xfId="0" applyFont="1" applyFill="1" applyBorder="1" applyAlignment="1">
      <alignment wrapText="1"/>
    </xf>
    <xf numFmtId="0" fontId="17" fillId="0" borderId="1" xfId="0" applyFont="1" applyFill="1" applyBorder="1" applyAlignment="1">
      <alignment horizontal="center"/>
    </xf>
    <xf numFmtId="0" fontId="16" fillId="0" borderId="0" xfId="0" applyFont="1" applyFill="1"/>
    <xf numFmtId="0" fontId="16" fillId="0" borderId="0" xfId="0" applyFont="1" applyFill="1" applyBorder="1"/>
    <xf numFmtId="0" fontId="16" fillId="0" borderId="1" xfId="0" applyFont="1" applyFill="1" applyBorder="1"/>
    <xf numFmtId="6" fontId="16" fillId="0" borderId="0" xfId="0" applyNumberFormat="1" applyFont="1" applyFill="1"/>
    <xf numFmtId="171" fontId="16" fillId="0" borderId="0" xfId="0" applyNumberFormat="1" applyFont="1" applyFill="1" applyBorder="1"/>
    <xf numFmtId="171" fontId="16" fillId="0" borderId="19" xfId="0" applyNumberFormat="1" applyFont="1" applyFill="1" applyBorder="1"/>
    <xf numFmtId="0" fontId="21" fillId="0" borderId="0" xfId="0" applyFont="1" applyFill="1"/>
    <xf numFmtId="0" fontId="21" fillId="0" borderId="0" xfId="0" applyFont="1" applyFill="1" applyBorder="1"/>
    <xf numFmtId="38" fontId="20" fillId="0" borderId="0" xfId="0" applyNumberFormat="1" applyFont="1" applyFill="1" applyBorder="1" applyAlignment="1"/>
    <xf numFmtId="164" fontId="20" fillId="0" borderId="0" xfId="0" applyNumberFormat="1" applyFont="1" applyFill="1" applyBorder="1" applyAlignment="1"/>
    <xf numFmtId="0" fontId="25" fillId="0" borderId="0" xfId="0" applyFont="1" applyFill="1"/>
    <xf numFmtId="0" fontId="20" fillId="0" borderId="0" xfId="0" applyFont="1" applyFill="1" applyAlignment="1">
      <alignment horizontal="left" indent="1"/>
    </xf>
    <xf numFmtId="0" fontId="49" fillId="0" borderId="0" xfId="3" applyFont="1" applyFill="1"/>
    <xf numFmtId="0" fontId="49" fillId="0" borderId="0" xfId="3" applyFont="1" applyFill="1" applyBorder="1"/>
    <xf numFmtId="0" fontId="49" fillId="0" borderId="0" xfId="3" applyFont="1" applyBorder="1"/>
    <xf numFmtId="0" fontId="49" fillId="46" borderId="0" xfId="3" applyFont="1" applyFill="1" applyBorder="1"/>
    <xf numFmtId="0" fontId="49" fillId="0" borderId="1" xfId="3" applyFont="1" applyBorder="1"/>
    <xf numFmtId="6" fontId="49" fillId="0" borderId="1" xfId="3" applyNumberFormat="1" applyFont="1" applyFill="1" applyBorder="1"/>
    <xf numFmtId="0" fontId="50" fillId="0" borderId="0" xfId="3" applyFont="1" applyFill="1" applyBorder="1"/>
    <xf numFmtId="173" fontId="49" fillId="0" borderId="0" xfId="135" applyNumberFormat="1" applyFont="1" applyFill="1" applyBorder="1"/>
    <xf numFmtId="173" fontId="49" fillId="0" borderId="0" xfId="135" applyNumberFormat="1" applyFont="1" applyBorder="1"/>
    <xf numFmtId="173" fontId="49" fillId="0" borderId="0" xfId="3" applyNumberFormat="1" applyFont="1" applyBorder="1"/>
    <xf numFmtId="173" fontId="49" fillId="0" borderId="0" xfId="3" applyNumberFormat="1" applyFont="1" applyFill="1" applyBorder="1"/>
    <xf numFmtId="44" fontId="49" fillId="0" borderId="0" xfId="135" applyFont="1" applyFill="1" applyBorder="1"/>
    <xf numFmtId="0" fontId="48" fillId="0" borderId="8" xfId="3" applyFont="1" applyFill="1" applyBorder="1" applyAlignment="1">
      <alignment wrapText="1"/>
    </xf>
    <xf numFmtId="6" fontId="49" fillId="48" borderId="6" xfId="3" applyNumberFormat="1" applyFont="1" applyFill="1" applyBorder="1"/>
    <xf numFmtId="0" fontId="47" fillId="0" borderId="8" xfId="3" applyFont="1" applyFill="1" applyBorder="1"/>
    <xf numFmtId="0" fontId="49" fillId="0" borderId="1" xfId="3" applyFont="1" applyFill="1" applyBorder="1"/>
    <xf numFmtId="0" fontId="13" fillId="0" borderId="0" xfId="137" applyFont="1"/>
    <xf numFmtId="0" fontId="12" fillId="0" borderId="0" xfId="137"/>
    <xf numFmtId="0" fontId="12" fillId="0" borderId="0" xfId="137" applyFill="1"/>
    <xf numFmtId="0" fontId="19" fillId="0" borderId="0" xfId="137" applyFont="1" applyAlignment="1">
      <alignment wrapText="1"/>
    </xf>
    <xf numFmtId="0" fontId="19" fillId="0" borderId="0" xfId="137" applyFont="1"/>
    <xf numFmtId="0" fontId="52" fillId="0" borderId="0" xfId="137" applyFont="1"/>
    <xf numFmtId="6" fontId="49" fillId="51" borderId="0" xfId="3" applyNumberFormat="1" applyFont="1" applyFill="1" applyBorder="1"/>
    <xf numFmtId="0" fontId="48" fillId="0" borderId="8" xfId="3" applyFont="1" applyFill="1" applyBorder="1" applyAlignment="1"/>
    <xf numFmtId="6" fontId="54" fillId="0" borderId="1" xfId="3" applyNumberFormat="1" applyFont="1" applyFill="1" applyBorder="1"/>
    <xf numFmtId="0" fontId="53" fillId="0" borderId="0" xfId="3" applyFont="1" applyFill="1"/>
    <xf numFmtId="0" fontId="13" fillId="0" borderId="0" xfId="137" applyFont="1" applyAlignment="1">
      <alignment horizontal="center" vertical="center"/>
    </xf>
    <xf numFmtId="6" fontId="57" fillId="0" borderId="0" xfId="0" applyNumberFormat="1" applyFont="1" applyFill="1" applyBorder="1"/>
    <xf numFmtId="0" fontId="57" fillId="0" borderId="0" xfId="0" applyFont="1" applyFill="1" applyBorder="1"/>
    <xf numFmtId="0" fontId="16" fillId="0" borderId="0" xfId="0" applyFont="1" applyFill="1" applyAlignment="1">
      <alignment wrapText="1"/>
    </xf>
    <xf numFmtId="0" fontId="16" fillId="0" borderId="0" xfId="0" applyFont="1" applyFill="1" applyAlignment="1">
      <alignment vertical="center"/>
    </xf>
    <xf numFmtId="0" fontId="16" fillId="0" borderId="0" xfId="0" applyFont="1" applyFill="1" applyProtection="1"/>
    <xf numFmtId="0" fontId="16" fillId="0" borderId="0" xfId="0" applyFont="1" applyFill="1" applyAlignment="1" applyProtection="1"/>
    <xf numFmtId="0" fontId="16" fillId="0" borderId="0" xfId="0" applyFont="1" applyFill="1" applyAlignment="1" applyProtection="1">
      <alignment horizontal="right"/>
    </xf>
    <xf numFmtId="0" fontId="16" fillId="0" borderId="0" xfId="0" applyFont="1" applyFill="1" applyAlignment="1" applyProtection="1">
      <alignment horizontal="center"/>
    </xf>
    <xf numFmtId="3" fontId="16" fillId="0" borderId="0" xfId="0" applyNumberFormat="1" applyFont="1" applyFill="1" applyBorder="1" applyAlignment="1" applyProtection="1"/>
    <xf numFmtId="0" fontId="16" fillId="0" borderId="10" xfId="0" applyFont="1" applyFill="1" applyBorder="1" applyProtection="1"/>
    <xf numFmtId="0" fontId="17" fillId="0" borderId="26" xfId="0" applyFont="1" applyFill="1" applyBorder="1" applyProtection="1"/>
    <xf numFmtId="164" fontId="16" fillId="0" borderId="0" xfId="0" applyNumberFormat="1" applyFont="1" applyFill="1" applyBorder="1" applyProtection="1"/>
    <xf numFmtId="0" fontId="17" fillId="0" borderId="33" xfId="0" applyFont="1" applyFill="1" applyBorder="1" applyProtection="1"/>
    <xf numFmtId="0" fontId="16" fillId="0" borderId="0" xfId="0" applyFont="1" applyFill="1" applyBorder="1" applyAlignment="1" applyProtection="1"/>
    <xf numFmtId="0" fontId="16" fillId="0" borderId="0" xfId="0" applyFont="1" applyFill="1" applyBorder="1" applyAlignment="1" applyProtection="1">
      <alignment horizontal="right"/>
    </xf>
    <xf numFmtId="0" fontId="16" fillId="0" borderId="0" xfId="0" applyFont="1" applyFill="1" applyBorder="1" applyProtection="1"/>
    <xf numFmtId="0" fontId="60" fillId="0" borderId="0" xfId="0" applyFont="1" applyFill="1" applyBorder="1" applyAlignment="1" applyProtection="1">
      <alignment vertical="top" wrapText="1"/>
    </xf>
    <xf numFmtId="0" fontId="21" fillId="0" borderId="10" xfId="0" applyFont="1" applyFill="1" applyBorder="1"/>
    <xf numFmtId="8" fontId="48" fillId="0" borderId="0" xfId="3" applyNumberFormat="1" applyFont="1" applyFill="1" applyBorder="1"/>
    <xf numFmtId="0" fontId="21" fillId="0" borderId="0" xfId="0" applyFont="1" applyFill="1" applyBorder="1" applyAlignment="1">
      <alignment wrapText="1"/>
    </xf>
    <xf numFmtId="0" fontId="16" fillId="0" borderId="0" xfId="0" applyFont="1" applyFill="1" applyAlignment="1">
      <alignment vertical="top"/>
    </xf>
    <xf numFmtId="0" fontId="17" fillId="0" borderId="0" xfId="0" applyFont="1" applyFill="1"/>
    <xf numFmtId="0" fontId="52" fillId="0" borderId="0" xfId="137" applyFont="1" applyAlignment="1">
      <alignment wrapText="1"/>
    </xf>
    <xf numFmtId="0" fontId="16" fillId="0" borderId="0" xfId="137" applyFont="1"/>
    <xf numFmtId="0" fontId="16" fillId="4" borderId="0" xfId="0" applyFont="1" applyFill="1" applyBorder="1" applyAlignment="1" applyProtection="1"/>
    <xf numFmtId="0" fontId="16" fillId="4" borderId="0" xfId="0" applyFont="1" applyFill="1" applyBorder="1" applyAlignment="1" applyProtection="1">
      <alignment horizontal="right"/>
    </xf>
    <xf numFmtId="171" fontId="16" fillId="4" borderId="0" xfId="0" applyNumberFormat="1" applyFont="1" applyFill="1" applyBorder="1"/>
    <xf numFmtId="171" fontId="16" fillId="4" borderId="19" xfId="0" applyNumberFormat="1" applyFont="1" applyFill="1" applyBorder="1"/>
    <xf numFmtId="0" fontId="18" fillId="0" borderId="0" xfId="0" applyFont="1" applyFill="1" applyBorder="1"/>
    <xf numFmtId="0" fontId="61" fillId="0" borderId="0" xfId="0" applyFont="1" applyFill="1" applyBorder="1" applyAlignment="1">
      <alignment horizontal="center"/>
    </xf>
    <xf numFmtId="0" fontId="61" fillId="0" borderId="0" xfId="0" applyFont="1" applyFill="1" applyBorder="1" applyAlignment="1">
      <alignment horizontal="center" vertical="center"/>
    </xf>
    <xf numFmtId="0" fontId="17" fillId="0" borderId="1" xfId="0" applyFont="1" applyFill="1" applyBorder="1" applyAlignment="1" applyProtection="1">
      <alignment wrapText="1"/>
    </xf>
    <xf numFmtId="0" fontId="14" fillId="0" borderId="0" xfId="0" applyFont="1" applyFill="1" applyBorder="1" applyAlignment="1"/>
    <xf numFmtId="0" fontId="17" fillId="0" borderId="8" xfId="0" applyFont="1" applyFill="1" applyBorder="1" applyAlignment="1" applyProtection="1">
      <alignment horizontal="right" wrapText="1"/>
    </xf>
    <xf numFmtId="0" fontId="17" fillId="0" borderId="8" xfId="0" applyFont="1" applyFill="1" applyBorder="1" applyAlignment="1" applyProtection="1">
      <alignment wrapText="1"/>
    </xf>
    <xf numFmtId="0" fontId="17" fillId="0" borderId="46" xfId="0" applyFont="1" applyFill="1" applyBorder="1" applyProtection="1"/>
    <xf numFmtId="0" fontId="20" fillId="0" borderId="18" xfId="0" applyFont="1" applyFill="1" applyBorder="1" applyAlignment="1">
      <alignment vertical="center" wrapText="1"/>
    </xf>
    <xf numFmtId="0" fontId="20" fillId="0" borderId="0" xfId="0" applyFont="1" applyFill="1" applyAlignment="1">
      <alignment vertical="top"/>
    </xf>
    <xf numFmtId="173" fontId="49" fillId="0" borderId="1" xfId="135" applyNumberFormat="1" applyFont="1" applyFill="1" applyBorder="1"/>
    <xf numFmtId="0" fontId="49" fillId="0" borderId="7" xfId="3" applyFont="1" applyBorder="1"/>
    <xf numFmtId="0" fontId="16" fillId="0" borderId="0" xfId="137" applyFont="1" applyFill="1"/>
    <xf numFmtId="0" fontId="12" fillId="0" borderId="0" xfId="137" applyFill="1" applyAlignment="1">
      <alignment horizontal="left"/>
    </xf>
    <xf numFmtId="0" fontId="88" fillId="0" borderId="0" xfId="0" applyFont="1" applyFill="1"/>
    <xf numFmtId="0" fontId="83" fillId="0" borderId="0" xfId="0" applyFont="1" applyFill="1"/>
    <xf numFmtId="0" fontId="18" fillId="0" borderId="0" xfId="0" applyFont="1" applyFill="1" applyBorder="1" applyAlignment="1">
      <alignment vertical="center"/>
    </xf>
    <xf numFmtId="0" fontId="58" fillId="0" borderId="0" xfId="0" applyFont="1" applyFill="1" applyBorder="1" applyAlignment="1">
      <alignment vertical="center"/>
    </xf>
    <xf numFmtId="0" fontId="61" fillId="0" borderId="0" xfId="0" applyFont="1" applyFill="1" applyBorder="1" applyAlignment="1">
      <alignment vertical="center"/>
    </xf>
    <xf numFmtId="0" fontId="48" fillId="0" borderId="1" xfId="3" quotePrefix="1" applyFont="1" applyFill="1" applyBorder="1" applyAlignment="1">
      <alignment horizontal="center"/>
    </xf>
    <xf numFmtId="165" fontId="86" fillId="0" borderId="10" xfId="0" applyNumberFormat="1" applyFont="1" applyFill="1" applyBorder="1"/>
    <xf numFmtId="0" fontId="12" fillId="0" borderId="0" xfId="137" applyAlignment="1">
      <alignment horizontal="left" vertical="center"/>
    </xf>
    <xf numFmtId="0" fontId="12" fillId="0" borderId="0" xfId="137" applyFill="1" applyAlignment="1">
      <alignment horizontal="left" vertical="center"/>
    </xf>
    <xf numFmtId="0" fontId="57" fillId="0" borderId="0" xfId="137" applyFont="1" applyFill="1" applyAlignment="1">
      <alignment horizontal="left" vertical="center"/>
    </xf>
    <xf numFmtId="0" fontId="16" fillId="0" borderId="0" xfId="137" applyFont="1" applyFill="1" applyAlignment="1">
      <alignment horizontal="left" vertical="center"/>
    </xf>
    <xf numFmtId="0" fontId="21" fillId="0" borderId="0" xfId="0" applyFont="1" applyFill="1" applyBorder="1" applyAlignment="1">
      <alignment vertical="center"/>
    </xf>
    <xf numFmtId="0" fontId="22" fillId="0" borderId="0" xfId="0" applyFont="1" applyFill="1"/>
    <xf numFmtId="0" fontId="49" fillId="0" borderId="10" xfId="3" applyFont="1" applyFill="1" applyBorder="1" applyAlignment="1">
      <alignment horizontal="left" indent="2"/>
    </xf>
    <xf numFmtId="3" fontId="16" fillId="0" borderId="0" xfId="0" applyNumberFormat="1" applyFont="1" applyFill="1"/>
    <xf numFmtId="3" fontId="16" fillId="0" borderId="8" xfId="0" applyNumberFormat="1" applyFont="1" applyFill="1" applyBorder="1" applyAlignment="1" applyProtection="1"/>
    <xf numFmtId="6" fontId="20" fillId="0" borderId="6" xfId="0" applyNumberFormat="1" applyFont="1" applyFill="1" applyBorder="1"/>
    <xf numFmtId="6" fontId="16" fillId="0" borderId="0" xfId="0" applyNumberFormat="1" applyFont="1" applyFill="1" applyBorder="1"/>
    <xf numFmtId="0" fontId="16" fillId="0" borderId="0" xfId="0" applyFont="1" applyFill="1"/>
    <xf numFmtId="0" fontId="16" fillId="0" borderId="0" xfId="0" applyFont="1" applyFill="1" applyBorder="1"/>
    <xf numFmtId="6" fontId="20" fillId="0" borderId="7" xfId="0" applyNumberFormat="1" applyFont="1" applyFill="1" applyBorder="1"/>
    <xf numFmtId="6" fontId="21" fillId="0" borderId="6" xfId="0" applyNumberFormat="1" applyFont="1" applyFill="1" applyBorder="1" applyAlignment="1">
      <alignment horizontal="center" wrapText="1"/>
    </xf>
    <xf numFmtId="6" fontId="20" fillId="0" borderId="6" xfId="0" applyNumberFormat="1" applyFont="1" applyFill="1" applyBorder="1" applyAlignment="1"/>
    <xf numFmtId="0" fontId="21" fillId="0" borderId="1" xfId="0" applyFont="1" applyFill="1" applyBorder="1"/>
    <xf numFmtId="0" fontId="16" fillId="0" borderId="53" xfId="0" applyFont="1" applyFill="1" applyBorder="1"/>
    <xf numFmtId="0" fontId="16" fillId="0" borderId="9" xfId="0" applyFont="1" applyFill="1" applyBorder="1"/>
    <xf numFmtId="6" fontId="49" fillId="0" borderId="0" xfId="3" applyNumberFormat="1" applyFont="1" applyFill="1" applyBorder="1"/>
    <xf numFmtId="6" fontId="49" fillId="48" borderId="0" xfId="3" applyNumberFormat="1" applyFont="1" applyFill="1" applyBorder="1"/>
    <xf numFmtId="0" fontId="49" fillId="0" borderId="0" xfId="3" applyFont="1"/>
    <xf numFmtId="6" fontId="48" fillId="0" borderId="0" xfId="3" applyNumberFormat="1" applyFont="1" applyFill="1" applyBorder="1"/>
    <xf numFmtId="6" fontId="49" fillId="0" borderId="7" xfId="3" applyNumberFormat="1" applyFont="1" applyFill="1" applyBorder="1"/>
    <xf numFmtId="0" fontId="48" fillId="0" borderId="1" xfId="3" applyFont="1" applyFill="1" applyBorder="1" applyAlignment="1">
      <alignment horizontal="center"/>
    </xf>
    <xf numFmtId="6" fontId="49" fillId="0" borderId="10" xfId="3" applyNumberFormat="1" applyFont="1" applyFill="1" applyBorder="1"/>
    <xf numFmtId="167" fontId="16" fillId="0" borderId="0" xfId="1" applyNumberFormat="1" applyFont="1" applyFill="1"/>
    <xf numFmtId="3" fontId="16" fillId="0" borderId="8" xfId="0" applyNumberFormat="1" applyFont="1" applyFill="1" applyBorder="1"/>
    <xf numFmtId="3" fontId="17" fillId="0" borderId="31" xfId="0" applyNumberFormat="1" applyFont="1" applyFill="1" applyBorder="1" applyAlignment="1" applyProtection="1">
      <alignment wrapText="1"/>
    </xf>
    <xf numFmtId="176" fontId="16" fillId="85" borderId="10" xfId="0" applyNumberFormat="1" applyFont="1" applyFill="1" applyBorder="1" applyAlignment="1" applyProtection="1">
      <alignment horizontal="right"/>
    </xf>
    <xf numFmtId="176" fontId="16" fillId="0" borderId="0" xfId="0" applyNumberFormat="1" applyFont="1" applyFill="1" applyBorder="1" applyAlignment="1" applyProtection="1"/>
    <xf numFmtId="176" fontId="16" fillId="0" borderId="6" xfId="0" applyNumberFormat="1" applyFont="1" applyFill="1" applyBorder="1" applyAlignment="1" applyProtection="1"/>
    <xf numFmtId="176" fontId="16" fillId="0" borderId="1" xfId="0" applyNumberFormat="1" applyFont="1" applyFill="1" applyBorder="1" applyAlignment="1" applyProtection="1"/>
    <xf numFmtId="176" fontId="16" fillId="0" borderId="9" xfId="0" applyNumberFormat="1" applyFont="1" applyFill="1" applyBorder="1" applyAlignment="1" applyProtection="1"/>
    <xf numFmtId="176" fontId="16" fillId="0" borderId="28" xfId="0" applyNumberFormat="1" applyFont="1" applyFill="1" applyBorder="1" applyAlignment="1" applyProtection="1"/>
    <xf numFmtId="176" fontId="16" fillId="0" borderId="34" xfId="0" applyNumberFormat="1" applyFont="1" applyFill="1" applyBorder="1" applyAlignment="1" applyProtection="1"/>
    <xf numFmtId="176" fontId="17" fillId="0" borderId="31" xfId="0" applyNumberFormat="1" applyFont="1" applyFill="1" applyBorder="1" applyAlignment="1" applyProtection="1">
      <alignment wrapText="1"/>
    </xf>
    <xf numFmtId="176" fontId="17" fillId="0" borderId="32" xfId="0" applyNumberFormat="1" applyFont="1" applyFill="1" applyBorder="1" applyAlignment="1" applyProtection="1"/>
    <xf numFmtId="3" fontId="17" fillId="0" borderId="1" xfId="0" applyNumberFormat="1" applyFont="1" applyFill="1" applyBorder="1" applyAlignment="1" applyProtection="1">
      <alignment wrapText="1"/>
    </xf>
    <xf numFmtId="0" fontId="17" fillId="0" borderId="61" xfId="0" applyFont="1" applyFill="1" applyBorder="1" applyAlignment="1">
      <alignment horizontal="center" vertical="center"/>
    </xf>
    <xf numFmtId="0" fontId="16" fillId="0" borderId="61" xfId="0" applyFont="1" applyFill="1" applyBorder="1" applyAlignment="1">
      <alignment vertical="top" wrapText="1"/>
    </xf>
    <xf numFmtId="0" fontId="0" fillId="0" borderId="0" xfId="0" applyFont="1" applyFill="1" applyAlignment="1">
      <alignment vertical="center"/>
    </xf>
    <xf numFmtId="0" fontId="0" fillId="0" borderId="0" xfId="0" applyFont="1" applyFill="1"/>
    <xf numFmtId="0" fontId="16" fillId="0" borderId="61" xfId="0" applyFont="1" applyFill="1" applyBorder="1" applyAlignment="1">
      <alignment vertical="center"/>
    </xf>
    <xf numFmtId="3" fontId="16" fillId="3" borderId="61" xfId="0" applyNumberFormat="1" applyFont="1" applyFill="1" applyBorder="1" applyAlignment="1">
      <alignment horizontal="right" vertical="center" wrapText="1"/>
    </xf>
    <xf numFmtId="3" fontId="16" fillId="3" borderId="10" xfId="0" applyNumberFormat="1" applyFont="1" applyFill="1" applyBorder="1" applyAlignment="1">
      <alignment horizontal="right" vertical="center" wrapText="1"/>
    </xf>
    <xf numFmtId="0" fontId="16" fillId="0" borderId="61" xfId="0" applyFont="1" applyFill="1" applyBorder="1" applyAlignment="1" applyProtection="1">
      <alignment vertical="center"/>
    </xf>
    <xf numFmtId="0" fontId="16" fillId="0" borderId="61" xfId="0" applyFont="1" applyFill="1" applyBorder="1" applyAlignment="1">
      <alignment horizontal="left" vertical="top" wrapText="1"/>
    </xf>
    <xf numFmtId="0" fontId="0" fillId="0" borderId="0" xfId="0" applyFont="1" applyFill="1" applyBorder="1"/>
    <xf numFmtId="0" fontId="0" fillId="0" borderId="0" xfId="0" applyFont="1" applyFill="1" applyAlignment="1">
      <alignment wrapText="1"/>
    </xf>
    <xf numFmtId="3" fontId="16" fillId="3" borderId="61" xfId="0" applyNumberFormat="1" applyFont="1" applyFill="1" applyBorder="1" applyAlignment="1">
      <alignment vertical="center" wrapText="1"/>
    </xf>
    <xf numFmtId="3" fontId="16" fillId="3" borderId="10" xfId="0" applyNumberFormat="1" applyFont="1" applyFill="1" applyBorder="1" applyAlignment="1">
      <alignment vertical="center" wrapText="1"/>
    </xf>
    <xf numFmtId="3" fontId="16" fillId="0" borderId="6" xfId="0" applyNumberFormat="1" applyFont="1" applyFill="1" applyBorder="1" applyAlignment="1">
      <alignment horizontal="right" vertical="top"/>
    </xf>
    <xf numFmtId="3" fontId="16" fillId="0" borderId="6" xfId="0" applyNumberFormat="1" applyFont="1" applyFill="1" applyBorder="1" applyAlignment="1">
      <alignment horizontal="right" vertical="top" wrapText="1"/>
    </xf>
    <xf numFmtId="0" fontId="16" fillId="0" borderId="10" xfId="0" applyFont="1" applyFill="1" applyBorder="1" applyAlignment="1" applyProtection="1">
      <alignment vertical="center"/>
    </xf>
    <xf numFmtId="176" fontId="16" fillId="0" borderId="0" xfId="0" applyNumberFormat="1" applyFont="1" applyFill="1" applyBorder="1" applyAlignment="1" applyProtection="1">
      <alignment horizontal="right"/>
    </xf>
    <xf numFmtId="176" fontId="16" fillId="0" borderId="1" xfId="0" applyNumberFormat="1" applyFont="1" applyFill="1" applyBorder="1" applyAlignment="1" applyProtection="1">
      <alignment horizontal="right"/>
    </xf>
    <xf numFmtId="176" fontId="16" fillId="0" borderId="6" xfId="0" applyNumberFormat="1" applyFont="1" applyFill="1" applyBorder="1" applyAlignment="1" applyProtection="1">
      <alignment horizontal="right"/>
    </xf>
    <xf numFmtId="176" fontId="16" fillId="0" borderId="9" xfId="0" applyNumberFormat="1" applyFont="1" applyFill="1" applyBorder="1" applyAlignment="1" applyProtection="1">
      <alignment horizontal="right"/>
    </xf>
    <xf numFmtId="0" fontId="21" fillId="0" borderId="6" xfId="0" applyFont="1" applyFill="1" applyBorder="1"/>
    <xf numFmtId="1" fontId="16" fillId="0" borderId="0" xfId="0" applyNumberFormat="1" applyFont="1" applyFill="1" applyBorder="1" applyAlignment="1">
      <alignment horizontal="right" wrapText="1"/>
    </xf>
    <xf numFmtId="1" fontId="16" fillId="0" borderId="6" xfId="0" applyNumberFormat="1" applyFont="1" applyFill="1" applyBorder="1" applyAlignment="1" applyProtection="1">
      <alignment horizontal="right"/>
    </xf>
    <xf numFmtId="1" fontId="16" fillId="0" borderId="1" xfId="0" applyNumberFormat="1" applyFont="1" applyFill="1" applyBorder="1" applyAlignment="1">
      <alignment horizontal="right" wrapText="1"/>
    </xf>
    <xf numFmtId="1" fontId="16" fillId="0" borderId="9" xfId="0" applyNumberFormat="1" applyFont="1" applyFill="1" applyBorder="1" applyAlignment="1" applyProtection="1">
      <alignment horizontal="right"/>
    </xf>
    <xf numFmtId="0" fontId="16" fillId="0" borderId="73" xfId="0" applyFont="1" applyFill="1" applyBorder="1"/>
    <xf numFmtId="1" fontId="16" fillId="0" borderId="0" xfId="0" applyNumberFormat="1" applyFont="1" applyFill="1" applyBorder="1" applyAlignment="1" applyProtection="1">
      <alignment horizontal="right"/>
    </xf>
    <xf numFmtId="3" fontId="16" fillId="0" borderId="1" xfId="0" applyNumberFormat="1" applyFont="1" applyFill="1" applyBorder="1" applyAlignment="1" applyProtection="1"/>
    <xf numFmtId="3" fontId="16" fillId="0" borderId="0" xfId="0" applyNumberFormat="1" applyFont="1" applyFill="1" applyBorder="1" applyAlignment="1" applyProtection="1">
      <alignment horizontal="right"/>
    </xf>
    <xf numFmtId="3" fontId="16" fillId="0" borderId="1" xfId="0" applyNumberFormat="1" applyFont="1" applyFill="1" applyBorder="1" applyAlignment="1" applyProtection="1">
      <alignment horizontal="right"/>
    </xf>
    <xf numFmtId="5" fontId="20" fillId="0" borderId="0" xfId="789" applyNumberFormat="1" applyFont="1" applyFill="1" applyBorder="1"/>
    <xf numFmtId="5" fontId="20" fillId="0" borderId="1" xfId="789" applyNumberFormat="1" applyFont="1" applyFill="1" applyBorder="1"/>
    <xf numFmtId="5" fontId="20" fillId="0" borderId="6" xfId="789" applyNumberFormat="1" applyFont="1" applyFill="1" applyBorder="1"/>
    <xf numFmtId="0" fontId="17" fillId="0" borderId="0" xfId="0" applyFont="1" applyFill="1" applyBorder="1"/>
    <xf numFmtId="0" fontId="119" fillId="0" borderId="0" xfId="0" applyFont="1" applyFill="1" applyBorder="1"/>
    <xf numFmtId="5" fontId="20" fillId="0" borderId="9" xfId="789" applyNumberFormat="1" applyFont="1" applyFill="1" applyBorder="1"/>
    <xf numFmtId="5" fontId="57" fillId="0" borderId="0" xfId="789" applyNumberFormat="1" applyFont="1" applyFill="1" applyBorder="1"/>
    <xf numFmtId="0" fontId="120" fillId="0" borderId="0" xfId="0" applyFont="1" applyFill="1" applyBorder="1"/>
    <xf numFmtId="0" fontId="121" fillId="0" borderId="0" xfId="0" applyFont="1" applyFill="1"/>
    <xf numFmtId="5" fontId="20" fillId="0" borderId="0" xfId="789" applyNumberFormat="1" applyFont="1" applyFill="1" applyBorder="1" applyAlignment="1">
      <alignment horizontal="right"/>
    </xf>
    <xf numFmtId="5" fontId="20" fillId="0" borderId="74" xfId="789" applyNumberFormat="1" applyFont="1" applyFill="1" applyBorder="1"/>
    <xf numFmtId="5" fontId="20" fillId="0" borderId="0" xfId="789" applyNumberFormat="1" applyFont="1" applyFill="1"/>
    <xf numFmtId="5" fontId="16" fillId="0" borderId="0" xfId="0" applyNumberFormat="1" applyFont="1" applyFill="1" applyBorder="1"/>
    <xf numFmtId="5" fontId="16" fillId="0" borderId="13" xfId="0" applyNumberFormat="1" applyFont="1" applyFill="1" applyBorder="1"/>
    <xf numFmtId="5" fontId="16" fillId="0" borderId="1" xfId="0" applyNumberFormat="1" applyFont="1" applyFill="1" applyBorder="1"/>
    <xf numFmtId="5" fontId="17" fillId="0" borderId="1" xfId="0" applyNumberFormat="1" applyFont="1" applyFill="1" applyBorder="1" applyAlignment="1">
      <alignment horizontal="center"/>
    </xf>
    <xf numFmtId="5" fontId="16" fillId="0" borderId="7" xfId="0" applyNumberFormat="1" applyFont="1" applyFill="1" applyBorder="1"/>
    <xf numFmtId="5" fontId="16" fillId="0" borderId="0" xfId="0" applyNumberFormat="1" applyFont="1" applyFill="1" applyBorder="1" applyAlignment="1">
      <alignment horizontal="right"/>
    </xf>
    <xf numFmtId="5" fontId="16" fillId="0" borderId="0" xfId="0" applyNumberFormat="1" applyFont="1" applyFill="1"/>
    <xf numFmtId="5" fontId="16" fillId="0" borderId="0" xfId="0" applyNumberFormat="1" applyFont="1" applyFill="1" applyBorder="1" applyAlignment="1"/>
    <xf numFmtId="5" fontId="16" fillId="0" borderId="0" xfId="0" applyNumberFormat="1" applyFont="1" applyFill="1" applyBorder="1" applyAlignment="1">
      <alignment vertical="top"/>
    </xf>
    <xf numFmtId="5" fontId="16" fillId="4" borderId="0" xfId="0" applyNumberFormat="1" applyFont="1" applyFill="1" applyBorder="1"/>
    <xf numFmtId="5" fontId="16" fillId="0" borderId="17" xfId="0" applyNumberFormat="1" applyFont="1" applyFill="1" applyBorder="1"/>
    <xf numFmtId="5" fontId="16" fillId="0" borderId="19" xfId="0" applyNumberFormat="1" applyFont="1" applyFill="1" applyBorder="1"/>
    <xf numFmtId="5" fontId="16" fillId="4" borderId="19" xfId="0" applyNumberFormat="1" applyFont="1" applyFill="1" applyBorder="1"/>
    <xf numFmtId="5" fontId="16" fillId="0" borderId="0" xfId="1" applyNumberFormat="1" applyFont="1" applyFill="1"/>
    <xf numFmtId="0" fontId="18" fillId="0" borderId="0" xfId="0" applyFont="1" applyFill="1" applyBorder="1" applyAlignment="1">
      <alignment horizontal="left"/>
    </xf>
    <xf numFmtId="49" fontId="89" fillId="0" borderId="0" xfId="0" applyNumberFormat="1" applyFont="1" applyFill="1" applyBorder="1" applyAlignment="1">
      <alignment horizontal="right" vertical="top"/>
    </xf>
    <xf numFmtId="49" fontId="123" fillId="0" borderId="0" xfId="0" applyNumberFormat="1" applyFont="1" applyFill="1" applyBorder="1" applyAlignment="1">
      <alignment horizontal="right" vertical="top"/>
    </xf>
    <xf numFmtId="0" fontId="16" fillId="86" borderId="0" xfId="0" applyFont="1" applyFill="1" applyBorder="1" applyAlignment="1" applyProtection="1"/>
    <xf numFmtId="0" fontId="16" fillId="86" borderId="0" xfId="0" applyFont="1" applyFill="1" applyBorder="1" applyAlignment="1" applyProtection="1">
      <alignment horizontal="right"/>
    </xf>
    <xf numFmtId="0" fontId="16" fillId="86" borderId="0" xfId="0" applyFont="1" applyFill="1" applyBorder="1" applyProtection="1"/>
    <xf numFmtId="176" fontId="17" fillId="0" borderId="1" xfId="0" applyNumberFormat="1" applyFont="1" applyFill="1" applyBorder="1" applyAlignment="1" applyProtection="1">
      <alignment wrapText="1"/>
    </xf>
    <xf numFmtId="176" fontId="17" fillId="0" borderId="9" xfId="0" applyNumberFormat="1" applyFont="1" applyFill="1" applyBorder="1" applyAlignment="1" applyProtection="1"/>
    <xf numFmtId="0" fontId="16" fillId="86" borderId="0" xfId="0" applyFont="1" applyFill="1" applyAlignment="1" applyProtection="1"/>
    <xf numFmtId="0" fontId="16" fillId="86" borderId="0" xfId="0" applyFont="1" applyFill="1" applyAlignment="1" applyProtection="1">
      <alignment horizontal="right"/>
    </xf>
    <xf numFmtId="0" fontId="16" fillId="86" borderId="0" xfId="0" applyFont="1" applyFill="1" applyProtection="1"/>
    <xf numFmtId="176" fontId="17" fillId="0" borderId="1" xfId="0" applyNumberFormat="1" applyFont="1" applyFill="1" applyBorder="1" applyAlignment="1" applyProtection="1">
      <alignment horizontal="right" wrapText="1"/>
    </xf>
    <xf numFmtId="176" fontId="17" fillId="0" borderId="9" xfId="0" applyNumberFormat="1" applyFont="1" applyFill="1" applyBorder="1" applyAlignment="1" applyProtection="1">
      <alignment horizontal="right"/>
    </xf>
    <xf numFmtId="0" fontId="16" fillId="0" borderId="0" xfId="0" applyFont="1" applyFill="1" applyAlignment="1">
      <alignment horizontal="left" vertical="top"/>
    </xf>
    <xf numFmtId="0" fontId="20" fillId="0" borderId="0" xfId="1199" quotePrefix="1" applyNumberFormat="1" applyFont="1" applyFill="1" applyBorder="1" applyProtection="1">
      <alignment horizontal="left" vertical="center" indent="1"/>
      <protection locked="0"/>
    </xf>
    <xf numFmtId="0" fontId="20" fillId="0" borderId="0" xfId="0" applyFont="1" applyFill="1" applyAlignment="1">
      <alignment vertical="top" wrapText="1"/>
    </xf>
    <xf numFmtId="0" fontId="20" fillId="0" borderId="0" xfId="0" applyFont="1" applyFill="1" applyAlignment="1">
      <alignment wrapText="1"/>
    </xf>
    <xf numFmtId="0" fontId="20" fillId="0" borderId="0" xfId="1200" quotePrefix="1" applyNumberFormat="1" applyFont="1" applyFill="1" applyBorder="1" applyProtection="1">
      <alignment horizontal="left" vertical="center" indent="1"/>
      <protection locked="0"/>
    </xf>
    <xf numFmtId="176" fontId="17" fillId="0" borderId="31" xfId="0" applyNumberFormat="1" applyFont="1" applyFill="1" applyBorder="1" applyAlignment="1" applyProtection="1">
      <alignment horizontal="right" wrapText="1"/>
    </xf>
    <xf numFmtId="0" fontId="87" fillId="0" borderId="0" xfId="0" applyFont="1" applyFill="1" applyBorder="1"/>
    <xf numFmtId="166" fontId="86" fillId="0" borderId="8" xfId="0" applyNumberFormat="1" applyFont="1" applyFill="1" applyBorder="1"/>
    <xf numFmtId="0" fontId="22" fillId="0" borderId="0" xfId="0" quotePrefix="1" applyFont="1" applyFill="1" applyAlignment="1">
      <alignment wrapText="1"/>
    </xf>
    <xf numFmtId="0" fontId="20" fillId="0" borderId="0" xfId="0" quotePrefix="1" applyFont="1" applyFill="1" applyAlignment="1">
      <alignment wrapText="1"/>
    </xf>
    <xf numFmtId="6" fontId="20" fillId="0" borderId="9" xfId="0" applyNumberFormat="1" applyFont="1" applyFill="1" applyBorder="1"/>
    <xf numFmtId="0" fontId="213" fillId="0" borderId="0" xfId="0" applyFont="1" applyFill="1" applyAlignment="1">
      <alignment vertical="center"/>
    </xf>
    <xf numFmtId="0" fontId="213" fillId="0" borderId="0" xfId="0" applyFont="1" applyFill="1" applyBorder="1" applyAlignment="1">
      <alignment vertical="center"/>
    </xf>
    <xf numFmtId="0" fontId="57" fillId="0" borderId="0" xfId="0" applyFont="1" applyFill="1" applyBorder="1" applyAlignment="1">
      <alignment vertical="center"/>
    </xf>
    <xf numFmtId="0" fontId="14" fillId="0" borderId="0" xfId="0" applyFont="1" applyFill="1" applyBorder="1" applyAlignment="1">
      <alignment vertical="center"/>
    </xf>
    <xf numFmtId="5" fontId="57" fillId="0" borderId="0" xfId="789" applyNumberFormat="1" applyFont="1" applyFill="1" applyBorder="1" applyAlignment="1">
      <alignment vertical="center"/>
    </xf>
    <xf numFmtId="5" fontId="214" fillId="0" borderId="0" xfId="789" applyNumberFormat="1" applyFont="1" applyFill="1" applyBorder="1" applyAlignment="1">
      <alignment vertical="center"/>
    </xf>
    <xf numFmtId="5" fontId="20" fillId="0" borderId="10" xfId="789" applyNumberFormat="1" applyFont="1" applyFill="1" applyBorder="1"/>
    <xf numFmtId="0" fontId="213" fillId="0" borderId="0" xfId="0" applyFont="1" applyFill="1" applyBorder="1" applyAlignment="1">
      <alignment horizontal="right" vertical="center"/>
    </xf>
    <xf numFmtId="0" fontId="213" fillId="0" borderId="0" xfId="0" applyFont="1" applyFill="1" applyBorder="1" applyAlignment="1">
      <alignment horizontal="center"/>
    </xf>
    <xf numFmtId="5" fontId="213" fillId="0" borderId="0" xfId="0" applyNumberFormat="1" applyFont="1" applyFill="1" applyBorder="1" applyAlignment="1">
      <alignment horizontal="center"/>
    </xf>
    <xf numFmtId="6" fontId="20" fillId="0" borderId="6" xfId="0" applyNumberFormat="1" applyFont="1" applyFill="1" applyBorder="1" applyAlignment="1">
      <alignment horizontal="right"/>
    </xf>
    <xf numFmtId="6" fontId="20" fillId="0" borderId="6" xfId="0" applyNumberFormat="1" applyFont="1" applyFill="1" applyBorder="1" applyAlignment="1">
      <alignment horizontal="right" vertical="center"/>
    </xf>
    <xf numFmtId="6" fontId="20" fillId="0" borderId="9" xfId="0" applyNumberFormat="1" applyFont="1" applyFill="1" applyBorder="1" applyAlignment="1">
      <alignment horizontal="right" vertical="center"/>
    </xf>
    <xf numFmtId="0" fontId="48" fillId="0" borderId="9" xfId="3" applyFont="1" applyFill="1" applyBorder="1" applyAlignment="1">
      <alignment horizontal="center"/>
    </xf>
    <xf numFmtId="3" fontId="49" fillId="0" borderId="0" xfId="3" applyNumberFormat="1" applyFont="1" applyFill="1" applyBorder="1"/>
    <xf numFmtId="3" fontId="49" fillId="46" borderId="0" xfId="3" applyNumberFormat="1" applyFont="1" applyFill="1" applyBorder="1"/>
    <xf numFmtId="3" fontId="49" fillId="0" borderId="1" xfId="3" applyNumberFormat="1" applyFont="1" applyFill="1" applyBorder="1"/>
    <xf numFmtId="3" fontId="49" fillId="47" borderId="0" xfId="3" applyNumberFormat="1" applyFont="1" applyFill="1" applyBorder="1" applyAlignment="1">
      <alignment horizontal="center"/>
    </xf>
    <xf numFmtId="3" fontId="48" fillId="0" borderId="0" xfId="3" applyNumberFormat="1" applyFont="1" applyFill="1" applyBorder="1"/>
    <xf numFmtId="0" fontId="0" fillId="0" borderId="8" xfId="0" applyBorder="1" applyAlignment="1"/>
    <xf numFmtId="0" fontId="16" fillId="0" borderId="102" xfId="0" applyFont="1" applyFill="1" applyBorder="1" applyProtection="1"/>
    <xf numFmtId="3" fontId="16" fillId="0" borderId="103" xfId="0" applyNumberFormat="1" applyFont="1" applyFill="1" applyBorder="1" applyAlignment="1" applyProtection="1"/>
    <xf numFmtId="0" fontId="119" fillId="0" borderId="0" xfId="0" applyFont="1" applyFill="1" applyProtection="1"/>
    <xf numFmtId="0" fontId="16" fillId="88" borderId="102" xfId="0" applyFont="1" applyFill="1" applyBorder="1" applyProtection="1"/>
    <xf numFmtId="0" fontId="16" fillId="0" borderId="108" xfId="0" applyFont="1" applyFill="1" applyBorder="1" applyAlignment="1" applyProtection="1">
      <alignment horizontal="center"/>
    </xf>
    <xf numFmtId="0" fontId="17" fillId="0" borderId="105" xfId="0" applyFont="1" applyFill="1" applyBorder="1" applyAlignment="1" applyProtection="1"/>
    <xf numFmtId="0" fontId="17" fillId="0" borderId="108" xfId="0" applyFont="1" applyFill="1" applyBorder="1" applyAlignment="1" applyProtection="1">
      <alignment horizontal="center" vertical="center"/>
    </xf>
    <xf numFmtId="0" fontId="17" fillId="0" borderId="108"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0" borderId="108" xfId="0" applyFont="1" applyFill="1" applyBorder="1" applyAlignment="1" applyProtection="1">
      <alignment horizontal="left"/>
    </xf>
    <xf numFmtId="0" fontId="17" fillId="0" borderId="101" xfId="0" applyFont="1" applyFill="1" applyBorder="1" applyAlignment="1" applyProtection="1">
      <alignment wrapText="1"/>
    </xf>
    <xf numFmtId="0" fontId="17" fillId="0" borderId="99" xfId="0" applyFont="1" applyFill="1" applyBorder="1" applyAlignment="1" applyProtection="1"/>
    <xf numFmtId="0" fontId="17" fillId="0" borderId="106" xfId="0" applyFont="1" applyFill="1" applyBorder="1" applyAlignment="1" applyProtection="1">
      <alignment wrapText="1"/>
    </xf>
    <xf numFmtId="0" fontId="17" fillId="0" borderId="99" xfId="0" applyFont="1" applyFill="1" applyBorder="1" applyAlignment="1" applyProtection="1">
      <alignment wrapText="1"/>
    </xf>
    <xf numFmtId="0" fontId="17" fillId="0" borderId="106" xfId="0" applyFont="1" applyFill="1" applyBorder="1" applyAlignment="1" applyProtection="1">
      <alignment horizontal="right" wrapText="1"/>
    </xf>
    <xf numFmtId="0" fontId="17" fillId="0" borderId="101" xfId="0" applyFont="1" applyFill="1" applyBorder="1" applyAlignment="1" applyProtection="1">
      <alignment horizontal="center" wrapText="1"/>
    </xf>
    <xf numFmtId="0" fontId="17" fillId="0" borderId="101" xfId="0" applyFont="1" applyFill="1" applyBorder="1" applyAlignment="1" applyProtection="1">
      <alignment horizontal="right" wrapText="1"/>
    </xf>
    <xf numFmtId="0" fontId="17" fillId="0" borderId="99" xfId="0" applyFont="1" applyFill="1" applyBorder="1" applyAlignment="1" applyProtection="1">
      <alignment horizontal="right"/>
    </xf>
    <xf numFmtId="176" fontId="16" fillId="85" borderId="105" xfId="0" applyNumberFormat="1" applyFont="1" applyFill="1" applyBorder="1" applyAlignment="1" applyProtection="1">
      <alignment horizontal="right"/>
    </xf>
    <xf numFmtId="176" fontId="16" fillId="0" borderId="100" xfId="0" applyNumberFormat="1" applyFont="1" applyFill="1" applyBorder="1" applyAlignment="1" applyProtection="1">
      <alignment horizontal="right"/>
    </xf>
    <xf numFmtId="3" fontId="16" fillId="0" borderId="102" xfId="0" applyNumberFormat="1" applyFont="1" applyFill="1" applyBorder="1" applyAlignment="1">
      <alignment horizontal="right" vertical="top" wrapText="1"/>
    </xf>
    <xf numFmtId="0" fontId="16" fillId="0" borderId="103" xfId="0" applyFont="1" applyFill="1" applyBorder="1" applyProtection="1"/>
    <xf numFmtId="3" fontId="16" fillId="0" borderId="102" xfId="0" applyNumberFormat="1" applyFont="1" applyFill="1" applyBorder="1" applyAlignment="1">
      <alignment horizontal="right" vertical="top"/>
    </xf>
    <xf numFmtId="176" fontId="16" fillId="0" borderId="100" xfId="0" applyNumberFormat="1" applyFont="1" applyFill="1" applyBorder="1" applyAlignment="1" applyProtection="1"/>
    <xf numFmtId="3" fontId="16" fillId="0" borderId="8" xfId="0" applyNumberFormat="1" applyFont="1" applyFill="1" applyBorder="1" applyAlignment="1" applyProtection="1">
      <alignment horizontal="right"/>
    </xf>
    <xf numFmtId="176" fontId="16" fillId="85" borderId="102" xfId="0" applyNumberFormat="1" applyFont="1" applyFill="1" applyBorder="1" applyAlignment="1" applyProtection="1">
      <alignment horizontal="right"/>
    </xf>
    <xf numFmtId="166" fontId="21" fillId="0" borderId="8" xfId="0" applyNumberFormat="1" applyFont="1" applyFill="1" applyBorder="1"/>
    <xf numFmtId="166" fontId="21" fillId="0" borderId="10" xfId="0" quotePrefix="1" applyNumberFormat="1" applyFont="1" applyFill="1" applyBorder="1" applyAlignment="1">
      <alignment horizontal="right"/>
    </xf>
    <xf numFmtId="6" fontId="20" fillId="0" borderId="105" xfId="137" applyNumberFormat="1" applyFont="1" applyFill="1" applyBorder="1" applyAlignment="1">
      <alignment horizontal="center"/>
    </xf>
    <xf numFmtId="3" fontId="16" fillId="3" borderId="108" xfId="0" applyNumberFormat="1" applyFont="1" applyFill="1" applyBorder="1" applyAlignment="1">
      <alignment horizontal="right" vertical="center" wrapText="1"/>
    </xf>
    <xf numFmtId="0" fontId="16" fillId="0" borderId="108" xfId="0" applyFont="1" applyFill="1" applyBorder="1" applyAlignment="1">
      <alignment vertical="top" wrapText="1"/>
    </xf>
    <xf numFmtId="2" fontId="16" fillId="2" borderId="108" xfId="0" applyNumberFormat="1" applyFont="1" applyFill="1" applyBorder="1" applyAlignment="1">
      <alignment horizontal="right" vertical="center"/>
    </xf>
    <xf numFmtId="0" fontId="16" fillId="0" borderId="108" xfId="0" applyFont="1" applyFill="1" applyBorder="1" applyAlignment="1" applyProtection="1">
      <alignment vertical="center"/>
    </xf>
    <xf numFmtId="165" fontId="21" fillId="0" borderId="10" xfId="0" applyNumberFormat="1" applyFont="1" applyFill="1" applyBorder="1"/>
    <xf numFmtId="0" fontId="85" fillId="0" borderId="0" xfId="0" applyFont="1" applyFill="1" applyAlignment="1">
      <alignment vertical="center" wrapText="1"/>
    </xf>
    <xf numFmtId="0" fontId="85" fillId="0" borderId="0" xfId="0" applyFont="1" applyFill="1" applyAlignment="1">
      <alignment horizontal="left" vertical="top" wrapText="1"/>
    </xf>
    <xf numFmtId="0" fontId="91" fillId="0" borderId="0" xfId="0" applyFont="1" applyFill="1" applyBorder="1"/>
    <xf numFmtId="0" fontId="219" fillId="0" borderId="0" xfId="0" applyNumberFormat="1" applyFont="1" applyFill="1" applyBorder="1" applyAlignment="1" applyProtection="1">
      <alignment vertical="center" wrapText="1" shrinkToFit="1"/>
    </xf>
    <xf numFmtId="3" fontId="16" fillId="0" borderId="27" xfId="0" applyNumberFormat="1" applyFont="1" applyFill="1" applyBorder="1" applyAlignment="1" applyProtection="1"/>
    <xf numFmtId="3" fontId="16" fillId="0" borderId="103" xfId="0" applyNumberFormat="1" applyFont="1" applyFill="1" applyBorder="1" applyAlignment="1" applyProtection="1">
      <alignment horizontal="right"/>
    </xf>
    <xf numFmtId="176" fontId="16" fillId="0" borderId="29" xfId="0" applyNumberFormat="1" applyFont="1" applyFill="1" applyBorder="1" applyAlignment="1" applyProtection="1"/>
    <xf numFmtId="3" fontId="17" fillId="0" borderId="101" xfId="0" applyNumberFormat="1" applyFont="1" applyFill="1" applyBorder="1" applyAlignment="1" applyProtection="1">
      <alignment horizontal="center" vertical="center" wrapText="1"/>
    </xf>
    <xf numFmtId="0" fontId="17" fillId="0" borderId="101" xfId="0" applyFont="1" applyFill="1" applyBorder="1" applyAlignment="1" applyProtection="1"/>
    <xf numFmtId="0" fontId="19" fillId="0" borderId="0" xfId="137" applyFont="1" applyFill="1" applyBorder="1" applyAlignment="1"/>
    <xf numFmtId="0" fontId="52" fillId="0" borderId="108" xfId="137" applyFont="1" applyBorder="1" applyAlignment="1">
      <alignment horizontal="center" vertical="center" wrapText="1"/>
    </xf>
    <xf numFmtId="0" fontId="21" fillId="0" borderId="108" xfId="137" applyFont="1" applyBorder="1" applyAlignment="1">
      <alignment horizontal="center" vertical="center"/>
    </xf>
    <xf numFmtId="0" fontId="52" fillId="0" borderId="108" xfId="137" applyFont="1" applyBorder="1" applyAlignment="1">
      <alignment horizontal="center" vertical="center"/>
    </xf>
    <xf numFmtId="0" fontId="19" fillId="0" borderId="108" xfId="137" applyFont="1" applyBorder="1" applyAlignment="1">
      <alignment horizontal="left" vertical="center" wrapText="1"/>
    </xf>
    <xf numFmtId="8" fontId="19" fillId="0" borderId="108" xfId="137" applyNumberFormat="1" applyFont="1" applyFill="1" applyBorder="1" applyAlignment="1">
      <alignment horizontal="center" vertical="center"/>
    </xf>
    <xf numFmtId="0" fontId="19" fillId="0" borderId="108" xfId="137" applyFont="1" applyBorder="1" applyAlignment="1">
      <alignment horizontal="left" vertical="center"/>
    </xf>
    <xf numFmtId="0" fontId="20" fillId="0" borderId="108" xfId="0" applyFont="1" applyFill="1" applyBorder="1" applyAlignment="1">
      <alignment horizontal="left" vertical="center" wrapText="1"/>
    </xf>
    <xf numFmtId="14" fontId="19" fillId="0" borderId="108" xfId="137" applyNumberFormat="1" applyFont="1" applyFill="1" applyBorder="1" applyAlignment="1">
      <alignment horizontal="left" vertical="center"/>
    </xf>
    <xf numFmtId="0" fontId="20" fillId="0" borderId="108" xfId="0" applyNumberFormat="1" applyFont="1" applyFill="1" applyBorder="1" applyAlignment="1">
      <alignment horizontal="left" vertical="center" wrapText="1"/>
    </xf>
    <xf numFmtId="0" fontId="19" fillId="0" borderId="108" xfId="137" applyFont="1" applyFill="1" applyBorder="1" applyAlignment="1">
      <alignment horizontal="left" vertical="center" wrapText="1"/>
    </xf>
    <xf numFmtId="0" fontId="22" fillId="0" borderId="108" xfId="137" applyFont="1" applyFill="1" applyBorder="1" applyAlignment="1">
      <alignment horizontal="left" wrapText="1"/>
    </xf>
    <xf numFmtId="14" fontId="22" fillId="0" borderId="108" xfId="137" applyNumberFormat="1" applyFont="1" applyFill="1" applyBorder="1" applyAlignment="1">
      <alignment horizontal="left"/>
    </xf>
    <xf numFmtId="0" fontId="20" fillId="0" borderId="108" xfId="137" applyFont="1" applyFill="1" applyBorder="1" applyAlignment="1">
      <alignment horizontal="left" vertical="center" wrapText="1"/>
    </xf>
    <xf numFmtId="14" fontId="20" fillId="0" borderId="108" xfId="137" applyNumberFormat="1" applyFont="1" applyFill="1" applyBorder="1" applyAlignment="1">
      <alignment horizontal="left" vertical="center"/>
    </xf>
    <xf numFmtId="0" fontId="20" fillId="0" borderId="108" xfId="137" applyFont="1" applyFill="1" applyBorder="1" applyAlignment="1">
      <alignment horizontal="left" wrapText="1"/>
    </xf>
    <xf numFmtId="0" fontId="20" fillId="0" borderId="108" xfId="0" applyNumberFormat="1" applyFont="1" applyFill="1" applyBorder="1" applyAlignment="1">
      <alignment horizontal="left" wrapText="1"/>
    </xf>
    <xf numFmtId="0" fontId="21" fillId="0" borderId="108" xfId="137" applyFont="1" applyFill="1" applyBorder="1" applyAlignment="1">
      <alignment horizontal="right" wrapText="1"/>
    </xf>
    <xf numFmtId="6" fontId="21" fillId="0" borderId="108" xfId="137" applyNumberFormat="1" applyFont="1" applyFill="1" applyBorder="1" applyAlignment="1">
      <alignment horizontal="center"/>
    </xf>
    <xf numFmtId="0" fontId="17" fillId="0" borderId="99" xfId="0" applyFont="1" applyFill="1" applyBorder="1" applyAlignment="1" applyProtection="1">
      <alignment horizontal="center"/>
    </xf>
    <xf numFmtId="176" fontId="94" fillId="0" borderId="0" xfId="0" applyNumberFormat="1" applyFont="1" applyFill="1" applyBorder="1" applyAlignment="1" applyProtection="1">
      <alignment horizontal="right"/>
    </xf>
    <xf numFmtId="3" fontId="94" fillId="0" borderId="0" xfId="0" applyNumberFormat="1" applyFont="1" applyFill="1" applyBorder="1" applyAlignment="1" applyProtection="1"/>
    <xf numFmtId="165" fontId="21" fillId="0" borderId="10" xfId="0" applyNumberFormat="1" applyFont="1" applyFill="1" applyBorder="1" applyAlignment="1"/>
    <xf numFmtId="166" fontId="21" fillId="0" borderId="10" xfId="1" applyNumberFormat="1" applyFont="1" applyFill="1" applyBorder="1" applyAlignment="1">
      <alignment horizontal="right" wrapText="1"/>
    </xf>
    <xf numFmtId="165" fontId="87" fillId="0" borderId="10" xfId="0" applyNumberFormat="1" applyFont="1" applyFill="1" applyBorder="1" applyAlignment="1"/>
    <xf numFmtId="166" fontId="20" fillId="0" borderId="8" xfId="0" applyNumberFormat="1" applyFont="1" applyFill="1" applyBorder="1"/>
    <xf numFmtId="165" fontId="87" fillId="0" borderId="8" xfId="0" applyNumberFormat="1" applyFont="1" applyFill="1" applyBorder="1" applyAlignment="1">
      <alignment horizontal="right"/>
    </xf>
    <xf numFmtId="166" fontId="86" fillId="0" borderId="10" xfId="0" applyNumberFormat="1" applyFont="1" applyFill="1" applyBorder="1"/>
    <xf numFmtId="0" fontId="21" fillId="0" borderId="8" xfId="0" applyFont="1" applyFill="1" applyBorder="1"/>
    <xf numFmtId="165" fontId="21" fillId="0" borderId="8" xfId="0" applyNumberFormat="1" applyFont="1" applyFill="1" applyBorder="1"/>
    <xf numFmtId="165" fontId="21" fillId="0" borderId="10" xfId="0" applyNumberFormat="1" applyFont="1" applyFill="1" applyBorder="1" applyAlignment="1">
      <alignment horizontal="right"/>
    </xf>
    <xf numFmtId="166" fontId="21" fillId="0" borderId="10" xfId="0" applyNumberFormat="1" applyFont="1" applyFill="1" applyBorder="1"/>
    <xf numFmtId="165" fontId="87" fillId="0" borderId="10" xfId="0" applyNumberFormat="1" applyFont="1" applyFill="1" applyBorder="1"/>
    <xf numFmtId="165" fontId="20" fillId="0" borderId="10" xfId="0" applyNumberFormat="1" applyFont="1" applyFill="1" applyBorder="1"/>
    <xf numFmtId="165" fontId="20" fillId="0" borderId="10" xfId="0" applyNumberFormat="1" applyFont="1" applyFill="1" applyBorder="1" applyAlignment="1"/>
    <xf numFmtId="0" fontId="21" fillId="0" borderId="36" xfId="0" applyFont="1" applyFill="1" applyBorder="1"/>
    <xf numFmtId="0" fontId="17" fillId="0" borderId="105" xfId="0" applyFont="1" applyFill="1" applyBorder="1" applyAlignment="1">
      <alignment horizontal="center" vertical="center" wrapText="1"/>
    </xf>
    <xf numFmtId="3" fontId="16" fillId="3" borderId="105" xfId="0" applyNumberFormat="1" applyFont="1" applyFill="1" applyBorder="1" applyAlignment="1">
      <alignment horizontal="right" vertical="center" wrapText="1"/>
    </xf>
    <xf numFmtId="0" fontId="0" fillId="0" borderId="0" xfId="0" applyFont="1" applyFill="1" applyAlignment="1">
      <alignment wrapText="1"/>
    </xf>
    <xf numFmtId="3" fontId="16" fillId="3" borderId="62" xfId="0" applyNumberFormat="1" applyFont="1" applyFill="1" applyBorder="1" applyAlignment="1">
      <alignment horizontal="right" vertical="center" wrapText="1"/>
    </xf>
    <xf numFmtId="3" fontId="93" fillId="0" borderId="31" xfId="0" applyNumberFormat="1" applyFont="1" applyFill="1" applyBorder="1" applyAlignment="1" applyProtection="1">
      <alignment horizontal="right" wrapText="1"/>
    </xf>
    <xf numFmtId="176" fontId="93" fillId="0" borderId="31" xfId="0" applyNumberFormat="1" applyFont="1" applyFill="1" applyBorder="1" applyAlignment="1" applyProtection="1">
      <alignment horizontal="right" wrapText="1"/>
    </xf>
    <xf numFmtId="176" fontId="93" fillId="0" borderId="32" xfId="0" applyNumberFormat="1" applyFont="1" applyFill="1" applyBorder="1" applyAlignment="1" applyProtection="1">
      <alignment horizontal="right"/>
    </xf>
    <xf numFmtId="3" fontId="93" fillId="0" borderId="31" xfId="0" applyNumberFormat="1" applyFont="1" applyFill="1" applyBorder="1" applyAlignment="1" applyProtection="1">
      <alignment wrapText="1"/>
    </xf>
    <xf numFmtId="0" fontId="0" fillId="0" borderId="0" xfId="0" applyFill="1" applyBorder="1" applyAlignment="1"/>
    <xf numFmtId="2" fontId="16" fillId="45" borderId="61" xfId="0" applyNumberFormat="1" applyFont="1" applyFill="1" applyBorder="1" applyAlignment="1">
      <alignment horizontal="center" vertical="center"/>
    </xf>
    <xf numFmtId="2" fontId="16" fillId="2" borderId="61" xfId="0" applyNumberFormat="1" applyFont="1" applyFill="1" applyBorder="1" applyAlignment="1">
      <alignment horizontal="center" vertical="center"/>
    </xf>
    <xf numFmtId="3" fontId="16" fillId="0" borderId="0" xfId="0" applyNumberFormat="1" applyFont="1" applyFill="1" applyAlignment="1" applyProtection="1">
      <alignment horizontal="right"/>
    </xf>
    <xf numFmtId="3" fontId="17" fillId="0" borderId="106" xfId="0" applyNumberFormat="1" applyFont="1" applyFill="1" applyBorder="1" applyAlignment="1" applyProtection="1">
      <alignment horizontal="right" wrapText="1"/>
    </xf>
    <xf numFmtId="3" fontId="16" fillId="0" borderId="0" xfId="0" applyNumberFormat="1" applyFont="1" applyFill="1" applyAlignment="1">
      <alignment horizontal="right"/>
    </xf>
    <xf numFmtId="3" fontId="16" fillId="0" borderId="8" xfId="0" applyNumberFormat="1" applyFont="1" applyFill="1" applyBorder="1" applyAlignment="1">
      <alignment horizontal="right"/>
    </xf>
    <xf numFmtId="3" fontId="16" fillId="0" borderId="27" xfId="0" applyNumberFormat="1" applyFont="1" applyFill="1" applyBorder="1" applyAlignment="1" applyProtection="1">
      <alignment horizontal="right"/>
    </xf>
    <xf numFmtId="3" fontId="17" fillId="0" borderId="30" xfId="0" applyNumberFormat="1" applyFont="1" applyFill="1" applyBorder="1" applyAlignment="1" applyProtection="1">
      <alignment horizontal="right" wrapText="1"/>
    </xf>
    <xf numFmtId="3" fontId="16" fillId="0" borderId="103" xfId="0" applyNumberFormat="1" applyFont="1" applyFill="1" applyBorder="1" applyAlignment="1">
      <alignment horizontal="right"/>
    </xf>
    <xf numFmtId="3" fontId="16" fillId="0" borderId="107" xfId="0" applyNumberFormat="1" applyFont="1" applyFill="1" applyBorder="1" applyAlignment="1" applyProtection="1">
      <alignment horizontal="right"/>
    </xf>
    <xf numFmtId="176" fontId="17" fillId="0" borderId="30" xfId="0" applyNumberFormat="1" applyFont="1" applyFill="1" applyBorder="1" applyAlignment="1" applyProtection="1">
      <alignment horizontal="right" wrapText="1"/>
    </xf>
    <xf numFmtId="0" fontId="17" fillId="0" borderId="10" xfId="0" applyFont="1" applyFill="1" applyBorder="1" applyAlignment="1" applyProtection="1">
      <alignment horizontal="left"/>
    </xf>
    <xf numFmtId="0" fontId="17" fillId="0" borderId="109" xfId="0" applyFont="1" applyFill="1" applyBorder="1" applyProtection="1"/>
    <xf numFmtId="3" fontId="17" fillId="0" borderId="31" xfId="0" applyNumberFormat="1" applyFont="1" applyFill="1" applyBorder="1" applyAlignment="1" applyProtection="1">
      <alignment horizontal="right" wrapText="1"/>
    </xf>
    <xf numFmtId="0" fontId="0" fillId="0" borderId="108" xfId="0" applyFont="1" applyFill="1" applyBorder="1" applyAlignment="1">
      <alignment horizontal="left" vertical="top" wrapText="1"/>
    </xf>
    <xf numFmtId="0" fontId="16" fillId="126" borderId="61" xfId="0" applyFont="1" applyFill="1" applyBorder="1" applyAlignment="1">
      <alignment vertical="center"/>
    </xf>
    <xf numFmtId="166" fontId="16" fillId="126" borderId="61" xfId="0" applyNumberFormat="1" applyFont="1" applyFill="1" applyBorder="1" applyAlignment="1">
      <alignment horizontal="center" vertical="center"/>
    </xf>
    <xf numFmtId="166" fontId="16" fillId="126" borderId="61" xfId="0" applyNumberFormat="1" applyFont="1" applyFill="1" applyBorder="1" applyAlignment="1">
      <alignment horizontal="right" vertical="center"/>
    </xf>
    <xf numFmtId="0" fontId="16" fillId="126" borderId="61" xfId="0" applyFont="1" applyFill="1" applyBorder="1" applyAlignment="1">
      <alignment vertical="top" wrapText="1"/>
    </xf>
    <xf numFmtId="0" fontId="0" fillId="0" borderId="0" xfId="0" applyFont="1" applyAlignment="1">
      <alignment vertical="center" wrapText="1" shrinkToFit="1"/>
    </xf>
    <xf numFmtId="3" fontId="16" fillId="0" borderId="35" xfId="0" applyNumberFormat="1" applyFont="1" applyFill="1" applyBorder="1" applyAlignment="1" applyProtection="1"/>
    <xf numFmtId="3" fontId="16" fillId="0" borderId="102" xfId="0" applyNumberFormat="1" applyFont="1" applyFill="1" applyBorder="1" applyAlignment="1">
      <alignment horizontal="right" vertical="center" wrapText="1"/>
    </xf>
    <xf numFmtId="0" fontId="17" fillId="0" borderId="0" xfId="0" applyFont="1" applyFill="1" applyBorder="1" applyProtection="1"/>
    <xf numFmtId="3" fontId="94" fillId="0" borderId="0" xfId="0" applyNumberFormat="1" applyFont="1" applyFill="1" applyBorder="1" applyAlignment="1" applyProtection="1">
      <alignment horizontal="right"/>
    </xf>
    <xf numFmtId="176" fontId="94" fillId="0" borderId="0" xfId="0" applyNumberFormat="1" applyFont="1" applyFill="1" applyBorder="1" applyAlignment="1" applyProtection="1"/>
    <xf numFmtId="1" fontId="94" fillId="0" borderId="0" xfId="0" applyNumberFormat="1" applyFont="1" applyFill="1" applyBorder="1" applyAlignment="1" applyProtection="1"/>
    <xf numFmtId="0" fontId="221" fillId="0" borderId="0" xfId="0" applyFont="1" applyFill="1"/>
    <xf numFmtId="0" fontId="215" fillId="0" borderId="0" xfId="0" applyFont="1" applyFill="1" applyAlignment="1">
      <alignment horizontal="left" vertical="top"/>
    </xf>
    <xf numFmtId="0" fontId="215" fillId="0" borderId="0" xfId="0" applyFont="1" applyFill="1" applyAlignment="1">
      <alignment horizontal="left" vertical="top" wrapText="1"/>
    </xf>
    <xf numFmtId="0" fontId="216" fillId="0" borderId="0" xfId="0" applyFont="1" applyFill="1" applyBorder="1" applyAlignment="1">
      <alignment horizontal="left" vertical="center"/>
    </xf>
    <xf numFmtId="0" fontId="16" fillId="0" borderId="0" xfId="0" applyFont="1" applyFill="1" applyAlignment="1">
      <alignment wrapText="1"/>
    </xf>
    <xf numFmtId="0" fontId="17" fillId="0" borderId="99" xfId="0" applyFont="1" applyFill="1" applyBorder="1" applyAlignment="1" applyProtection="1">
      <alignment horizontal="center"/>
    </xf>
    <xf numFmtId="2" fontId="16" fillId="88" borderId="10" xfId="0" applyNumberFormat="1" applyFont="1" applyFill="1" applyBorder="1" applyAlignment="1" applyProtection="1">
      <alignment horizontal="right" vertical="center"/>
    </xf>
    <xf numFmtId="3" fontId="16" fillId="88" borderId="105" xfId="0" applyNumberFormat="1" applyFont="1" applyFill="1" applyBorder="1" applyAlignment="1">
      <alignment horizontal="right" vertical="center"/>
    </xf>
    <xf numFmtId="3" fontId="16" fillId="88" borderId="100" xfId="0" applyNumberFormat="1" applyFont="1" applyFill="1" applyBorder="1" applyAlignment="1" applyProtection="1">
      <alignment horizontal="right"/>
    </xf>
    <xf numFmtId="3" fontId="16" fillId="88" borderId="104" xfId="0" applyNumberFormat="1" applyFont="1" applyFill="1" applyBorder="1" applyAlignment="1" applyProtection="1">
      <alignment horizontal="right"/>
    </xf>
    <xf numFmtId="0" fontId="16" fillId="88" borderId="102" xfId="0" applyFont="1" applyFill="1" applyBorder="1" applyAlignment="1">
      <alignment vertical="center"/>
    </xf>
    <xf numFmtId="3" fontId="16" fillId="88" borderId="102" xfId="0" applyNumberFormat="1" applyFont="1" applyFill="1" applyBorder="1" applyAlignment="1">
      <alignment horizontal="right" vertical="center"/>
    </xf>
    <xf numFmtId="3" fontId="16" fillId="88" borderId="6" xfId="0" applyNumberFormat="1" applyFont="1" applyFill="1" applyBorder="1" applyAlignment="1" applyProtection="1">
      <alignment horizontal="right"/>
    </xf>
    <xf numFmtId="3" fontId="16" fillId="88" borderId="0" xfId="0" applyNumberFormat="1" applyFont="1" applyFill="1" applyBorder="1" applyAlignment="1" applyProtection="1">
      <alignment horizontal="right"/>
    </xf>
    <xf numFmtId="0" fontId="16" fillId="88" borderId="108" xfId="0" applyFont="1" applyFill="1" applyBorder="1" applyAlignment="1">
      <alignment vertical="top" wrapText="1"/>
    </xf>
    <xf numFmtId="0" fontId="16" fillId="88" borderId="105" xfId="0" applyFont="1" applyFill="1" applyBorder="1" applyAlignment="1">
      <alignment vertical="top" wrapText="1"/>
    </xf>
    <xf numFmtId="3" fontId="16" fillId="88" borderId="108" xfId="0" applyNumberFormat="1" applyFont="1" applyFill="1" applyBorder="1" applyAlignment="1">
      <alignment horizontal="right" vertical="center" wrapText="1"/>
    </xf>
    <xf numFmtId="2" fontId="16" fillId="88" borderId="108" xfId="0" applyNumberFormat="1" applyFont="1" applyFill="1" applyBorder="1" applyAlignment="1">
      <alignment horizontal="right" vertical="center"/>
    </xf>
    <xf numFmtId="0" fontId="16" fillId="88" borderId="108" xfId="0" applyFont="1" applyFill="1" applyBorder="1" applyAlignment="1">
      <alignment vertical="center"/>
    </xf>
    <xf numFmtId="0" fontId="16" fillId="88" borderId="10" xfId="0" applyFont="1" applyFill="1" applyBorder="1" applyAlignment="1" applyProtection="1">
      <alignment vertical="center"/>
    </xf>
    <xf numFmtId="3" fontId="16" fillId="88" borderId="105" xfId="0" applyNumberFormat="1" applyFont="1" applyFill="1" applyBorder="1" applyAlignment="1">
      <alignment horizontal="right" vertical="center" wrapText="1"/>
    </xf>
    <xf numFmtId="2" fontId="89" fillId="45" borderId="108" xfId="7637" applyNumberFormat="1" applyFont="1" applyFill="1" applyBorder="1" applyAlignment="1">
      <alignment horizontal="right" vertical="top"/>
    </xf>
    <xf numFmtId="176" fontId="16" fillId="0" borderId="27" xfId="0" applyNumberFormat="1" applyFont="1" applyFill="1" applyBorder="1" applyAlignment="1" applyProtection="1"/>
    <xf numFmtId="3" fontId="16" fillId="0" borderId="36" xfId="0" applyNumberFormat="1" applyFont="1" applyFill="1" applyBorder="1" applyAlignment="1" applyProtection="1">
      <alignment horizontal="right"/>
    </xf>
    <xf numFmtId="176" fontId="16" fillId="0" borderId="27" xfId="0" applyNumberFormat="1" applyFont="1" applyFill="1" applyBorder="1" applyAlignment="1" applyProtection="1">
      <alignment horizontal="right"/>
    </xf>
    <xf numFmtId="176" fontId="16" fillId="0" borderId="28" xfId="0" applyNumberFormat="1" applyFont="1" applyFill="1" applyBorder="1" applyAlignment="1" applyProtection="1">
      <alignment horizontal="right"/>
    </xf>
    <xf numFmtId="176" fontId="17" fillId="0" borderId="31" xfId="0" applyNumberFormat="1" applyFont="1" applyFill="1" applyBorder="1" applyAlignment="1" applyProtection="1">
      <alignment horizontal="center" wrapText="1"/>
    </xf>
    <xf numFmtId="176" fontId="17" fillId="0" borderId="32" xfId="0" applyNumberFormat="1" applyFont="1" applyFill="1" applyBorder="1" applyAlignment="1" applyProtection="1">
      <alignment horizontal="center"/>
    </xf>
    <xf numFmtId="176" fontId="16" fillId="0" borderId="34" xfId="0" applyNumberFormat="1" applyFont="1" applyFill="1" applyBorder="1" applyAlignment="1" applyProtection="1">
      <alignment horizontal="right"/>
    </xf>
    <xf numFmtId="0" fontId="103" fillId="0" borderId="10" xfId="0" applyFont="1" applyFill="1" applyBorder="1" applyAlignment="1">
      <alignment horizontal="center" vertical="center" wrapText="1"/>
    </xf>
    <xf numFmtId="0" fontId="17" fillId="0" borderId="108" xfId="0" applyFont="1" applyFill="1" applyBorder="1" applyAlignment="1">
      <alignment horizontal="center" vertical="center"/>
    </xf>
    <xf numFmtId="0" fontId="16" fillId="0" borderId="108" xfId="0" applyFont="1" applyFill="1" applyBorder="1" applyAlignment="1">
      <alignment vertical="center"/>
    </xf>
    <xf numFmtId="167" fontId="16" fillId="0" borderId="8" xfId="143" applyNumberFormat="1" applyFont="1" applyFill="1" applyBorder="1"/>
    <xf numFmtId="0" fontId="16" fillId="0" borderId="0" xfId="0" applyFont="1" applyFill="1" applyAlignment="1">
      <alignment horizontal="right"/>
    </xf>
    <xf numFmtId="173" fontId="48" fillId="0" borderId="0" xfId="3" applyNumberFormat="1" applyFont="1" applyFill="1" applyBorder="1"/>
    <xf numFmtId="6" fontId="20" fillId="0" borderId="0" xfId="0" applyNumberFormat="1" applyFont="1" applyFill="1" applyBorder="1"/>
    <xf numFmtId="6" fontId="20" fillId="0" borderId="0" xfId="0" applyNumberFormat="1" applyFont="1" applyFill="1" applyBorder="1" applyAlignment="1">
      <alignment horizontal="right"/>
    </xf>
    <xf numFmtId="167" fontId="16" fillId="0" borderId="0" xfId="1" applyNumberFormat="1" applyFont="1" applyFill="1" applyBorder="1"/>
    <xf numFmtId="5" fontId="20" fillId="0" borderId="0" xfId="789" applyNumberFormat="1" applyFont="1" applyFill="1" applyBorder="1"/>
    <xf numFmtId="6" fontId="20" fillId="0" borderId="0" xfId="0" applyNumberFormat="1" applyFont="1" applyFill="1" applyBorder="1" applyAlignment="1"/>
    <xf numFmtId="170" fontId="98" fillId="88" borderId="10" xfId="0" applyNumberFormat="1" applyFont="1" applyFill="1" applyBorder="1" applyAlignment="1">
      <alignment vertical="center" wrapText="1"/>
    </xf>
    <xf numFmtId="170" fontId="98" fillId="88" borderId="10" xfId="0" applyNumberFormat="1" applyFont="1" applyFill="1" applyBorder="1" applyAlignment="1">
      <alignment horizontal="left" vertical="center" wrapText="1"/>
    </xf>
    <xf numFmtId="0" fontId="18" fillId="0" borderId="0" xfId="0" applyFont="1" applyFill="1" applyBorder="1" applyAlignment="1">
      <alignment horizontal="left" vertical="center"/>
    </xf>
    <xf numFmtId="0" fontId="98" fillId="0" borderId="149" xfId="0" applyFont="1" applyFill="1" applyBorder="1" applyAlignment="1">
      <alignment horizontal="left" vertical="center" wrapText="1"/>
    </xf>
    <xf numFmtId="178" fontId="96" fillId="0" borderId="149" xfId="0" applyNumberFormat="1" applyFont="1" applyFill="1" applyBorder="1" applyAlignment="1">
      <alignment horizontal="left" vertical="center"/>
    </xf>
    <xf numFmtId="0" fontId="98" fillId="0" borderId="149" xfId="0" applyFont="1" applyFill="1" applyBorder="1" applyAlignment="1">
      <alignment horizontal="left" vertical="center"/>
    </xf>
    <xf numFmtId="0" fontId="98" fillId="0" borderId="149" xfId="0" applyNumberFormat="1" applyFont="1" applyFill="1" applyBorder="1" applyAlignment="1">
      <alignment horizontal="left" vertical="center" wrapText="1"/>
    </xf>
    <xf numFmtId="0" fontId="98" fillId="0" borderId="149" xfId="0" applyNumberFormat="1" applyFont="1" applyFill="1" applyBorder="1" applyAlignment="1">
      <alignment horizontal="left" vertical="center"/>
    </xf>
    <xf numFmtId="0" fontId="98" fillId="0" borderId="103" xfId="0" applyFont="1" applyFill="1" applyBorder="1" applyAlignment="1"/>
    <xf numFmtId="0" fontId="0" fillId="0" borderId="103" xfId="0" applyFill="1" applyBorder="1" applyAlignment="1"/>
    <xf numFmtId="0" fontId="98" fillId="0" borderId="149" xfId="0" applyFont="1" applyFill="1" applyBorder="1" applyAlignment="1">
      <alignment vertical="center"/>
    </xf>
    <xf numFmtId="0" fontId="96" fillId="0" borderId="149" xfId="0" applyFont="1" applyFill="1" applyBorder="1" applyAlignment="1">
      <alignment horizontal="left" vertical="center" wrapText="1"/>
    </xf>
    <xf numFmtId="175" fontId="96" fillId="0" borderId="149" xfId="0" applyNumberFormat="1" applyFont="1" applyFill="1" applyBorder="1" applyAlignment="1">
      <alignment horizontal="left" vertical="center" wrapText="1"/>
    </xf>
    <xf numFmtId="3" fontId="18" fillId="0" borderId="0" xfId="0" applyNumberFormat="1" applyFont="1" applyFill="1" applyBorder="1" applyAlignment="1">
      <alignment horizontal="left" vertical="center" wrapText="1"/>
    </xf>
    <xf numFmtId="1" fontId="18" fillId="0" borderId="0" xfId="0" applyNumberFormat="1" applyFont="1" applyFill="1" applyBorder="1" applyAlignment="1">
      <alignment horizontal="left" vertical="center"/>
    </xf>
    <xf numFmtId="170" fontId="16" fillId="0" borderId="0" xfId="0" applyNumberFormat="1" applyFont="1" applyFill="1" applyBorder="1" applyAlignment="1">
      <alignment horizontal="left" vertical="center"/>
    </xf>
    <xf numFmtId="0" fontId="56" fillId="0" borderId="0" xfId="0" applyFont="1" applyFill="1" applyBorder="1" applyAlignment="1">
      <alignment horizontal="center" vertical="center"/>
    </xf>
    <xf numFmtId="0" fontId="100" fillId="0" borderId="0" xfId="0" applyFont="1" applyFill="1" applyBorder="1" applyAlignment="1">
      <alignment horizontal="left" vertical="center" wrapText="1"/>
    </xf>
    <xf numFmtId="170" fontId="97" fillId="0" borderId="153" xfId="0" applyNumberFormat="1" applyFont="1" applyFill="1" applyBorder="1" applyAlignment="1">
      <alignment horizontal="center" vertical="center" wrapText="1"/>
    </xf>
    <xf numFmtId="0" fontId="97" fillId="0" borderId="153" xfId="0" applyFont="1" applyFill="1" applyBorder="1" applyAlignment="1">
      <alignment horizontal="center" vertical="center"/>
    </xf>
    <xf numFmtId="0" fontId="97" fillId="0" borderId="153" xfId="0" applyFont="1" applyFill="1" applyBorder="1" applyAlignment="1">
      <alignment horizontal="center" vertical="center" wrapText="1"/>
    </xf>
    <xf numFmtId="170" fontId="97" fillId="0" borderId="153" xfId="0" applyNumberFormat="1" applyFont="1" applyFill="1" applyBorder="1" applyAlignment="1">
      <alignment horizontal="left" vertical="center" wrapText="1"/>
    </xf>
    <xf numFmtId="0" fontId="97" fillId="0" borderId="153" xfId="0" applyFont="1" applyFill="1" applyBorder="1" applyAlignment="1">
      <alignment horizontal="left" vertical="center" wrapText="1"/>
    </xf>
    <xf numFmtId="0" fontId="97" fillId="0" borderId="153" xfId="0" applyFont="1" applyFill="1" applyBorder="1" applyAlignment="1">
      <alignment horizontal="left" vertical="center"/>
    </xf>
    <xf numFmtId="3" fontId="97" fillId="0" borderId="153" xfId="0" applyNumberFormat="1" applyFont="1" applyFill="1" applyBorder="1" applyAlignment="1">
      <alignment horizontal="left" vertical="center" wrapText="1"/>
    </xf>
    <xf numFmtId="175" fontId="97" fillId="0" borderId="153" xfId="0" applyNumberFormat="1" applyFont="1" applyFill="1" applyBorder="1" applyAlignment="1">
      <alignment horizontal="left" vertical="center" wrapText="1"/>
    </xf>
    <xf numFmtId="1" fontId="97" fillId="0" borderId="153" xfId="0" applyNumberFormat="1" applyFont="1" applyFill="1" applyBorder="1" applyAlignment="1">
      <alignment horizontal="left" vertical="center" wrapText="1"/>
    </xf>
    <xf numFmtId="0" fontId="0" fillId="0" borderId="153" xfId="0" applyFill="1" applyBorder="1" applyAlignment="1"/>
    <xf numFmtId="175" fontId="98" fillId="0" borderId="149" xfId="0" applyNumberFormat="1" applyFont="1" applyFill="1" applyBorder="1" applyAlignment="1">
      <alignment horizontal="left" vertical="center" wrapText="1"/>
    </xf>
    <xf numFmtId="0" fontId="18" fillId="0" borderId="103" xfId="0" applyFont="1" applyFill="1" applyBorder="1" applyAlignment="1">
      <alignment horizontal="left"/>
    </xf>
    <xf numFmtId="0" fontId="215" fillId="0" borderId="0" xfId="0" applyFont="1" applyFill="1" applyAlignment="1">
      <alignment horizontal="left" vertical="top" wrapText="1"/>
    </xf>
    <xf numFmtId="0" fontId="220" fillId="0" borderId="0" xfId="0" applyFont="1" applyBorder="1" applyAlignment="1">
      <alignment vertical="center" wrapText="1"/>
    </xf>
    <xf numFmtId="0" fontId="20" fillId="0" borderId="157" xfId="0" applyFont="1" applyFill="1" applyBorder="1"/>
    <xf numFmtId="0" fontId="20" fillId="0" borderId="158" xfId="0" applyFont="1" applyFill="1" applyBorder="1"/>
    <xf numFmtId="0" fontId="20" fillId="0" borderId="159" xfId="0" applyFont="1" applyFill="1" applyBorder="1"/>
    <xf numFmtId="6" fontId="20" fillId="0" borderId="158" xfId="0" applyNumberFormat="1" applyFont="1" applyFill="1" applyBorder="1"/>
    <xf numFmtId="6" fontId="20" fillId="0" borderId="156" xfId="0" applyNumberFormat="1" applyFont="1" applyFill="1" applyBorder="1"/>
    <xf numFmtId="6" fontId="20" fillId="0" borderId="155" xfId="0" applyNumberFormat="1" applyFont="1" applyFill="1" applyBorder="1"/>
    <xf numFmtId="6" fontId="20" fillId="0" borderId="153" xfId="0" applyNumberFormat="1" applyFont="1" applyFill="1" applyBorder="1"/>
    <xf numFmtId="6" fontId="20" fillId="0" borderId="149" xfId="0" applyNumberFormat="1" applyFont="1" applyFill="1" applyBorder="1"/>
    <xf numFmtId="5" fontId="20" fillId="0" borderId="157" xfId="789" applyNumberFormat="1" applyFont="1" applyFill="1" applyBorder="1"/>
    <xf numFmtId="5" fontId="20" fillId="0" borderId="158" xfId="789" applyNumberFormat="1" applyFont="1" applyFill="1" applyBorder="1"/>
    <xf numFmtId="5" fontId="21" fillId="0" borderId="153" xfId="789" applyNumberFormat="1" applyFont="1" applyFill="1" applyBorder="1" applyAlignment="1">
      <alignment horizontal="center" wrapText="1"/>
    </xf>
    <xf numFmtId="5" fontId="20" fillId="0" borderId="7" xfId="789" applyNumberFormat="1" applyFont="1" applyFill="1" applyBorder="1"/>
    <xf numFmtId="5" fontId="20" fillId="0" borderId="7" xfId="789" applyNumberFormat="1" applyFont="1" applyFill="1" applyBorder="1" applyAlignment="1"/>
    <xf numFmtId="5" fontId="21" fillId="0" borderId="155" xfId="789" applyNumberFormat="1" applyFont="1" applyFill="1" applyBorder="1"/>
    <xf numFmtId="5" fontId="21" fillId="0" borderId="156" xfId="789" applyNumberFormat="1" applyFont="1" applyFill="1" applyBorder="1"/>
    <xf numFmtId="5" fontId="21" fillId="0" borderId="149" xfId="789" applyNumberFormat="1" applyFont="1" applyFill="1" applyBorder="1"/>
    <xf numFmtId="5" fontId="20" fillId="0" borderId="153" xfId="789" applyNumberFormat="1" applyFont="1" applyFill="1" applyBorder="1"/>
    <xf numFmtId="5" fontId="20" fillId="0" borderId="155" xfId="789" applyNumberFormat="1" applyFont="1" applyFill="1" applyBorder="1"/>
    <xf numFmtId="0" fontId="17" fillId="0" borderId="154" xfId="0" applyFont="1" applyFill="1" applyBorder="1" applyAlignment="1">
      <alignment horizontal="center"/>
    </xf>
    <xf numFmtId="6" fontId="16" fillId="0" borderId="158" xfId="0" applyNumberFormat="1" applyFont="1" applyFill="1" applyBorder="1"/>
    <xf numFmtId="6" fontId="16" fillId="0" borderId="155" xfId="0" applyNumberFormat="1" applyFont="1" applyFill="1" applyBorder="1" applyAlignment="1">
      <alignment horizontal="right"/>
    </xf>
    <xf numFmtId="5" fontId="17" fillId="0" borderId="155" xfId="0" applyNumberFormat="1" applyFont="1" applyFill="1" applyBorder="1" applyAlignment="1">
      <alignment horizontal="center"/>
    </xf>
    <xf numFmtId="5" fontId="17" fillId="0" borderId="149" xfId="0" applyNumberFormat="1" applyFont="1" applyFill="1" applyBorder="1" applyAlignment="1">
      <alignment horizontal="center" wrapText="1"/>
    </xf>
    <xf numFmtId="5" fontId="16" fillId="0" borderId="158" xfId="0" applyNumberFormat="1" applyFont="1" applyFill="1" applyBorder="1"/>
    <xf numFmtId="5" fontId="17" fillId="0" borderId="155" xfId="0" applyNumberFormat="1" applyFont="1" applyFill="1" applyBorder="1" applyAlignment="1">
      <alignment horizontal="right"/>
    </xf>
    <xf numFmtId="5" fontId="17" fillId="0" borderId="149" xfId="0" applyNumberFormat="1" applyFont="1" applyFill="1" applyBorder="1" applyAlignment="1">
      <alignment horizontal="right"/>
    </xf>
    <xf numFmtId="5" fontId="16" fillId="0" borderId="153" xfId="0" applyNumberFormat="1" applyFont="1" applyFill="1" applyBorder="1"/>
    <xf numFmtId="0" fontId="48" fillId="0" borderId="153" xfId="3" applyFont="1" applyFill="1" applyBorder="1" applyAlignment="1"/>
    <xf numFmtId="0" fontId="47" fillId="0" borderId="154" xfId="3" applyFont="1" applyFill="1" applyBorder="1" applyAlignment="1">
      <alignment wrapText="1"/>
    </xf>
    <xf numFmtId="6" fontId="54" fillId="0" borderId="155" xfId="3" applyNumberFormat="1" applyFont="1" applyFill="1" applyBorder="1"/>
    <xf numFmtId="6" fontId="49" fillId="0" borderId="155" xfId="3" applyNumberFormat="1" applyFont="1" applyFill="1" applyBorder="1"/>
    <xf numFmtId="0" fontId="48" fillId="0" borderId="155" xfId="3" applyFont="1" applyFill="1" applyBorder="1" applyAlignment="1">
      <alignment horizontal="center" wrapText="1"/>
    </xf>
    <xf numFmtId="0" fontId="48" fillId="0" borderId="149" xfId="3" applyFont="1" applyFill="1" applyBorder="1" applyAlignment="1">
      <alignment horizontal="center" wrapText="1"/>
    </xf>
    <xf numFmtId="0" fontId="47" fillId="23" borderId="154" xfId="3" applyFont="1" applyFill="1" applyBorder="1"/>
    <xf numFmtId="173" fontId="48" fillId="23" borderId="155" xfId="3" applyNumberFormat="1" applyFont="1" applyFill="1" applyBorder="1"/>
    <xf numFmtId="6" fontId="49" fillId="48" borderId="149" xfId="3" applyNumberFormat="1" applyFont="1" applyFill="1" applyBorder="1" applyAlignment="1">
      <alignment vertical="center"/>
    </xf>
    <xf numFmtId="6" fontId="54" fillId="0" borderId="157" xfId="3" applyNumberFormat="1" applyFont="1" applyFill="1" applyBorder="1"/>
    <xf numFmtId="0" fontId="47" fillId="49" borderId="154" xfId="3" applyFont="1" applyFill="1" applyBorder="1"/>
    <xf numFmtId="173" fontId="49" fillId="50" borderId="155" xfId="3" applyNumberFormat="1" applyFont="1" applyFill="1" applyBorder="1"/>
    <xf numFmtId="173" fontId="48" fillId="23" borderId="149" xfId="3" applyNumberFormat="1" applyFont="1" applyFill="1" applyBorder="1"/>
    <xf numFmtId="6" fontId="49" fillId="0" borderId="153" xfId="3" applyNumberFormat="1" applyFont="1" applyFill="1" applyBorder="1"/>
    <xf numFmtId="173" fontId="49" fillId="23" borderId="155" xfId="3" applyNumberFormat="1" applyFont="1" applyFill="1" applyBorder="1"/>
    <xf numFmtId="0" fontId="48" fillId="0" borderId="160" xfId="3" applyFont="1" applyFill="1" applyBorder="1"/>
    <xf numFmtId="0" fontId="49" fillId="0" borderId="157" xfId="3" applyFont="1" applyFill="1" applyBorder="1"/>
    <xf numFmtId="0" fontId="49" fillId="0" borderId="153" xfId="3" applyFont="1" applyFill="1" applyBorder="1"/>
    <xf numFmtId="0" fontId="16" fillId="0" borderId="0" xfId="0" applyFont="1" applyFill="1" applyAlignment="1">
      <alignment wrapText="1"/>
    </xf>
    <xf numFmtId="0" fontId="98" fillId="88" borderId="149" xfId="0" applyFont="1" applyFill="1" applyBorder="1" applyAlignment="1">
      <alignment vertical="center" wrapText="1"/>
    </xf>
    <xf numFmtId="3" fontId="16" fillId="0" borderId="1" xfId="0" applyNumberFormat="1" applyFont="1" applyFill="1" applyBorder="1"/>
    <xf numFmtId="3" fontId="16" fillId="0" borderId="9" xfId="0" applyNumberFormat="1" applyFont="1" applyFill="1" applyBorder="1" applyAlignment="1" applyProtection="1"/>
    <xf numFmtId="0" fontId="16" fillId="0" borderId="103" xfId="0" applyFont="1" applyFill="1" applyBorder="1" applyAlignment="1" applyProtection="1">
      <alignment horizontal="right"/>
    </xf>
    <xf numFmtId="0" fontId="16" fillId="0" borderId="103" xfId="0" applyFont="1" applyFill="1" applyBorder="1" applyAlignment="1">
      <alignment horizontal="right" vertical="center" wrapText="1"/>
    </xf>
    <xf numFmtId="3" fontId="16" fillId="0" borderId="103" xfId="0" applyNumberFormat="1" applyFont="1" applyFill="1" applyBorder="1"/>
    <xf numFmtId="165" fontId="20" fillId="0" borderId="152" xfId="1" applyNumberFormat="1" applyFont="1" applyFill="1" applyBorder="1" applyAlignment="1">
      <alignment horizontal="right"/>
    </xf>
    <xf numFmtId="0" fontId="96" fillId="0" borderId="149" xfId="0" applyFont="1" applyFill="1" applyBorder="1" applyAlignment="1">
      <alignment horizontal="left" vertical="center"/>
    </xf>
    <xf numFmtId="3" fontId="96" fillId="0" borderId="149" xfId="2535" applyNumberFormat="1" applyFont="1" applyFill="1" applyBorder="1" applyAlignment="1">
      <alignment horizontal="left" vertical="center" wrapText="1"/>
    </xf>
    <xf numFmtId="166" fontId="96" fillId="0" borderId="149" xfId="0" applyNumberFormat="1" applyFont="1" applyFill="1" applyBorder="1" applyAlignment="1">
      <alignment horizontal="left" vertical="center"/>
    </xf>
    <xf numFmtId="0" fontId="98" fillId="0" borderId="10" xfId="0" applyFont="1" applyFill="1" applyBorder="1" applyAlignment="1">
      <alignment vertical="center"/>
    </xf>
    <xf numFmtId="0" fontId="98" fillId="0" borderId="10" xfId="0" applyFont="1" applyFill="1" applyBorder="1" applyAlignment="1">
      <alignment horizontal="left" vertical="center" wrapText="1"/>
    </xf>
    <xf numFmtId="0" fontId="98" fillId="0" borderId="10" xfId="0" applyFont="1" applyFill="1" applyBorder="1" applyAlignment="1">
      <alignment horizontal="left" vertical="center"/>
    </xf>
    <xf numFmtId="178" fontId="96" fillId="0" borderId="10" xfId="0" applyNumberFormat="1" applyFont="1" applyFill="1" applyBorder="1" applyAlignment="1">
      <alignment horizontal="left" vertical="center"/>
    </xf>
    <xf numFmtId="0" fontId="96" fillId="0" borderId="10" xfId="0" applyFont="1" applyFill="1" applyBorder="1" applyAlignment="1">
      <alignment horizontal="left" vertical="center" wrapText="1"/>
    </xf>
    <xf numFmtId="3" fontId="96" fillId="0" borderId="10" xfId="134" applyNumberFormat="1" applyFont="1" applyFill="1" applyBorder="1" applyAlignment="1">
      <alignment horizontal="left" vertical="center" wrapText="1"/>
    </xf>
    <xf numFmtId="175" fontId="96" fillId="0" borderId="10" xfId="0" applyNumberFormat="1" applyFont="1" applyFill="1" applyBorder="1" applyAlignment="1">
      <alignment horizontal="left" vertical="center" wrapText="1"/>
    </xf>
    <xf numFmtId="0" fontId="98" fillId="0" borderId="10" xfId="0" applyNumberFormat="1" applyFont="1" applyFill="1" applyBorder="1" applyAlignment="1">
      <alignment horizontal="left" vertical="center" wrapText="1"/>
    </xf>
    <xf numFmtId="0" fontId="96" fillId="0" borderId="10" xfId="0" applyFont="1" applyFill="1" applyBorder="1" applyAlignment="1">
      <alignment horizontal="left" vertical="center"/>
    </xf>
    <xf numFmtId="3" fontId="96" fillId="0" borderId="10" xfId="2535" applyNumberFormat="1" applyFont="1" applyFill="1" applyBorder="1" applyAlignment="1">
      <alignment horizontal="left" vertical="center" wrapText="1"/>
    </xf>
    <xf numFmtId="166" fontId="96" fillId="0" borderId="10" xfId="0" applyNumberFormat="1" applyFont="1" applyFill="1" applyBorder="1" applyAlignment="1">
      <alignment horizontal="left" vertical="center"/>
    </xf>
    <xf numFmtId="0" fontId="98" fillId="0" borderId="10" xfId="0" applyNumberFormat="1" applyFont="1" applyFill="1" applyBorder="1" applyAlignment="1">
      <alignment horizontal="left" vertical="center"/>
    </xf>
    <xf numFmtId="166" fontId="98" fillId="0" borderId="10" xfId="0" applyNumberFormat="1" applyFont="1" applyFill="1" applyBorder="1" applyAlignment="1">
      <alignment horizontal="left" vertical="center"/>
    </xf>
    <xf numFmtId="167" fontId="96" fillId="0" borderId="149" xfId="2535" applyNumberFormat="1" applyFont="1" applyFill="1" applyBorder="1" applyAlignment="1">
      <alignment horizontal="left" vertical="center" wrapText="1"/>
    </xf>
    <xf numFmtId="170" fontId="97" fillId="0" borderId="153" xfId="0" applyNumberFormat="1" applyFont="1" applyFill="1" applyBorder="1" applyAlignment="1">
      <alignment horizontal="right" vertical="center" wrapText="1"/>
    </xf>
    <xf numFmtId="170" fontId="98" fillId="0" borderId="149" xfId="0" applyNumberFormat="1" applyFont="1" applyFill="1" applyBorder="1" applyAlignment="1">
      <alignment horizontal="right" vertical="center" wrapText="1"/>
    </xf>
    <xf numFmtId="170" fontId="98" fillId="0" borderId="10" xfId="0" applyNumberFormat="1" applyFont="1" applyFill="1" applyBorder="1" applyAlignment="1">
      <alignment horizontal="right" vertical="center" wrapText="1"/>
    </xf>
    <xf numFmtId="0" fontId="98" fillId="0" borderId="7" xfId="0" applyFont="1" applyFill="1" applyBorder="1" applyAlignment="1">
      <alignment horizontal="right" vertical="center" wrapText="1"/>
    </xf>
    <xf numFmtId="170" fontId="98" fillId="88" borderId="10" xfId="0" applyNumberFormat="1" applyFont="1" applyFill="1" applyBorder="1" applyAlignment="1">
      <alignment horizontal="right" vertical="center" wrapText="1"/>
    </xf>
    <xf numFmtId="0" fontId="20" fillId="0" borderId="0" xfId="0" applyFont="1" applyFill="1" applyBorder="1" applyAlignment="1">
      <alignment horizontal="right" vertical="center"/>
    </xf>
    <xf numFmtId="3" fontId="16" fillId="0" borderId="45" xfId="0" applyNumberFormat="1" applyFont="1" applyFill="1" applyBorder="1" applyAlignment="1" applyProtection="1">
      <alignment horizontal="right"/>
    </xf>
    <xf numFmtId="3" fontId="16" fillId="0" borderId="47" xfId="0" applyNumberFormat="1" applyFont="1" applyFill="1" applyBorder="1" applyAlignment="1" applyProtection="1">
      <alignment horizontal="right"/>
    </xf>
    <xf numFmtId="176" fontId="16" fillId="0" borderId="35" xfId="0" applyNumberFormat="1" applyFont="1" applyFill="1" applyBorder="1" applyAlignment="1" applyProtection="1"/>
    <xf numFmtId="165" fontId="21" fillId="0" borderId="36" xfId="0" applyNumberFormat="1" applyFont="1" applyFill="1" applyBorder="1" applyAlignment="1">
      <alignment horizontal="right"/>
    </xf>
    <xf numFmtId="165" fontId="20" fillId="0" borderId="36" xfId="0" applyNumberFormat="1" applyFont="1" applyFill="1" applyBorder="1" applyAlignment="1">
      <alignment horizontal="right"/>
    </xf>
    <xf numFmtId="0" fontId="98" fillId="0" borderId="10" xfId="0" applyFont="1" applyFill="1" applyBorder="1" applyAlignment="1">
      <alignment vertical="center" wrapText="1"/>
    </xf>
    <xf numFmtId="0" fontId="215" fillId="0" borderId="0" xfId="0" applyFont="1" applyFill="1" applyAlignment="1">
      <alignment vertical="top" wrapText="1"/>
    </xf>
    <xf numFmtId="0" fontId="215" fillId="0" borderId="0" xfId="0" quotePrefix="1" applyFont="1" applyFill="1" applyAlignment="1">
      <alignment vertical="top"/>
    </xf>
    <xf numFmtId="0" fontId="215" fillId="0" borderId="0" xfId="0" applyFont="1" applyFill="1" applyAlignment="1">
      <alignment vertical="top"/>
    </xf>
    <xf numFmtId="178" fontId="96" fillId="0" borderId="152" xfId="0" applyNumberFormat="1" applyFont="1" applyFill="1" applyBorder="1" applyAlignment="1">
      <alignment horizontal="left" vertical="center"/>
    </xf>
    <xf numFmtId="176" fontId="234" fillId="0" borderId="31" xfId="0" applyNumberFormat="1" applyFont="1" applyFill="1" applyBorder="1" applyAlignment="1" applyProtection="1"/>
    <xf numFmtId="3" fontId="17" fillId="0" borderId="8" xfId="0" applyNumberFormat="1" applyFont="1" applyFill="1" applyBorder="1" applyAlignment="1" applyProtection="1">
      <alignment wrapText="1"/>
    </xf>
    <xf numFmtId="3" fontId="16" fillId="0" borderId="139" xfId="0" applyNumberFormat="1" applyFont="1" applyFill="1" applyBorder="1" applyAlignment="1" applyProtection="1"/>
    <xf numFmtId="0" fontId="18" fillId="0" borderId="1" xfId="0" applyFont="1" applyFill="1" applyBorder="1"/>
    <xf numFmtId="0" fontId="97" fillId="0" borderId="149" xfId="0" applyFont="1" applyFill="1" applyBorder="1" applyAlignment="1">
      <alignment horizontal="center" vertical="center"/>
    </xf>
    <xf numFmtId="166" fontId="232" fillId="0" borderId="0" xfId="0" applyNumberFormat="1" applyFont="1" applyFill="1" applyBorder="1" applyAlignment="1">
      <alignment horizontal="left" vertical="center"/>
    </xf>
    <xf numFmtId="0" fontId="0" fillId="0" borderId="0" xfId="0" applyAlignment="1"/>
    <xf numFmtId="0" fontId="98" fillId="0" borderId="103" xfId="0" applyFont="1" applyFill="1" applyBorder="1" applyAlignment="1">
      <alignment vertical="center"/>
    </xf>
    <xf numFmtId="0" fontId="98" fillId="0" borderId="0" xfId="0" applyFont="1" applyFill="1" applyBorder="1" applyAlignment="1">
      <alignment vertical="center"/>
    </xf>
    <xf numFmtId="0" fontId="18" fillId="0" borderId="103" xfId="0" applyFont="1" applyFill="1" applyBorder="1" applyAlignment="1">
      <alignment horizontal="left" vertical="center"/>
    </xf>
    <xf numFmtId="3" fontId="16" fillId="0" borderId="35" xfId="0" applyNumberFormat="1" applyFont="1" applyFill="1" applyBorder="1" applyAlignment="1" applyProtection="1">
      <alignment horizontal="right"/>
    </xf>
    <xf numFmtId="165" fontId="21" fillId="0" borderId="10" xfId="1" applyNumberFormat="1" applyFont="1" applyFill="1" applyBorder="1" applyAlignment="1">
      <alignment horizontal="right" wrapText="1"/>
    </xf>
    <xf numFmtId="0" fontId="98" fillId="0" borderId="152" xfId="0" applyFont="1" applyFill="1" applyBorder="1" applyAlignment="1">
      <alignment vertical="center"/>
    </xf>
    <xf numFmtId="170" fontId="98" fillId="0" borderId="152" xfId="0" applyNumberFormat="1" applyFont="1" applyFill="1" applyBorder="1" applyAlignment="1">
      <alignment horizontal="right" vertical="center" wrapText="1"/>
    </xf>
    <xf numFmtId="0" fontId="96" fillId="0" borderId="152" xfId="0" applyFont="1" applyFill="1" applyBorder="1" applyAlignment="1">
      <alignment horizontal="left" vertical="center"/>
    </xf>
    <xf numFmtId="3" fontId="96" fillId="0" borderId="152" xfId="2535" applyNumberFormat="1" applyFont="1" applyFill="1" applyBorder="1" applyAlignment="1">
      <alignment horizontal="left" vertical="center" wrapText="1"/>
    </xf>
    <xf numFmtId="175" fontId="96" fillId="0" borderId="152" xfId="0" applyNumberFormat="1" applyFont="1" applyFill="1" applyBorder="1" applyAlignment="1">
      <alignment horizontal="left" vertical="center" wrapText="1"/>
    </xf>
    <xf numFmtId="3" fontId="96" fillId="0" borderId="152" xfId="2535" applyNumberFormat="1" applyFont="1" applyFill="1" applyBorder="1" applyAlignment="1">
      <alignment vertical="center" wrapText="1"/>
    </xf>
    <xf numFmtId="0" fontId="96" fillId="0" borderId="152" xfId="4940" applyNumberFormat="1" applyFont="1" applyFill="1" applyBorder="1" applyAlignment="1">
      <alignment vertical="center" wrapText="1"/>
    </xf>
    <xf numFmtId="178" fontId="98" fillId="0" borderId="149" xfId="0" applyNumberFormat="1" applyFont="1" applyFill="1" applyBorder="1" applyAlignment="1">
      <alignment horizontal="left" vertical="center"/>
    </xf>
    <xf numFmtId="3" fontId="98" fillId="0" borderId="149" xfId="2535" applyNumberFormat="1" applyFont="1" applyFill="1" applyBorder="1" applyAlignment="1">
      <alignment horizontal="left" vertical="center" wrapText="1"/>
    </xf>
    <xf numFmtId="166" fontId="98" fillId="0" borderId="149" xfId="0" applyNumberFormat="1" applyFont="1" applyFill="1" applyBorder="1" applyAlignment="1">
      <alignment horizontal="left" vertical="center"/>
    </xf>
    <xf numFmtId="3" fontId="96" fillId="0" borderId="149" xfId="2535" applyNumberFormat="1" applyFont="1" applyFill="1" applyBorder="1" applyAlignment="1">
      <alignment horizontal="left" vertical="top" wrapText="1"/>
    </xf>
    <xf numFmtId="175" fontId="96" fillId="0" borderId="149" xfId="0" applyNumberFormat="1" applyFont="1" applyFill="1" applyBorder="1" applyAlignment="1">
      <alignment horizontal="left" vertical="top" wrapText="1"/>
    </xf>
    <xf numFmtId="3" fontId="98" fillId="0" borderId="10" xfId="2535" applyNumberFormat="1" applyFont="1" applyFill="1" applyBorder="1" applyAlignment="1">
      <alignment horizontal="left" vertical="center" wrapText="1"/>
    </xf>
    <xf numFmtId="175" fontId="98" fillId="0" borderId="10" xfId="0" applyNumberFormat="1" applyFont="1" applyFill="1" applyBorder="1" applyAlignment="1">
      <alignment horizontal="left" vertical="center" wrapText="1"/>
    </xf>
    <xf numFmtId="178" fontId="96" fillId="0" borderId="17" xfId="0" applyNumberFormat="1" applyFont="1" applyFill="1" applyBorder="1" applyAlignment="1">
      <alignment horizontal="left" vertical="center"/>
    </xf>
    <xf numFmtId="0" fontId="98" fillId="0" borderId="17" xfId="0" applyNumberFormat="1" applyFont="1" applyFill="1" applyBorder="1" applyAlignment="1">
      <alignment horizontal="left" vertical="center" wrapText="1"/>
    </xf>
    <xf numFmtId="0" fontId="17" fillId="0" borderId="149" xfId="0" applyFont="1" applyFill="1" applyBorder="1"/>
    <xf numFmtId="5" fontId="16" fillId="0" borderId="155" xfId="0" applyNumberFormat="1" applyFont="1" applyFill="1" applyBorder="1"/>
    <xf numFmtId="5" fontId="16" fillId="0" borderId="156" xfId="0" applyNumberFormat="1" applyFont="1" applyFill="1" applyBorder="1"/>
    <xf numFmtId="0" fontId="17" fillId="0" borderId="10" xfId="0" applyFont="1" applyFill="1" applyBorder="1"/>
    <xf numFmtId="5" fontId="16" fillId="0" borderId="9" xfId="0" applyNumberFormat="1" applyFont="1" applyFill="1" applyBorder="1"/>
    <xf numFmtId="0" fontId="17" fillId="0" borderId="149" xfId="0" applyFont="1" applyFill="1" applyBorder="1" applyAlignment="1">
      <alignment horizontal="center"/>
    </xf>
    <xf numFmtId="0" fontId="17" fillId="0" borderId="7" xfId="0" applyFont="1" applyFill="1" applyBorder="1"/>
    <xf numFmtId="0" fontId="16" fillId="0" borderId="7" xfId="0" applyFont="1" applyFill="1" applyBorder="1" applyAlignment="1">
      <alignment horizontal="left" indent="1"/>
    </xf>
    <xf numFmtId="0" fontId="16" fillId="88" borderId="7" xfId="0" applyFont="1" applyFill="1" applyBorder="1" applyAlignment="1">
      <alignment horizontal="left" indent="1"/>
    </xf>
    <xf numFmtId="0" fontId="16" fillId="0" borderId="7" xfId="0" applyFont="1" applyFill="1" applyBorder="1" applyAlignment="1">
      <alignment horizontal="left" wrapText="1" indent="1"/>
    </xf>
    <xf numFmtId="0" fontId="16" fillId="0" borderId="10" xfId="0" applyFont="1" applyFill="1" applyBorder="1" applyAlignment="1">
      <alignment horizontal="left" indent="1"/>
    </xf>
    <xf numFmtId="0" fontId="16" fillId="0" borderId="7" xfId="0" applyFont="1" applyFill="1" applyBorder="1"/>
    <xf numFmtId="0" fontId="17" fillId="0" borderId="17" xfId="0" applyFont="1" applyFill="1" applyBorder="1"/>
    <xf numFmtId="0" fontId="17" fillId="0" borderId="14" xfId="0" applyFont="1" applyFill="1" applyBorder="1"/>
    <xf numFmtId="5" fontId="16" fillId="0" borderId="14" xfId="0" applyNumberFormat="1" applyFont="1" applyFill="1" applyBorder="1" applyAlignment="1">
      <alignment horizontal="right"/>
    </xf>
    <xf numFmtId="166" fontId="232" fillId="88" borderId="10" xfId="0" applyNumberFormat="1" applyFont="1" applyFill="1" applyBorder="1" applyAlignment="1">
      <alignment horizontal="left" vertical="center"/>
    </xf>
    <xf numFmtId="6" fontId="20" fillId="0" borderId="153" xfId="137" applyNumberFormat="1" applyFont="1" applyFill="1" applyBorder="1" applyAlignment="1">
      <alignment horizontal="center"/>
    </xf>
    <xf numFmtId="6" fontId="19" fillId="0" borderId="108" xfId="137" applyNumberFormat="1" applyFont="1" applyFill="1" applyBorder="1" applyAlignment="1">
      <alignment horizontal="center" vertical="center"/>
    </xf>
    <xf numFmtId="14" fontId="19" fillId="0" borderId="149" xfId="137" applyNumberFormat="1" applyFont="1" applyFill="1" applyBorder="1" applyAlignment="1">
      <alignment horizontal="left" vertical="center"/>
    </xf>
    <xf numFmtId="0" fontId="21" fillId="0" borderId="160" xfId="0" applyFont="1" applyFill="1" applyBorder="1"/>
    <xf numFmtId="0" fontId="20" fillId="0" borderId="103" xfId="0" applyFont="1" applyFill="1" applyBorder="1"/>
    <xf numFmtId="0" fontId="21" fillId="0" borderId="149" xfId="0" applyFont="1" applyFill="1" applyBorder="1" applyAlignment="1">
      <alignment horizontal="center"/>
    </xf>
    <xf numFmtId="0" fontId="21" fillId="0" borderId="149" xfId="0" applyFont="1" applyFill="1" applyBorder="1" applyAlignment="1">
      <alignment horizontal="center" wrapText="1"/>
    </xf>
    <xf numFmtId="0" fontId="16" fillId="88" borderId="149" xfId="0" applyFont="1" applyFill="1" applyBorder="1" applyAlignment="1">
      <alignment vertical="center"/>
    </xf>
    <xf numFmtId="166" fontId="20" fillId="88" borderId="149" xfId="0" applyNumberFormat="1" applyFont="1" applyFill="1" applyBorder="1" applyAlignment="1">
      <alignment horizontal="right" wrapText="1"/>
    </xf>
    <xf numFmtId="166" fontId="21" fillId="88" borderId="149" xfId="0" applyNumberFormat="1" applyFont="1" applyFill="1" applyBorder="1" applyAlignment="1">
      <alignment horizontal="right" wrapText="1"/>
    </xf>
    <xf numFmtId="166" fontId="21" fillId="88" borderId="149" xfId="1" applyNumberFormat="1" applyFont="1" applyFill="1" applyBorder="1" applyAlignment="1">
      <alignment horizontal="right"/>
    </xf>
    <xf numFmtId="0" fontId="20" fillId="0" borderId="149" xfId="0" applyFont="1" applyFill="1" applyBorder="1" applyProtection="1"/>
    <xf numFmtId="166" fontId="20" fillId="0" borderId="149" xfId="1" applyNumberFormat="1" applyFont="1" applyFill="1" applyBorder="1" applyAlignment="1">
      <alignment horizontal="right"/>
    </xf>
    <xf numFmtId="166" fontId="20" fillId="0" borderId="149" xfId="0" quotePrefix="1" applyNumberFormat="1" applyFont="1" applyFill="1" applyBorder="1" applyAlignment="1">
      <alignment horizontal="right"/>
    </xf>
    <xf numFmtId="166" fontId="21" fillId="0" borderId="149" xfId="1" applyNumberFormat="1" applyFont="1" applyFill="1" applyBorder="1" applyAlignment="1">
      <alignment horizontal="right" wrapText="1"/>
    </xf>
    <xf numFmtId="0" fontId="20" fillId="0" borderId="149" xfId="0" applyFont="1" applyFill="1" applyBorder="1"/>
    <xf numFmtId="165" fontId="21" fillId="0" borderId="149" xfId="0" applyNumberFormat="1" applyFont="1" applyFill="1" applyBorder="1"/>
    <xf numFmtId="165" fontId="20" fillId="0" borderId="149" xfId="0" applyNumberFormat="1" applyFont="1" applyFill="1" applyBorder="1"/>
    <xf numFmtId="165" fontId="20" fillId="0" borderId="149" xfId="0" applyNumberFormat="1" applyFont="1" applyFill="1" applyBorder="1" applyAlignment="1"/>
    <xf numFmtId="165" fontId="20" fillId="0" borderId="149" xfId="1" applyNumberFormat="1" applyFont="1" applyFill="1" applyBorder="1" applyAlignment="1">
      <alignment horizontal="right"/>
    </xf>
    <xf numFmtId="165" fontId="87" fillId="0" borderId="149" xfId="0" applyNumberFormat="1" applyFont="1" applyFill="1" applyBorder="1"/>
    <xf numFmtId="165" fontId="21" fillId="0" borderId="149" xfId="1" applyNumberFormat="1" applyFont="1" applyFill="1" applyBorder="1" applyAlignment="1">
      <alignment horizontal="right"/>
    </xf>
    <xf numFmtId="166" fontId="21" fillId="0" borderId="149" xfId="0" quotePrefix="1" applyNumberFormat="1" applyFont="1" applyFill="1" applyBorder="1" applyAlignment="1">
      <alignment horizontal="right"/>
    </xf>
    <xf numFmtId="165" fontId="21" fillId="0" borderId="149" xfId="0" applyNumberFormat="1" applyFont="1" applyFill="1" applyBorder="1" applyAlignment="1"/>
    <xf numFmtId="0" fontId="20" fillId="0" borderId="152" xfId="0" applyFont="1" applyFill="1" applyBorder="1" applyProtection="1"/>
    <xf numFmtId="166" fontId="20" fillId="0" borderId="152" xfId="0" quotePrefix="1" applyNumberFormat="1" applyFont="1" applyFill="1" applyBorder="1" applyAlignment="1">
      <alignment horizontal="right"/>
    </xf>
    <xf numFmtId="166" fontId="21" fillId="0" borderId="152" xfId="1" applyNumberFormat="1" applyFont="1" applyFill="1" applyBorder="1" applyAlignment="1">
      <alignment horizontal="right" wrapText="1"/>
    </xf>
    <xf numFmtId="165" fontId="20" fillId="0" borderId="152" xfId="0" applyNumberFormat="1" applyFont="1" applyFill="1" applyBorder="1"/>
    <xf numFmtId="165" fontId="21" fillId="0" borderId="152" xfId="0" applyNumberFormat="1" applyFont="1" applyFill="1" applyBorder="1"/>
    <xf numFmtId="0" fontId="20" fillId="0" borderId="152" xfId="0" applyFont="1" applyFill="1" applyBorder="1"/>
    <xf numFmtId="165" fontId="87" fillId="0" borderId="152" xfId="0" applyNumberFormat="1" applyFont="1" applyFill="1" applyBorder="1"/>
    <xf numFmtId="165" fontId="21" fillId="0" borderId="152" xfId="0" applyNumberFormat="1" applyFont="1" applyFill="1" applyBorder="1" applyAlignment="1"/>
    <xf numFmtId="0" fontId="21" fillId="0" borderId="149" xfId="0" applyFont="1" applyFill="1" applyBorder="1"/>
    <xf numFmtId="0" fontId="21" fillId="0" borderId="154" xfId="0" applyFont="1" applyFill="1" applyBorder="1"/>
    <xf numFmtId="38" fontId="20" fillId="0" borderId="149" xfId="0" applyNumberFormat="1" applyFont="1" applyFill="1" applyBorder="1"/>
    <xf numFmtId="164" fontId="21" fillId="0" borderId="149" xfId="0" applyNumberFormat="1" applyFont="1" applyFill="1" applyBorder="1" applyAlignment="1"/>
    <xf numFmtId="165" fontId="21" fillId="0" borderId="154" xfId="0" applyNumberFormat="1" applyFont="1" applyFill="1" applyBorder="1"/>
    <xf numFmtId="165" fontId="86" fillId="0" borderId="154" xfId="0" applyNumberFormat="1" applyFont="1" applyFill="1" applyBorder="1"/>
    <xf numFmtId="0" fontId="21" fillId="0" borderId="154" xfId="0" applyFont="1" applyFill="1" applyBorder="1" applyAlignment="1">
      <alignment horizontal="center"/>
    </xf>
    <xf numFmtId="165" fontId="21" fillId="0" borderId="149" xfId="0" applyNumberFormat="1" applyFont="1" applyFill="1" applyBorder="1" applyAlignment="1">
      <alignment horizontal="center" wrapText="1"/>
    </xf>
    <xf numFmtId="165" fontId="21" fillId="0" borderId="149" xfId="0" applyNumberFormat="1" applyFont="1" applyFill="1" applyBorder="1" applyAlignment="1">
      <alignment horizontal="center"/>
    </xf>
    <xf numFmtId="165" fontId="21" fillId="0" borderId="154" xfId="0" applyNumberFormat="1" applyFont="1" applyFill="1" applyBorder="1" applyAlignment="1">
      <alignment horizontal="center"/>
    </xf>
    <xf numFmtId="165" fontId="86" fillId="0" borderId="154" xfId="0" applyNumberFormat="1" applyFont="1" applyFill="1" applyBorder="1" applyAlignment="1">
      <alignment horizontal="center"/>
    </xf>
    <xf numFmtId="166" fontId="20" fillId="0" borderId="154" xfId="0" applyNumberFormat="1" applyFont="1" applyFill="1" applyBorder="1" applyAlignment="1">
      <alignment horizontal="right"/>
    </xf>
    <xf numFmtId="165" fontId="20" fillId="0" borderId="149" xfId="0" applyNumberFormat="1" applyFont="1" applyFill="1" applyBorder="1" applyAlignment="1">
      <alignment horizontal="right"/>
    </xf>
    <xf numFmtId="165" fontId="20" fillId="0" borderId="154" xfId="0" applyNumberFormat="1" applyFont="1" applyFill="1" applyBorder="1" applyAlignment="1">
      <alignment horizontal="right"/>
    </xf>
    <xf numFmtId="166" fontId="20" fillId="0" borderId="161" xfId="0" applyNumberFormat="1" applyFont="1" applyFill="1" applyBorder="1" applyAlignment="1">
      <alignment horizontal="right"/>
    </xf>
    <xf numFmtId="165" fontId="20" fillId="0" borderId="152" xfId="0" applyNumberFormat="1" applyFont="1" applyFill="1" applyBorder="1" applyAlignment="1">
      <alignment horizontal="right"/>
    </xf>
    <xf numFmtId="165" fontId="20" fillId="0" borderId="161" xfId="0" applyNumberFormat="1" applyFont="1" applyFill="1" applyBorder="1" applyAlignment="1">
      <alignment horizontal="right"/>
    </xf>
    <xf numFmtId="165" fontId="21" fillId="0" borderId="10" xfId="1" applyNumberFormat="1" applyFont="1" applyFill="1" applyBorder="1" applyAlignment="1">
      <alignment horizontal="right"/>
    </xf>
    <xf numFmtId="165" fontId="87" fillId="0" borderId="154" xfId="0" applyNumberFormat="1" applyFont="1" applyFill="1" applyBorder="1"/>
    <xf numFmtId="165" fontId="57" fillId="0" borderId="149" xfId="0" applyNumberFormat="1" applyFont="1" applyFill="1" applyBorder="1"/>
    <xf numFmtId="165" fontId="20" fillId="0" borderId="154" xfId="0" applyNumberFormat="1" applyFont="1" applyFill="1" applyBorder="1"/>
    <xf numFmtId="165" fontId="87" fillId="0" borderId="149" xfId="0" applyNumberFormat="1" applyFont="1" applyFill="1" applyBorder="1" applyAlignment="1"/>
    <xf numFmtId="166" fontId="21" fillId="0" borderId="154" xfId="0" applyNumberFormat="1" applyFont="1" applyFill="1" applyBorder="1"/>
    <xf numFmtId="0" fontId="21" fillId="0" borderId="157" xfId="0" applyFont="1" applyFill="1" applyBorder="1"/>
    <xf numFmtId="38" fontId="20" fillId="0" borderId="157" xfId="0" applyNumberFormat="1" applyFont="1" applyFill="1" applyBorder="1"/>
    <xf numFmtId="164" fontId="21" fillId="0" borderId="157" xfId="0" applyNumberFormat="1" applyFont="1" applyFill="1" applyBorder="1" applyAlignment="1"/>
    <xf numFmtId="165" fontId="20" fillId="0" borderId="157" xfId="0" applyNumberFormat="1" applyFont="1" applyFill="1" applyBorder="1"/>
    <xf numFmtId="165" fontId="20" fillId="0" borderId="157" xfId="0" applyNumberFormat="1" applyFont="1" applyFill="1" applyBorder="1" applyAlignment="1"/>
    <xf numFmtId="165" fontId="21" fillId="0" borderId="157" xfId="0" applyNumberFormat="1" applyFont="1" applyFill="1" applyBorder="1"/>
    <xf numFmtId="165" fontId="86" fillId="0" borderId="157" xfId="0" applyNumberFormat="1" applyFont="1" applyFill="1" applyBorder="1"/>
    <xf numFmtId="165" fontId="87" fillId="0" borderId="157" xfId="0" applyNumberFormat="1" applyFont="1" applyFill="1" applyBorder="1"/>
    <xf numFmtId="165" fontId="87" fillId="0" borderId="157" xfId="0" applyNumberFormat="1" applyFont="1" applyFill="1" applyBorder="1" applyAlignment="1"/>
    <xf numFmtId="165" fontId="21" fillId="0" borderId="158" xfId="0" applyNumberFormat="1" applyFont="1" applyFill="1" applyBorder="1"/>
    <xf numFmtId="0" fontId="20" fillId="0" borderId="154" xfId="0" applyFont="1" applyFill="1" applyBorder="1"/>
    <xf numFmtId="167" fontId="20" fillId="0" borderId="155" xfId="1" applyNumberFormat="1" applyFont="1" applyFill="1" applyBorder="1" applyAlignment="1">
      <alignment horizontal="right"/>
    </xf>
    <xf numFmtId="168" fontId="21" fillId="0" borderId="155" xfId="1" applyNumberFormat="1" applyFont="1" applyFill="1" applyBorder="1" applyAlignment="1">
      <alignment horizontal="right"/>
    </xf>
    <xf numFmtId="0" fontId="20" fillId="0" borderId="155" xfId="0" applyFont="1" applyFill="1" applyBorder="1"/>
    <xf numFmtId="165" fontId="20" fillId="0" borderId="155" xfId="1" applyNumberFormat="1" applyFont="1" applyFill="1" applyBorder="1" applyAlignment="1">
      <alignment horizontal="right"/>
    </xf>
    <xf numFmtId="165" fontId="21" fillId="0" borderId="155" xfId="0" applyNumberFormat="1" applyFont="1" applyFill="1" applyBorder="1"/>
    <xf numFmtId="165" fontId="20" fillId="0" borderId="155" xfId="0" applyNumberFormat="1" applyFont="1" applyFill="1" applyBorder="1"/>
    <xf numFmtId="165" fontId="87" fillId="0" borderId="155" xfId="0" applyNumberFormat="1" applyFont="1" applyFill="1" applyBorder="1"/>
    <xf numFmtId="165" fontId="87" fillId="0" borderId="155" xfId="1" applyNumberFormat="1" applyFont="1" applyFill="1" applyBorder="1" applyAlignment="1">
      <alignment horizontal="right"/>
    </xf>
    <xf numFmtId="165" fontId="86" fillId="0" borderId="155" xfId="0" applyNumberFormat="1" applyFont="1" applyFill="1" applyBorder="1"/>
    <xf numFmtId="165" fontId="21" fillId="0" borderId="156" xfId="0" applyNumberFormat="1" applyFont="1" applyFill="1" applyBorder="1"/>
    <xf numFmtId="0" fontId="20" fillId="0" borderId="152" xfId="0" applyFont="1" applyFill="1" applyBorder="1" applyAlignment="1">
      <alignment wrapText="1" shrinkToFit="1"/>
    </xf>
    <xf numFmtId="166" fontId="20" fillId="0" borderId="152" xfId="0" quotePrefix="1" applyNumberFormat="1" applyFont="1" applyFill="1" applyBorder="1" applyAlignment="1">
      <alignment horizontal="center"/>
    </xf>
    <xf numFmtId="166" fontId="21" fillId="0" borderId="152" xfId="1" applyNumberFormat="1" applyFont="1" applyFill="1" applyBorder="1" applyAlignment="1">
      <alignment horizontal="right"/>
    </xf>
    <xf numFmtId="166" fontId="20" fillId="0" borderId="152" xfId="0" applyNumberFormat="1" applyFont="1" applyFill="1" applyBorder="1"/>
    <xf numFmtId="165" fontId="87" fillId="0" borderId="152" xfId="1" applyNumberFormat="1" applyFont="1" applyFill="1" applyBorder="1" applyAlignment="1">
      <alignment horizontal="right"/>
    </xf>
    <xf numFmtId="165" fontId="86" fillId="0" borderId="152" xfId="0" applyNumberFormat="1" applyFont="1" applyFill="1" applyBorder="1"/>
    <xf numFmtId="166" fontId="87" fillId="0" borderId="162" xfId="0" applyNumberFormat="1" applyFont="1" applyFill="1" applyBorder="1"/>
    <xf numFmtId="164" fontId="20" fillId="0" borderId="149" xfId="0" applyNumberFormat="1" applyFont="1" applyFill="1" applyBorder="1" applyAlignment="1"/>
    <xf numFmtId="165" fontId="86" fillId="0" borderId="149" xfId="0" applyNumberFormat="1" applyFont="1" applyFill="1" applyBorder="1"/>
    <xf numFmtId="166" fontId="21" fillId="0" borderId="36" xfId="0" applyNumberFormat="1" applyFont="1" applyFill="1" applyBorder="1" applyAlignment="1">
      <alignment horizontal="right"/>
    </xf>
    <xf numFmtId="166" fontId="20" fillId="0" borderId="36" xfId="0" applyNumberFormat="1" applyFont="1" applyFill="1" applyBorder="1" applyAlignment="1">
      <alignment horizontal="right"/>
    </xf>
    <xf numFmtId="166" fontId="21" fillId="0" borderId="33" xfId="0" applyNumberFormat="1" applyFont="1" applyFill="1" applyBorder="1"/>
    <xf numFmtId="165" fontId="21" fillId="0" borderId="36" xfId="0" applyNumberFormat="1" applyFont="1" applyFill="1" applyBorder="1"/>
    <xf numFmtId="165" fontId="21" fillId="0" borderId="33" xfId="0" applyNumberFormat="1" applyFont="1" applyFill="1" applyBorder="1"/>
    <xf numFmtId="166" fontId="20" fillId="0" borderId="33" xfId="0" applyNumberFormat="1" applyFont="1" applyFill="1" applyBorder="1" applyAlignment="1">
      <alignment horizontal="right"/>
    </xf>
    <xf numFmtId="0" fontId="21" fillId="0" borderId="103" xfId="0" applyFont="1" applyFill="1" applyBorder="1"/>
    <xf numFmtId="0" fontId="20" fillId="88" borderId="149" xfId="0" applyFont="1" applyFill="1" applyBorder="1" applyAlignment="1">
      <alignment horizontal="right" wrapText="1"/>
    </xf>
    <xf numFmtId="0" fontId="21" fillId="0" borderId="149" xfId="0" applyFont="1" applyFill="1" applyBorder="1" applyAlignment="1">
      <alignment horizontal="right" wrapText="1"/>
    </xf>
    <xf numFmtId="166" fontId="20" fillId="0" borderId="149" xfId="0" applyNumberFormat="1" applyFont="1" applyFill="1" applyBorder="1" applyAlignment="1">
      <alignment horizontal="right" wrapText="1"/>
    </xf>
    <xf numFmtId="165" fontId="21" fillId="0" borderId="149" xfId="1" applyNumberFormat="1" applyFont="1" applyFill="1" applyBorder="1" applyAlignment="1">
      <alignment horizontal="right" wrapText="1"/>
    </xf>
    <xf numFmtId="166" fontId="21" fillId="0" borderId="149" xfId="0" applyNumberFormat="1" applyFont="1" applyFill="1" applyBorder="1" applyAlignment="1">
      <alignment horizontal="right" wrapText="1"/>
    </xf>
    <xf numFmtId="165" fontId="20" fillId="0" borderId="149" xfId="0" quotePrefix="1" applyNumberFormat="1" applyFont="1" applyFill="1" applyBorder="1" applyAlignment="1">
      <alignment horizontal="center"/>
    </xf>
    <xf numFmtId="0" fontId="20" fillId="0" borderId="153" xfId="0" applyFont="1" applyFill="1" applyBorder="1" applyProtection="1"/>
    <xf numFmtId="165" fontId="21" fillId="0" borderId="160" xfId="0" applyNumberFormat="1" applyFont="1" applyFill="1" applyBorder="1" applyAlignment="1">
      <alignment horizontal="center"/>
    </xf>
    <xf numFmtId="166" fontId="20" fillId="0" borderId="153" xfId="0" applyNumberFormat="1" applyFont="1" applyFill="1" applyBorder="1" applyAlignment="1">
      <alignment horizontal="right" wrapText="1"/>
    </xf>
    <xf numFmtId="165" fontId="21" fillId="0" borderId="153" xfId="1" applyNumberFormat="1" applyFont="1" applyFill="1" applyBorder="1" applyAlignment="1">
      <alignment horizontal="right" wrapText="1"/>
    </xf>
    <xf numFmtId="165" fontId="86" fillId="0" borderId="149" xfId="0" applyNumberFormat="1" applyFont="1" applyFill="1" applyBorder="1" applyAlignment="1"/>
    <xf numFmtId="165" fontId="21" fillId="0" borderId="157" xfId="0" applyNumberFormat="1" applyFont="1" applyFill="1" applyBorder="1" applyAlignment="1"/>
    <xf numFmtId="165" fontId="21" fillId="0" borderId="155" xfId="1" applyNumberFormat="1" applyFont="1" applyFill="1" applyBorder="1" applyAlignment="1">
      <alignment horizontal="right"/>
    </xf>
    <xf numFmtId="0" fontId="20" fillId="0" borderId="149" xfId="0" applyFont="1" applyFill="1" applyBorder="1" applyAlignment="1">
      <alignment wrapText="1" shrinkToFit="1"/>
    </xf>
    <xf numFmtId="165" fontId="86" fillId="0" borderId="149" xfId="1" applyNumberFormat="1" applyFont="1" applyFill="1" applyBorder="1" applyAlignment="1">
      <alignment horizontal="right"/>
    </xf>
    <xf numFmtId="0" fontId="98" fillId="0" borderId="163" xfId="0" applyFont="1" applyFill="1" applyBorder="1" applyAlignment="1">
      <alignment vertical="center"/>
    </xf>
    <xf numFmtId="170" fontId="98" fillId="0" borderId="163" xfId="0" applyNumberFormat="1" applyFont="1" applyFill="1" applyBorder="1" applyAlignment="1">
      <alignment horizontal="right" vertical="center" wrapText="1"/>
    </xf>
    <xf numFmtId="0" fontId="96" fillId="0" borderId="163" xfId="0" applyFont="1" applyFill="1" applyBorder="1" applyAlignment="1">
      <alignment horizontal="left" vertical="center"/>
    </xf>
    <xf numFmtId="178" fontId="96" fillId="0" borderId="163" xfId="0" applyNumberFormat="1" applyFont="1" applyFill="1" applyBorder="1" applyAlignment="1">
      <alignment horizontal="left" vertical="center"/>
    </xf>
    <xf numFmtId="3" fontId="96" fillId="0" borderId="163" xfId="2535" applyNumberFormat="1" applyFont="1" applyFill="1" applyBorder="1" applyAlignment="1">
      <alignment horizontal="left" vertical="center" wrapText="1"/>
    </xf>
    <xf numFmtId="0" fontId="96" fillId="0" borderId="163" xfId="4940" applyNumberFormat="1" applyFont="1" applyFill="1" applyBorder="1" applyAlignment="1">
      <alignment horizontal="left" vertical="center" wrapText="1"/>
    </xf>
    <xf numFmtId="175" fontId="96" fillId="0" borderId="163" xfId="0" applyNumberFormat="1" applyFont="1" applyFill="1" applyBorder="1" applyAlignment="1">
      <alignment horizontal="left" vertical="center" wrapText="1"/>
    </xf>
    <xf numFmtId="0" fontId="98" fillId="0" borderId="163" xfId="0" applyNumberFormat="1" applyFont="1" applyFill="1" applyBorder="1" applyAlignment="1">
      <alignment horizontal="left" vertical="center" wrapText="1"/>
    </xf>
    <xf numFmtId="0" fontId="18" fillId="0" borderId="10" xfId="0" applyFont="1" applyFill="1" applyBorder="1" applyAlignment="1">
      <alignment horizontal="left"/>
    </xf>
    <xf numFmtId="166" fontId="96" fillId="0" borderId="163" xfId="0" applyNumberFormat="1" applyFont="1" applyFill="1" applyBorder="1" applyAlignment="1">
      <alignment horizontal="left" vertical="center"/>
    </xf>
    <xf numFmtId="0" fontId="18" fillId="0" borderId="7" xfId="0" applyFont="1" applyFill="1" applyBorder="1" applyAlignment="1">
      <alignment horizontal="left"/>
    </xf>
    <xf numFmtId="0" fontId="98" fillId="0" borderId="163" xfId="0" applyFont="1" applyFill="1" applyBorder="1" applyAlignment="1">
      <alignment horizontal="left" vertical="center" wrapText="1"/>
    </xf>
    <xf numFmtId="0" fontId="98" fillId="0" borderId="163" xfId="0" applyFont="1" applyFill="1" applyBorder="1" applyAlignment="1">
      <alignment horizontal="left" vertical="center"/>
    </xf>
    <xf numFmtId="0" fontId="98" fillId="0" borderId="163" xfId="0" applyNumberFormat="1" applyFont="1" applyFill="1" applyBorder="1" applyAlignment="1">
      <alignment horizontal="left" vertical="center"/>
    </xf>
    <xf numFmtId="178" fontId="98" fillId="0" borderId="163" xfId="0" applyNumberFormat="1" applyFont="1" applyFill="1" applyBorder="1" applyAlignment="1">
      <alignment horizontal="left" vertical="center"/>
    </xf>
    <xf numFmtId="3" fontId="98" fillId="0" borderId="163" xfId="2535" applyNumberFormat="1" applyFont="1" applyFill="1" applyBorder="1" applyAlignment="1">
      <alignment horizontal="left" vertical="center" wrapText="1"/>
    </xf>
    <xf numFmtId="175" fontId="98" fillId="0" borderId="163" xfId="0" applyNumberFormat="1" applyFont="1" applyFill="1" applyBorder="1" applyAlignment="1">
      <alignment horizontal="left" vertical="center" wrapText="1"/>
    </xf>
    <xf numFmtId="0" fontId="96" fillId="0" borderId="163" xfId="0" applyFont="1" applyFill="1" applyBorder="1" applyAlignment="1">
      <alignment horizontal="left" vertical="center" wrapText="1"/>
    </xf>
    <xf numFmtId="0" fontId="98" fillId="0" borderId="163" xfId="0" applyFont="1" applyFill="1" applyBorder="1" applyAlignment="1">
      <alignment horizontal="right" vertical="center" wrapText="1"/>
    </xf>
    <xf numFmtId="3" fontId="96" fillId="0" borderId="163" xfId="134" applyNumberFormat="1" applyFont="1" applyFill="1" applyBorder="1" applyAlignment="1">
      <alignment horizontal="left" vertical="center" wrapText="1"/>
    </xf>
    <xf numFmtId="0" fontId="98" fillId="0" borderId="17" xfId="0" applyFont="1" applyFill="1" applyBorder="1" applyAlignment="1">
      <alignment horizontal="left" vertical="center" wrapText="1"/>
    </xf>
    <xf numFmtId="0" fontId="98" fillId="0" borderId="17" xfId="0" applyFont="1" applyFill="1" applyBorder="1" applyAlignment="1">
      <alignment horizontal="right" vertical="center" wrapText="1"/>
    </xf>
    <xf numFmtId="178" fontId="98" fillId="0" borderId="17" xfId="0" applyNumberFormat="1" applyFont="1" applyFill="1" applyBorder="1" applyAlignment="1">
      <alignment horizontal="left" vertical="center"/>
    </xf>
    <xf numFmtId="3" fontId="98" fillId="0" borderId="17" xfId="134" applyNumberFormat="1" applyFont="1" applyFill="1" applyBorder="1" applyAlignment="1">
      <alignment horizontal="left" vertical="center" wrapText="1"/>
    </xf>
    <xf numFmtId="175" fontId="98" fillId="0" borderId="17" xfId="0" applyNumberFormat="1" applyFont="1" applyFill="1" applyBorder="1" applyAlignment="1">
      <alignment horizontal="left" vertical="center" wrapText="1"/>
    </xf>
    <xf numFmtId="166" fontId="96" fillId="0" borderId="17" xfId="0" applyNumberFormat="1" applyFont="1" applyFill="1" applyBorder="1" applyAlignment="1">
      <alignment horizontal="left" vertical="center"/>
    </xf>
    <xf numFmtId="3" fontId="98" fillId="0" borderId="163" xfId="134" applyNumberFormat="1" applyFont="1" applyFill="1" applyBorder="1" applyAlignment="1">
      <alignment horizontal="left" vertical="center" wrapText="1"/>
    </xf>
    <xf numFmtId="2" fontId="98" fillId="0" borderId="163" xfId="0" applyNumberFormat="1" applyFont="1" applyFill="1" applyBorder="1" applyAlignment="1">
      <alignment horizontal="left" vertical="center" wrapText="1"/>
    </xf>
    <xf numFmtId="166" fontId="98" fillId="0" borderId="163" xfId="0" applyNumberFormat="1" applyFont="1" applyFill="1" applyBorder="1" applyAlignment="1">
      <alignment horizontal="left" vertical="center"/>
    </xf>
    <xf numFmtId="3" fontId="96" fillId="0" borderId="10" xfId="2535" applyNumberFormat="1" applyFont="1" applyFill="1" applyBorder="1" applyAlignment="1">
      <alignment horizontal="left" vertical="top" wrapText="1"/>
    </xf>
    <xf numFmtId="175" fontId="96" fillId="0" borderId="10" xfId="0" applyNumberFormat="1" applyFont="1" applyFill="1" applyBorder="1" applyAlignment="1">
      <alignment horizontal="left" vertical="top" wrapText="1"/>
    </xf>
    <xf numFmtId="0" fontId="18" fillId="0" borderId="5" xfId="0" applyFont="1" applyFill="1" applyBorder="1" applyAlignment="1">
      <alignment horizontal="left"/>
    </xf>
    <xf numFmtId="170" fontId="98" fillId="88" borderId="163" xfId="0" applyNumberFormat="1" applyFont="1" applyFill="1" applyBorder="1" applyAlignment="1">
      <alignment horizontal="left" vertical="center" wrapText="1"/>
    </xf>
    <xf numFmtId="0" fontId="96" fillId="0" borderId="149" xfId="4940" applyNumberFormat="1" applyFont="1" applyFill="1" applyBorder="1" applyAlignment="1">
      <alignment horizontal="left" vertical="center" wrapText="1"/>
    </xf>
    <xf numFmtId="165" fontId="20" fillId="0" borderId="163" xfId="0" applyNumberFormat="1" applyFont="1" applyFill="1" applyBorder="1"/>
    <xf numFmtId="166" fontId="21" fillId="0" borderId="164" xfId="0" applyNumberFormat="1" applyFont="1" applyFill="1" applyBorder="1" applyAlignment="1">
      <alignment horizontal="right" wrapText="1"/>
    </xf>
    <xf numFmtId="166" fontId="20" fillId="0" borderId="163" xfId="0" applyNumberFormat="1" applyFont="1" applyFill="1" applyBorder="1" applyAlignment="1">
      <alignment horizontal="right" wrapText="1"/>
    </xf>
    <xf numFmtId="0" fontId="21" fillId="0" borderId="149" xfId="0" applyFont="1" applyFill="1" applyBorder="1" applyAlignment="1">
      <alignment horizontal="center"/>
    </xf>
    <xf numFmtId="6" fontId="49" fillId="47" borderId="0" xfId="3" applyNumberFormat="1" applyFont="1" applyFill="1" applyBorder="1" applyAlignment="1">
      <alignment horizontal="center"/>
    </xf>
    <xf numFmtId="3" fontId="16" fillId="0" borderId="36" xfId="0" applyNumberFormat="1" applyFont="1" applyFill="1" applyBorder="1" applyAlignment="1" applyProtection="1"/>
    <xf numFmtId="1" fontId="16" fillId="0" borderId="27" xfId="0" applyNumberFormat="1" applyFont="1" applyFill="1" applyBorder="1" applyAlignment="1" applyProtection="1"/>
    <xf numFmtId="1" fontId="16" fillId="0" borderId="35" xfId="0" applyNumberFormat="1" applyFont="1" applyFill="1" applyBorder="1" applyAlignment="1" applyProtection="1"/>
    <xf numFmtId="0" fontId="20" fillId="0" borderId="163" xfId="0" applyFont="1" applyFill="1" applyBorder="1" applyAlignment="1" applyProtection="1">
      <alignment vertical="center"/>
    </xf>
    <xf numFmtId="165" fontId="21" fillId="0" borderId="154" xfId="0" applyNumberFormat="1" applyFont="1" applyFill="1" applyBorder="1" applyAlignment="1">
      <alignment horizontal="right"/>
    </xf>
    <xf numFmtId="165" fontId="20" fillId="0" borderId="10" xfId="0" applyNumberFormat="1" applyFont="1" applyFill="1" applyBorder="1" applyAlignment="1">
      <alignment horizontal="right"/>
    </xf>
    <xf numFmtId="165" fontId="21" fillId="0" borderId="163" xfId="1" applyNumberFormat="1" applyFont="1" applyFill="1" applyBorder="1" applyAlignment="1">
      <alignment horizontal="right" wrapText="1"/>
    </xf>
    <xf numFmtId="0" fontId="96" fillId="0" borderId="137" xfId="0" applyFont="1" applyFill="1" applyBorder="1" applyAlignment="1">
      <alignment horizontal="left" vertical="center" wrapText="1"/>
    </xf>
    <xf numFmtId="178" fontId="96" fillId="0" borderId="137" xfId="0" applyNumberFormat="1" applyFont="1" applyFill="1" applyBorder="1" applyAlignment="1">
      <alignment horizontal="right" vertical="center"/>
    </xf>
    <xf numFmtId="0" fontId="96" fillId="0" borderId="137" xfId="0" applyFont="1" applyFill="1" applyBorder="1" applyAlignment="1">
      <alignment horizontal="left" vertical="center"/>
    </xf>
    <xf numFmtId="178" fontId="96" fillId="0" borderId="137" xfId="0" applyNumberFormat="1" applyFont="1" applyFill="1" applyBorder="1" applyAlignment="1">
      <alignment horizontal="left" vertical="center"/>
    </xf>
    <xf numFmtId="3" fontId="96" fillId="0" borderId="137" xfId="2535" applyNumberFormat="1" applyFont="1" applyFill="1" applyBorder="1" applyAlignment="1">
      <alignment horizontal="left" vertical="center" wrapText="1"/>
    </xf>
    <xf numFmtId="175" fontId="96" fillId="0" borderId="137" xfId="0" applyNumberFormat="1" applyFont="1" applyFill="1" applyBorder="1" applyAlignment="1">
      <alignment horizontal="left" vertical="center" wrapText="1"/>
    </xf>
    <xf numFmtId="1" fontId="18" fillId="0" borderId="10" xfId="0" applyNumberFormat="1" applyFont="1" applyFill="1" applyBorder="1" applyAlignment="1">
      <alignment horizontal="left" vertical="center"/>
    </xf>
    <xf numFmtId="166" fontId="96" fillId="0" borderId="10" xfId="0" applyNumberFormat="1" applyFont="1" applyFill="1" applyBorder="1" applyAlignment="1">
      <alignment horizontal="left" vertical="top"/>
    </xf>
    <xf numFmtId="178" fontId="96" fillId="0" borderId="149" xfId="0" applyNumberFormat="1" applyFont="1" applyFill="1" applyBorder="1" applyAlignment="1">
      <alignment horizontal="right" vertical="center"/>
    </xf>
    <xf numFmtId="1" fontId="18" fillId="0" borderId="149" xfId="0" applyNumberFormat="1" applyFont="1" applyFill="1" applyBorder="1" applyAlignment="1">
      <alignment horizontal="left" vertical="center"/>
    </xf>
    <xf numFmtId="166" fontId="96" fillId="0" borderId="149" xfId="0" applyNumberFormat="1" applyFont="1" applyFill="1" applyBorder="1" applyAlignment="1">
      <alignment horizontal="left" vertical="top"/>
    </xf>
    <xf numFmtId="0" fontId="96" fillId="0" borderId="10" xfId="4940" applyNumberFormat="1" applyFont="1" applyFill="1" applyBorder="1" applyAlignment="1">
      <alignment horizontal="left" vertical="center" wrapText="1"/>
    </xf>
    <xf numFmtId="0" fontId="18" fillId="0" borderId="8" xfId="0" applyFont="1" applyFill="1" applyBorder="1" applyAlignment="1">
      <alignment horizontal="left" vertical="center"/>
    </xf>
    <xf numFmtId="0" fontId="18" fillId="0" borderId="8" xfId="0" applyFont="1" applyFill="1" applyBorder="1" applyAlignment="1">
      <alignment horizontal="left"/>
    </xf>
    <xf numFmtId="0" fontId="96" fillId="0" borderId="153" xfId="0" applyFont="1" applyFill="1" applyBorder="1" applyAlignment="1">
      <alignment horizontal="left" vertical="center" wrapText="1"/>
    </xf>
    <xf numFmtId="170" fontId="98" fillId="0" borderId="153" xfId="0" applyNumberFormat="1" applyFont="1" applyFill="1" applyBorder="1" applyAlignment="1">
      <alignment horizontal="right" vertical="center" wrapText="1"/>
    </xf>
    <xf numFmtId="0" fontId="96" fillId="0" borderId="153" xfId="0" applyFont="1" applyFill="1" applyBorder="1" applyAlignment="1">
      <alignment horizontal="left" vertical="center"/>
    </xf>
    <xf numFmtId="178" fontId="96" fillId="0" borderId="153" xfId="0" applyNumberFormat="1" applyFont="1" applyFill="1" applyBorder="1" applyAlignment="1">
      <alignment horizontal="left" vertical="center"/>
    </xf>
    <xf numFmtId="0" fontId="96" fillId="0" borderId="153" xfId="4940" applyNumberFormat="1" applyFont="1" applyFill="1" applyBorder="1" applyAlignment="1">
      <alignment horizontal="left" vertical="center" wrapText="1"/>
    </xf>
    <xf numFmtId="3" fontId="96" fillId="0" borderId="153" xfId="2535" applyNumberFormat="1" applyFont="1" applyFill="1" applyBorder="1" applyAlignment="1">
      <alignment horizontal="left" vertical="center" wrapText="1"/>
    </xf>
    <xf numFmtId="175" fontId="96" fillId="0" borderId="153" xfId="0" applyNumberFormat="1" applyFont="1" applyFill="1" applyBorder="1" applyAlignment="1">
      <alignment horizontal="left" vertical="center" wrapText="1"/>
    </xf>
    <xf numFmtId="1" fontId="18" fillId="0" borderId="153" xfId="0" applyNumberFormat="1" applyFont="1" applyFill="1" applyBorder="1" applyAlignment="1">
      <alignment horizontal="left" vertical="center"/>
    </xf>
    <xf numFmtId="0" fontId="17" fillId="0" borderId="156" xfId="0" applyFont="1" applyFill="1" applyBorder="1" applyAlignment="1">
      <alignment horizontal="center" wrapText="1"/>
    </xf>
    <xf numFmtId="6" fontId="16" fillId="0" borderId="6" xfId="0" applyNumberFormat="1" applyFont="1" applyFill="1" applyBorder="1"/>
    <xf numFmtId="6" fontId="16" fillId="0" borderId="156" xfId="0" applyNumberFormat="1" applyFont="1" applyFill="1" applyBorder="1" applyAlignment="1">
      <alignment horizontal="right"/>
    </xf>
    <xf numFmtId="171" fontId="16" fillId="0" borderId="158" xfId="0" applyNumberFormat="1" applyFont="1" applyFill="1" applyBorder="1"/>
    <xf numFmtId="171" fontId="16" fillId="0" borderId="165" xfId="0" applyNumberFormat="1" applyFont="1" applyFill="1" applyBorder="1"/>
    <xf numFmtId="171" fontId="16" fillId="0" borderId="6" xfId="0" applyNumberFormat="1" applyFont="1" applyFill="1" applyBorder="1"/>
    <xf numFmtId="6" fontId="16" fillId="0" borderId="166" xfId="0" applyNumberFormat="1" applyFont="1" applyFill="1" applyBorder="1" applyAlignment="1">
      <alignment horizontal="right"/>
    </xf>
    <xf numFmtId="0" fontId="16" fillId="0" borderId="155" xfId="0" applyFont="1" applyFill="1" applyBorder="1"/>
    <xf numFmtId="0" fontId="16" fillId="0" borderId="156" xfId="0" applyFont="1" applyFill="1" applyBorder="1"/>
    <xf numFmtId="0" fontId="17" fillId="0" borderId="8" xfId="0" applyFont="1" applyFill="1" applyBorder="1" applyAlignment="1">
      <alignment horizontal="center"/>
    </xf>
    <xf numFmtId="0" fontId="17" fillId="0" borderId="9" xfId="0" applyFont="1" applyFill="1" applyBorder="1" applyAlignment="1">
      <alignment horizontal="center"/>
    </xf>
    <xf numFmtId="0" fontId="17" fillId="0" borderId="103" xfId="0" applyFont="1" applyFill="1" applyBorder="1"/>
    <xf numFmtId="6" fontId="16" fillId="0" borderId="103" xfId="0" applyNumberFormat="1" applyFont="1" applyFill="1" applyBorder="1"/>
    <xf numFmtId="0" fontId="16" fillId="0" borderId="7" xfId="0" applyFont="1" applyFill="1" applyBorder="1" applyAlignment="1">
      <alignment horizontal="left" vertical="top" wrapText="1" indent="1"/>
    </xf>
    <xf numFmtId="0" fontId="16" fillId="0" borderId="103" xfId="0" applyFont="1" applyFill="1" applyBorder="1"/>
    <xf numFmtId="0" fontId="17" fillId="0" borderId="167" xfId="0" applyFont="1" applyFill="1" applyBorder="1"/>
    <xf numFmtId="0" fontId="17" fillId="0" borderId="168" xfId="0" applyFont="1" applyFill="1" applyBorder="1"/>
    <xf numFmtId="6" fontId="16" fillId="0" borderId="13" xfId="0" applyNumberFormat="1" applyFont="1" applyFill="1" applyBorder="1"/>
    <xf numFmtId="167" fontId="16" fillId="0" borderId="13" xfId="1" applyNumberFormat="1" applyFont="1" applyFill="1" applyBorder="1"/>
    <xf numFmtId="6" fontId="16" fillId="0" borderId="53" xfId="0" applyNumberFormat="1" applyFont="1" applyFill="1" applyBorder="1"/>
    <xf numFmtId="49" fontId="21" fillId="0" borderId="155" xfId="0" applyNumberFormat="1" applyFont="1" applyFill="1" applyBorder="1" applyAlignment="1">
      <alignment horizontal="center"/>
    </xf>
    <xf numFmtId="0" fontId="21" fillId="0" borderId="155" xfId="0" quotePrefix="1" applyFont="1" applyFill="1" applyBorder="1" applyAlignment="1">
      <alignment horizontal="center"/>
    </xf>
    <xf numFmtId="0" fontId="21" fillId="0" borderId="155" xfId="0" applyFont="1" applyFill="1" applyBorder="1" applyAlignment="1">
      <alignment horizontal="center"/>
    </xf>
    <xf numFmtId="0" fontId="21" fillId="0" borderId="156" xfId="0" applyFont="1" applyFill="1" applyBorder="1" applyAlignment="1">
      <alignment horizontal="center" wrapText="1"/>
    </xf>
    <xf numFmtId="0" fontId="21" fillId="0" borderId="7" xfId="0" applyFont="1" applyFill="1" applyBorder="1" applyAlignment="1">
      <alignment wrapText="1"/>
    </xf>
    <xf numFmtId="0" fontId="20" fillId="0" borderId="153" xfId="0" applyFont="1" applyFill="1" applyBorder="1"/>
    <xf numFmtId="0" fontId="20" fillId="0" borderId="7" xfId="0" applyFont="1" applyFill="1" applyBorder="1" applyAlignment="1">
      <alignment horizontal="left" indent="1"/>
    </xf>
    <xf numFmtId="169" fontId="20" fillId="0" borderId="7" xfId="7569" applyNumberFormat="1" applyFont="1" applyFill="1" applyBorder="1" applyAlignment="1">
      <alignment horizontal="right"/>
    </xf>
    <xf numFmtId="0" fontId="20" fillId="0" borderId="7" xfId="0" applyFont="1" applyFill="1" applyBorder="1" applyAlignment="1">
      <alignment horizontal="left" wrapText="1" indent="1"/>
    </xf>
    <xf numFmtId="169" fontId="20" fillId="0" borderId="149" xfId="7569" applyNumberFormat="1" applyFont="1" applyFill="1" applyBorder="1"/>
    <xf numFmtId="0" fontId="20" fillId="0" borderId="7" xfId="0" applyFont="1" applyFill="1" applyBorder="1"/>
    <xf numFmtId="169" fontId="20" fillId="0" borderId="153" xfId="7569" applyNumberFormat="1" applyFont="1" applyFill="1" applyBorder="1"/>
    <xf numFmtId="169" fontId="20" fillId="0" borderId="7" xfId="7569" applyNumberFormat="1" applyFont="1" applyFill="1" applyBorder="1"/>
    <xf numFmtId="0" fontId="21" fillId="0" borderId="7" xfId="0" applyFont="1" applyFill="1" applyBorder="1"/>
    <xf numFmtId="0" fontId="21" fillId="0" borderId="7" xfId="0" applyFont="1" applyFill="1" applyBorder="1" applyAlignment="1"/>
    <xf numFmtId="6" fontId="20" fillId="0" borderId="103" xfId="0" applyNumberFormat="1" applyFont="1" applyFill="1" applyBorder="1"/>
    <xf numFmtId="169" fontId="20" fillId="0" borderId="7" xfId="7569" applyNumberFormat="1" applyFont="1" applyFill="1" applyBorder="1" applyAlignment="1">
      <alignment horizontal="right" vertical="center"/>
    </xf>
    <xf numFmtId="0" fontId="21" fillId="0" borderId="7" xfId="0" applyFont="1" applyFill="1" applyBorder="1" applyAlignment="1">
      <alignment horizontal="left" vertical="top" wrapText="1"/>
    </xf>
    <xf numFmtId="8" fontId="16" fillId="0" borderId="0" xfId="0" applyNumberFormat="1" applyFont="1" applyFill="1" applyBorder="1"/>
    <xf numFmtId="0" fontId="21" fillId="0" borderId="153" xfId="0" applyFont="1" applyFill="1" applyBorder="1"/>
    <xf numFmtId="0" fontId="20" fillId="0" borderId="153" xfId="0" applyFont="1" applyFill="1" applyBorder="1" applyAlignment="1">
      <alignment horizontal="left" wrapText="1" indent="1"/>
    </xf>
    <xf numFmtId="169" fontId="20" fillId="0" borderId="163" xfId="7569" applyNumberFormat="1" applyFont="1" applyFill="1" applyBorder="1"/>
    <xf numFmtId="0" fontId="21" fillId="0" borderId="168" xfId="0" applyFont="1" applyFill="1" applyBorder="1" applyAlignment="1">
      <alignment wrapText="1"/>
    </xf>
    <xf numFmtId="6" fontId="20" fillId="0" borderId="14" xfId="0" applyNumberFormat="1" applyFont="1" applyFill="1" applyBorder="1"/>
    <xf numFmtId="6" fontId="20" fillId="0" borderId="168" xfId="0" applyNumberFormat="1" applyFont="1" applyFill="1" applyBorder="1"/>
    <xf numFmtId="6" fontId="20" fillId="0" borderId="13" xfId="0" applyNumberFormat="1" applyFont="1" applyFill="1" applyBorder="1"/>
    <xf numFmtId="169" fontId="20" fillId="0" borderId="14" xfId="7569" applyNumberFormat="1" applyFont="1" applyFill="1" applyBorder="1"/>
    <xf numFmtId="0" fontId="49" fillId="0" borderId="103" xfId="3" applyFont="1" applyFill="1" applyBorder="1" applyAlignment="1">
      <alignment horizontal="left" indent="2"/>
    </xf>
    <xf numFmtId="0" fontId="49" fillId="0" borderId="103" xfId="3" applyFont="1" applyBorder="1"/>
    <xf numFmtId="0" fontId="47" fillId="0" borderId="103" xfId="3" applyFont="1" applyBorder="1"/>
    <xf numFmtId="6" fontId="49" fillId="46" borderId="7" xfId="3" applyNumberFormat="1" applyFont="1" applyFill="1" applyBorder="1"/>
    <xf numFmtId="0" fontId="48" fillId="0" borderId="103" xfId="3" applyFont="1" applyBorder="1"/>
    <xf numFmtId="0" fontId="49" fillId="0" borderId="103" xfId="3" applyFont="1" applyFill="1" applyBorder="1" applyAlignment="1">
      <alignment horizontal="left" wrapText="1" indent="2"/>
    </xf>
    <xf numFmtId="0" fontId="48" fillId="0" borderId="103" xfId="3" applyFont="1" applyFill="1" applyBorder="1"/>
    <xf numFmtId="0" fontId="48" fillId="0" borderId="103" xfId="3" applyFont="1" applyFill="1" applyBorder="1" applyAlignment="1">
      <alignment wrapText="1"/>
    </xf>
    <xf numFmtId="0" fontId="49" fillId="0" borderId="103" xfId="3" applyFont="1" applyFill="1" applyBorder="1"/>
    <xf numFmtId="173" fontId="16" fillId="0" borderId="0" xfId="7570" applyNumberFormat="1" applyFont="1" applyBorder="1"/>
    <xf numFmtId="5" fontId="21" fillId="0" borderId="155" xfId="789" applyNumberFormat="1" applyFont="1" applyFill="1" applyBorder="1" applyAlignment="1">
      <alignment horizontal="center"/>
    </xf>
    <xf numFmtId="5" fontId="21" fillId="4" borderId="155" xfId="789" applyNumberFormat="1" applyFont="1" applyFill="1" applyBorder="1" applyAlignment="1">
      <alignment horizontal="center"/>
    </xf>
    <xf numFmtId="5" fontId="21" fillId="0" borderId="156" xfId="789" applyNumberFormat="1" applyFont="1" applyFill="1" applyBorder="1" applyAlignment="1">
      <alignment horizontal="center"/>
    </xf>
    <xf numFmtId="5" fontId="21" fillId="0" borderId="156" xfId="789" applyNumberFormat="1" applyFont="1" applyFill="1" applyBorder="1" applyAlignment="1">
      <alignment horizontal="center" wrapText="1"/>
    </xf>
    <xf numFmtId="5" fontId="16" fillId="0" borderId="0" xfId="789" applyNumberFormat="1" applyFont="1" applyFill="1" applyBorder="1"/>
    <xf numFmtId="5" fontId="20" fillId="0" borderId="163" xfId="789" applyNumberFormat="1" applyFont="1" applyFill="1" applyBorder="1"/>
    <xf numFmtId="0" fontId="21" fillId="0" borderId="15" xfId="0" applyFont="1" applyFill="1" applyBorder="1" applyAlignment="1">
      <alignment wrapText="1"/>
    </xf>
    <xf numFmtId="5" fontId="21" fillId="0" borderId="13" xfId="789" applyNumberFormat="1" applyFont="1" applyFill="1" applyBorder="1"/>
    <xf numFmtId="5" fontId="21" fillId="0" borderId="12" xfId="789" applyNumberFormat="1" applyFont="1" applyFill="1" applyBorder="1"/>
    <xf numFmtId="0" fontId="98" fillId="88" borderId="163" xfId="0" applyFont="1" applyFill="1" applyBorder="1" applyAlignment="1">
      <alignment vertical="center" wrapText="1"/>
    </xf>
    <xf numFmtId="170" fontId="98" fillId="88" borderId="163" xfId="0" applyNumberFormat="1" applyFont="1" applyFill="1" applyBorder="1" applyAlignment="1">
      <alignment horizontal="right" vertical="center" wrapText="1"/>
    </xf>
    <xf numFmtId="170" fontId="98" fillId="88" borderId="163" xfId="0" applyNumberFormat="1" applyFont="1" applyFill="1" applyBorder="1" applyAlignment="1">
      <alignment vertical="center" wrapText="1"/>
    </xf>
    <xf numFmtId="0" fontId="18" fillId="0" borderId="0" xfId="0" applyFont="1" applyFill="1" applyBorder="1" applyAlignment="1"/>
    <xf numFmtId="178" fontId="98" fillId="0" borderId="10" xfId="0" applyNumberFormat="1" applyFont="1" applyFill="1" applyBorder="1" applyAlignment="1">
      <alignment horizontal="left" vertical="center"/>
    </xf>
    <xf numFmtId="0" fontId="20" fillId="0" borderId="17" xfId="0" applyFont="1" applyFill="1" applyBorder="1" applyAlignment="1" applyProtection="1">
      <alignment vertical="center"/>
    </xf>
    <xf numFmtId="3" fontId="16" fillId="0" borderId="45" xfId="0" applyNumberFormat="1" applyFont="1" applyFill="1" applyBorder="1" applyAlignment="1" applyProtection="1"/>
    <xf numFmtId="176" fontId="16" fillId="0" borderId="29" xfId="0" applyNumberFormat="1" applyFont="1" applyFill="1" applyBorder="1" applyAlignment="1" applyProtection="1">
      <alignment horizontal="right"/>
    </xf>
    <xf numFmtId="176" fontId="16" fillId="0" borderId="35" xfId="0" applyNumberFormat="1" applyFont="1" applyFill="1" applyBorder="1" applyAlignment="1" applyProtection="1">
      <alignment horizontal="right"/>
    </xf>
    <xf numFmtId="0" fontId="18" fillId="0" borderId="102" xfId="0" applyFont="1" applyFill="1" applyBorder="1" applyAlignment="1">
      <alignment horizontal="left"/>
    </xf>
    <xf numFmtId="178" fontId="96" fillId="0" borderId="163" xfId="0" applyNumberFormat="1" applyFont="1" applyFill="1" applyBorder="1" applyAlignment="1">
      <alignment horizontal="right" vertical="center"/>
    </xf>
    <xf numFmtId="1" fontId="18" fillId="0" borderId="163" xfId="0" applyNumberFormat="1" applyFont="1" applyFill="1" applyBorder="1" applyAlignment="1">
      <alignment horizontal="left" vertical="center"/>
    </xf>
    <xf numFmtId="166" fontId="96" fillId="0" borderId="163" xfId="0" applyNumberFormat="1" applyFont="1" applyFill="1" applyBorder="1" applyAlignment="1">
      <alignment horizontal="left" vertical="top"/>
    </xf>
    <xf numFmtId="0" fontId="96" fillId="0" borderId="17" xfId="0" applyFont="1" applyFill="1" applyBorder="1" applyAlignment="1">
      <alignment horizontal="left" vertical="center" wrapText="1"/>
    </xf>
    <xf numFmtId="170" fontId="98" fillId="0" borderId="17" xfId="0" applyNumberFormat="1" applyFont="1" applyFill="1" applyBorder="1" applyAlignment="1">
      <alignment horizontal="right" vertical="center" wrapText="1"/>
    </xf>
    <xf numFmtId="0" fontId="96" fillId="0" borderId="17" xfId="0" applyFont="1" applyFill="1" applyBorder="1" applyAlignment="1">
      <alignment horizontal="left" vertical="center"/>
    </xf>
    <xf numFmtId="0" fontId="96" fillId="0" borderId="17" xfId="4940" applyNumberFormat="1" applyFont="1" applyFill="1" applyBorder="1" applyAlignment="1">
      <alignment horizontal="left" vertical="center" wrapText="1"/>
    </xf>
    <xf numFmtId="3" fontId="96" fillId="0" borderId="17" xfId="2535" applyNumberFormat="1" applyFont="1" applyFill="1" applyBorder="1" applyAlignment="1">
      <alignment horizontal="left" vertical="center" wrapText="1"/>
    </xf>
    <xf numFmtId="175" fontId="96" fillId="0" borderId="17" xfId="0" applyNumberFormat="1" applyFont="1" applyFill="1" applyBorder="1" applyAlignment="1">
      <alignment horizontal="left" vertical="center" wrapText="1"/>
    </xf>
    <xf numFmtId="1" fontId="18" fillId="0" borderId="17" xfId="0" applyNumberFormat="1" applyFont="1" applyFill="1" applyBorder="1" applyAlignment="1">
      <alignment horizontal="left" vertical="center"/>
    </xf>
    <xf numFmtId="0" fontId="20" fillId="0" borderId="163" xfId="0" applyFont="1" applyFill="1" applyBorder="1" applyAlignment="1">
      <alignment horizontal="right" wrapText="1"/>
    </xf>
    <xf numFmtId="166" fontId="21" fillId="0" borderId="163" xfId="0" applyNumberFormat="1" applyFont="1" applyFill="1" applyBorder="1" applyAlignment="1">
      <alignment horizontal="right" wrapText="1"/>
    </xf>
    <xf numFmtId="0" fontId="20" fillId="0" borderId="17" xfId="0" applyFont="1" applyFill="1" applyBorder="1" applyAlignment="1">
      <alignment horizontal="right" wrapText="1"/>
    </xf>
    <xf numFmtId="166" fontId="20" fillId="0" borderId="17" xfId="0" applyNumberFormat="1" applyFont="1" applyFill="1" applyBorder="1" applyAlignment="1">
      <alignment horizontal="right" wrapText="1"/>
    </xf>
    <xf numFmtId="166" fontId="21" fillId="0" borderId="17" xfId="0" applyNumberFormat="1" applyFont="1" applyFill="1" applyBorder="1" applyAlignment="1">
      <alignment horizontal="right" wrapText="1"/>
    </xf>
    <xf numFmtId="165" fontId="20" fillId="0" borderId="164" xfId="0" applyNumberFormat="1" applyFont="1" applyFill="1" applyBorder="1"/>
    <xf numFmtId="166" fontId="20" fillId="0" borderId="164" xfId="0" applyNumberFormat="1" applyFont="1" applyFill="1" applyBorder="1" applyAlignment="1">
      <alignment horizontal="right" wrapText="1"/>
    </xf>
    <xf numFmtId="165" fontId="21" fillId="0" borderId="149" xfId="0" quotePrefix="1" applyNumberFormat="1" applyFont="1" applyFill="1" applyBorder="1" applyAlignment="1">
      <alignment horizontal="center"/>
    </xf>
    <xf numFmtId="178" fontId="96" fillId="0" borderId="10" xfId="0" applyNumberFormat="1" applyFont="1" applyFill="1" applyBorder="1" applyAlignment="1">
      <alignment horizontal="right" vertical="center"/>
    </xf>
    <xf numFmtId="0" fontId="18" fillId="0" borderId="10" xfId="0" applyNumberFormat="1" applyFont="1" applyFill="1" applyBorder="1" applyAlignment="1">
      <alignment horizontal="left" vertical="center"/>
    </xf>
    <xf numFmtId="0" fontId="0" fillId="0" borderId="0" xfId="0" applyFill="1"/>
    <xf numFmtId="0" fontId="20" fillId="0" borderId="74" xfId="0" applyFont="1" applyFill="1" applyBorder="1" applyAlignment="1">
      <alignment vertical="center" wrapText="1"/>
    </xf>
    <xf numFmtId="6" fontId="20" fillId="0" borderId="25" xfId="0" applyNumberFormat="1" applyFont="1" applyFill="1" applyBorder="1"/>
    <xf numFmtId="0" fontId="21" fillId="0" borderId="149" xfId="0" applyFont="1" applyFill="1" applyBorder="1" applyAlignment="1">
      <alignment horizontal="center"/>
    </xf>
    <xf numFmtId="166" fontId="21" fillId="0" borderId="149" xfId="0" applyNumberFormat="1" applyFont="1" applyFill="1" applyBorder="1" applyAlignment="1">
      <alignment horizontal="center" wrapText="1"/>
    </xf>
    <xf numFmtId="166" fontId="20" fillId="0" borderId="149" xfId="0" applyNumberFormat="1" applyFont="1" applyFill="1" applyBorder="1"/>
    <xf numFmtId="0" fontId="20" fillId="0" borderId="10" xfId="0" applyFont="1" applyFill="1" applyBorder="1" applyProtection="1"/>
    <xf numFmtId="165" fontId="21" fillId="0" borderId="8" xfId="0" applyNumberFormat="1" applyFont="1" applyFill="1" applyBorder="1" applyAlignment="1">
      <alignment horizontal="center"/>
    </xf>
    <xf numFmtId="166" fontId="20" fillId="0" borderId="10" xfId="0" applyNumberFormat="1" applyFont="1" applyFill="1" applyBorder="1" applyAlignment="1">
      <alignment horizontal="right" wrapText="1"/>
    </xf>
    <xf numFmtId="0" fontId="21" fillId="0" borderId="169" xfId="0" applyFont="1" applyFill="1" applyBorder="1"/>
    <xf numFmtId="165" fontId="21" fillId="0" borderId="169" xfId="0" applyNumberFormat="1" applyFont="1" applyFill="1" applyBorder="1"/>
    <xf numFmtId="166" fontId="21" fillId="0" borderId="25" xfId="1" applyNumberFormat="1" applyFont="1" applyFill="1" applyBorder="1" applyAlignment="1">
      <alignment horizontal="right"/>
    </xf>
    <xf numFmtId="166" fontId="21" fillId="0" borderId="25" xfId="0" applyNumberFormat="1" applyFont="1" applyFill="1" applyBorder="1" applyAlignment="1">
      <alignment horizontal="right" wrapText="1"/>
    </xf>
    <xf numFmtId="165" fontId="21" fillId="0" borderId="25" xfId="1" applyNumberFormat="1" applyFont="1" applyFill="1" applyBorder="1" applyAlignment="1">
      <alignment horizontal="right" wrapText="1"/>
    </xf>
    <xf numFmtId="165" fontId="21" fillId="0" borderId="25" xfId="0" applyNumberFormat="1" applyFont="1" applyFill="1" applyBorder="1"/>
    <xf numFmtId="165" fontId="21" fillId="0" borderId="25" xfId="0" applyNumberFormat="1" applyFont="1" applyFill="1" applyBorder="1" applyAlignment="1">
      <alignment horizontal="right"/>
    </xf>
    <xf numFmtId="0" fontId="235" fillId="0" borderId="0" xfId="0" applyFont="1" applyAlignment="1"/>
    <xf numFmtId="0" fontId="236" fillId="0" borderId="0" xfId="0" applyFont="1" applyFill="1" applyBorder="1" applyAlignment="1">
      <alignment vertical="center"/>
    </xf>
    <xf numFmtId="0" fontId="238" fillId="0" borderId="0" xfId="0" applyFont="1" applyFill="1" applyBorder="1"/>
    <xf numFmtId="0" fontId="239" fillId="0" borderId="0" xfId="0" applyFont="1"/>
    <xf numFmtId="0" fontId="61" fillId="0" borderId="0" xfId="0" applyFont="1" applyFill="1" applyBorder="1" applyAlignment="1">
      <alignment horizontal="left" vertical="center"/>
    </xf>
    <xf numFmtId="0" fontId="91" fillId="0" borderId="0" xfId="0" applyFont="1" applyFill="1" applyBorder="1" applyAlignment="1">
      <alignment vertical="center"/>
    </xf>
    <xf numFmtId="0" fontId="96" fillId="0" borderId="0" xfId="0" applyFont="1" applyFill="1" applyBorder="1" applyAlignment="1">
      <alignment horizontal="left" vertical="center" wrapText="1"/>
    </xf>
    <xf numFmtId="170" fontId="98" fillId="0" borderId="0" xfId="0" applyNumberFormat="1" applyFont="1" applyFill="1" applyBorder="1" applyAlignment="1">
      <alignment horizontal="right" vertical="center" wrapText="1"/>
    </xf>
    <xf numFmtId="0" fontId="96" fillId="0" borderId="0" xfId="0" applyFont="1" applyFill="1" applyBorder="1" applyAlignment="1">
      <alignment horizontal="left" vertical="center"/>
    </xf>
    <xf numFmtId="178" fontId="96" fillId="0" borderId="0" xfId="0" applyNumberFormat="1" applyFont="1" applyFill="1" applyBorder="1" applyAlignment="1">
      <alignment horizontal="left" vertical="center"/>
    </xf>
    <xf numFmtId="0" fontId="96" fillId="0" borderId="0" xfId="4940" applyNumberFormat="1" applyFont="1" applyFill="1" applyBorder="1" applyAlignment="1">
      <alignment horizontal="left" vertical="center" wrapText="1"/>
    </xf>
    <xf numFmtId="3" fontId="96" fillId="0" borderId="0" xfId="2535" applyNumberFormat="1" applyFont="1" applyFill="1" applyBorder="1" applyAlignment="1">
      <alignment horizontal="left" vertical="center" wrapText="1"/>
    </xf>
    <xf numFmtId="175" fontId="96" fillId="0" borderId="0" xfId="0" applyNumberFormat="1" applyFont="1" applyFill="1" applyBorder="1" applyAlignment="1">
      <alignment horizontal="left" vertical="center" wrapText="1"/>
    </xf>
    <xf numFmtId="0" fontId="18" fillId="0" borderId="0" xfId="0" applyNumberFormat="1" applyFont="1" applyFill="1" applyBorder="1" applyAlignment="1">
      <alignment horizontal="left" vertical="center"/>
    </xf>
    <xf numFmtId="166" fontId="18" fillId="0" borderId="0" xfId="0" applyNumberFormat="1" applyFont="1" applyFill="1" applyBorder="1" applyAlignment="1">
      <alignment horizontal="left" vertical="center"/>
    </xf>
    <xf numFmtId="166" fontId="96" fillId="0" borderId="0" xfId="0" applyNumberFormat="1" applyFont="1" applyFill="1" applyBorder="1" applyAlignment="1">
      <alignment horizontal="left" vertical="top"/>
    </xf>
    <xf numFmtId="178" fontId="96" fillId="0" borderId="0" xfId="0" applyNumberFormat="1" applyFont="1" applyFill="1" applyBorder="1" applyAlignment="1">
      <alignment horizontal="right" vertical="center"/>
    </xf>
    <xf numFmtId="0" fontId="98" fillId="0" borderId="0" xfId="0" applyNumberFormat="1" applyFont="1" applyFill="1" applyBorder="1" applyAlignment="1">
      <alignment horizontal="left" vertical="center" wrapText="1"/>
    </xf>
    <xf numFmtId="165" fontId="21" fillId="0" borderId="164" xfId="1" applyNumberFormat="1" applyFont="1" applyFill="1" applyBorder="1" applyAlignment="1">
      <alignment horizontal="right" wrapText="1"/>
    </xf>
    <xf numFmtId="165" fontId="21" fillId="0" borderId="169" xfId="0" applyNumberFormat="1" applyFont="1" applyFill="1" applyBorder="1" applyAlignment="1">
      <alignment horizontal="right"/>
    </xf>
    <xf numFmtId="165" fontId="20" fillId="0" borderId="149" xfId="0" applyNumberFormat="1" applyFont="1" applyFill="1" applyBorder="1" applyAlignment="1">
      <alignment horizontal="right" wrapText="1"/>
    </xf>
    <xf numFmtId="166" fontId="98" fillId="0" borderId="25" xfId="0" applyNumberFormat="1" applyFont="1" applyFill="1" applyBorder="1" applyAlignment="1">
      <alignment horizontal="left" vertical="center"/>
    </xf>
    <xf numFmtId="165" fontId="21" fillId="136" borderId="149" xfId="0" applyNumberFormat="1" applyFont="1" applyFill="1" applyBorder="1" applyAlignment="1"/>
    <xf numFmtId="0" fontId="18" fillId="136" borderId="0" xfId="0" applyFont="1" applyFill="1" applyBorder="1"/>
    <xf numFmtId="165" fontId="86" fillId="0" borderId="25" xfId="0" applyNumberFormat="1" applyFont="1" applyFill="1" applyBorder="1"/>
    <xf numFmtId="165" fontId="86" fillId="0" borderId="8" xfId="0" applyNumberFormat="1" applyFont="1" applyFill="1" applyBorder="1" applyAlignment="1">
      <alignment horizontal="center"/>
    </xf>
    <xf numFmtId="165" fontId="20" fillId="136" borderId="149" xfId="0" applyNumberFormat="1" applyFont="1" applyFill="1" applyBorder="1"/>
    <xf numFmtId="165" fontId="20" fillId="0" borderId="149" xfId="0" quotePrefix="1" applyNumberFormat="1" applyFont="1" applyFill="1" applyBorder="1" applyAlignment="1">
      <alignment horizontal="right"/>
    </xf>
    <xf numFmtId="0" fontId="97" fillId="87" borderId="149" xfId="0" applyFont="1" applyFill="1" applyBorder="1" applyAlignment="1">
      <alignment vertical="center"/>
    </xf>
    <xf numFmtId="176" fontId="16" fillId="0" borderId="98" xfId="0" applyNumberFormat="1" applyFont="1" applyFill="1" applyBorder="1" applyAlignment="1" applyProtection="1">
      <alignment horizontal="right"/>
    </xf>
    <xf numFmtId="165" fontId="20" fillId="0" borderId="149" xfId="1" applyNumberFormat="1" applyFont="1" applyFill="1" applyBorder="1" applyAlignment="1">
      <alignment horizontal="right" wrapText="1"/>
    </xf>
    <xf numFmtId="165" fontId="20" fillId="0" borderId="164" xfId="1" applyNumberFormat="1" applyFont="1" applyFill="1" applyBorder="1" applyAlignment="1">
      <alignment horizontal="right"/>
    </xf>
    <xf numFmtId="165" fontId="20" fillId="0" borderId="164" xfId="1" applyNumberFormat="1" applyFont="1" applyFill="1" applyBorder="1" applyAlignment="1">
      <alignment horizontal="right" wrapText="1"/>
    </xf>
    <xf numFmtId="165" fontId="20" fillId="0" borderId="10" xfId="1" applyNumberFormat="1" applyFont="1" applyFill="1" applyBorder="1" applyAlignment="1">
      <alignment horizontal="right"/>
    </xf>
    <xf numFmtId="165" fontId="20" fillId="0" borderId="153" xfId="1" applyNumberFormat="1" applyFont="1" applyFill="1" applyBorder="1" applyAlignment="1">
      <alignment horizontal="right"/>
    </xf>
    <xf numFmtId="165" fontId="20" fillId="0" borderId="33" xfId="0" applyNumberFormat="1" applyFont="1" applyFill="1" applyBorder="1" applyAlignment="1">
      <alignment horizontal="right"/>
    </xf>
    <xf numFmtId="0" fontId="91" fillId="0" borderId="0" xfId="0" applyFont="1" applyFill="1" applyBorder="1" applyAlignment="1">
      <alignment horizontal="left" vertical="center"/>
    </xf>
    <xf numFmtId="0" fontId="98" fillId="88" borderId="10" xfId="0" applyFont="1" applyFill="1" applyBorder="1" applyAlignment="1">
      <alignment horizontal="left" vertical="center" wrapText="1"/>
    </xf>
    <xf numFmtId="166" fontId="232" fillId="88" borderId="170" xfId="0" applyNumberFormat="1" applyFont="1" applyFill="1" applyBorder="1" applyAlignment="1">
      <alignment horizontal="left" vertical="center"/>
    </xf>
    <xf numFmtId="166" fontId="96" fillId="0" borderId="170" xfId="0" applyNumberFormat="1" applyFont="1" applyFill="1" applyBorder="1" applyAlignment="1">
      <alignment horizontal="left" vertical="center"/>
    </xf>
    <xf numFmtId="0" fontId="23" fillId="88" borderId="108" xfId="0" applyFont="1" applyFill="1" applyBorder="1"/>
    <xf numFmtId="0" fontId="61" fillId="137" borderId="108" xfId="0" applyFont="1" applyFill="1" applyBorder="1" applyAlignment="1">
      <alignment vertical="center"/>
    </xf>
    <xf numFmtId="0" fontId="16" fillId="88" borderId="0" xfId="0" applyFont="1" applyFill="1"/>
    <xf numFmtId="177" fontId="14" fillId="0" borderId="0" xfId="0" applyNumberFormat="1" applyFont="1" applyFill="1" applyBorder="1" applyAlignment="1">
      <alignment horizontal="right"/>
    </xf>
    <xf numFmtId="0" fontId="16" fillId="88" borderId="6" xfId="0" applyFont="1" applyFill="1" applyBorder="1"/>
    <xf numFmtId="0" fontId="43" fillId="0" borderId="0" xfId="2" applyFont="1" applyFill="1" applyBorder="1" applyAlignment="1" applyProtection="1">
      <alignment wrapText="1"/>
    </xf>
    <xf numFmtId="0" fontId="46"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7" fillId="0" borderId="106" xfId="0" applyFont="1" applyFill="1" applyBorder="1" applyAlignment="1" applyProtection="1">
      <alignment horizontal="center"/>
    </xf>
    <xf numFmtId="0" fontId="17" fillId="0" borderId="101" xfId="0" applyFont="1" applyFill="1" applyBorder="1" applyAlignment="1" applyProtection="1">
      <alignment horizontal="center"/>
    </xf>
    <xf numFmtId="0" fontId="17" fillId="0" borderId="99" xfId="0" applyFont="1" applyFill="1" applyBorder="1" applyAlignment="1" applyProtection="1">
      <alignment horizontal="center"/>
    </xf>
    <xf numFmtId="0" fontId="215" fillId="0" borderId="0" xfId="0" applyNumberFormat="1" applyFont="1" applyFill="1" applyBorder="1" applyAlignment="1" applyProtection="1">
      <alignment vertical="center" wrapText="1" shrinkToFit="1"/>
    </xf>
    <xf numFmtId="0" fontId="217" fillId="0" borderId="0" xfId="0" applyNumberFormat="1" applyFont="1" applyFill="1" applyBorder="1" applyAlignment="1" applyProtection="1">
      <alignment vertical="center" wrapText="1" shrinkToFit="1"/>
    </xf>
    <xf numFmtId="3" fontId="16" fillId="0" borderId="102" xfId="0" applyNumberFormat="1" applyFont="1" applyFill="1" applyBorder="1" applyAlignment="1">
      <alignment horizontal="right" vertical="center" wrapText="1"/>
    </xf>
    <xf numFmtId="0" fontId="16" fillId="0" borderId="102" xfId="0" applyFont="1" applyFill="1" applyBorder="1" applyAlignment="1">
      <alignment horizontal="right" vertical="center" wrapText="1"/>
    </xf>
    <xf numFmtId="0" fontId="216" fillId="0" borderId="0" xfId="0" applyNumberFormat="1" applyFont="1" applyFill="1" applyBorder="1" applyAlignment="1" applyProtection="1">
      <alignment vertical="top" wrapText="1" shrinkToFit="1"/>
    </xf>
    <xf numFmtId="0" fontId="215" fillId="0" borderId="0" xfId="0" applyFont="1" applyFill="1" applyAlignment="1">
      <alignment vertical="top" wrapText="1"/>
    </xf>
    <xf numFmtId="0" fontId="215" fillId="0" borderId="0" xfId="0" applyFont="1" applyFill="1" applyBorder="1" applyAlignment="1" applyProtection="1">
      <alignment vertical="top" wrapText="1"/>
    </xf>
    <xf numFmtId="0" fontId="220" fillId="0" borderId="0" xfId="0" applyFont="1" applyAlignment="1">
      <alignment vertical="top" wrapText="1"/>
    </xf>
    <xf numFmtId="0" fontId="17" fillId="0" borderId="0" xfId="0" applyFont="1" applyFill="1" applyAlignment="1"/>
    <xf numFmtId="0" fontId="16" fillId="0" borderId="0" xfId="0" applyFont="1" applyFill="1" applyAlignment="1"/>
    <xf numFmtId="0" fontId="16" fillId="0" borderId="0" xfId="0" applyFont="1" applyFill="1" applyBorder="1" applyAlignment="1">
      <alignment vertical="center" wrapText="1"/>
    </xf>
    <xf numFmtId="0" fontId="0" fillId="0" borderId="0" xfId="0" applyFont="1" applyFill="1" applyAlignment="1">
      <alignment wrapText="1"/>
    </xf>
    <xf numFmtId="0" fontId="17" fillId="0" borderId="105" xfId="0" applyFont="1" applyFill="1" applyBorder="1" applyAlignment="1">
      <alignment horizontal="center" vertical="center" wrapText="1"/>
    </xf>
    <xf numFmtId="0" fontId="0" fillId="0" borderId="10" xfId="0" applyBorder="1" applyAlignment="1">
      <alignment wrapText="1"/>
    </xf>
    <xf numFmtId="0" fontId="0" fillId="0" borderId="0" xfId="0" applyFill="1" applyAlignment="1"/>
    <xf numFmtId="0" fontId="215" fillId="0" borderId="0" xfId="0" applyFont="1" applyFill="1" applyBorder="1" applyAlignment="1">
      <alignment vertical="center" wrapText="1"/>
    </xf>
    <xf numFmtId="0" fontId="17" fillId="0" borderId="110" xfId="0" applyFont="1" applyFill="1" applyBorder="1" applyAlignment="1">
      <alignment horizontal="center" vertical="center" wrapText="1"/>
    </xf>
    <xf numFmtId="0" fontId="0" fillId="0" borderId="101" xfId="0" applyBorder="1" applyAlignment="1">
      <alignment horizontal="center" vertical="center" wrapText="1"/>
    </xf>
    <xf numFmtId="0" fontId="0" fillId="0" borderId="99" xfId="0" applyBorder="1" applyAlignment="1">
      <alignment horizontal="center" vertical="center" wrapText="1"/>
    </xf>
    <xf numFmtId="0" fontId="0" fillId="0" borderId="10" xfId="0" applyBorder="1" applyAlignment="1">
      <alignment horizontal="center" vertical="center" wrapText="1"/>
    </xf>
    <xf numFmtId="3" fontId="16" fillId="3" borderId="105" xfId="0" applyNumberFormat="1" applyFont="1" applyFill="1" applyBorder="1" applyAlignment="1">
      <alignment horizontal="right" vertical="center" wrapText="1"/>
    </xf>
    <xf numFmtId="0" fontId="0" fillId="0" borderId="10" xfId="0" applyBorder="1" applyAlignment="1">
      <alignment horizontal="right" vertical="center" wrapText="1"/>
    </xf>
    <xf numFmtId="0" fontId="16" fillId="0" borderId="105" xfId="0" applyFont="1" applyFill="1" applyBorder="1" applyAlignment="1">
      <alignment horizontal="left" vertical="center" wrapText="1"/>
    </xf>
    <xf numFmtId="0" fontId="0" fillId="0" borderId="102" xfId="0" applyBorder="1" applyAlignment="1">
      <alignment horizontal="left" vertical="center" wrapText="1"/>
    </xf>
    <xf numFmtId="0" fontId="0" fillId="0" borderId="10" xfId="0" applyBorder="1" applyAlignment="1">
      <alignment horizontal="left" vertical="center" wrapText="1"/>
    </xf>
    <xf numFmtId="0" fontId="215" fillId="0" borderId="0" xfId="0" applyFont="1" applyFill="1" applyAlignment="1">
      <alignment horizontal="left" vertical="top" wrapText="1"/>
    </xf>
    <xf numFmtId="0" fontId="220" fillId="0" borderId="0" xfId="0" applyFont="1" applyFill="1" applyAlignment="1">
      <alignment horizontal="left" vertical="top" wrapText="1"/>
    </xf>
    <xf numFmtId="0" fontId="215" fillId="0" borderId="0" xfId="0" applyFont="1" applyFill="1" applyAlignment="1">
      <alignment wrapText="1"/>
    </xf>
    <xf numFmtId="0" fontId="220" fillId="0" borderId="0" xfId="0" applyFont="1" applyAlignment="1">
      <alignment wrapText="1"/>
    </xf>
    <xf numFmtId="0" fontId="17" fillId="0" borderId="105" xfId="0" applyFont="1" applyFill="1" applyBorder="1" applyAlignment="1">
      <alignment horizontal="center" vertical="center"/>
    </xf>
    <xf numFmtId="0" fontId="0" fillId="0" borderId="10" xfId="0" applyBorder="1" applyAlignment="1"/>
    <xf numFmtId="0" fontId="17" fillId="0" borderId="62" xfId="0" applyFont="1" applyFill="1" applyBorder="1" applyAlignment="1">
      <alignment horizontal="center" vertical="center" wrapText="1"/>
    </xf>
    <xf numFmtId="0" fontId="0" fillId="0" borderId="10" xfId="0" applyFont="1" applyFill="1" applyBorder="1" applyAlignment="1">
      <alignment horizontal="center" wrapText="1"/>
    </xf>
    <xf numFmtId="0" fontId="221" fillId="0" borderId="0" xfId="0" applyFont="1" applyFill="1" applyAlignment="1">
      <alignment horizontal="left" vertical="center"/>
    </xf>
    <xf numFmtId="0" fontId="221" fillId="0" borderId="0" xfId="0" applyFont="1" applyFill="1" applyAlignment="1"/>
    <xf numFmtId="0" fontId="221" fillId="0" borderId="0" xfId="0" applyNumberFormat="1" applyFont="1" applyFill="1" applyBorder="1" applyAlignment="1" applyProtection="1">
      <alignment vertical="center" wrapText="1" shrinkToFit="1"/>
    </xf>
    <xf numFmtId="0" fontId="223" fillId="0" borderId="0" xfId="0" applyNumberFormat="1" applyFont="1" applyFill="1" applyBorder="1" applyAlignment="1" applyProtection="1">
      <alignment vertical="center" wrapText="1" shrinkToFit="1"/>
    </xf>
    <xf numFmtId="0" fontId="221" fillId="0" borderId="0" xfId="0" applyFont="1" applyFill="1" applyBorder="1" applyAlignment="1"/>
    <xf numFmtId="0" fontId="21" fillId="0" borderId="149" xfId="0" applyFont="1" applyFill="1" applyBorder="1" applyAlignment="1">
      <alignment horizontal="center"/>
    </xf>
    <xf numFmtId="0" fontId="20" fillId="0" borderId="0" xfId="0" quotePrefix="1" applyFont="1" applyFill="1" applyAlignment="1">
      <alignment wrapText="1"/>
    </xf>
    <xf numFmtId="0" fontId="16" fillId="0" borderId="0" xfId="0" applyFont="1" applyFill="1" applyAlignment="1">
      <alignment wrapText="1"/>
    </xf>
    <xf numFmtId="0" fontId="22" fillId="0" borderId="0" xfId="0" quotePrefix="1" applyFont="1" applyFill="1" applyAlignment="1">
      <alignment wrapText="1"/>
    </xf>
    <xf numFmtId="0" fontId="215" fillId="0" borderId="0" xfId="0" quotePrefix="1" applyFont="1" applyFill="1" applyAlignment="1">
      <alignment vertical="top" wrapText="1"/>
    </xf>
    <xf numFmtId="0" fontId="215" fillId="0" borderId="0" xfId="0" quotePrefix="1" applyFont="1" applyFill="1" applyAlignment="1"/>
    <xf numFmtId="0" fontId="215" fillId="0" borderId="0" xfId="0" applyFont="1" applyAlignment="1"/>
    <xf numFmtId="0" fontId="221" fillId="0" borderId="0" xfId="0" quotePrefix="1" applyFont="1" applyFill="1" applyAlignment="1">
      <alignment vertical="top" wrapText="1"/>
    </xf>
    <xf numFmtId="0" fontId="221" fillId="0" borderId="0" xfId="0" quotePrefix="1" applyFont="1" applyFill="1" applyAlignment="1">
      <alignment wrapText="1"/>
    </xf>
    <xf numFmtId="0" fontId="221" fillId="0" borderId="0" xfId="0" applyFont="1" applyFill="1" applyAlignment="1">
      <alignment wrapText="1"/>
    </xf>
    <xf numFmtId="0" fontId="217" fillId="0" borderId="0" xfId="0" applyFont="1" applyFill="1" applyAlignment="1">
      <alignment vertical="top" wrapText="1"/>
    </xf>
    <xf numFmtId="37" fontId="20" fillId="0" borderId="0" xfId="0" quotePrefix="1" applyNumberFormat="1" applyFont="1" applyFill="1" applyAlignment="1">
      <alignment wrapText="1"/>
    </xf>
    <xf numFmtId="3" fontId="221" fillId="0" borderId="0" xfId="134" applyNumberFormat="1" applyFont="1" applyFill="1" applyBorder="1" applyAlignment="1">
      <alignment horizontal="left" vertical="center" wrapText="1"/>
    </xf>
    <xf numFmtId="0" fontId="221" fillId="0" borderId="0" xfId="0" applyFont="1" applyFill="1" applyAlignment="1">
      <alignment horizontal="left" vertical="center" wrapText="1"/>
    </xf>
    <xf numFmtId="0" fontId="215" fillId="0" borderId="0" xfId="0" applyNumberFormat="1" applyFont="1" applyFill="1" applyBorder="1" applyAlignment="1" applyProtection="1">
      <alignment horizontal="left" vertical="center" wrapText="1" shrinkToFit="1"/>
    </xf>
    <xf numFmtId="3" fontId="215" fillId="0" borderId="0" xfId="134" applyNumberFormat="1" applyFont="1" applyFill="1" applyBorder="1" applyAlignment="1">
      <alignment horizontal="left" vertical="center" wrapText="1"/>
    </xf>
    <xf numFmtId="0" fontId="97" fillId="87" borderId="160" xfId="0" applyFont="1" applyFill="1" applyBorder="1" applyAlignment="1">
      <alignment vertical="center"/>
    </xf>
    <xf numFmtId="0" fontId="0" fillId="87" borderId="155" xfId="0" applyFill="1" applyBorder="1" applyAlignment="1">
      <alignment vertical="center"/>
    </xf>
    <xf numFmtId="0" fontId="97" fillId="87" borderId="154" xfId="0" applyFont="1" applyFill="1" applyBorder="1" applyAlignment="1">
      <alignment vertical="center"/>
    </xf>
    <xf numFmtId="0" fontId="220" fillId="0" borderId="0" xfId="0" applyFont="1" applyFill="1" applyBorder="1" applyAlignment="1">
      <alignment horizontal="left" vertical="center"/>
    </xf>
    <xf numFmtId="0" fontId="215" fillId="0" borderId="0" xfId="0" applyFont="1" applyFill="1" applyAlignment="1">
      <alignment horizontal="left" vertical="center" wrapText="1"/>
    </xf>
    <xf numFmtId="0" fontId="220" fillId="0" borderId="0" xfId="0" applyFont="1" applyAlignment="1">
      <alignment horizontal="left" vertical="center" wrapText="1"/>
    </xf>
    <xf numFmtId="3" fontId="237" fillId="0" borderId="0" xfId="134" applyNumberFormat="1" applyFont="1" applyFill="1" applyBorder="1" applyAlignment="1">
      <alignment horizontal="left" vertical="center" wrapText="1"/>
    </xf>
    <xf numFmtId="0" fontId="237" fillId="0" borderId="0" xfId="0" applyFont="1" applyFill="1" applyAlignment="1">
      <alignment wrapText="1"/>
    </xf>
    <xf numFmtId="0" fontId="0" fillId="87" borderId="156" xfId="0" applyFill="1" applyBorder="1" applyAlignment="1">
      <alignment vertical="center"/>
    </xf>
    <xf numFmtId="0" fontId="220" fillId="0" borderId="0" xfId="0" applyFont="1" applyFill="1" applyBorder="1" applyAlignment="1">
      <alignment horizontal="left" vertical="center" wrapText="1"/>
    </xf>
    <xf numFmtId="0" fontId="0" fillId="0" borderId="0" xfId="0" applyBorder="1" applyAlignment="1">
      <alignment vertical="center" wrapText="1"/>
    </xf>
    <xf numFmtId="3" fontId="215" fillId="0" borderId="0" xfId="134" applyNumberFormat="1" applyFont="1" applyFill="1" applyBorder="1" applyAlignment="1">
      <alignment vertical="center" wrapText="1"/>
    </xf>
    <xf numFmtId="0" fontId="215" fillId="0" borderId="0" xfId="0" applyFont="1" applyFill="1" applyAlignment="1">
      <alignment vertical="center" wrapText="1"/>
    </xf>
    <xf numFmtId="0" fontId="237" fillId="0" borderId="0" xfId="0" applyFont="1" applyFill="1" applyAlignment="1">
      <alignment horizontal="left" vertical="center" wrapText="1"/>
    </xf>
    <xf numFmtId="0" fontId="220" fillId="0" borderId="0" xfId="0" applyFont="1" applyAlignment="1">
      <alignment vertical="center" wrapText="1" shrinkToFit="1"/>
    </xf>
    <xf numFmtId="0" fontId="235" fillId="0" borderId="157" xfId="0" applyFont="1" applyFill="1" applyBorder="1" applyAlignment="1">
      <alignment horizontal="left" vertical="center" wrapText="1"/>
    </xf>
    <xf numFmtId="0" fontId="216" fillId="0" borderId="0" xfId="0" applyFont="1" applyFill="1" applyBorder="1" applyAlignment="1">
      <alignment horizontal="left" vertical="center" wrapText="1"/>
    </xf>
    <xf numFmtId="0" fontId="220" fillId="0" borderId="0" xfId="0" applyFont="1" applyBorder="1" applyAlignment="1">
      <alignment vertical="center" wrapText="1"/>
    </xf>
    <xf numFmtId="0" fontId="215" fillId="0" borderId="0" xfId="0" applyFont="1" applyFill="1" applyBorder="1" applyAlignment="1">
      <alignment wrapText="1"/>
    </xf>
    <xf numFmtId="0" fontId="217" fillId="0" borderId="0" xfId="0" applyFont="1" applyFill="1" applyBorder="1" applyAlignment="1">
      <alignment wrapText="1"/>
    </xf>
    <xf numFmtId="0" fontId="220" fillId="0" borderId="0" xfId="0" applyFont="1" applyFill="1" applyBorder="1" applyAlignment="1">
      <alignment wrapText="1"/>
    </xf>
    <xf numFmtId="0" fontId="224" fillId="0" borderId="0" xfId="0" applyFont="1" applyFill="1" applyBorder="1" applyAlignment="1">
      <alignment wrapText="1"/>
    </xf>
    <xf numFmtId="0" fontId="16" fillId="0" borderId="0" xfId="0" applyFont="1" applyFill="1" applyAlignment="1">
      <alignment horizontal="left" vertical="top" wrapText="1"/>
    </xf>
    <xf numFmtId="3" fontId="18" fillId="0" borderId="0" xfId="134" applyNumberFormat="1" applyFont="1" applyFill="1" applyBorder="1" applyAlignment="1">
      <alignment horizontal="left" vertical="center" wrapText="1"/>
    </xf>
    <xf numFmtId="0" fontId="47" fillId="23" borderId="154" xfId="3" quotePrefix="1" applyFont="1" applyFill="1" applyBorder="1" applyAlignment="1">
      <alignment horizontal="center"/>
    </xf>
    <xf numFmtId="0" fontId="47" fillId="23" borderId="155" xfId="3" quotePrefix="1" applyFont="1" applyFill="1" applyBorder="1" applyAlignment="1">
      <alignment horizontal="center"/>
    </xf>
    <xf numFmtId="0" fontId="47" fillId="23" borderId="156" xfId="3" quotePrefix="1" applyFont="1" applyFill="1" applyBorder="1" applyAlignment="1">
      <alignment horizontal="center"/>
    </xf>
    <xf numFmtId="0" fontId="48" fillId="0" borderId="160" xfId="3" applyFont="1" applyFill="1" applyBorder="1" applyAlignment="1">
      <alignment horizontal="center" vertical="center" wrapText="1"/>
    </xf>
    <xf numFmtId="0" fontId="48" fillId="0" borderId="8" xfId="3" applyFont="1" applyFill="1" applyBorder="1" applyAlignment="1">
      <alignment horizontal="center" vertical="center" wrapText="1"/>
    </xf>
    <xf numFmtId="0" fontId="48" fillId="0" borderId="153" xfId="3" applyFont="1" applyFill="1" applyBorder="1" applyAlignment="1">
      <alignment horizontal="center" vertical="center" wrapText="1"/>
    </xf>
    <xf numFmtId="0" fontId="48" fillId="0" borderId="10" xfId="3" applyFont="1" applyFill="1" applyBorder="1" applyAlignment="1">
      <alignment horizontal="center" vertical="center" wrapText="1"/>
    </xf>
    <xf numFmtId="173" fontId="49" fillId="0" borderId="153" xfId="3" applyNumberFormat="1" applyFont="1" applyFill="1" applyBorder="1" applyAlignment="1">
      <alignment horizontal="center" vertical="center"/>
    </xf>
    <xf numFmtId="173" fontId="49" fillId="0" borderId="7" xfId="3" applyNumberFormat="1" applyFont="1" applyFill="1" applyBorder="1" applyAlignment="1">
      <alignment horizontal="center" vertical="center"/>
    </xf>
    <xf numFmtId="6" fontId="49" fillId="47" borderId="0" xfId="3" applyNumberFormat="1" applyFont="1" applyFill="1" applyBorder="1" applyAlignment="1">
      <alignment horizontal="center"/>
    </xf>
    <xf numFmtId="6" fontId="49" fillId="47" borderId="6" xfId="3" applyNumberFormat="1" applyFont="1" applyFill="1" applyBorder="1" applyAlignment="1">
      <alignment horizontal="center"/>
    </xf>
    <xf numFmtId="0" fontId="52" fillId="0" borderId="0" xfId="137" applyFont="1" applyFill="1" applyAlignment="1">
      <alignment wrapText="1"/>
    </xf>
    <xf numFmtId="0" fontId="0" fillId="0" borderId="0" xfId="0" applyFill="1" applyAlignment="1">
      <alignment wrapText="1"/>
    </xf>
    <xf numFmtId="0" fontId="19" fillId="0" borderId="153" xfId="137" applyFont="1" applyFill="1" applyBorder="1" applyAlignment="1">
      <alignment horizontal="center" vertical="center" wrapText="1"/>
    </xf>
    <xf numFmtId="0" fontId="19" fillId="0" borderId="102" xfId="137" applyFont="1" applyFill="1" applyBorder="1" applyAlignment="1">
      <alignment horizontal="center" vertical="center" wrapText="1"/>
    </xf>
    <xf numFmtId="0" fontId="23" fillId="88" borderId="170" xfId="0" applyFont="1" applyFill="1" applyBorder="1"/>
  </cellXfs>
  <cellStyles count="11112">
    <cellStyle name="%" xfId="1201"/>
    <cellStyle name="% 2" xfId="1202"/>
    <cellStyle name="*MB Hardwired" xfId="1203"/>
    <cellStyle name="*MB Input Table Calc" xfId="1204"/>
    <cellStyle name="*MB Normal" xfId="1205"/>
    <cellStyle name="*MB Placeholder" xfId="1206"/>
    <cellStyle name="_x0013_,î3_x0001_N@4" xfId="1207"/>
    <cellStyle name="_x0013_,î3_x0001_N@4 2" xfId="1208"/>
    <cellStyle name="_x0013_,î3_x0001_N@4 2 2" xfId="1209"/>
    <cellStyle name="_x0013_,î3_x0001_N@4 3" xfId="1210"/>
    <cellStyle name=":¨áy¡’?(" xfId="1211"/>
    <cellStyle name=":¨áy¡’?( 2" xfId="1212"/>
    <cellStyle name="?? [0]_??" xfId="1213"/>
    <cellStyle name="?????_VERA" xfId="1214"/>
    <cellStyle name="??_?.????" xfId="1215"/>
    <cellStyle name="_2530023 2Q05 Analysis" xfId="1216"/>
    <cellStyle name="_2530023 2Q05 Analysis 2" xfId="1217"/>
    <cellStyle name="_August Expense Reports" xfId="1218"/>
    <cellStyle name="_August Expense Reports 2" xfId="1219"/>
    <cellStyle name="_August Expense Reports_PwrGen" xfId="1220"/>
    <cellStyle name="_August Expense Reports_PwrGen 2" xfId="1221"/>
    <cellStyle name="_Copy of HourlyPriceModelv2.01_MattB-Mar2007" xfId="1222"/>
    <cellStyle name="_HourlyPrices_NP15_2007-2030_20061222" xfId="1223"/>
    <cellStyle name="_HrlyInputs" xfId="1224"/>
    <cellStyle name="_IDSM Contracts- 10 15 10 tlc" xfId="1225"/>
    <cellStyle name="_IDSM Contracts- 10 15 10 tlc 2" xfId="1226"/>
    <cellStyle name="_July YTD Staff Aug_all IDSM Manipulated" xfId="1227"/>
    <cellStyle name="_July YTD Staff Aug_Teri" xfId="1228"/>
    <cellStyle name="_Labor and OH from Pavel" xfId="1229"/>
    <cellStyle name="_L-Other Non Current Liab" xfId="1230"/>
    <cellStyle name="_L-Other Non Current Liab 2" xfId="1231"/>
    <cellStyle name="_MthlyInputs" xfId="1232"/>
    <cellStyle name="_NP15" xfId="1233"/>
    <cellStyle name="_ORD303_HVAC_02 FEB 2011" xfId="1234"/>
    <cellStyle name="_Pavel_Staff Aug PCC charged 8.30" xfId="1235"/>
    <cellStyle name="_Transfers - Adjustments" xfId="1236"/>
    <cellStyle name="_Transfers - Adjustments 2" xfId="1237"/>
    <cellStyle name="_Transfers - Adjustments_PwrGen" xfId="1238"/>
    <cellStyle name="_Transfers - Adjustments_PwrGen 2" xfId="1239"/>
    <cellStyle name="_x0010_“+ˆÉ•?pý¤" xfId="1240"/>
    <cellStyle name="_x0010_“+ˆÉ•?pý¤ 2" xfId="1241"/>
    <cellStyle name="_x0010_“+ˆÉ•?pý¤ 2 2" xfId="1242"/>
    <cellStyle name="_x0010_“+ˆÉ•?pý¤ 3" xfId="1243"/>
    <cellStyle name="0" xfId="1244"/>
    <cellStyle name="10 in (Normal)" xfId="1245"/>
    <cellStyle name="10 in (Normal) 2" xfId="1246"/>
    <cellStyle name="10 in (Normal) 2 2" xfId="1247"/>
    <cellStyle name="10 in (Normal) 3" xfId="1248"/>
    <cellStyle name="20% - Accent1" xfId="743" builtinId="30" customBuiltin="1"/>
    <cellStyle name="20% - Accent1 10" xfId="1249"/>
    <cellStyle name="20% - Accent1 11" xfId="7638"/>
    <cellStyle name="20% - Accent1 2" xfId="4"/>
    <cellStyle name="20% - Accent1 2 2" xfId="1250"/>
    <cellStyle name="20% - Accent1 2 2 2" xfId="1251"/>
    <cellStyle name="20% - Accent1 2 2 2 2" xfId="1252"/>
    <cellStyle name="20% - Accent1 2 2 3" xfId="1253"/>
    <cellStyle name="20% - Accent1 2 2 4" xfId="1254"/>
    <cellStyle name="20% - Accent1 2 2 5" xfId="1255"/>
    <cellStyle name="20% - Accent1 2 2 6" xfId="1256"/>
    <cellStyle name="20% - Accent1 2 3" xfId="1257"/>
    <cellStyle name="20% - Accent1 2 3 2" xfId="1258"/>
    <cellStyle name="20% - Accent1 2 3 3" xfId="1259"/>
    <cellStyle name="20% - Accent1 2 4" xfId="1260"/>
    <cellStyle name="20% - Accent1 2 5" xfId="1261"/>
    <cellStyle name="20% - Accent1 2 6" xfId="1262"/>
    <cellStyle name="20% - Accent1 2 7" xfId="1263"/>
    <cellStyle name="20% - Accent1 2 8" xfId="1264"/>
    <cellStyle name="20% - Accent1 2 9" xfId="7639"/>
    <cellStyle name="20% - Accent1 3" xfId="5"/>
    <cellStyle name="20% - Accent1 3 2" xfId="1265"/>
    <cellStyle name="20% - Accent1 3 2 2" xfId="1266"/>
    <cellStyle name="20% - Accent1 3 2 2 2" xfId="1267"/>
    <cellStyle name="20% - Accent1 3 2 3" xfId="1268"/>
    <cellStyle name="20% - Accent1 3 2 4" xfId="1269"/>
    <cellStyle name="20% - Accent1 3 2 5" xfId="1270"/>
    <cellStyle name="20% - Accent1 3 2 6" xfId="1271"/>
    <cellStyle name="20% - Accent1 3 3" xfId="1272"/>
    <cellStyle name="20% - Accent1 3 3 2" xfId="1273"/>
    <cellStyle name="20% - Accent1 3 3 3" xfId="1274"/>
    <cellStyle name="20% - Accent1 3 4" xfId="1275"/>
    <cellStyle name="20% - Accent1 3 5" xfId="1276"/>
    <cellStyle name="20% - Accent1 3 6" xfId="1277"/>
    <cellStyle name="20% - Accent1 3 7" xfId="1278"/>
    <cellStyle name="20% - Accent1 4" xfId="6"/>
    <cellStyle name="20% - Accent1 4 2" xfId="1279"/>
    <cellStyle name="20% - Accent1 4 2 2" xfId="1280"/>
    <cellStyle name="20% - Accent1 4 2 2 2" xfId="1281"/>
    <cellStyle name="20% - Accent1 4 2 3" xfId="1282"/>
    <cellStyle name="20% - Accent1 4 2 4" xfId="1283"/>
    <cellStyle name="20% - Accent1 4 2 5" xfId="1284"/>
    <cellStyle name="20% - Accent1 4 2 6" xfId="1285"/>
    <cellStyle name="20% - Accent1 4 3" xfId="1286"/>
    <cellStyle name="20% - Accent1 4 3 2" xfId="1287"/>
    <cellStyle name="20% - Accent1 4 3 3" xfId="1288"/>
    <cellStyle name="20% - Accent1 4 4" xfId="1289"/>
    <cellStyle name="20% - Accent1 4 5" xfId="1290"/>
    <cellStyle name="20% - Accent1 4 6" xfId="1291"/>
    <cellStyle name="20% - Accent1 4 7" xfId="1292"/>
    <cellStyle name="20% - Accent1 5" xfId="7"/>
    <cellStyle name="20% - Accent1 5 2" xfId="1293"/>
    <cellStyle name="20% - Accent1 5 2 2" xfId="1294"/>
    <cellStyle name="20% - Accent1 5 2 2 2" xfId="1295"/>
    <cellStyle name="20% - Accent1 5 2 3" xfId="1296"/>
    <cellStyle name="20% - Accent1 5 2 4" xfId="1297"/>
    <cellStyle name="20% - Accent1 5 2 5" xfId="1298"/>
    <cellStyle name="20% - Accent1 5 2 6" xfId="1299"/>
    <cellStyle name="20% - Accent1 5 3" xfId="1300"/>
    <cellStyle name="20% - Accent1 5 3 2" xfId="1301"/>
    <cellStyle name="20% - Accent1 5 3 3" xfId="1302"/>
    <cellStyle name="20% - Accent1 5 4" xfId="1303"/>
    <cellStyle name="20% - Accent1 5 5" xfId="1304"/>
    <cellStyle name="20% - Accent1 5 6" xfId="1305"/>
    <cellStyle name="20% - Accent1 5 7" xfId="1306"/>
    <cellStyle name="20% - Accent1 6" xfId="8"/>
    <cellStyle name="20% - Accent1 6 2" xfId="1307"/>
    <cellStyle name="20% - Accent1 6 2 2" xfId="1308"/>
    <cellStyle name="20% - Accent1 6 2 2 2" xfId="1309"/>
    <cellStyle name="20% - Accent1 6 2 3" xfId="1310"/>
    <cellStyle name="20% - Accent1 6 2 4" xfId="1311"/>
    <cellStyle name="20% - Accent1 6 2 5" xfId="1312"/>
    <cellStyle name="20% - Accent1 6 2 6" xfId="1313"/>
    <cellStyle name="20% - Accent1 6 3" xfId="1314"/>
    <cellStyle name="20% - Accent1 6 3 2" xfId="1315"/>
    <cellStyle name="20% - Accent1 6 3 3" xfId="1316"/>
    <cellStyle name="20% - Accent1 6 4" xfId="1317"/>
    <cellStyle name="20% - Accent1 6 5" xfId="1318"/>
    <cellStyle name="20% - Accent1 6 6" xfId="1319"/>
    <cellStyle name="20% - Accent1 6 7" xfId="1320"/>
    <cellStyle name="20% - Accent1 7" xfId="1181"/>
    <cellStyle name="20% - Accent1 7 2" xfId="1321"/>
    <cellStyle name="20% - Accent1 7 2 2" xfId="1322"/>
    <cellStyle name="20% - Accent1 7 2 3" xfId="1323"/>
    <cellStyle name="20% - Accent1 7 3" xfId="1324"/>
    <cellStyle name="20% - Accent1 7 4" xfId="1325"/>
    <cellStyle name="20% - Accent1 7 5" xfId="1326"/>
    <cellStyle name="20% - Accent1 7 6" xfId="1327"/>
    <cellStyle name="20% - Accent1 7 7" xfId="8159"/>
    <cellStyle name="20% - Accent1 7 8" xfId="10290"/>
    <cellStyle name="20% - Accent1 8" xfId="1328"/>
    <cellStyle name="20% - Accent1 8 2" xfId="1329"/>
    <cellStyle name="20% - Accent1 8 2 2" xfId="1330"/>
    <cellStyle name="20% - Accent1 8 2 3" xfId="1331"/>
    <cellStyle name="20% - Accent1 8 2 3 2" xfId="8570"/>
    <cellStyle name="20% - Accent1 8 2 3 3" xfId="10701"/>
    <cellStyle name="20% - Accent1 8 3" xfId="1332"/>
    <cellStyle name="20% - Accent1 8 4" xfId="1333"/>
    <cellStyle name="20% - Accent1 8 5" xfId="1334"/>
    <cellStyle name="20% - Accent1 8 6" xfId="1335"/>
    <cellStyle name="20% - Accent1 9" xfId="1336"/>
    <cellStyle name="20% - Accent1 9 2" xfId="1337"/>
    <cellStyle name="20% - Accent2" xfId="747" builtinId="34" customBuiltin="1"/>
    <cellStyle name="20% - Accent2 10" xfId="1338"/>
    <cellStyle name="20% - Accent2 11" xfId="7640"/>
    <cellStyle name="20% - Accent2 2" xfId="9"/>
    <cellStyle name="20% - Accent2 2 2" xfId="1339"/>
    <cellStyle name="20% - Accent2 2 2 2" xfId="1340"/>
    <cellStyle name="20% - Accent2 2 2 2 2" xfId="1341"/>
    <cellStyle name="20% - Accent2 2 2 3" xfId="1342"/>
    <cellStyle name="20% - Accent2 2 2 4" xfId="1343"/>
    <cellStyle name="20% - Accent2 2 2 5" xfId="1344"/>
    <cellStyle name="20% - Accent2 2 2 6" xfId="1345"/>
    <cellStyle name="20% - Accent2 2 3" xfId="1346"/>
    <cellStyle name="20% - Accent2 2 3 2" xfId="1347"/>
    <cellStyle name="20% - Accent2 2 3 3" xfId="1348"/>
    <cellStyle name="20% - Accent2 2 4" xfId="1349"/>
    <cellStyle name="20% - Accent2 2 5" xfId="1350"/>
    <cellStyle name="20% - Accent2 2 6" xfId="1351"/>
    <cellStyle name="20% - Accent2 2 7" xfId="1352"/>
    <cellStyle name="20% - Accent2 2 8" xfId="1353"/>
    <cellStyle name="20% - Accent2 2 9" xfId="7641"/>
    <cellStyle name="20% - Accent2 3" xfId="10"/>
    <cellStyle name="20% - Accent2 3 2" xfId="1354"/>
    <cellStyle name="20% - Accent2 3 2 2" xfId="1355"/>
    <cellStyle name="20% - Accent2 3 2 2 2" xfId="1356"/>
    <cellStyle name="20% - Accent2 3 2 3" xfId="1357"/>
    <cellStyle name="20% - Accent2 3 2 4" xfId="1358"/>
    <cellStyle name="20% - Accent2 3 2 5" xfId="1359"/>
    <cellStyle name="20% - Accent2 3 2 6" xfId="1360"/>
    <cellStyle name="20% - Accent2 3 3" xfId="1361"/>
    <cellStyle name="20% - Accent2 3 3 2" xfId="1362"/>
    <cellStyle name="20% - Accent2 3 3 3" xfId="1363"/>
    <cellStyle name="20% - Accent2 3 4" xfId="1364"/>
    <cellStyle name="20% - Accent2 3 5" xfId="1365"/>
    <cellStyle name="20% - Accent2 3 6" xfId="1366"/>
    <cellStyle name="20% - Accent2 3 7" xfId="1367"/>
    <cellStyle name="20% - Accent2 4" xfId="11"/>
    <cellStyle name="20% - Accent2 4 2" xfId="1368"/>
    <cellStyle name="20% - Accent2 4 2 2" xfId="1369"/>
    <cellStyle name="20% - Accent2 4 2 2 2" xfId="1370"/>
    <cellStyle name="20% - Accent2 4 2 3" xfId="1371"/>
    <cellStyle name="20% - Accent2 4 2 4" xfId="1372"/>
    <cellStyle name="20% - Accent2 4 2 5" xfId="1373"/>
    <cellStyle name="20% - Accent2 4 2 6" xfId="1374"/>
    <cellStyle name="20% - Accent2 4 3" xfId="1375"/>
    <cellStyle name="20% - Accent2 4 3 2" xfId="1376"/>
    <cellStyle name="20% - Accent2 4 3 3" xfId="1377"/>
    <cellStyle name="20% - Accent2 4 4" xfId="1378"/>
    <cellStyle name="20% - Accent2 4 5" xfId="1379"/>
    <cellStyle name="20% - Accent2 4 6" xfId="1380"/>
    <cellStyle name="20% - Accent2 4 7" xfId="1381"/>
    <cellStyle name="20% - Accent2 5" xfId="12"/>
    <cellStyle name="20% - Accent2 5 2" xfId="1382"/>
    <cellStyle name="20% - Accent2 5 2 2" xfId="1383"/>
    <cellStyle name="20% - Accent2 5 2 2 2" xfId="1384"/>
    <cellStyle name="20% - Accent2 5 2 3" xfId="1385"/>
    <cellStyle name="20% - Accent2 5 2 4" xfId="1386"/>
    <cellStyle name="20% - Accent2 5 2 5" xfId="1387"/>
    <cellStyle name="20% - Accent2 5 2 6" xfId="1388"/>
    <cellStyle name="20% - Accent2 5 3" xfId="1389"/>
    <cellStyle name="20% - Accent2 5 3 2" xfId="1390"/>
    <cellStyle name="20% - Accent2 5 3 3" xfId="1391"/>
    <cellStyle name="20% - Accent2 5 4" xfId="1392"/>
    <cellStyle name="20% - Accent2 5 5" xfId="1393"/>
    <cellStyle name="20% - Accent2 5 6" xfId="1394"/>
    <cellStyle name="20% - Accent2 5 7" xfId="1395"/>
    <cellStyle name="20% - Accent2 6" xfId="13"/>
    <cellStyle name="20% - Accent2 6 2" xfId="1396"/>
    <cellStyle name="20% - Accent2 6 2 2" xfId="1397"/>
    <cellStyle name="20% - Accent2 6 2 2 2" xfId="1398"/>
    <cellStyle name="20% - Accent2 6 2 3" xfId="1399"/>
    <cellStyle name="20% - Accent2 6 2 4" xfId="1400"/>
    <cellStyle name="20% - Accent2 6 2 5" xfId="1401"/>
    <cellStyle name="20% - Accent2 6 2 6" xfId="1402"/>
    <cellStyle name="20% - Accent2 6 3" xfId="1403"/>
    <cellStyle name="20% - Accent2 6 3 2" xfId="1404"/>
    <cellStyle name="20% - Accent2 6 3 3" xfId="1405"/>
    <cellStyle name="20% - Accent2 6 4" xfId="1406"/>
    <cellStyle name="20% - Accent2 6 5" xfId="1407"/>
    <cellStyle name="20% - Accent2 6 6" xfId="1408"/>
    <cellStyle name="20% - Accent2 6 7" xfId="1409"/>
    <cellStyle name="20% - Accent2 7" xfId="1183"/>
    <cellStyle name="20% - Accent2 7 2" xfId="1410"/>
    <cellStyle name="20% - Accent2 7 2 2" xfId="1411"/>
    <cellStyle name="20% - Accent2 7 2 3" xfId="1412"/>
    <cellStyle name="20% - Accent2 7 3" xfId="1413"/>
    <cellStyle name="20% - Accent2 7 4" xfId="1414"/>
    <cellStyle name="20% - Accent2 7 5" xfId="1415"/>
    <cellStyle name="20% - Accent2 7 6" xfId="1416"/>
    <cellStyle name="20% - Accent2 7 7" xfId="8160"/>
    <cellStyle name="20% - Accent2 7 8" xfId="10291"/>
    <cellStyle name="20% - Accent2 8" xfId="1417"/>
    <cellStyle name="20% - Accent2 8 2" xfId="1418"/>
    <cellStyle name="20% - Accent2 8 2 2" xfId="1419"/>
    <cellStyle name="20% - Accent2 8 2 3" xfId="1420"/>
    <cellStyle name="20% - Accent2 8 2 3 2" xfId="8571"/>
    <cellStyle name="20% - Accent2 8 2 3 3" xfId="10702"/>
    <cellStyle name="20% - Accent2 8 3" xfId="1421"/>
    <cellStyle name="20% - Accent2 8 4" xfId="1422"/>
    <cellStyle name="20% - Accent2 8 5" xfId="1423"/>
    <cellStyle name="20% - Accent2 8 6" xfId="1424"/>
    <cellStyle name="20% - Accent2 9" xfId="1425"/>
    <cellStyle name="20% - Accent2 9 2" xfId="1426"/>
    <cellStyle name="20% - Accent3" xfId="751" builtinId="38" customBuiltin="1"/>
    <cellStyle name="20% - Accent3 10" xfId="1427"/>
    <cellStyle name="20% - Accent3 11" xfId="7642"/>
    <cellStyle name="20% - Accent3 2" xfId="14"/>
    <cellStyle name="20% - Accent3 2 2" xfId="1428"/>
    <cellStyle name="20% - Accent3 2 2 2" xfId="1429"/>
    <cellStyle name="20% - Accent3 2 2 2 2" xfId="1430"/>
    <cellStyle name="20% - Accent3 2 2 3" xfId="1431"/>
    <cellStyle name="20% - Accent3 2 2 4" xfId="1432"/>
    <cellStyle name="20% - Accent3 2 2 5" xfId="1433"/>
    <cellStyle name="20% - Accent3 2 2 6" xfId="1434"/>
    <cellStyle name="20% - Accent3 2 3" xfId="1435"/>
    <cellStyle name="20% - Accent3 2 3 2" xfId="1436"/>
    <cellStyle name="20% - Accent3 2 3 3" xfId="1437"/>
    <cellStyle name="20% - Accent3 2 4" xfId="1438"/>
    <cellStyle name="20% - Accent3 2 5" xfId="1439"/>
    <cellStyle name="20% - Accent3 2 6" xfId="1440"/>
    <cellStyle name="20% - Accent3 2 7" xfId="1441"/>
    <cellStyle name="20% - Accent3 2 8" xfId="1442"/>
    <cellStyle name="20% - Accent3 2 9" xfId="7643"/>
    <cellStyle name="20% - Accent3 3" xfId="15"/>
    <cellStyle name="20% - Accent3 3 2" xfId="1443"/>
    <cellStyle name="20% - Accent3 3 2 2" xfId="1444"/>
    <cellStyle name="20% - Accent3 3 2 2 2" xfId="1445"/>
    <cellStyle name="20% - Accent3 3 2 3" xfId="1446"/>
    <cellStyle name="20% - Accent3 3 2 4" xfId="1447"/>
    <cellStyle name="20% - Accent3 3 2 5" xfId="1448"/>
    <cellStyle name="20% - Accent3 3 2 6" xfId="1449"/>
    <cellStyle name="20% - Accent3 3 3" xfId="1450"/>
    <cellStyle name="20% - Accent3 3 3 2" xfId="1451"/>
    <cellStyle name="20% - Accent3 3 3 3" xfId="1452"/>
    <cellStyle name="20% - Accent3 3 4" xfId="1453"/>
    <cellStyle name="20% - Accent3 3 5" xfId="1454"/>
    <cellStyle name="20% - Accent3 3 6" xfId="1455"/>
    <cellStyle name="20% - Accent3 3 7" xfId="1456"/>
    <cellStyle name="20% - Accent3 4" xfId="16"/>
    <cellStyle name="20% - Accent3 4 2" xfId="1457"/>
    <cellStyle name="20% - Accent3 4 2 2" xfId="1458"/>
    <cellStyle name="20% - Accent3 4 2 2 2" xfId="1459"/>
    <cellStyle name="20% - Accent3 4 2 3" xfId="1460"/>
    <cellStyle name="20% - Accent3 4 2 4" xfId="1461"/>
    <cellStyle name="20% - Accent3 4 2 5" xfId="1462"/>
    <cellStyle name="20% - Accent3 4 2 6" xfId="1463"/>
    <cellStyle name="20% - Accent3 4 3" xfId="1464"/>
    <cellStyle name="20% - Accent3 4 3 2" xfId="1465"/>
    <cellStyle name="20% - Accent3 4 3 3" xfId="1466"/>
    <cellStyle name="20% - Accent3 4 4" xfId="1467"/>
    <cellStyle name="20% - Accent3 4 5" xfId="1468"/>
    <cellStyle name="20% - Accent3 4 6" xfId="1469"/>
    <cellStyle name="20% - Accent3 4 7" xfId="1470"/>
    <cellStyle name="20% - Accent3 5" xfId="17"/>
    <cellStyle name="20% - Accent3 5 2" xfId="1471"/>
    <cellStyle name="20% - Accent3 5 2 2" xfId="1472"/>
    <cellStyle name="20% - Accent3 5 2 2 2" xfId="1473"/>
    <cellStyle name="20% - Accent3 5 2 3" xfId="1474"/>
    <cellStyle name="20% - Accent3 5 2 4" xfId="1475"/>
    <cellStyle name="20% - Accent3 5 2 5" xfId="1476"/>
    <cellStyle name="20% - Accent3 5 2 6" xfId="1477"/>
    <cellStyle name="20% - Accent3 5 3" xfId="1478"/>
    <cellStyle name="20% - Accent3 5 3 2" xfId="1479"/>
    <cellStyle name="20% - Accent3 5 3 3" xfId="1480"/>
    <cellStyle name="20% - Accent3 5 4" xfId="1481"/>
    <cellStyle name="20% - Accent3 5 5" xfId="1482"/>
    <cellStyle name="20% - Accent3 5 6" xfId="1483"/>
    <cellStyle name="20% - Accent3 5 7" xfId="1484"/>
    <cellStyle name="20% - Accent3 6" xfId="18"/>
    <cellStyle name="20% - Accent3 6 2" xfId="1485"/>
    <cellStyle name="20% - Accent3 6 2 2" xfId="1486"/>
    <cellStyle name="20% - Accent3 6 2 2 2" xfId="1487"/>
    <cellStyle name="20% - Accent3 6 2 3" xfId="1488"/>
    <cellStyle name="20% - Accent3 6 2 4" xfId="1489"/>
    <cellStyle name="20% - Accent3 6 2 5" xfId="1490"/>
    <cellStyle name="20% - Accent3 6 2 6" xfId="1491"/>
    <cellStyle name="20% - Accent3 6 3" xfId="1492"/>
    <cellStyle name="20% - Accent3 6 3 2" xfId="1493"/>
    <cellStyle name="20% - Accent3 6 3 3" xfId="1494"/>
    <cellStyle name="20% - Accent3 6 4" xfId="1495"/>
    <cellStyle name="20% - Accent3 6 5" xfId="1496"/>
    <cellStyle name="20% - Accent3 6 6" xfId="1497"/>
    <cellStyle name="20% - Accent3 6 7" xfId="1498"/>
    <cellStyle name="20% - Accent3 7" xfId="1185"/>
    <cellStyle name="20% - Accent3 7 2" xfId="1499"/>
    <cellStyle name="20% - Accent3 7 2 2" xfId="1500"/>
    <cellStyle name="20% - Accent3 7 2 3" xfId="1501"/>
    <cellStyle name="20% - Accent3 7 3" xfId="1502"/>
    <cellStyle name="20% - Accent3 7 4" xfId="1503"/>
    <cellStyle name="20% - Accent3 7 5" xfId="1504"/>
    <cellStyle name="20% - Accent3 7 6" xfId="1505"/>
    <cellStyle name="20% - Accent3 7 7" xfId="8161"/>
    <cellStyle name="20% - Accent3 7 8" xfId="10292"/>
    <cellStyle name="20% - Accent3 8" xfId="1506"/>
    <cellStyle name="20% - Accent3 8 2" xfId="1507"/>
    <cellStyle name="20% - Accent3 8 2 2" xfId="1508"/>
    <cellStyle name="20% - Accent3 8 2 3" xfId="1509"/>
    <cellStyle name="20% - Accent3 8 2 3 2" xfId="8572"/>
    <cellStyle name="20% - Accent3 8 2 3 3" xfId="10703"/>
    <cellStyle name="20% - Accent3 8 3" xfId="1510"/>
    <cellStyle name="20% - Accent3 8 4" xfId="1511"/>
    <cellStyle name="20% - Accent3 8 5" xfId="1512"/>
    <cellStyle name="20% - Accent3 8 6" xfId="1513"/>
    <cellStyle name="20% - Accent3 9" xfId="1514"/>
    <cellStyle name="20% - Accent3 9 2" xfId="1515"/>
    <cellStyle name="20% - Accent4" xfId="755" builtinId="42" customBuiltin="1"/>
    <cellStyle name="20% - Accent4 10" xfId="1516"/>
    <cellStyle name="20% - Accent4 11" xfId="7644"/>
    <cellStyle name="20% - Accent4 2" xfId="19"/>
    <cellStyle name="20% - Accent4 2 2" xfId="1517"/>
    <cellStyle name="20% - Accent4 2 2 2" xfId="1518"/>
    <cellStyle name="20% - Accent4 2 2 2 2" xfId="1519"/>
    <cellStyle name="20% - Accent4 2 2 3" xfId="1520"/>
    <cellStyle name="20% - Accent4 2 2 4" xfId="1521"/>
    <cellStyle name="20% - Accent4 2 2 5" xfId="1522"/>
    <cellStyle name="20% - Accent4 2 2 6" xfId="1523"/>
    <cellStyle name="20% - Accent4 2 3" xfId="1524"/>
    <cellStyle name="20% - Accent4 2 3 2" xfId="1525"/>
    <cellStyle name="20% - Accent4 2 3 3" xfId="1526"/>
    <cellStyle name="20% - Accent4 2 4" xfId="1527"/>
    <cellStyle name="20% - Accent4 2 5" xfId="1528"/>
    <cellStyle name="20% - Accent4 2 6" xfId="1529"/>
    <cellStyle name="20% - Accent4 2 7" xfId="1530"/>
    <cellStyle name="20% - Accent4 2 8" xfId="1531"/>
    <cellStyle name="20% - Accent4 2 9" xfId="7645"/>
    <cellStyle name="20% - Accent4 3" xfId="20"/>
    <cellStyle name="20% - Accent4 3 2" xfId="1532"/>
    <cellStyle name="20% - Accent4 3 2 2" xfId="1533"/>
    <cellStyle name="20% - Accent4 3 2 2 2" xfId="1534"/>
    <cellStyle name="20% - Accent4 3 2 3" xfId="1535"/>
    <cellStyle name="20% - Accent4 3 2 4" xfId="1536"/>
    <cellStyle name="20% - Accent4 3 2 5" xfId="1537"/>
    <cellStyle name="20% - Accent4 3 2 6" xfId="1538"/>
    <cellStyle name="20% - Accent4 3 3" xfId="1539"/>
    <cellStyle name="20% - Accent4 3 3 2" xfId="1540"/>
    <cellStyle name="20% - Accent4 3 3 3" xfId="1541"/>
    <cellStyle name="20% - Accent4 3 4" xfId="1542"/>
    <cellStyle name="20% - Accent4 3 5" xfId="1543"/>
    <cellStyle name="20% - Accent4 3 6" xfId="1544"/>
    <cellStyle name="20% - Accent4 3 7" xfId="1545"/>
    <cellStyle name="20% - Accent4 4" xfId="21"/>
    <cellStyle name="20% - Accent4 4 2" xfId="1546"/>
    <cellStyle name="20% - Accent4 4 2 2" xfId="1547"/>
    <cellStyle name="20% - Accent4 4 2 2 2" xfId="1548"/>
    <cellStyle name="20% - Accent4 4 2 3" xfId="1549"/>
    <cellStyle name="20% - Accent4 4 2 4" xfId="1550"/>
    <cellStyle name="20% - Accent4 4 2 5" xfId="1551"/>
    <cellStyle name="20% - Accent4 4 2 6" xfId="1552"/>
    <cellStyle name="20% - Accent4 4 3" xfId="1553"/>
    <cellStyle name="20% - Accent4 4 3 2" xfId="1554"/>
    <cellStyle name="20% - Accent4 4 3 3" xfId="1555"/>
    <cellStyle name="20% - Accent4 4 4" xfId="1556"/>
    <cellStyle name="20% - Accent4 4 5" xfId="1557"/>
    <cellStyle name="20% - Accent4 4 6" xfId="1558"/>
    <cellStyle name="20% - Accent4 4 7" xfId="1559"/>
    <cellStyle name="20% - Accent4 5" xfId="22"/>
    <cellStyle name="20% - Accent4 5 2" xfId="1560"/>
    <cellStyle name="20% - Accent4 5 2 2" xfId="1561"/>
    <cellStyle name="20% - Accent4 5 2 2 2" xfId="1562"/>
    <cellStyle name="20% - Accent4 5 2 3" xfId="1563"/>
    <cellStyle name="20% - Accent4 5 2 4" xfId="1564"/>
    <cellStyle name="20% - Accent4 5 2 5" xfId="1565"/>
    <cellStyle name="20% - Accent4 5 2 6" xfId="1566"/>
    <cellStyle name="20% - Accent4 5 3" xfId="1567"/>
    <cellStyle name="20% - Accent4 5 3 2" xfId="1568"/>
    <cellStyle name="20% - Accent4 5 3 3" xfId="1569"/>
    <cellStyle name="20% - Accent4 5 4" xfId="1570"/>
    <cellStyle name="20% - Accent4 5 5" xfId="1571"/>
    <cellStyle name="20% - Accent4 5 6" xfId="1572"/>
    <cellStyle name="20% - Accent4 5 7" xfId="1573"/>
    <cellStyle name="20% - Accent4 6" xfId="23"/>
    <cellStyle name="20% - Accent4 6 2" xfId="1574"/>
    <cellStyle name="20% - Accent4 6 2 2" xfId="1575"/>
    <cellStyle name="20% - Accent4 6 2 2 2" xfId="1576"/>
    <cellStyle name="20% - Accent4 6 2 3" xfId="1577"/>
    <cellStyle name="20% - Accent4 6 2 4" xfId="1578"/>
    <cellStyle name="20% - Accent4 6 2 5" xfId="1579"/>
    <cellStyle name="20% - Accent4 6 2 6" xfId="1580"/>
    <cellStyle name="20% - Accent4 6 3" xfId="1581"/>
    <cellStyle name="20% - Accent4 6 3 2" xfId="1582"/>
    <cellStyle name="20% - Accent4 6 3 3" xfId="1583"/>
    <cellStyle name="20% - Accent4 6 4" xfId="1584"/>
    <cellStyle name="20% - Accent4 6 5" xfId="1585"/>
    <cellStyle name="20% - Accent4 6 6" xfId="1586"/>
    <cellStyle name="20% - Accent4 6 7" xfId="1587"/>
    <cellStyle name="20% - Accent4 7" xfId="1187"/>
    <cellStyle name="20% - Accent4 7 2" xfId="1588"/>
    <cellStyle name="20% - Accent4 7 2 2" xfId="1589"/>
    <cellStyle name="20% - Accent4 7 2 3" xfId="1590"/>
    <cellStyle name="20% - Accent4 7 3" xfId="1591"/>
    <cellStyle name="20% - Accent4 7 4" xfId="1592"/>
    <cellStyle name="20% - Accent4 7 5" xfId="1593"/>
    <cellStyle name="20% - Accent4 7 6" xfId="1594"/>
    <cellStyle name="20% - Accent4 7 7" xfId="8162"/>
    <cellStyle name="20% - Accent4 7 8" xfId="10293"/>
    <cellStyle name="20% - Accent4 8" xfId="1595"/>
    <cellStyle name="20% - Accent4 8 2" xfId="1596"/>
    <cellStyle name="20% - Accent4 8 2 2" xfId="1597"/>
    <cellStyle name="20% - Accent4 8 2 3" xfId="1598"/>
    <cellStyle name="20% - Accent4 8 2 3 2" xfId="8573"/>
    <cellStyle name="20% - Accent4 8 2 3 3" xfId="10704"/>
    <cellStyle name="20% - Accent4 8 3" xfId="1599"/>
    <cellStyle name="20% - Accent4 8 4" xfId="1600"/>
    <cellStyle name="20% - Accent4 8 5" xfId="1601"/>
    <cellStyle name="20% - Accent4 8 6" xfId="1602"/>
    <cellStyle name="20% - Accent4 9" xfId="1603"/>
    <cellStyle name="20% - Accent4 9 2" xfId="1604"/>
    <cellStyle name="20% - Accent5" xfId="759" builtinId="46" customBuiltin="1"/>
    <cellStyle name="20% - Accent5 10" xfId="1605"/>
    <cellStyle name="20% - Accent5 11" xfId="7646"/>
    <cellStyle name="20% - Accent5 2" xfId="24"/>
    <cellStyle name="20% - Accent5 2 2" xfId="1606"/>
    <cellStyle name="20% - Accent5 2 2 2" xfId="1607"/>
    <cellStyle name="20% - Accent5 2 2 2 2" xfId="1608"/>
    <cellStyle name="20% - Accent5 2 2 3" xfId="1609"/>
    <cellStyle name="20% - Accent5 2 2 4" xfId="1610"/>
    <cellStyle name="20% - Accent5 2 2 5" xfId="1611"/>
    <cellStyle name="20% - Accent5 2 2 6" xfId="1612"/>
    <cellStyle name="20% - Accent5 2 3" xfId="1613"/>
    <cellStyle name="20% - Accent5 2 3 2" xfId="1614"/>
    <cellStyle name="20% - Accent5 2 3 3" xfId="1615"/>
    <cellStyle name="20% - Accent5 2 4" xfId="1616"/>
    <cellStyle name="20% - Accent5 2 5" xfId="1617"/>
    <cellStyle name="20% - Accent5 2 6" xfId="1618"/>
    <cellStyle name="20% - Accent5 2 7" xfId="1619"/>
    <cellStyle name="20% - Accent5 2 8" xfId="1620"/>
    <cellStyle name="20% - Accent5 2 9" xfId="7647"/>
    <cellStyle name="20% - Accent5 3" xfId="25"/>
    <cellStyle name="20% - Accent5 3 2" xfId="1621"/>
    <cellStyle name="20% - Accent5 3 2 2" xfId="1622"/>
    <cellStyle name="20% - Accent5 3 2 2 2" xfId="1623"/>
    <cellStyle name="20% - Accent5 3 2 3" xfId="1624"/>
    <cellStyle name="20% - Accent5 3 2 4" xfId="1625"/>
    <cellStyle name="20% - Accent5 3 2 5" xfId="1626"/>
    <cellStyle name="20% - Accent5 3 2 6" xfId="1627"/>
    <cellStyle name="20% - Accent5 3 3" xfId="1628"/>
    <cellStyle name="20% - Accent5 3 3 2" xfId="1629"/>
    <cellStyle name="20% - Accent5 3 3 3" xfId="1630"/>
    <cellStyle name="20% - Accent5 3 4" xfId="1631"/>
    <cellStyle name="20% - Accent5 3 5" xfId="1632"/>
    <cellStyle name="20% - Accent5 3 6" xfId="1633"/>
    <cellStyle name="20% - Accent5 3 7" xfId="1634"/>
    <cellStyle name="20% - Accent5 4" xfId="26"/>
    <cellStyle name="20% - Accent5 4 2" xfId="1635"/>
    <cellStyle name="20% - Accent5 4 2 2" xfId="1636"/>
    <cellStyle name="20% - Accent5 4 2 2 2" xfId="1637"/>
    <cellStyle name="20% - Accent5 4 2 3" xfId="1638"/>
    <cellStyle name="20% - Accent5 4 2 4" xfId="1639"/>
    <cellStyle name="20% - Accent5 4 2 5" xfId="1640"/>
    <cellStyle name="20% - Accent5 4 2 6" xfId="1641"/>
    <cellStyle name="20% - Accent5 4 3" xfId="1642"/>
    <cellStyle name="20% - Accent5 4 3 2" xfId="1643"/>
    <cellStyle name="20% - Accent5 4 3 3" xfId="1644"/>
    <cellStyle name="20% - Accent5 4 4" xfId="1645"/>
    <cellStyle name="20% - Accent5 4 5" xfId="1646"/>
    <cellStyle name="20% - Accent5 4 6" xfId="1647"/>
    <cellStyle name="20% - Accent5 4 7" xfId="1648"/>
    <cellStyle name="20% - Accent5 5" xfId="27"/>
    <cellStyle name="20% - Accent5 5 2" xfId="1649"/>
    <cellStyle name="20% - Accent5 5 2 2" xfId="1650"/>
    <cellStyle name="20% - Accent5 5 2 2 2" xfId="1651"/>
    <cellStyle name="20% - Accent5 5 2 3" xfId="1652"/>
    <cellStyle name="20% - Accent5 5 2 4" xfId="1653"/>
    <cellStyle name="20% - Accent5 5 2 5" xfId="1654"/>
    <cellStyle name="20% - Accent5 5 2 6" xfId="1655"/>
    <cellStyle name="20% - Accent5 5 3" xfId="1656"/>
    <cellStyle name="20% - Accent5 5 3 2" xfId="1657"/>
    <cellStyle name="20% - Accent5 5 3 3" xfId="1658"/>
    <cellStyle name="20% - Accent5 5 4" xfId="1659"/>
    <cellStyle name="20% - Accent5 5 5" xfId="1660"/>
    <cellStyle name="20% - Accent5 5 6" xfId="1661"/>
    <cellStyle name="20% - Accent5 5 7" xfId="1662"/>
    <cellStyle name="20% - Accent5 6" xfId="28"/>
    <cellStyle name="20% - Accent5 6 2" xfId="1663"/>
    <cellStyle name="20% - Accent5 6 2 2" xfId="1664"/>
    <cellStyle name="20% - Accent5 6 2 2 2" xfId="1665"/>
    <cellStyle name="20% - Accent5 6 2 3" xfId="1666"/>
    <cellStyle name="20% - Accent5 6 2 4" xfId="1667"/>
    <cellStyle name="20% - Accent5 6 2 5" xfId="1668"/>
    <cellStyle name="20% - Accent5 6 2 6" xfId="1669"/>
    <cellStyle name="20% - Accent5 6 3" xfId="1670"/>
    <cellStyle name="20% - Accent5 6 3 2" xfId="1671"/>
    <cellStyle name="20% - Accent5 6 3 3" xfId="1672"/>
    <cellStyle name="20% - Accent5 6 4" xfId="1673"/>
    <cellStyle name="20% - Accent5 6 5" xfId="1674"/>
    <cellStyle name="20% - Accent5 6 6" xfId="1675"/>
    <cellStyle name="20% - Accent5 6 7" xfId="1676"/>
    <cellStyle name="20% - Accent5 7" xfId="1189"/>
    <cellStyle name="20% - Accent5 7 2" xfId="1677"/>
    <cellStyle name="20% - Accent5 7 2 2" xfId="1678"/>
    <cellStyle name="20% - Accent5 7 2 3" xfId="1679"/>
    <cellStyle name="20% - Accent5 7 3" xfId="1680"/>
    <cellStyle name="20% - Accent5 7 4" xfId="1681"/>
    <cellStyle name="20% - Accent5 7 5" xfId="1682"/>
    <cellStyle name="20% - Accent5 7 6" xfId="1683"/>
    <cellStyle name="20% - Accent5 7 7" xfId="8163"/>
    <cellStyle name="20% - Accent5 7 8" xfId="10294"/>
    <cellStyle name="20% - Accent5 8" xfId="1684"/>
    <cellStyle name="20% - Accent5 8 2" xfId="1685"/>
    <cellStyle name="20% - Accent5 8 2 2" xfId="1686"/>
    <cellStyle name="20% - Accent5 8 2 3" xfId="1687"/>
    <cellStyle name="20% - Accent5 8 2 3 2" xfId="8574"/>
    <cellStyle name="20% - Accent5 8 2 3 3" xfId="10705"/>
    <cellStyle name="20% - Accent5 8 3" xfId="1688"/>
    <cellStyle name="20% - Accent5 8 4" xfId="1689"/>
    <cellStyle name="20% - Accent5 8 5" xfId="1690"/>
    <cellStyle name="20% - Accent5 8 6" xfId="1691"/>
    <cellStyle name="20% - Accent5 9" xfId="1692"/>
    <cellStyle name="20% - Accent5 9 2" xfId="1693"/>
    <cellStyle name="20% - Accent6" xfId="763" builtinId="50" customBuiltin="1"/>
    <cellStyle name="20% - Accent6 10" xfId="1694"/>
    <cellStyle name="20% - Accent6 11" xfId="7648"/>
    <cellStyle name="20% - Accent6 2" xfId="29"/>
    <cellStyle name="20% - Accent6 2 2" xfId="1695"/>
    <cellStyle name="20% - Accent6 2 2 2" xfId="1696"/>
    <cellStyle name="20% - Accent6 2 2 2 2" xfId="1697"/>
    <cellStyle name="20% - Accent6 2 2 3" xfId="1698"/>
    <cellStyle name="20% - Accent6 2 2 4" xfId="1699"/>
    <cellStyle name="20% - Accent6 2 2 5" xfId="1700"/>
    <cellStyle name="20% - Accent6 2 2 6" xfId="1701"/>
    <cellStyle name="20% - Accent6 2 3" xfId="1702"/>
    <cellStyle name="20% - Accent6 2 3 2" xfId="1703"/>
    <cellStyle name="20% - Accent6 2 3 3" xfId="1704"/>
    <cellStyle name="20% - Accent6 2 4" xfId="1705"/>
    <cellStyle name="20% - Accent6 2 5" xfId="1706"/>
    <cellStyle name="20% - Accent6 2 6" xfId="1707"/>
    <cellStyle name="20% - Accent6 2 7" xfId="1708"/>
    <cellStyle name="20% - Accent6 2 8" xfId="1709"/>
    <cellStyle name="20% - Accent6 2 9" xfId="7649"/>
    <cellStyle name="20% - Accent6 3" xfId="30"/>
    <cellStyle name="20% - Accent6 3 2" xfId="1710"/>
    <cellStyle name="20% - Accent6 3 2 2" xfId="1711"/>
    <cellStyle name="20% - Accent6 3 2 2 2" xfId="1712"/>
    <cellStyle name="20% - Accent6 3 2 3" xfId="1713"/>
    <cellStyle name="20% - Accent6 3 2 4" xfId="1714"/>
    <cellStyle name="20% - Accent6 3 2 5" xfId="1715"/>
    <cellStyle name="20% - Accent6 3 2 6" xfId="1716"/>
    <cellStyle name="20% - Accent6 3 3" xfId="1717"/>
    <cellStyle name="20% - Accent6 3 3 2" xfId="1718"/>
    <cellStyle name="20% - Accent6 3 3 3" xfId="1719"/>
    <cellStyle name="20% - Accent6 3 4" xfId="1720"/>
    <cellStyle name="20% - Accent6 3 5" xfId="1721"/>
    <cellStyle name="20% - Accent6 3 6" xfId="1722"/>
    <cellStyle name="20% - Accent6 3 7" xfId="1723"/>
    <cellStyle name="20% - Accent6 4" xfId="31"/>
    <cellStyle name="20% - Accent6 4 2" xfId="1724"/>
    <cellStyle name="20% - Accent6 4 2 2" xfId="1725"/>
    <cellStyle name="20% - Accent6 4 2 2 2" xfId="1726"/>
    <cellStyle name="20% - Accent6 4 2 3" xfId="1727"/>
    <cellStyle name="20% - Accent6 4 2 4" xfId="1728"/>
    <cellStyle name="20% - Accent6 4 2 5" xfId="1729"/>
    <cellStyle name="20% - Accent6 4 2 6" xfId="1730"/>
    <cellStyle name="20% - Accent6 4 3" xfId="1731"/>
    <cellStyle name="20% - Accent6 4 3 2" xfId="1732"/>
    <cellStyle name="20% - Accent6 4 3 3" xfId="1733"/>
    <cellStyle name="20% - Accent6 4 4" xfId="1734"/>
    <cellStyle name="20% - Accent6 4 5" xfId="1735"/>
    <cellStyle name="20% - Accent6 4 6" xfId="1736"/>
    <cellStyle name="20% - Accent6 4 7" xfId="1737"/>
    <cellStyle name="20% - Accent6 5" xfId="32"/>
    <cellStyle name="20% - Accent6 5 2" xfId="1738"/>
    <cellStyle name="20% - Accent6 5 2 2" xfId="1739"/>
    <cellStyle name="20% - Accent6 5 2 2 2" xfId="1740"/>
    <cellStyle name="20% - Accent6 5 2 3" xfId="1741"/>
    <cellStyle name="20% - Accent6 5 2 4" xfId="1742"/>
    <cellStyle name="20% - Accent6 5 2 5" xfId="1743"/>
    <cellStyle name="20% - Accent6 5 2 6" xfId="1744"/>
    <cellStyle name="20% - Accent6 5 3" xfId="1745"/>
    <cellStyle name="20% - Accent6 5 3 2" xfId="1746"/>
    <cellStyle name="20% - Accent6 5 3 3" xfId="1747"/>
    <cellStyle name="20% - Accent6 5 4" xfId="1748"/>
    <cellStyle name="20% - Accent6 5 5" xfId="1749"/>
    <cellStyle name="20% - Accent6 5 6" xfId="1750"/>
    <cellStyle name="20% - Accent6 5 7" xfId="1751"/>
    <cellStyle name="20% - Accent6 6" xfId="33"/>
    <cellStyle name="20% - Accent6 6 2" xfId="1752"/>
    <cellStyle name="20% - Accent6 6 2 2" xfId="1753"/>
    <cellStyle name="20% - Accent6 6 2 2 2" xfId="1754"/>
    <cellStyle name="20% - Accent6 6 2 3" xfId="1755"/>
    <cellStyle name="20% - Accent6 6 2 4" xfId="1756"/>
    <cellStyle name="20% - Accent6 6 2 5" xfId="1757"/>
    <cellStyle name="20% - Accent6 6 2 6" xfId="1758"/>
    <cellStyle name="20% - Accent6 6 3" xfId="1759"/>
    <cellStyle name="20% - Accent6 6 3 2" xfId="1760"/>
    <cellStyle name="20% - Accent6 6 3 3" xfId="1761"/>
    <cellStyle name="20% - Accent6 6 4" xfId="1762"/>
    <cellStyle name="20% - Accent6 6 5" xfId="1763"/>
    <cellStyle name="20% - Accent6 6 6" xfId="1764"/>
    <cellStyle name="20% - Accent6 6 7" xfId="1765"/>
    <cellStyle name="20% - Accent6 7" xfId="1191"/>
    <cellStyle name="20% - Accent6 7 2" xfId="1766"/>
    <cellStyle name="20% - Accent6 7 2 2" xfId="1767"/>
    <cellStyle name="20% - Accent6 7 2 3" xfId="1768"/>
    <cellStyle name="20% - Accent6 7 3" xfId="1769"/>
    <cellStyle name="20% - Accent6 7 4" xfId="1770"/>
    <cellStyle name="20% - Accent6 7 5" xfId="1771"/>
    <cellStyle name="20% - Accent6 7 6" xfId="1772"/>
    <cellStyle name="20% - Accent6 7 7" xfId="8164"/>
    <cellStyle name="20% - Accent6 7 8" xfId="10295"/>
    <cellStyle name="20% - Accent6 8" xfId="1773"/>
    <cellStyle name="20% - Accent6 8 2" xfId="1774"/>
    <cellStyle name="20% - Accent6 8 2 2" xfId="1775"/>
    <cellStyle name="20% - Accent6 8 2 3" xfId="1776"/>
    <cellStyle name="20% - Accent6 8 2 3 2" xfId="8575"/>
    <cellStyle name="20% - Accent6 8 2 3 3" xfId="10706"/>
    <cellStyle name="20% - Accent6 8 3" xfId="1777"/>
    <cellStyle name="20% - Accent6 8 4" xfId="1778"/>
    <cellStyle name="20% - Accent6 8 5" xfId="1779"/>
    <cellStyle name="20% - Accent6 8 6" xfId="1780"/>
    <cellStyle name="20% - Accent6 9" xfId="1781"/>
    <cellStyle name="20% - Accent6 9 2" xfId="1782"/>
    <cellStyle name="2decimal" xfId="1783"/>
    <cellStyle name="40% - Accent1" xfId="744" builtinId="31" customBuiltin="1"/>
    <cellStyle name="40% - Accent1 10" xfId="1784"/>
    <cellStyle name="40% - Accent1 11" xfId="7650"/>
    <cellStyle name="40% - Accent1 2" xfId="34"/>
    <cellStyle name="40% - Accent1 2 2" xfId="1785"/>
    <cellStyle name="40% - Accent1 2 2 2" xfId="1786"/>
    <cellStyle name="40% - Accent1 2 2 2 2" xfId="1787"/>
    <cellStyle name="40% - Accent1 2 2 3" xfId="1788"/>
    <cellStyle name="40% - Accent1 2 2 4" xfId="1789"/>
    <cellStyle name="40% - Accent1 2 2 5" xfId="1790"/>
    <cellStyle name="40% - Accent1 2 2 6" xfId="1791"/>
    <cellStyle name="40% - Accent1 2 3" xfId="1792"/>
    <cellStyle name="40% - Accent1 2 3 2" xfId="1793"/>
    <cellStyle name="40% - Accent1 2 3 3" xfId="1794"/>
    <cellStyle name="40% - Accent1 2 4" xfId="1795"/>
    <cellStyle name="40% - Accent1 2 5" xfId="1796"/>
    <cellStyle name="40% - Accent1 2 6" xfId="1797"/>
    <cellStyle name="40% - Accent1 2 7" xfId="1798"/>
    <cellStyle name="40% - Accent1 2 8" xfId="1799"/>
    <cellStyle name="40% - Accent1 2 9" xfId="7651"/>
    <cellStyle name="40% - Accent1 3" xfId="35"/>
    <cellStyle name="40% - Accent1 3 2" xfId="1800"/>
    <cellStyle name="40% - Accent1 3 2 2" xfId="1801"/>
    <cellStyle name="40% - Accent1 3 2 2 2" xfId="1802"/>
    <cellStyle name="40% - Accent1 3 2 3" xfId="1803"/>
    <cellStyle name="40% - Accent1 3 2 4" xfId="1804"/>
    <cellStyle name="40% - Accent1 3 2 5" xfId="1805"/>
    <cellStyle name="40% - Accent1 3 2 6" xfId="1806"/>
    <cellStyle name="40% - Accent1 3 3" xfId="1807"/>
    <cellStyle name="40% - Accent1 3 3 2" xfId="1808"/>
    <cellStyle name="40% - Accent1 3 3 3" xfId="1809"/>
    <cellStyle name="40% - Accent1 3 4" xfId="1810"/>
    <cellStyle name="40% - Accent1 3 5" xfId="1811"/>
    <cellStyle name="40% - Accent1 3 6" xfId="1812"/>
    <cellStyle name="40% - Accent1 3 7" xfId="1813"/>
    <cellStyle name="40% - Accent1 4" xfId="36"/>
    <cellStyle name="40% - Accent1 4 2" xfId="1814"/>
    <cellStyle name="40% - Accent1 4 2 2" xfId="1815"/>
    <cellStyle name="40% - Accent1 4 2 2 2" xfId="1816"/>
    <cellStyle name="40% - Accent1 4 2 3" xfId="1817"/>
    <cellStyle name="40% - Accent1 4 2 4" xfId="1818"/>
    <cellStyle name="40% - Accent1 4 2 5" xfId="1819"/>
    <cellStyle name="40% - Accent1 4 2 6" xfId="1820"/>
    <cellStyle name="40% - Accent1 4 3" xfId="1821"/>
    <cellStyle name="40% - Accent1 4 3 2" xfId="1822"/>
    <cellStyle name="40% - Accent1 4 3 3" xfId="1823"/>
    <cellStyle name="40% - Accent1 4 4" xfId="1824"/>
    <cellStyle name="40% - Accent1 4 5" xfId="1825"/>
    <cellStyle name="40% - Accent1 4 6" xfId="1826"/>
    <cellStyle name="40% - Accent1 4 7" xfId="1827"/>
    <cellStyle name="40% - Accent1 5" xfId="37"/>
    <cellStyle name="40% - Accent1 5 2" xfId="1828"/>
    <cellStyle name="40% - Accent1 5 2 2" xfId="1829"/>
    <cellStyle name="40% - Accent1 5 2 2 2" xfId="1830"/>
    <cellStyle name="40% - Accent1 5 2 3" xfId="1831"/>
    <cellStyle name="40% - Accent1 5 2 4" xfId="1832"/>
    <cellStyle name="40% - Accent1 5 2 5" xfId="1833"/>
    <cellStyle name="40% - Accent1 5 2 6" xfId="1834"/>
    <cellStyle name="40% - Accent1 5 3" xfId="1835"/>
    <cellStyle name="40% - Accent1 5 3 2" xfId="1836"/>
    <cellStyle name="40% - Accent1 5 3 3" xfId="1837"/>
    <cellStyle name="40% - Accent1 5 4" xfId="1838"/>
    <cellStyle name="40% - Accent1 5 5" xfId="1839"/>
    <cellStyle name="40% - Accent1 5 6" xfId="1840"/>
    <cellStyle name="40% - Accent1 5 7" xfId="1841"/>
    <cellStyle name="40% - Accent1 6" xfId="38"/>
    <cellStyle name="40% - Accent1 6 2" xfId="1842"/>
    <cellStyle name="40% - Accent1 6 2 2" xfId="1843"/>
    <cellStyle name="40% - Accent1 6 2 2 2" xfId="1844"/>
    <cellStyle name="40% - Accent1 6 2 3" xfId="1845"/>
    <cellStyle name="40% - Accent1 6 2 4" xfId="1846"/>
    <cellStyle name="40% - Accent1 6 2 5" xfId="1847"/>
    <cellStyle name="40% - Accent1 6 2 6" xfId="1848"/>
    <cellStyle name="40% - Accent1 6 3" xfId="1849"/>
    <cellStyle name="40% - Accent1 6 3 2" xfId="1850"/>
    <cellStyle name="40% - Accent1 6 3 3" xfId="1851"/>
    <cellStyle name="40% - Accent1 6 4" xfId="1852"/>
    <cellStyle name="40% - Accent1 6 5" xfId="1853"/>
    <cellStyle name="40% - Accent1 6 6" xfId="1854"/>
    <cellStyle name="40% - Accent1 6 7" xfId="1855"/>
    <cellStyle name="40% - Accent1 7" xfId="1182"/>
    <cellStyle name="40% - Accent1 7 2" xfId="1856"/>
    <cellStyle name="40% - Accent1 7 2 2" xfId="1857"/>
    <cellStyle name="40% - Accent1 7 2 3" xfId="1858"/>
    <cellStyle name="40% - Accent1 7 3" xfId="1859"/>
    <cellStyle name="40% - Accent1 7 4" xfId="1860"/>
    <cellStyle name="40% - Accent1 7 5" xfId="1861"/>
    <cellStyle name="40% - Accent1 7 6" xfId="1862"/>
    <cellStyle name="40% - Accent1 7 7" xfId="8165"/>
    <cellStyle name="40% - Accent1 7 8" xfId="10296"/>
    <cellStyle name="40% - Accent1 8" xfId="1863"/>
    <cellStyle name="40% - Accent1 8 2" xfId="1864"/>
    <cellStyle name="40% - Accent1 8 2 2" xfId="1865"/>
    <cellStyle name="40% - Accent1 8 2 3" xfId="1866"/>
    <cellStyle name="40% - Accent1 8 2 3 2" xfId="8576"/>
    <cellStyle name="40% - Accent1 8 2 3 3" xfId="10707"/>
    <cellStyle name="40% - Accent1 8 3" xfId="1867"/>
    <cellStyle name="40% - Accent1 8 4" xfId="1868"/>
    <cellStyle name="40% - Accent1 8 5" xfId="1869"/>
    <cellStyle name="40% - Accent1 8 6" xfId="1870"/>
    <cellStyle name="40% - Accent1 9" xfId="1871"/>
    <cellStyle name="40% - Accent1 9 2" xfId="1872"/>
    <cellStyle name="40% - Accent2" xfId="748" builtinId="35" customBuiltin="1"/>
    <cellStyle name="40% - Accent2 10" xfId="1873"/>
    <cellStyle name="40% - Accent2 11" xfId="7652"/>
    <cellStyle name="40% - Accent2 2" xfId="39"/>
    <cellStyle name="40% - Accent2 2 2" xfId="1874"/>
    <cellStyle name="40% - Accent2 2 2 2" xfId="1875"/>
    <cellStyle name="40% - Accent2 2 2 2 2" xfId="1876"/>
    <cellStyle name="40% - Accent2 2 2 3" xfId="1877"/>
    <cellStyle name="40% - Accent2 2 2 4" xfId="1878"/>
    <cellStyle name="40% - Accent2 2 2 5" xfId="1879"/>
    <cellStyle name="40% - Accent2 2 2 6" xfId="1880"/>
    <cellStyle name="40% - Accent2 2 3" xfId="1881"/>
    <cellStyle name="40% - Accent2 2 3 2" xfId="1882"/>
    <cellStyle name="40% - Accent2 2 3 3" xfId="1883"/>
    <cellStyle name="40% - Accent2 2 4" xfId="1884"/>
    <cellStyle name="40% - Accent2 2 5" xfId="1885"/>
    <cellStyle name="40% - Accent2 2 6" xfId="1886"/>
    <cellStyle name="40% - Accent2 2 7" xfId="1887"/>
    <cellStyle name="40% - Accent2 2 8" xfId="1888"/>
    <cellStyle name="40% - Accent2 2 9" xfId="7653"/>
    <cellStyle name="40% - Accent2 3" xfId="40"/>
    <cellStyle name="40% - Accent2 3 2" xfId="1889"/>
    <cellStyle name="40% - Accent2 3 2 2" xfId="1890"/>
    <cellStyle name="40% - Accent2 3 2 2 2" xfId="1891"/>
    <cellStyle name="40% - Accent2 3 2 3" xfId="1892"/>
    <cellStyle name="40% - Accent2 3 2 4" xfId="1893"/>
    <cellStyle name="40% - Accent2 3 2 5" xfId="1894"/>
    <cellStyle name="40% - Accent2 3 2 6" xfId="1895"/>
    <cellStyle name="40% - Accent2 3 3" xfId="1896"/>
    <cellStyle name="40% - Accent2 3 3 2" xfId="1897"/>
    <cellStyle name="40% - Accent2 3 3 3" xfId="1898"/>
    <cellStyle name="40% - Accent2 3 4" xfId="1899"/>
    <cellStyle name="40% - Accent2 3 5" xfId="1900"/>
    <cellStyle name="40% - Accent2 3 6" xfId="1901"/>
    <cellStyle name="40% - Accent2 3 7" xfId="1902"/>
    <cellStyle name="40% - Accent2 4" xfId="41"/>
    <cellStyle name="40% - Accent2 4 2" xfId="1903"/>
    <cellStyle name="40% - Accent2 4 2 2" xfId="1904"/>
    <cellStyle name="40% - Accent2 4 2 2 2" xfId="1905"/>
    <cellStyle name="40% - Accent2 4 2 3" xfId="1906"/>
    <cellStyle name="40% - Accent2 4 2 4" xfId="1907"/>
    <cellStyle name="40% - Accent2 4 2 5" xfId="1908"/>
    <cellStyle name="40% - Accent2 4 2 6" xfId="1909"/>
    <cellStyle name="40% - Accent2 4 3" xfId="1910"/>
    <cellStyle name="40% - Accent2 4 3 2" xfId="1911"/>
    <cellStyle name="40% - Accent2 4 3 3" xfId="1912"/>
    <cellStyle name="40% - Accent2 4 4" xfId="1913"/>
    <cellStyle name="40% - Accent2 4 5" xfId="1914"/>
    <cellStyle name="40% - Accent2 4 6" xfId="1915"/>
    <cellStyle name="40% - Accent2 4 7" xfId="1916"/>
    <cellStyle name="40% - Accent2 5" xfId="42"/>
    <cellStyle name="40% - Accent2 5 2" xfId="1917"/>
    <cellStyle name="40% - Accent2 5 2 2" xfId="1918"/>
    <cellStyle name="40% - Accent2 5 2 2 2" xfId="1919"/>
    <cellStyle name="40% - Accent2 5 2 3" xfId="1920"/>
    <cellStyle name="40% - Accent2 5 2 4" xfId="1921"/>
    <cellStyle name="40% - Accent2 5 2 5" xfId="1922"/>
    <cellStyle name="40% - Accent2 5 2 6" xfId="1923"/>
    <cellStyle name="40% - Accent2 5 3" xfId="1924"/>
    <cellStyle name="40% - Accent2 5 3 2" xfId="1925"/>
    <cellStyle name="40% - Accent2 5 3 3" xfId="1926"/>
    <cellStyle name="40% - Accent2 5 4" xfId="1927"/>
    <cellStyle name="40% - Accent2 5 5" xfId="1928"/>
    <cellStyle name="40% - Accent2 5 6" xfId="1929"/>
    <cellStyle name="40% - Accent2 5 7" xfId="1930"/>
    <cellStyle name="40% - Accent2 6" xfId="43"/>
    <cellStyle name="40% - Accent2 6 2" xfId="1931"/>
    <cellStyle name="40% - Accent2 6 2 2" xfId="1932"/>
    <cellStyle name="40% - Accent2 6 2 2 2" xfId="1933"/>
    <cellStyle name="40% - Accent2 6 2 3" xfId="1934"/>
    <cellStyle name="40% - Accent2 6 2 4" xfId="1935"/>
    <cellStyle name="40% - Accent2 6 2 5" xfId="1936"/>
    <cellStyle name="40% - Accent2 6 2 6" xfId="1937"/>
    <cellStyle name="40% - Accent2 6 3" xfId="1938"/>
    <cellStyle name="40% - Accent2 6 3 2" xfId="1939"/>
    <cellStyle name="40% - Accent2 6 3 3" xfId="1940"/>
    <cellStyle name="40% - Accent2 6 4" xfId="1941"/>
    <cellStyle name="40% - Accent2 6 5" xfId="1942"/>
    <cellStyle name="40% - Accent2 6 6" xfId="1943"/>
    <cellStyle name="40% - Accent2 6 7" xfId="1944"/>
    <cellStyle name="40% - Accent2 7" xfId="1184"/>
    <cellStyle name="40% - Accent2 7 2" xfId="1945"/>
    <cellStyle name="40% - Accent2 7 2 2" xfId="1946"/>
    <cellStyle name="40% - Accent2 7 2 3" xfId="1947"/>
    <cellStyle name="40% - Accent2 7 3" xfId="1948"/>
    <cellStyle name="40% - Accent2 7 4" xfId="1949"/>
    <cellStyle name="40% - Accent2 7 5" xfId="1950"/>
    <cellStyle name="40% - Accent2 7 6" xfId="1951"/>
    <cellStyle name="40% - Accent2 7 7" xfId="8166"/>
    <cellStyle name="40% - Accent2 7 8" xfId="10297"/>
    <cellStyle name="40% - Accent2 8" xfId="1952"/>
    <cellStyle name="40% - Accent2 8 2" xfId="1953"/>
    <cellStyle name="40% - Accent2 8 2 2" xfId="1954"/>
    <cellStyle name="40% - Accent2 8 2 3" xfId="1955"/>
    <cellStyle name="40% - Accent2 8 2 3 2" xfId="8577"/>
    <cellStyle name="40% - Accent2 8 2 3 3" xfId="10708"/>
    <cellStyle name="40% - Accent2 8 3" xfId="1956"/>
    <cellStyle name="40% - Accent2 8 4" xfId="1957"/>
    <cellStyle name="40% - Accent2 8 5" xfId="1958"/>
    <cellStyle name="40% - Accent2 8 6" xfId="1959"/>
    <cellStyle name="40% - Accent2 9" xfId="1960"/>
    <cellStyle name="40% - Accent2 9 2" xfId="1961"/>
    <cellStyle name="40% - Accent3" xfId="752" builtinId="39" customBuiltin="1"/>
    <cellStyle name="40% - Accent3 10" xfId="1962"/>
    <cellStyle name="40% - Accent3 11" xfId="7654"/>
    <cellStyle name="40% - Accent3 2" xfId="44"/>
    <cellStyle name="40% - Accent3 2 2" xfId="1963"/>
    <cellStyle name="40% - Accent3 2 2 2" xfId="1964"/>
    <cellStyle name="40% - Accent3 2 2 2 2" xfId="1965"/>
    <cellStyle name="40% - Accent3 2 2 3" xfId="1966"/>
    <cellStyle name="40% - Accent3 2 2 4" xfId="1967"/>
    <cellStyle name="40% - Accent3 2 2 5" xfId="1968"/>
    <cellStyle name="40% - Accent3 2 2 6" xfId="1969"/>
    <cellStyle name="40% - Accent3 2 3" xfId="1970"/>
    <cellStyle name="40% - Accent3 2 3 2" xfId="1971"/>
    <cellStyle name="40% - Accent3 2 3 3" xfId="1972"/>
    <cellStyle name="40% - Accent3 2 4" xfId="1973"/>
    <cellStyle name="40% - Accent3 2 5" xfId="1974"/>
    <cellStyle name="40% - Accent3 2 6" xfId="1975"/>
    <cellStyle name="40% - Accent3 2 7" xfId="1976"/>
    <cellStyle name="40% - Accent3 2 8" xfId="1977"/>
    <cellStyle name="40% - Accent3 2 9" xfId="7655"/>
    <cellStyle name="40% - Accent3 3" xfId="45"/>
    <cellStyle name="40% - Accent3 3 2" xfId="1978"/>
    <cellStyle name="40% - Accent3 3 2 2" xfId="1979"/>
    <cellStyle name="40% - Accent3 3 2 2 2" xfId="1980"/>
    <cellStyle name="40% - Accent3 3 2 3" xfId="1981"/>
    <cellStyle name="40% - Accent3 3 2 4" xfId="1982"/>
    <cellStyle name="40% - Accent3 3 2 5" xfId="1983"/>
    <cellStyle name="40% - Accent3 3 2 6" xfId="1984"/>
    <cellStyle name="40% - Accent3 3 3" xfId="1985"/>
    <cellStyle name="40% - Accent3 3 3 2" xfId="1986"/>
    <cellStyle name="40% - Accent3 3 3 3" xfId="1987"/>
    <cellStyle name="40% - Accent3 3 4" xfId="1988"/>
    <cellStyle name="40% - Accent3 3 5" xfId="1989"/>
    <cellStyle name="40% - Accent3 3 6" xfId="1990"/>
    <cellStyle name="40% - Accent3 3 7" xfId="1991"/>
    <cellStyle name="40% - Accent3 4" xfId="46"/>
    <cellStyle name="40% - Accent3 4 2" xfId="1992"/>
    <cellStyle name="40% - Accent3 4 2 2" xfId="1993"/>
    <cellStyle name="40% - Accent3 4 2 2 2" xfId="1994"/>
    <cellStyle name="40% - Accent3 4 2 3" xfId="1995"/>
    <cellStyle name="40% - Accent3 4 2 4" xfId="1996"/>
    <cellStyle name="40% - Accent3 4 2 5" xfId="1997"/>
    <cellStyle name="40% - Accent3 4 2 6" xfId="1998"/>
    <cellStyle name="40% - Accent3 4 3" xfId="1999"/>
    <cellStyle name="40% - Accent3 4 3 2" xfId="2000"/>
    <cellStyle name="40% - Accent3 4 3 3" xfId="2001"/>
    <cellStyle name="40% - Accent3 4 4" xfId="2002"/>
    <cellStyle name="40% - Accent3 4 5" xfId="2003"/>
    <cellStyle name="40% - Accent3 4 6" xfId="2004"/>
    <cellStyle name="40% - Accent3 4 7" xfId="2005"/>
    <cellStyle name="40% - Accent3 5" xfId="47"/>
    <cellStyle name="40% - Accent3 5 2" xfId="2006"/>
    <cellStyle name="40% - Accent3 5 2 2" xfId="2007"/>
    <cellStyle name="40% - Accent3 5 2 2 2" xfId="2008"/>
    <cellStyle name="40% - Accent3 5 2 3" xfId="2009"/>
    <cellStyle name="40% - Accent3 5 2 4" xfId="2010"/>
    <cellStyle name="40% - Accent3 5 2 5" xfId="2011"/>
    <cellStyle name="40% - Accent3 5 2 6" xfId="2012"/>
    <cellStyle name="40% - Accent3 5 3" xfId="2013"/>
    <cellStyle name="40% - Accent3 5 3 2" xfId="2014"/>
    <cellStyle name="40% - Accent3 5 3 3" xfId="2015"/>
    <cellStyle name="40% - Accent3 5 4" xfId="2016"/>
    <cellStyle name="40% - Accent3 5 5" xfId="2017"/>
    <cellStyle name="40% - Accent3 5 6" xfId="2018"/>
    <cellStyle name="40% - Accent3 5 7" xfId="2019"/>
    <cellStyle name="40% - Accent3 6" xfId="48"/>
    <cellStyle name="40% - Accent3 6 2" xfId="2020"/>
    <cellStyle name="40% - Accent3 6 2 2" xfId="2021"/>
    <cellStyle name="40% - Accent3 6 2 2 2" xfId="2022"/>
    <cellStyle name="40% - Accent3 6 2 3" xfId="2023"/>
    <cellStyle name="40% - Accent3 6 2 4" xfId="2024"/>
    <cellStyle name="40% - Accent3 6 2 5" xfId="2025"/>
    <cellStyle name="40% - Accent3 6 2 6" xfId="2026"/>
    <cellStyle name="40% - Accent3 6 3" xfId="2027"/>
    <cellStyle name="40% - Accent3 6 3 2" xfId="2028"/>
    <cellStyle name="40% - Accent3 6 3 3" xfId="2029"/>
    <cellStyle name="40% - Accent3 6 4" xfId="2030"/>
    <cellStyle name="40% - Accent3 6 5" xfId="2031"/>
    <cellStyle name="40% - Accent3 6 6" xfId="2032"/>
    <cellStyle name="40% - Accent3 6 7" xfId="2033"/>
    <cellStyle name="40% - Accent3 7" xfId="1186"/>
    <cellStyle name="40% - Accent3 7 2" xfId="2034"/>
    <cellStyle name="40% - Accent3 7 2 2" xfId="2035"/>
    <cellStyle name="40% - Accent3 7 2 3" xfId="2036"/>
    <cellStyle name="40% - Accent3 7 3" xfId="2037"/>
    <cellStyle name="40% - Accent3 7 4" xfId="2038"/>
    <cellStyle name="40% - Accent3 7 5" xfId="2039"/>
    <cellStyle name="40% - Accent3 7 6" xfId="2040"/>
    <cellStyle name="40% - Accent3 7 7" xfId="8167"/>
    <cellStyle name="40% - Accent3 7 8" xfId="10298"/>
    <cellStyle name="40% - Accent3 8" xfId="2041"/>
    <cellStyle name="40% - Accent3 8 2" xfId="2042"/>
    <cellStyle name="40% - Accent3 8 2 2" xfId="2043"/>
    <cellStyle name="40% - Accent3 8 2 3" xfId="2044"/>
    <cellStyle name="40% - Accent3 8 2 3 2" xfId="8578"/>
    <cellStyle name="40% - Accent3 8 2 3 3" xfId="10709"/>
    <cellStyle name="40% - Accent3 8 3" xfId="2045"/>
    <cellStyle name="40% - Accent3 8 4" xfId="2046"/>
    <cellStyle name="40% - Accent3 8 5" xfId="2047"/>
    <cellStyle name="40% - Accent3 8 6" xfId="2048"/>
    <cellStyle name="40% - Accent3 9" xfId="2049"/>
    <cellStyle name="40% - Accent3 9 2" xfId="2050"/>
    <cellStyle name="40% - Accent4" xfId="756" builtinId="43" customBuiltin="1"/>
    <cellStyle name="40% - Accent4 10" xfId="2051"/>
    <cellStyle name="40% - Accent4 11" xfId="7656"/>
    <cellStyle name="40% - Accent4 2" xfId="49"/>
    <cellStyle name="40% - Accent4 2 2" xfId="2052"/>
    <cellStyle name="40% - Accent4 2 2 2" xfId="2053"/>
    <cellStyle name="40% - Accent4 2 2 2 2" xfId="2054"/>
    <cellStyle name="40% - Accent4 2 2 3" xfId="2055"/>
    <cellStyle name="40% - Accent4 2 2 4" xfId="2056"/>
    <cellStyle name="40% - Accent4 2 2 5" xfId="2057"/>
    <cellStyle name="40% - Accent4 2 2 6" xfId="2058"/>
    <cellStyle name="40% - Accent4 2 3" xfId="2059"/>
    <cellStyle name="40% - Accent4 2 3 2" xfId="2060"/>
    <cellStyle name="40% - Accent4 2 3 3" xfId="2061"/>
    <cellStyle name="40% - Accent4 2 4" xfId="2062"/>
    <cellStyle name="40% - Accent4 2 5" xfId="2063"/>
    <cellStyle name="40% - Accent4 2 6" xfId="2064"/>
    <cellStyle name="40% - Accent4 2 7" xfId="2065"/>
    <cellStyle name="40% - Accent4 2 8" xfId="2066"/>
    <cellStyle name="40% - Accent4 2 9" xfId="7657"/>
    <cellStyle name="40% - Accent4 3" xfId="50"/>
    <cellStyle name="40% - Accent4 3 2" xfId="2067"/>
    <cellStyle name="40% - Accent4 3 2 2" xfId="2068"/>
    <cellStyle name="40% - Accent4 3 2 2 2" xfId="2069"/>
    <cellStyle name="40% - Accent4 3 2 3" xfId="2070"/>
    <cellStyle name="40% - Accent4 3 2 4" xfId="2071"/>
    <cellStyle name="40% - Accent4 3 2 5" xfId="2072"/>
    <cellStyle name="40% - Accent4 3 2 6" xfId="2073"/>
    <cellStyle name="40% - Accent4 3 3" xfId="2074"/>
    <cellStyle name="40% - Accent4 3 3 2" xfId="2075"/>
    <cellStyle name="40% - Accent4 3 3 3" xfId="2076"/>
    <cellStyle name="40% - Accent4 3 4" xfId="2077"/>
    <cellStyle name="40% - Accent4 3 5" xfId="2078"/>
    <cellStyle name="40% - Accent4 3 6" xfId="2079"/>
    <cellStyle name="40% - Accent4 3 7" xfId="2080"/>
    <cellStyle name="40% - Accent4 4" xfId="51"/>
    <cellStyle name="40% - Accent4 4 2" xfId="2081"/>
    <cellStyle name="40% - Accent4 4 2 2" xfId="2082"/>
    <cellStyle name="40% - Accent4 4 2 2 2" xfId="2083"/>
    <cellStyle name="40% - Accent4 4 2 3" xfId="2084"/>
    <cellStyle name="40% - Accent4 4 2 4" xfId="2085"/>
    <cellStyle name="40% - Accent4 4 2 5" xfId="2086"/>
    <cellStyle name="40% - Accent4 4 2 6" xfId="2087"/>
    <cellStyle name="40% - Accent4 4 3" xfId="2088"/>
    <cellStyle name="40% - Accent4 4 3 2" xfId="2089"/>
    <cellStyle name="40% - Accent4 4 3 3" xfId="2090"/>
    <cellStyle name="40% - Accent4 4 4" xfId="2091"/>
    <cellStyle name="40% - Accent4 4 5" xfId="2092"/>
    <cellStyle name="40% - Accent4 4 6" xfId="2093"/>
    <cellStyle name="40% - Accent4 4 7" xfId="2094"/>
    <cellStyle name="40% - Accent4 5" xfId="52"/>
    <cellStyle name="40% - Accent4 5 2" xfId="2095"/>
    <cellStyle name="40% - Accent4 5 2 2" xfId="2096"/>
    <cellStyle name="40% - Accent4 5 2 2 2" xfId="2097"/>
    <cellStyle name="40% - Accent4 5 2 3" xfId="2098"/>
    <cellStyle name="40% - Accent4 5 2 4" xfId="2099"/>
    <cellStyle name="40% - Accent4 5 2 5" xfId="2100"/>
    <cellStyle name="40% - Accent4 5 2 6" xfId="2101"/>
    <cellStyle name="40% - Accent4 5 3" xfId="2102"/>
    <cellStyle name="40% - Accent4 5 3 2" xfId="2103"/>
    <cellStyle name="40% - Accent4 5 3 3" xfId="2104"/>
    <cellStyle name="40% - Accent4 5 4" xfId="2105"/>
    <cellStyle name="40% - Accent4 5 5" xfId="2106"/>
    <cellStyle name="40% - Accent4 5 6" xfId="2107"/>
    <cellStyle name="40% - Accent4 5 7" xfId="2108"/>
    <cellStyle name="40% - Accent4 6" xfId="53"/>
    <cellStyle name="40% - Accent4 6 2" xfId="2109"/>
    <cellStyle name="40% - Accent4 6 2 2" xfId="2110"/>
    <cellStyle name="40% - Accent4 6 2 2 2" xfId="2111"/>
    <cellStyle name="40% - Accent4 6 2 3" xfId="2112"/>
    <cellStyle name="40% - Accent4 6 2 4" xfId="2113"/>
    <cellStyle name="40% - Accent4 6 2 5" xfId="2114"/>
    <cellStyle name="40% - Accent4 6 2 6" xfId="2115"/>
    <cellStyle name="40% - Accent4 6 3" xfId="2116"/>
    <cellStyle name="40% - Accent4 6 3 2" xfId="2117"/>
    <cellStyle name="40% - Accent4 6 3 3" xfId="2118"/>
    <cellStyle name="40% - Accent4 6 4" xfId="2119"/>
    <cellStyle name="40% - Accent4 6 5" xfId="2120"/>
    <cellStyle name="40% - Accent4 6 6" xfId="2121"/>
    <cellStyle name="40% - Accent4 6 7" xfId="2122"/>
    <cellStyle name="40% - Accent4 7" xfId="1188"/>
    <cellStyle name="40% - Accent4 7 2" xfId="2123"/>
    <cellStyle name="40% - Accent4 7 2 2" xfId="2124"/>
    <cellStyle name="40% - Accent4 7 2 3" xfId="2125"/>
    <cellStyle name="40% - Accent4 7 3" xfId="2126"/>
    <cellStyle name="40% - Accent4 7 4" xfId="2127"/>
    <cellStyle name="40% - Accent4 7 5" xfId="2128"/>
    <cellStyle name="40% - Accent4 7 6" xfId="2129"/>
    <cellStyle name="40% - Accent4 7 7" xfId="8168"/>
    <cellStyle name="40% - Accent4 7 8" xfId="10299"/>
    <cellStyle name="40% - Accent4 8" xfId="2130"/>
    <cellStyle name="40% - Accent4 8 2" xfId="2131"/>
    <cellStyle name="40% - Accent4 8 2 2" xfId="2132"/>
    <cellStyle name="40% - Accent4 8 2 3" xfId="2133"/>
    <cellStyle name="40% - Accent4 8 2 3 2" xfId="8579"/>
    <cellStyle name="40% - Accent4 8 2 3 3" xfId="10710"/>
    <cellStyle name="40% - Accent4 8 3" xfId="2134"/>
    <cellStyle name="40% - Accent4 8 4" xfId="2135"/>
    <cellStyle name="40% - Accent4 8 5" xfId="2136"/>
    <cellStyle name="40% - Accent4 8 6" xfId="2137"/>
    <cellStyle name="40% - Accent4 9" xfId="2138"/>
    <cellStyle name="40% - Accent4 9 2" xfId="2139"/>
    <cellStyle name="40% - Accent5" xfId="760" builtinId="47" customBuiltin="1"/>
    <cellStyle name="40% - Accent5 10" xfId="2140"/>
    <cellStyle name="40% - Accent5 11" xfId="7658"/>
    <cellStyle name="40% - Accent5 2" xfId="54"/>
    <cellStyle name="40% - Accent5 2 2" xfId="2141"/>
    <cellStyle name="40% - Accent5 2 2 2" xfId="2142"/>
    <cellStyle name="40% - Accent5 2 2 2 2" xfId="2143"/>
    <cellStyle name="40% - Accent5 2 2 3" xfId="2144"/>
    <cellStyle name="40% - Accent5 2 2 4" xfId="2145"/>
    <cellStyle name="40% - Accent5 2 2 5" xfId="2146"/>
    <cellStyle name="40% - Accent5 2 2 6" xfId="2147"/>
    <cellStyle name="40% - Accent5 2 3" xfId="2148"/>
    <cellStyle name="40% - Accent5 2 3 2" xfId="2149"/>
    <cellStyle name="40% - Accent5 2 3 3" xfId="2150"/>
    <cellStyle name="40% - Accent5 2 4" xfId="2151"/>
    <cellStyle name="40% - Accent5 2 5" xfId="2152"/>
    <cellStyle name="40% - Accent5 2 6" xfId="2153"/>
    <cellStyle name="40% - Accent5 2 7" xfId="2154"/>
    <cellStyle name="40% - Accent5 2 8" xfId="2155"/>
    <cellStyle name="40% - Accent5 2 9" xfId="7659"/>
    <cellStyle name="40% - Accent5 3" xfId="55"/>
    <cellStyle name="40% - Accent5 3 2" xfId="2156"/>
    <cellStyle name="40% - Accent5 3 2 2" xfId="2157"/>
    <cellStyle name="40% - Accent5 3 2 2 2" xfId="2158"/>
    <cellStyle name="40% - Accent5 3 2 3" xfId="2159"/>
    <cellStyle name="40% - Accent5 3 2 4" xfId="2160"/>
    <cellStyle name="40% - Accent5 3 2 5" xfId="2161"/>
    <cellStyle name="40% - Accent5 3 2 6" xfId="2162"/>
    <cellStyle name="40% - Accent5 3 3" xfId="2163"/>
    <cellStyle name="40% - Accent5 3 3 2" xfId="2164"/>
    <cellStyle name="40% - Accent5 3 3 3" xfId="2165"/>
    <cellStyle name="40% - Accent5 3 4" xfId="2166"/>
    <cellStyle name="40% - Accent5 3 5" xfId="2167"/>
    <cellStyle name="40% - Accent5 3 6" xfId="2168"/>
    <cellStyle name="40% - Accent5 3 7" xfId="2169"/>
    <cellStyle name="40% - Accent5 4" xfId="56"/>
    <cellStyle name="40% - Accent5 4 2" xfId="2170"/>
    <cellStyle name="40% - Accent5 4 2 2" xfId="2171"/>
    <cellStyle name="40% - Accent5 4 2 2 2" xfId="2172"/>
    <cellStyle name="40% - Accent5 4 2 3" xfId="2173"/>
    <cellStyle name="40% - Accent5 4 2 4" xfId="2174"/>
    <cellStyle name="40% - Accent5 4 2 5" xfId="2175"/>
    <cellStyle name="40% - Accent5 4 2 6" xfId="2176"/>
    <cellStyle name="40% - Accent5 4 3" xfId="2177"/>
    <cellStyle name="40% - Accent5 4 3 2" xfId="2178"/>
    <cellStyle name="40% - Accent5 4 3 3" xfId="2179"/>
    <cellStyle name="40% - Accent5 4 4" xfId="2180"/>
    <cellStyle name="40% - Accent5 4 5" xfId="2181"/>
    <cellStyle name="40% - Accent5 4 6" xfId="2182"/>
    <cellStyle name="40% - Accent5 4 7" xfId="2183"/>
    <cellStyle name="40% - Accent5 5" xfId="57"/>
    <cellStyle name="40% - Accent5 5 2" xfId="2184"/>
    <cellStyle name="40% - Accent5 5 2 2" xfId="2185"/>
    <cellStyle name="40% - Accent5 5 2 2 2" xfId="2186"/>
    <cellStyle name="40% - Accent5 5 2 3" xfId="2187"/>
    <cellStyle name="40% - Accent5 5 2 4" xfId="2188"/>
    <cellStyle name="40% - Accent5 5 2 5" xfId="2189"/>
    <cellStyle name="40% - Accent5 5 2 6" xfId="2190"/>
    <cellStyle name="40% - Accent5 5 3" xfId="2191"/>
    <cellStyle name="40% - Accent5 5 3 2" xfId="2192"/>
    <cellStyle name="40% - Accent5 5 3 3" xfId="2193"/>
    <cellStyle name="40% - Accent5 5 4" xfId="2194"/>
    <cellStyle name="40% - Accent5 5 5" xfId="2195"/>
    <cellStyle name="40% - Accent5 5 6" xfId="2196"/>
    <cellStyle name="40% - Accent5 5 7" xfId="2197"/>
    <cellStyle name="40% - Accent5 6" xfId="58"/>
    <cellStyle name="40% - Accent5 6 2" xfId="2198"/>
    <cellStyle name="40% - Accent5 6 2 2" xfId="2199"/>
    <cellStyle name="40% - Accent5 6 2 2 2" xfId="2200"/>
    <cellStyle name="40% - Accent5 6 2 3" xfId="2201"/>
    <cellStyle name="40% - Accent5 6 2 4" xfId="2202"/>
    <cellStyle name="40% - Accent5 6 2 5" xfId="2203"/>
    <cellStyle name="40% - Accent5 6 2 6" xfId="2204"/>
    <cellStyle name="40% - Accent5 6 3" xfId="2205"/>
    <cellStyle name="40% - Accent5 6 3 2" xfId="2206"/>
    <cellStyle name="40% - Accent5 6 3 3" xfId="2207"/>
    <cellStyle name="40% - Accent5 6 4" xfId="2208"/>
    <cellStyle name="40% - Accent5 6 5" xfId="2209"/>
    <cellStyle name="40% - Accent5 6 6" xfId="2210"/>
    <cellStyle name="40% - Accent5 6 7" xfId="2211"/>
    <cellStyle name="40% - Accent5 7" xfId="1190"/>
    <cellStyle name="40% - Accent5 7 2" xfId="2212"/>
    <cellStyle name="40% - Accent5 7 2 2" xfId="2213"/>
    <cellStyle name="40% - Accent5 7 2 3" xfId="2214"/>
    <cellStyle name="40% - Accent5 7 3" xfId="2215"/>
    <cellStyle name="40% - Accent5 7 4" xfId="2216"/>
    <cellStyle name="40% - Accent5 7 5" xfId="2217"/>
    <cellStyle name="40% - Accent5 7 6" xfId="2218"/>
    <cellStyle name="40% - Accent5 7 7" xfId="8169"/>
    <cellStyle name="40% - Accent5 7 8" xfId="10300"/>
    <cellStyle name="40% - Accent5 8" xfId="2219"/>
    <cellStyle name="40% - Accent5 8 2" xfId="2220"/>
    <cellStyle name="40% - Accent5 8 2 2" xfId="2221"/>
    <cellStyle name="40% - Accent5 8 2 3" xfId="2222"/>
    <cellStyle name="40% - Accent5 8 2 3 2" xfId="8580"/>
    <cellStyle name="40% - Accent5 8 2 3 3" xfId="10711"/>
    <cellStyle name="40% - Accent5 8 3" xfId="2223"/>
    <cellStyle name="40% - Accent5 8 4" xfId="2224"/>
    <cellStyle name="40% - Accent5 8 5" xfId="2225"/>
    <cellStyle name="40% - Accent5 8 6" xfId="2226"/>
    <cellStyle name="40% - Accent5 9" xfId="2227"/>
    <cellStyle name="40% - Accent5 9 2" xfId="2228"/>
    <cellStyle name="40% - Accent6" xfId="764" builtinId="51" customBuiltin="1"/>
    <cellStyle name="40% - Accent6 10" xfId="2229"/>
    <cellStyle name="40% - Accent6 11" xfId="7660"/>
    <cellStyle name="40% - Accent6 2" xfId="59"/>
    <cellStyle name="40% - Accent6 2 2" xfId="2230"/>
    <cellStyle name="40% - Accent6 2 2 2" xfId="2231"/>
    <cellStyle name="40% - Accent6 2 2 2 2" xfId="2232"/>
    <cellStyle name="40% - Accent6 2 2 3" xfId="2233"/>
    <cellStyle name="40% - Accent6 2 2 4" xfId="2234"/>
    <cellStyle name="40% - Accent6 2 2 5" xfId="2235"/>
    <cellStyle name="40% - Accent6 2 2 6" xfId="2236"/>
    <cellStyle name="40% - Accent6 2 3" xfId="2237"/>
    <cellStyle name="40% - Accent6 2 3 2" xfId="2238"/>
    <cellStyle name="40% - Accent6 2 3 3" xfId="2239"/>
    <cellStyle name="40% - Accent6 2 4" xfId="2240"/>
    <cellStyle name="40% - Accent6 2 5" xfId="2241"/>
    <cellStyle name="40% - Accent6 2 6" xfId="2242"/>
    <cellStyle name="40% - Accent6 2 7" xfId="2243"/>
    <cellStyle name="40% - Accent6 2 8" xfId="2244"/>
    <cellStyle name="40% - Accent6 2 9" xfId="7661"/>
    <cellStyle name="40% - Accent6 3" xfId="60"/>
    <cellStyle name="40% - Accent6 3 2" xfId="2245"/>
    <cellStyle name="40% - Accent6 3 2 2" xfId="2246"/>
    <cellStyle name="40% - Accent6 3 2 2 2" xfId="2247"/>
    <cellStyle name="40% - Accent6 3 2 3" xfId="2248"/>
    <cellStyle name="40% - Accent6 3 2 4" xfId="2249"/>
    <cellStyle name="40% - Accent6 3 2 5" xfId="2250"/>
    <cellStyle name="40% - Accent6 3 2 6" xfId="2251"/>
    <cellStyle name="40% - Accent6 3 3" xfId="2252"/>
    <cellStyle name="40% - Accent6 3 3 2" xfId="2253"/>
    <cellStyle name="40% - Accent6 3 3 3" xfId="2254"/>
    <cellStyle name="40% - Accent6 3 4" xfId="2255"/>
    <cellStyle name="40% - Accent6 3 5" xfId="2256"/>
    <cellStyle name="40% - Accent6 3 6" xfId="2257"/>
    <cellStyle name="40% - Accent6 3 7" xfId="2258"/>
    <cellStyle name="40% - Accent6 4" xfId="61"/>
    <cellStyle name="40% - Accent6 4 2" xfId="2259"/>
    <cellStyle name="40% - Accent6 4 2 2" xfId="2260"/>
    <cellStyle name="40% - Accent6 4 2 2 2" xfId="2261"/>
    <cellStyle name="40% - Accent6 4 2 3" xfId="2262"/>
    <cellStyle name="40% - Accent6 4 2 4" xfId="2263"/>
    <cellStyle name="40% - Accent6 4 2 5" xfId="2264"/>
    <cellStyle name="40% - Accent6 4 2 6" xfId="2265"/>
    <cellStyle name="40% - Accent6 4 3" xfId="2266"/>
    <cellStyle name="40% - Accent6 4 3 2" xfId="2267"/>
    <cellStyle name="40% - Accent6 4 3 3" xfId="2268"/>
    <cellStyle name="40% - Accent6 4 4" xfId="2269"/>
    <cellStyle name="40% - Accent6 4 5" xfId="2270"/>
    <cellStyle name="40% - Accent6 4 6" xfId="2271"/>
    <cellStyle name="40% - Accent6 4 7" xfId="2272"/>
    <cellStyle name="40% - Accent6 5" xfId="62"/>
    <cellStyle name="40% - Accent6 5 2" xfId="2273"/>
    <cellStyle name="40% - Accent6 5 2 2" xfId="2274"/>
    <cellStyle name="40% - Accent6 5 2 2 2" xfId="2275"/>
    <cellStyle name="40% - Accent6 5 2 3" xfId="2276"/>
    <cellStyle name="40% - Accent6 5 2 4" xfId="2277"/>
    <cellStyle name="40% - Accent6 5 2 5" xfId="2278"/>
    <cellStyle name="40% - Accent6 5 2 6" xfId="2279"/>
    <cellStyle name="40% - Accent6 5 3" xfId="2280"/>
    <cellStyle name="40% - Accent6 5 3 2" xfId="2281"/>
    <cellStyle name="40% - Accent6 5 3 3" xfId="2282"/>
    <cellStyle name="40% - Accent6 5 4" xfId="2283"/>
    <cellStyle name="40% - Accent6 5 5" xfId="2284"/>
    <cellStyle name="40% - Accent6 5 6" xfId="2285"/>
    <cellStyle name="40% - Accent6 5 7" xfId="2286"/>
    <cellStyle name="40% - Accent6 6" xfId="63"/>
    <cellStyle name="40% - Accent6 6 2" xfId="2287"/>
    <cellStyle name="40% - Accent6 6 2 2" xfId="2288"/>
    <cellStyle name="40% - Accent6 6 2 2 2" xfId="2289"/>
    <cellStyle name="40% - Accent6 6 2 3" xfId="2290"/>
    <cellStyle name="40% - Accent6 6 2 4" xfId="2291"/>
    <cellStyle name="40% - Accent6 6 2 5" xfId="2292"/>
    <cellStyle name="40% - Accent6 6 2 6" xfId="2293"/>
    <cellStyle name="40% - Accent6 6 3" xfId="2294"/>
    <cellStyle name="40% - Accent6 6 3 2" xfId="2295"/>
    <cellStyle name="40% - Accent6 6 3 3" xfId="2296"/>
    <cellStyle name="40% - Accent6 6 4" xfId="2297"/>
    <cellStyle name="40% - Accent6 6 5" xfId="2298"/>
    <cellStyle name="40% - Accent6 6 6" xfId="2299"/>
    <cellStyle name="40% - Accent6 6 7" xfId="2300"/>
    <cellStyle name="40% - Accent6 7" xfId="1192"/>
    <cellStyle name="40% - Accent6 7 2" xfId="2301"/>
    <cellStyle name="40% - Accent6 7 2 2" xfId="2302"/>
    <cellStyle name="40% - Accent6 7 2 3" xfId="2303"/>
    <cellStyle name="40% - Accent6 7 3" xfId="2304"/>
    <cellStyle name="40% - Accent6 7 4" xfId="2305"/>
    <cellStyle name="40% - Accent6 7 5" xfId="2306"/>
    <cellStyle name="40% - Accent6 7 6" xfId="2307"/>
    <cellStyle name="40% - Accent6 7 7" xfId="8170"/>
    <cellStyle name="40% - Accent6 7 8" xfId="10301"/>
    <cellStyle name="40% - Accent6 8" xfId="2308"/>
    <cellStyle name="40% - Accent6 8 2" xfId="2309"/>
    <cellStyle name="40% - Accent6 8 2 2" xfId="2310"/>
    <cellStyle name="40% - Accent6 8 2 3" xfId="2311"/>
    <cellStyle name="40% - Accent6 8 2 3 2" xfId="8581"/>
    <cellStyle name="40% - Accent6 8 2 3 3" xfId="10712"/>
    <cellStyle name="40% - Accent6 8 3" xfId="2312"/>
    <cellStyle name="40% - Accent6 8 4" xfId="2313"/>
    <cellStyle name="40% - Accent6 8 5" xfId="2314"/>
    <cellStyle name="40% - Accent6 8 6" xfId="2315"/>
    <cellStyle name="40% - Accent6 9" xfId="2316"/>
    <cellStyle name="40% - Accent6 9 2" xfId="2317"/>
    <cellStyle name="5 in (Normal)" xfId="2318"/>
    <cellStyle name="5 in (Normal) 2" xfId="2319"/>
    <cellStyle name="5 in (Normal) 2 2" xfId="2320"/>
    <cellStyle name="5 in (Normal) 3" xfId="2321"/>
    <cellStyle name="60% - Accent1" xfId="745" builtinId="32" customBuiltin="1"/>
    <cellStyle name="60% - Accent1 2" xfId="144"/>
    <cellStyle name="60% - Accent1 2 2" xfId="2322"/>
    <cellStyle name="60% - Accent1 2 3" xfId="2323"/>
    <cellStyle name="60% - Accent1 3" xfId="2324"/>
    <cellStyle name="60% - Accent1 3 2" xfId="2325"/>
    <cellStyle name="60% - Accent1 4" xfId="2326"/>
    <cellStyle name="60% - Accent1 4 2" xfId="2327"/>
    <cellStyle name="60% - Accent1 5" xfId="2328"/>
    <cellStyle name="60% - Accent1 5 2" xfId="2329"/>
    <cellStyle name="60% - Accent1 6" xfId="2330"/>
    <cellStyle name="60% - Accent1 7" xfId="2331"/>
    <cellStyle name="60% - Accent1 8" xfId="2332"/>
    <cellStyle name="60% - Accent1 9" xfId="7662"/>
    <cellStyle name="60% - Accent2" xfId="749" builtinId="36" customBuiltin="1"/>
    <cellStyle name="60% - Accent2 2" xfId="145"/>
    <cellStyle name="60% - Accent2 2 2" xfId="2333"/>
    <cellStyle name="60% - Accent2 3" xfId="2334"/>
    <cellStyle name="60% - Accent2 3 2" xfId="2335"/>
    <cellStyle name="60% - Accent2 4" xfId="2336"/>
    <cellStyle name="60% - Accent2 4 2" xfId="2337"/>
    <cellStyle name="60% - Accent2 5" xfId="2338"/>
    <cellStyle name="60% - Accent2 6" xfId="2339"/>
    <cellStyle name="60% - Accent2 7" xfId="2340"/>
    <cellStyle name="60% - Accent2 8" xfId="2341"/>
    <cellStyle name="60% - Accent2 9" xfId="7663"/>
    <cellStyle name="60% - Accent3" xfId="753" builtinId="40" customBuiltin="1"/>
    <cellStyle name="60% - Accent3 2" xfId="146"/>
    <cellStyle name="60% - Accent3 2 2" xfId="2342"/>
    <cellStyle name="60% - Accent3 3" xfId="2343"/>
    <cellStyle name="60% - Accent3 3 2" xfId="2344"/>
    <cellStyle name="60% - Accent3 4" xfId="2345"/>
    <cellStyle name="60% - Accent3 4 2" xfId="2346"/>
    <cellStyle name="60% - Accent3 5" xfId="2347"/>
    <cellStyle name="60% - Accent3 5 2" xfId="2348"/>
    <cellStyle name="60% - Accent3 6" xfId="2349"/>
    <cellStyle name="60% - Accent3 7" xfId="2350"/>
    <cellStyle name="60% - Accent3 8" xfId="2351"/>
    <cellStyle name="60% - Accent3 9" xfId="7664"/>
    <cellStyle name="60% - Accent4" xfId="757" builtinId="44" customBuiltin="1"/>
    <cellStyle name="60% - Accent4 2" xfId="147"/>
    <cellStyle name="60% - Accent4 2 2" xfId="2352"/>
    <cellStyle name="60% - Accent4 3" xfId="2353"/>
    <cellStyle name="60% - Accent4 3 2" xfId="2354"/>
    <cellStyle name="60% - Accent4 4" xfId="2355"/>
    <cellStyle name="60% - Accent4 4 2" xfId="2356"/>
    <cellStyle name="60% - Accent4 5" xfId="2357"/>
    <cellStyle name="60% - Accent4 5 2" xfId="2358"/>
    <cellStyle name="60% - Accent4 6" xfId="2359"/>
    <cellStyle name="60% - Accent4 7" xfId="2360"/>
    <cellStyle name="60% - Accent4 8" xfId="2361"/>
    <cellStyle name="60% - Accent4 9" xfId="7665"/>
    <cellStyle name="60% - Accent5" xfId="761" builtinId="48" customBuiltin="1"/>
    <cellStyle name="60% - Accent5 2" xfId="148"/>
    <cellStyle name="60% - Accent5 2 2" xfId="2362"/>
    <cellStyle name="60% - Accent5 3" xfId="2363"/>
    <cellStyle name="60% - Accent5 3 2" xfId="2364"/>
    <cellStyle name="60% - Accent5 4" xfId="2365"/>
    <cellStyle name="60% - Accent5 4 2" xfId="2366"/>
    <cellStyle name="60% - Accent5 5" xfId="2367"/>
    <cellStyle name="60% - Accent5 6" xfId="2368"/>
    <cellStyle name="60% - Accent5 7" xfId="2369"/>
    <cellStyle name="60% - Accent5 8" xfId="2370"/>
    <cellStyle name="60% - Accent5 9" xfId="7666"/>
    <cellStyle name="60% - Accent6" xfId="765" builtinId="52" customBuiltin="1"/>
    <cellStyle name="60% - Accent6 2" xfId="149"/>
    <cellStyle name="60% - Accent6 2 2" xfId="2371"/>
    <cellStyle name="60% - Accent6 3" xfId="2372"/>
    <cellStyle name="60% - Accent6 3 2" xfId="2373"/>
    <cellStyle name="60% - Accent6 4" xfId="2374"/>
    <cellStyle name="60% - Accent6 4 2" xfId="2375"/>
    <cellStyle name="60% - Accent6 5" xfId="2376"/>
    <cellStyle name="60% - Accent6 5 2" xfId="2377"/>
    <cellStyle name="60% - Accent6 6" xfId="2378"/>
    <cellStyle name="60% - Accent6 7" xfId="2379"/>
    <cellStyle name="60% - Accent6 8" xfId="2380"/>
    <cellStyle name="60% - Accent6 9" xfId="7667"/>
    <cellStyle name="Accent1" xfId="742" builtinId="29" customBuiltin="1"/>
    <cellStyle name="Accent1 - 20%" xfId="150"/>
    <cellStyle name="Accent1 - 40%" xfId="151"/>
    <cellStyle name="Accent1 - 60%" xfId="152"/>
    <cellStyle name="Accent1 10" xfId="153"/>
    <cellStyle name="Accent1 11" xfId="154"/>
    <cellStyle name="Accent1 12" xfId="155"/>
    <cellStyle name="Accent1 13" xfId="156"/>
    <cellStyle name="Accent1 14" xfId="157"/>
    <cellStyle name="Accent1 15" xfId="158"/>
    <cellStyle name="Accent1 16" xfId="159"/>
    <cellStyle name="Accent1 17" xfId="160"/>
    <cellStyle name="Accent1 18" xfId="161"/>
    <cellStyle name="Accent1 19" xfId="162"/>
    <cellStyle name="Accent1 2" xfId="163"/>
    <cellStyle name="Accent1 2 2" xfId="2381"/>
    <cellStyle name="Accent1 20" xfId="164"/>
    <cellStyle name="Accent1 21" xfId="165"/>
    <cellStyle name="Accent1 22" xfId="166"/>
    <cellStyle name="Accent1 23" xfId="167"/>
    <cellStyle name="Accent1 24" xfId="168"/>
    <cellStyle name="Accent1 25" xfId="169"/>
    <cellStyle name="Accent1 26" xfId="170"/>
    <cellStyle name="Accent1 27" xfId="7571"/>
    <cellStyle name="Accent1 28" xfId="7572"/>
    <cellStyle name="Accent1 29" xfId="7573"/>
    <cellStyle name="Accent1 3" xfId="171"/>
    <cellStyle name="Accent1 3 2" xfId="2382"/>
    <cellStyle name="Accent1 3 3" xfId="2383"/>
    <cellStyle name="Accent1 30" xfId="7574"/>
    <cellStyle name="Accent1 31" xfId="7575"/>
    <cellStyle name="Accent1 32" xfId="7576"/>
    <cellStyle name="Accent1 33" xfId="7577"/>
    <cellStyle name="Accent1 34" xfId="7578"/>
    <cellStyle name="Accent1 35" xfId="7579"/>
    <cellStyle name="Accent1 36" xfId="7580"/>
    <cellStyle name="Accent1 37" xfId="7581"/>
    <cellStyle name="Accent1 38" xfId="7668"/>
    <cellStyle name="Accent1 4" xfId="172"/>
    <cellStyle name="Accent1 4 2" xfId="2384"/>
    <cellStyle name="Accent1 4 3" xfId="2385"/>
    <cellStyle name="Accent1 5" xfId="173"/>
    <cellStyle name="Accent1 5 2" xfId="2386"/>
    <cellStyle name="Accent1 5 3" xfId="2387"/>
    <cellStyle name="Accent1 6" xfId="174"/>
    <cellStyle name="Accent1 6 2" xfId="2388"/>
    <cellStyle name="Accent1 6 3" xfId="2389"/>
    <cellStyle name="Accent1 7" xfId="175"/>
    <cellStyle name="Accent1 7 2" xfId="2390"/>
    <cellStyle name="Accent1 7 3" xfId="2391"/>
    <cellStyle name="Accent1 8" xfId="176"/>
    <cellStyle name="Accent1 8 2" xfId="2392"/>
    <cellStyle name="Accent1 9" xfId="177"/>
    <cellStyle name="Accent2" xfId="746" builtinId="33" customBuiltin="1"/>
    <cellStyle name="Accent2 - 20%" xfId="178"/>
    <cellStyle name="Accent2 - 40%" xfId="179"/>
    <cellStyle name="Accent2 - 60%" xfId="180"/>
    <cellStyle name="Accent2 10" xfId="181"/>
    <cellStyle name="Accent2 11" xfId="182"/>
    <cellStyle name="Accent2 12" xfId="183"/>
    <cellStyle name="Accent2 13" xfId="184"/>
    <cellStyle name="Accent2 14" xfId="185"/>
    <cellStyle name="Accent2 15" xfId="186"/>
    <cellStyle name="Accent2 16" xfId="187"/>
    <cellStyle name="Accent2 17" xfId="188"/>
    <cellStyle name="Accent2 18" xfId="189"/>
    <cellStyle name="Accent2 19" xfId="190"/>
    <cellStyle name="Accent2 2" xfId="191"/>
    <cellStyle name="Accent2 2 2" xfId="2393"/>
    <cellStyle name="Accent2 20" xfId="192"/>
    <cellStyle name="Accent2 21" xfId="193"/>
    <cellStyle name="Accent2 22" xfId="194"/>
    <cellStyle name="Accent2 23" xfId="195"/>
    <cellStyle name="Accent2 24" xfId="196"/>
    <cellStyle name="Accent2 25" xfId="197"/>
    <cellStyle name="Accent2 26" xfId="198"/>
    <cellStyle name="Accent2 27" xfId="7582"/>
    <cellStyle name="Accent2 28" xfId="7583"/>
    <cellStyle name="Accent2 29" xfId="7584"/>
    <cellStyle name="Accent2 3" xfId="199"/>
    <cellStyle name="Accent2 3 2" xfId="2394"/>
    <cellStyle name="Accent2 3 3" xfId="2395"/>
    <cellStyle name="Accent2 30" xfId="7585"/>
    <cellStyle name="Accent2 31" xfId="7586"/>
    <cellStyle name="Accent2 32" xfId="7587"/>
    <cellStyle name="Accent2 33" xfId="7588"/>
    <cellStyle name="Accent2 34" xfId="7589"/>
    <cellStyle name="Accent2 35" xfId="7590"/>
    <cellStyle name="Accent2 36" xfId="7591"/>
    <cellStyle name="Accent2 37" xfId="7592"/>
    <cellStyle name="Accent2 38" xfId="7669"/>
    <cellStyle name="Accent2 4" xfId="200"/>
    <cellStyle name="Accent2 4 2" xfId="2396"/>
    <cellStyle name="Accent2 4 3" xfId="2397"/>
    <cellStyle name="Accent2 5" xfId="201"/>
    <cellStyle name="Accent2 5 2" xfId="2398"/>
    <cellStyle name="Accent2 5 3" xfId="2399"/>
    <cellStyle name="Accent2 6" xfId="202"/>
    <cellStyle name="Accent2 6 2" xfId="2400"/>
    <cellStyle name="Accent2 6 3" xfId="2401"/>
    <cellStyle name="Accent2 7" xfId="203"/>
    <cellStyle name="Accent2 7 2" xfId="2402"/>
    <cellStyle name="Accent2 8" xfId="204"/>
    <cellStyle name="Accent2 8 2" xfId="2403"/>
    <cellStyle name="Accent2 9" xfId="205"/>
    <cellStyle name="Accent3" xfId="750" builtinId="37" customBuiltin="1"/>
    <cellStyle name="Accent3 - 20%" xfId="206"/>
    <cellStyle name="Accent3 - 40%" xfId="207"/>
    <cellStyle name="Accent3 - 60%" xfId="208"/>
    <cellStyle name="Accent3 10" xfId="209"/>
    <cellStyle name="Accent3 11" xfId="210"/>
    <cellStyle name="Accent3 12" xfId="211"/>
    <cellStyle name="Accent3 13" xfId="212"/>
    <cellStyle name="Accent3 14" xfId="213"/>
    <cellStyle name="Accent3 15" xfId="214"/>
    <cellStyle name="Accent3 16" xfId="215"/>
    <cellStyle name="Accent3 17" xfId="216"/>
    <cellStyle name="Accent3 18" xfId="217"/>
    <cellStyle name="Accent3 19" xfId="218"/>
    <cellStyle name="Accent3 2" xfId="219"/>
    <cellStyle name="Accent3 2 2" xfId="2404"/>
    <cellStyle name="Accent3 20" xfId="220"/>
    <cellStyle name="Accent3 21" xfId="221"/>
    <cellStyle name="Accent3 22" xfId="222"/>
    <cellStyle name="Accent3 23" xfId="223"/>
    <cellStyle name="Accent3 24" xfId="224"/>
    <cellStyle name="Accent3 25" xfId="225"/>
    <cellStyle name="Accent3 26" xfId="226"/>
    <cellStyle name="Accent3 27" xfId="7593"/>
    <cellStyle name="Accent3 28" xfId="7594"/>
    <cellStyle name="Accent3 29" xfId="7595"/>
    <cellStyle name="Accent3 3" xfId="227"/>
    <cellStyle name="Accent3 3 2" xfId="2405"/>
    <cellStyle name="Accent3 3 3" xfId="2406"/>
    <cellStyle name="Accent3 30" xfId="7596"/>
    <cellStyle name="Accent3 31" xfId="7597"/>
    <cellStyle name="Accent3 32" xfId="7598"/>
    <cellStyle name="Accent3 33" xfId="7599"/>
    <cellStyle name="Accent3 34" xfId="7600"/>
    <cellStyle name="Accent3 35" xfId="7601"/>
    <cellStyle name="Accent3 36" xfId="7602"/>
    <cellStyle name="Accent3 37" xfId="7603"/>
    <cellStyle name="Accent3 38" xfId="7670"/>
    <cellStyle name="Accent3 4" xfId="228"/>
    <cellStyle name="Accent3 4 2" xfId="2407"/>
    <cellStyle name="Accent3 4 3" xfId="2408"/>
    <cellStyle name="Accent3 5" xfId="229"/>
    <cellStyle name="Accent3 5 2" xfId="2409"/>
    <cellStyle name="Accent3 5 3" xfId="2410"/>
    <cellStyle name="Accent3 6" xfId="230"/>
    <cellStyle name="Accent3 6 2" xfId="2411"/>
    <cellStyle name="Accent3 6 3" xfId="2412"/>
    <cellStyle name="Accent3 7" xfId="231"/>
    <cellStyle name="Accent3 7 2" xfId="2413"/>
    <cellStyle name="Accent3 8" xfId="232"/>
    <cellStyle name="Accent3 8 2" xfId="2414"/>
    <cellStyle name="Accent3 9" xfId="233"/>
    <cellStyle name="Accent4" xfId="754" builtinId="41" customBuiltin="1"/>
    <cellStyle name="Accent4 - 20%" xfId="234"/>
    <cellStyle name="Accent4 - 40%" xfId="235"/>
    <cellStyle name="Accent4 - 60%" xfId="236"/>
    <cellStyle name="Accent4 10" xfId="237"/>
    <cellStyle name="Accent4 11" xfId="238"/>
    <cellStyle name="Accent4 12" xfId="239"/>
    <cellStyle name="Accent4 13" xfId="240"/>
    <cellStyle name="Accent4 14" xfId="241"/>
    <cellStyle name="Accent4 15" xfId="242"/>
    <cellStyle name="Accent4 16" xfId="243"/>
    <cellStyle name="Accent4 17" xfId="244"/>
    <cellStyle name="Accent4 18" xfId="245"/>
    <cellStyle name="Accent4 19" xfId="246"/>
    <cellStyle name="Accent4 2" xfId="247"/>
    <cellStyle name="Accent4 2 2" xfId="2415"/>
    <cellStyle name="Accent4 20" xfId="248"/>
    <cellStyle name="Accent4 21" xfId="249"/>
    <cellStyle name="Accent4 22" xfId="250"/>
    <cellStyle name="Accent4 23" xfId="251"/>
    <cellStyle name="Accent4 24" xfId="252"/>
    <cellStyle name="Accent4 25" xfId="253"/>
    <cellStyle name="Accent4 26" xfId="254"/>
    <cellStyle name="Accent4 27" xfId="7604"/>
    <cellStyle name="Accent4 28" xfId="7605"/>
    <cellStyle name="Accent4 29" xfId="7606"/>
    <cellStyle name="Accent4 3" xfId="255"/>
    <cellStyle name="Accent4 3 2" xfId="2416"/>
    <cellStyle name="Accent4 3 3" xfId="2417"/>
    <cellStyle name="Accent4 30" xfId="7607"/>
    <cellStyle name="Accent4 31" xfId="7608"/>
    <cellStyle name="Accent4 32" xfId="7609"/>
    <cellStyle name="Accent4 33" xfId="7610"/>
    <cellStyle name="Accent4 34" xfId="7611"/>
    <cellStyle name="Accent4 35" xfId="7612"/>
    <cellStyle name="Accent4 36" xfId="7613"/>
    <cellStyle name="Accent4 37" xfId="7614"/>
    <cellStyle name="Accent4 38" xfId="7671"/>
    <cellStyle name="Accent4 4" xfId="256"/>
    <cellStyle name="Accent4 4 2" xfId="2418"/>
    <cellStyle name="Accent4 4 3" xfId="2419"/>
    <cellStyle name="Accent4 5" xfId="257"/>
    <cellStyle name="Accent4 5 2" xfId="2420"/>
    <cellStyle name="Accent4 5 3" xfId="2421"/>
    <cellStyle name="Accent4 6" xfId="258"/>
    <cellStyle name="Accent4 6 2" xfId="2422"/>
    <cellStyle name="Accent4 6 3" xfId="2423"/>
    <cellStyle name="Accent4 7" xfId="259"/>
    <cellStyle name="Accent4 7 2" xfId="2424"/>
    <cellStyle name="Accent4 7 3" xfId="2425"/>
    <cellStyle name="Accent4 8" xfId="260"/>
    <cellStyle name="Accent4 8 2" xfId="2426"/>
    <cellStyle name="Accent4 9" xfId="261"/>
    <cellStyle name="Accent5" xfId="758" builtinId="45" customBuiltin="1"/>
    <cellStyle name="Accent5 - 20%" xfId="262"/>
    <cellStyle name="Accent5 - 40%" xfId="263"/>
    <cellStyle name="Accent5 - 60%" xfId="264"/>
    <cellStyle name="Accent5 10" xfId="265"/>
    <cellStyle name="Accent5 11" xfId="266"/>
    <cellStyle name="Accent5 12" xfId="267"/>
    <cellStyle name="Accent5 13" xfId="268"/>
    <cellStyle name="Accent5 14" xfId="269"/>
    <cellStyle name="Accent5 15" xfId="270"/>
    <cellStyle name="Accent5 16" xfId="271"/>
    <cellStyle name="Accent5 17" xfId="272"/>
    <cellStyle name="Accent5 18" xfId="273"/>
    <cellStyle name="Accent5 19" xfId="274"/>
    <cellStyle name="Accent5 2" xfId="275"/>
    <cellStyle name="Accent5 2 2" xfId="2427"/>
    <cellStyle name="Accent5 20" xfId="276"/>
    <cellStyle name="Accent5 21" xfId="277"/>
    <cellStyle name="Accent5 22" xfId="278"/>
    <cellStyle name="Accent5 23" xfId="279"/>
    <cellStyle name="Accent5 24" xfId="280"/>
    <cellStyle name="Accent5 25" xfId="281"/>
    <cellStyle name="Accent5 26" xfId="282"/>
    <cellStyle name="Accent5 27" xfId="7615"/>
    <cellStyle name="Accent5 28" xfId="7616"/>
    <cellStyle name="Accent5 29" xfId="7617"/>
    <cellStyle name="Accent5 3" xfId="283"/>
    <cellStyle name="Accent5 3 2" xfId="2428"/>
    <cellStyle name="Accent5 3 3" xfId="2429"/>
    <cellStyle name="Accent5 30" xfId="7618"/>
    <cellStyle name="Accent5 31" xfId="7619"/>
    <cellStyle name="Accent5 32" xfId="7620"/>
    <cellStyle name="Accent5 33" xfId="7621"/>
    <cellStyle name="Accent5 34" xfId="7622"/>
    <cellStyle name="Accent5 35" xfId="7623"/>
    <cellStyle name="Accent5 36" xfId="7624"/>
    <cellStyle name="Accent5 37" xfId="7625"/>
    <cellStyle name="Accent5 38" xfId="7672"/>
    <cellStyle name="Accent5 4" xfId="284"/>
    <cellStyle name="Accent5 4 2" xfId="2430"/>
    <cellStyle name="Accent5 4 3" xfId="2431"/>
    <cellStyle name="Accent5 5" xfId="285"/>
    <cellStyle name="Accent5 5 2" xfId="2432"/>
    <cellStyle name="Accent5 5 3" xfId="2433"/>
    <cellStyle name="Accent5 6" xfId="286"/>
    <cellStyle name="Accent5 6 2" xfId="2434"/>
    <cellStyle name="Accent5 6 3" xfId="2435"/>
    <cellStyle name="Accent5 7" xfId="287"/>
    <cellStyle name="Accent5 7 2" xfId="2436"/>
    <cellStyle name="Accent5 8" xfId="288"/>
    <cellStyle name="Accent5 8 2" xfId="2437"/>
    <cellStyle name="Accent5 9" xfId="289"/>
    <cellStyle name="Accent6" xfId="762" builtinId="49" customBuiltin="1"/>
    <cellStyle name="Accent6 - 20%" xfId="290"/>
    <cellStyle name="Accent6 - 40%" xfId="291"/>
    <cellStyle name="Accent6 - 60%" xfId="292"/>
    <cellStyle name="Accent6 10" xfId="293"/>
    <cellStyle name="Accent6 11" xfId="294"/>
    <cellStyle name="Accent6 12" xfId="295"/>
    <cellStyle name="Accent6 13" xfId="296"/>
    <cellStyle name="Accent6 14" xfId="297"/>
    <cellStyle name="Accent6 15" xfId="298"/>
    <cellStyle name="Accent6 16" xfId="299"/>
    <cellStyle name="Accent6 17" xfId="300"/>
    <cellStyle name="Accent6 18" xfId="301"/>
    <cellStyle name="Accent6 19" xfId="302"/>
    <cellStyle name="Accent6 2" xfId="303"/>
    <cellStyle name="Accent6 2 2" xfId="2438"/>
    <cellStyle name="Accent6 20" xfId="304"/>
    <cellStyle name="Accent6 21" xfId="305"/>
    <cellStyle name="Accent6 22" xfId="306"/>
    <cellStyle name="Accent6 23" xfId="307"/>
    <cellStyle name="Accent6 24" xfId="308"/>
    <cellStyle name="Accent6 25" xfId="309"/>
    <cellStyle name="Accent6 26" xfId="310"/>
    <cellStyle name="Accent6 27" xfId="7626"/>
    <cellStyle name="Accent6 28" xfId="7627"/>
    <cellStyle name="Accent6 29" xfId="7628"/>
    <cellStyle name="Accent6 3" xfId="311"/>
    <cellStyle name="Accent6 3 2" xfId="2439"/>
    <cellStyle name="Accent6 3 3" xfId="2440"/>
    <cellStyle name="Accent6 30" xfId="7629"/>
    <cellStyle name="Accent6 31" xfId="7630"/>
    <cellStyle name="Accent6 32" xfId="7631"/>
    <cellStyle name="Accent6 33" xfId="7632"/>
    <cellStyle name="Accent6 34" xfId="7633"/>
    <cellStyle name="Accent6 35" xfId="7634"/>
    <cellStyle name="Accent6 36" xfId="7635"/>
    <cellStyle name="Accent6 37" xfId="7636"/>
    <cellStyle name="Accent6 38" xfId="7673"/>
    <cellStyle name="Accent6 4" xfId="312"/>
    <cellStyle name="Accent6 4 2" xfId="2441"/>
    <cellStyle name="Accent6 4 3" xfId="2442"/>
    <cellStyle name="Accent6 5" xfId="313"/>
    <cellStyle name="Accent6 5 2" xfId="2443"/>
    <cellStyle name="Accent6 5 3" xfId="2444"/>
    <cellStyle name="Accent6 6" xfId="314"/>
    <cellStyle name="Accent6 6 2" xfId="2445"/>
    <cellStyle name="Accent6 6 3" xfId="2446"/>
    <cellStyle name="Accent6 7" xfId="315"/>
    <cellStyle name="Accent6 7 2" xfId="2447"/>
    <cellStyle name="Accent6 7 3" xfId="2448"/>
    <cellStyle name="Accent6 8" xfId="316"/>
    <cellStyle name="Accent6 8 2" xfId="2449"/>
    <cellStyle name="Accent6 9" xfId="317"/>
    <cellStyle name="Actual Date" xfId="2450"/>
    <cellStyle name="Actual Date 2" xfId="2451"/>
    <cellStyle name="Actual Date 2 2" xfId="2452"/>
    <cellStyle name="Actual Date 3" xfId="2453"/>
    <cellStyle name="Actual Date 3 2" xfId="2454"/>
    <cellStyle name="Actual Date 4" xfId="2455"/>
    <cellStyle name="Actual Date_2010-2012 Program Workbook_Incent_FS" xfId="2456"/>
    <cellStyle name="Array Enter" xfId="2457"/>
    <cellStyle name="Bad" xfId="732" builtinId="27" customBuiltin="1"/>
    <cellStyle name="Bad 10" xfId="7674"/>
    <cellStyle name="Bad 2" xfId="318"/>
    <cellStyle name="Bad 2 2" xfId="2458"/>
    <cellStyle name="Bad 3" xfId="2459"/>
    <cellStyle name="Bad 3 2" xfId="2460"/>
    <cellStyle name="Bad 4" xfId="2461"/>
    <cellStyle name="Bad 4 2" xfId="2462"/>
    <cellStyle name="Bad 5" xfId="2463"/>
    <cellStyle name="Bad 5 2" xfId="2464"/>
    <cellStyle name="Bad 6" xfId="2465"/>
    <cellStyle name="Bad 6 2" xfId="2466"/>
    <cellStyle name="Bad 7" xfId="2467"/>
    <cellStyle name="Bad 8" xfId="2468"/>
    <cellStyle name="Bad 9" xfId="2469"/>
    <cellStyle name="basic" xfId="2470"/>
    <cellStyle name="billion" xfId="2471"/>
    <cellStyle name="billion 2" xfId="2472"/>
    <cellStyle name="billion 2 2" xfId="2473"/>
    <cellStyle name="billion 3" xfId="2474"/>
    <cellStyle name="Biomass" xfId="2475"/>
    <cellStyle name="Calc Currency (0)" xfId="2476"/>
    <cellStyle name="Calculation" xfId="736" builtinId="22" customBuiltin="1"/>
    <cellStyle name="Calculation 2" xfId="319"/>
    <cellStyle name="Calculation 2 2" xfId="2477"/>
    <cellStyle name="Calculation 2 3" xfId="2478"/>
    <cellStyle name="Calculation 2 3 2" xfId="8582"/>
    <cellStyle name="Calculation 2 3 3" xfId="8703"/>
    <cellStyle name="Calculation 2 3 4" xfId="10713"/>
    <cellStyle name="Calculation 3" xfId="2479"/>
    <cellStyle name="Calculation 3 2" xfId="2480"/>
    <cellStyle name="Calculation 3 2 2" xfId="8583"/>
    <cellStyle name="Calculation 3 2 3" xfId="8702"/>
    <cellStyle name="Calculation 3 2 4" xfId="10714"/>
    <cellStyle name="Calculation 4" xfId="2481"/>
    <cellStyle name="Calculation 4 2" xfId="2482"/>
    <cellStyle name="Calculation 4 2 2" xfId="8584"/>
    <cellStyle name="Calculation 4 2 3" xfId="8701"/>
    <cellStyle name="Calculation 4 2 4" xfId="10715"/>
    <cellStyle name="Calculation 5" xfId="2483"/>
    <cellStyle name="Calculation 5 2" xfId="2484"/>
    <cellStyle name="Calculation 5 2 2" xfId="8586"/>
    <cellStyle name="Calculation 5 2 3" xfId="8699"/>
    <cellStyle name="Calculation 5 2 4" xfId="10717"/>
    <cellStyle name="Calculation 5 3" xfId="8585"/>
    <cellStyle name="Calculation 5 4" xfId="8700"/>
    <cellStyle name="Calculation 5 5" xfId="10716"/>
    <cellStyle name="Calculation 6" xfId="2485"/>
    <cellStyle name="Calculation 6 2" xfId="2486"/>
    <cellStyle name="Calculation 6 2 2" xfId="8588"/>
    <cellStyle name="Calculation 6 2 3" xfId="8697"/>
    <cellStyle name="Calculation 6 2 4" xfId="10719"/>
    <cellStyle name="Calculation 6 3" xfId="8587"/>
    <cellStyle name="Calculation 6 4" xfId="8698"/>
    <cellStyle name="Calculation 6 5" xfId="10718"/>
    <cellStyle name="Calculation 7" xfId="2487"/>
    <cellStyle name="Calculation 7 2" xfId="2488"/>
    <cellStyle name="Calculation 7 2 2" xfId="8590"/>
    <cellStyle name="Calculation 7 2 3" xfId="8695"/>
    <cellStyle name="Calculation 7 2 4" xfId="10721"/>
    <cellStyle name="Calculation 7 3" xfId="8589"/>
    <cellStyle name="Calculation 7 4" xfId="8696"/>
    <cellStyle name="Calculation 7 5" xfId="10720"/>
    <cellStyle name="Calculation 8" xfId="2489"/>
    <cellStyle name="Calculation 9" xfId="7675"/>
    <cellStyle name="Charts Background" xfId="2490"/>
    <cellStyle name="Check Cell" xfId="738" builtinId="23" customBuiltin="1"/>
    <cellStyle name="Check Cell 2" xfId="320"/>
    <cellStyle name="Check Cell 2 2" xfId="2491"/>
    <cellStyle name="Check Cell 3" xfId="2492"/>
    <cellStyle name="Check Cell 3 2" xfId="2493"/>
    <cellStyle name="Check Cell 4" xfId="2494"/>
    <cellStyle name="Check Cell 4 2" xfId="2495"/>
    <cellStyle name="Check Cell 5" xfId="2496"/>
    <cellStyle name="Check Cell 5 2" xfId="2497"/>
    <cellStyle name="Check Cell 6" xfId="2498"/>
    <cellStyle name="Check Cell 7" xfId="2499"/>
    <cellStyle name="Check Cell 8" xfId="2500"/>
    <cellStyle name="Check Cell 9" xfId="7676"/>
    <cellStyle name="Comma" xfId="1" builtinId="3"/>
    <cellStyle name="Comma  - Style1" xfId="2501"/>
    <cellStyle name="Comma  - Style2" xfId="2502"/>
    <cellStyle name="Comma  - Style3" xfId="2503"/>
    <cellStyle name="Comma  - Style4" xfId="2504"/>
    <cellStyle name="Comma  - Style5" xfId="2505"/>
    <cellStyle name="Comma  - Style6" xfId="2506"/>
    <cellStyle name="Comma  - Style7" xfId="2507"/>
    <cellStyle name="Comma  - Style8" xfId="2508"/>
    <cellStyle name="Comma [0] 2" xfId="2509"/>
    <cellStyle name="Comma [0] 3" xfId="2510"/>
    <cellStyle name="Comma [0] 3 2" xfId="2511"/>
    <cellStyle name="Comma [0] 4" xfId="2512"/>
    <cellStyle name="Comma [0] 5" xfId="2513"/>
    <cellStyle name="Comma [0] 5 2" xfId="2514"/>
    <cellStyle name="Comma [0] 6" xfId="2515"/>
    <cellStyle name="Comma [0] 7" xfId="2516"/>
    <cellStyle name="Comma 10" xfId="2517"/>
    <cellStyle name="Comma 10 2" xfId="2518"/>
    <cellStyle name="Comma 10 2 2" xfId="2519"/>
    <cellStyle name="Comma 10 2 3" xfId="2520"/>
    <cellStyle name="Comma 10 3" xfId="2521"/>
    <cellStyle name="Comma 10 4" xfId="2522"/>
    <cellStyle name="Comma 10 5" xfId="8591"/>
    <cellStyle name="Comma 10 6" xfId="10722"/>
    <cellStyle name="Comma 11" xfId="2523"/>
    <cellStyle name="Comma 11 2" xfId="2524"/>
    <cellStyle name="Comma 11 2 2" xfId="2525"/>
    <cellStyle name="Comma 11 2 2 2" xfId="2526"/>
    <cellStyle name="Comma 11 2 2 2 2" xfId="2527"/>
    <cellStyle name="Comma 11 2 2 2 2 2" xfId="8593"/>
    <cellStyle name="Comma 11 2 2 2 2 3" xfId="10724"/>
    <cellStyle name="Comma 11 2 2 2 3" xfId="8592"/>
    <cellStyle name="Comma 11 2 2 2 4" xfId="10723"/>
    <cellStyle name="Comma 11 2 2 3" xfId="2528"/>
    <cellStyle name="Comma 11 2 2 3 2" xfId="8594"/>
    <cellStyle name="Comma 11 2 2 3 3" xfId="10725"/>
    <cellStyle name="Comma 11 2 3" xfId="2529"/>
    <cellStyle name="Comma 11 2 3 2" xfId="2530"/>
    <cellStyle name="Comma 11 2 3 2 2" xfId="8596"/>
    <cellStyle name="Comma 11 2 3 2 3" xfId="10727"/>
    <cellStyle name="Comma 11 2 3 3" xfId="8595"/>
    <cellStyle name="Comma 11 2 3 4" xfId="10726"/>
    <cellStyle name="Comma 11 2 4" xfId="2531"/>
    <cellStyle name="Comma 11 2 4 2" xfId="8597"/>
    <cellStyle name="Comma 11 2 4 3" xfId="10728"/>
    <cellStyle name="Comma 11 3" xfId="2532"/>
    <cellStyle name="Comma 11 3 2" xfId="2533"/>
    <cellStyle name="Comma 11 3 2 2" xfId="8598"/>
    <cellStyle name="Comma 11 3 2 3" xfId="10729"/>
    <cellStyle name="Comma 11 4" xfId="2534"/>
    <cellStyle name="Comma 11 4 2" xfId="8599"/>
    <cellStyle name="Comma 11 4 3" xfId="10730"/>
    <cellStyle name="Comma 11 5" xfId="2535"/>
    <cellStyle name="Comma 12" xfId="2536"/>
    <cellStyle name="Comma 12 2" xfId="2537"/>
    <cellStyle name="Comma 12 2 2" xfId="2538"/>
    <cellStyle name="Comma 12 2 2 2" xfId="2539"/>
    <cellStyle name="Comma 12 2 2 2 2" xfId="8600"/>
    <cellStyle name="Comma 12 2 2 2 3" xfId="10731"/>
    <cellStyle name="Comma 12 2 3" xfId="2540"/>
    <cellStyle name="Comma 12 2 3 2" xfId="8601"/>
    <cellStyle name="Comma 12 2 3 3" xfId="10732"/>
    <cellStyle name="Comma 12 3" xfId="2541"/>
    <cellStyle name="Comma 12 3 2" xfId="2542"/>
    <cellStyle name="Comma 12 3 2 2" xfId="8602"/>
    <cellStyle name="Comma 12 3 2 3" xfId="10733"/>
    <cellStyle name="Comma 12 4" xfId="2543"/>
    <cellStyle name="Comma 12 4 2" xfId="8603"/>
    <cellStyle name="Comma 12 4 3" xfId="10734"/>
    <cellStyle name="Comma 12 5" xfId="2544"/>
    <cellStyle name="Comma 13" xfId="2545"/>
    <cellStyle name="Comma 13 2" xfId="2546"/>
    <cellStyle name="Comma 13 2 2" xfId="2547"/>
    <cellStyle name="Comma 13 2 2 2" xfId="8605"/>
    <cellStyle name="Comma 13 2 2 3" xfId="10736"/>
    <cellStyle name="Comma 13 2 3" xfId="8604"/>
    <cellStyle name="Comma 13 2 4" xfId="10735"/>
    <cellStyle name="Comma 13 3" xfId="2548"/>
    <cellStyle name="Comma 13 3 2" xfId="8606"/>
    <cellStyle name="Comma 13 3 3" xfId="10737"/>
    <cellStyle name="Comma 13 4" xfId="2549"/>
    <cellStyle name="Comma 14" xfId="2550"/>
    <cellStyle name="Comma 14 2" xfId="2551"/>
    <cellStyle name="Comma 14 2 2" xfId="2552"/>
    <cellStyle name="Comma 14 2 2 2" xfId="8608"/>
    <cellStyle name="Comma 14 2 2 3" xfId="10739"/>
    <cellStyle name="Comma 14 2 3" xfId="8607"/>
    <cellStyle name="Comma 14 2 4" xfId="10738"/>
    <cellStyle name="Comma 14 3" xfId="2553"/>
    <cellStyle name="Comma 14 3 2" xfId="8609"/>
    <cellStyle name="Comma 14 3 3" xfId="10740"/>
    <cellStyle name="Comma 14 4" xfId="2554"/>
    <cellStyle name="Comma 15" xfId="2555"/>
    <cellStyle name="Comma 16" xfId="2556"/>
    <cellStyle name="Comma 17" xfId="2557"/>
    <cellStyle name="Comma 2" xfId="134"/>
    <cellStyle name="Comma 2 2" xfId="143"/>
    <cellStyle name="Comma 2 2 2" xfId="2558"/>
    <cellStyle name="Comma 2 2 3" xfId="2559"/>
    <cellStyle name="Comma 2 2 4" xfId="7736"/>
    <cellStyle name="Comma 2 3" xfId="2560"/>
    <cellStyle name="Comma 2 3 2" xfId="2561"/>
    <cellStyle name="Comma 2 4" xfId="2562"/>
    <cellStyle name="Comma 2 5" xfId="2563"/>
    <cellStyle name="Comma 2 6" xfId="2564"/>
    <cellStyle name="Comma 2 7" xfId="2565"/>
    <cellStyle name="Comma 2 7 2" xfId="8610"/>
    <cellStyle name="Comma 2 7 3" xfId="10741"/>
    <cellStyle name="Comma 2 8" xfId="7732"/>
    <cellStyle name="Comma 3" xfId="775"/>
    <cellStyle name="Comma 3 2" xfId="2566"/>
    <cellStyle name="Comma 3 2 2" xfId="2567"/>
    <cellStyle name="Comma 3 2 2 2" xfId="2568"/>
    <cellStyle name="Comma 3 2 3" xfId="2569"/>
    <cellStyle name="Comma 3 3" xfId="2570"/>
    <cellStyle name="Comma 3 3 2" xfId="2571"/>
    <cellStyle name="Comma 3 4" xfId="2572"/>
    <cellStyle name="Comma 3 4 2" xfId="2573"/>
    <cellStyle name="Comma 3 5" xfId="2574"/>
    <cellStyle name="Comma 3 5 2" xfId="2575"/>
    <cellStyle name="Comma 3 6" xfId="2576"/>
    <cellStyle name="Comma 3 7" xfId="2577"/>
    <cellStyle name="Comma 3 8" xfId="2578"/>
    <cellStyle name="Comma 3 9" xfId="7734"/>
    <cellStyle name="Comma 4" xfId="773"/>
    <cellStyle name="Comma 4 2" xfId="2579"/>
    <cellStyle name="Comma 4 2 2" xfId="2580"/>
    <cellStyle name="Comma 4 2 3" xfId="2581"/>
    <cellStyle name="Comma 4 3" xfId="2582"/>
    <cellStyle name="Comma 5" xfId="779"/>
    <cellStyle name="Comma 5 2" xfId="2583"/>
    <cellStyle name="Comma 5 2 2" xfId="2584"/>
    <cellStyle name="Comma 5 2 3" xfId="8611"/>
    <cellStyle name="Comma 5 2 4" xfId="10742"/>
    <cellStyle name="Comma 5 3" xfId="2585"/>
    <cellStyle name="Comma 5 3 2" xfId="2586"/>
    <cellStyle name="Comma 5 3 2 2" xfId="8612"/>
    <cellStyle name="Comma 5 3 2 3" xfId="10743"/>
    <cellStyle name="Comma 6" xfId="781"/>
    <cellStyle name="Comma 6 2" xfId="1196"/>
    <cellStyle name="Comma 6 2 2" xfId="8171"/>
    <cellStyle name="Comma 6 2 3" xfId="10302"/>
    <cellStyle name="Comma 6 3" xfId="2587"/>
    <cellStyle name="Comma 6 4" xfId="7740"/>
    <cellStyle name="Comma 6 5" xfId="9882"/>
    <cellStyle name="Comma 7" xfId="782"/>
    <cellStyle name="Comma 7 2" xfId="2588"/>
    <cellStyle name="Comma 7 3" xfId="2589"/>
    <cellStyle name="Comma 8" xfId="786"/>
    <cellStyle name="Comma 8 2" xfId="2590"/>
    <cellStyle name="Comma 9" xfId="2591"/>
    <cellStyle name="Comma 9 2" xfId="2592"/>
    <cellStyle name="Comma 9 2 2" xfId="8614"/>
    <cellStyle name="Comma 9 2 3" xfId="10745"/>
    <cellStyle name="Comma 9 3" xfId="2593"/>
    <cellStyle name="Comma 9 3 2" xfId="2594"/>
    <cellStyle name="Comma 9 3 2 2" xfId="8615"/>
    <cellStyle name="Comma 9 3 2 3" xfId="10746"/>
    <cellStyle name="Comma 9 4" xfId="8613"/>
    <cellStyle name="Comma 9 5" xfId="10744"/>
    <cellStyle name="Comma0" xfId="2595"/>
    <cellStyle name="Comma0 2" xfId="2596"/>
    <cellStyle name="Comma0 2 2" xfId="2597"/>
    <cellStyle name="Comma0 3" xfId="2598"/>
    <cellStyle name="Comma0 3 2" xfId="2599"/>
    <cellStyle name="Comma0 4" xfId="2600"/>
    <cellStyle name="Copied" xfId="2601"/>
    <cellStyle name="Currency" xfId="789" builtinId="4"/>
    <cellStyle name="Currency [$0]" xfId="2602"/>
    <cellStyle name="Currency [£0]" xfId="2603"/>
    <cellStyle name="Currency 10" xfId="2604"/>
    <cellStyle name="Currency 11" xfId="2605"/>
    <cellStyle name="Currency 12" xfId="2606"/>
    <cellStyle name="Currency 12 2" xfId="2607"/>
    <cellStyle name="Currency 13" xfId="2608"/>
    <cellStyle name="Currency 13 2" xfId="2609"/>
    <cellStyle name="Currency 13 2 2" xfId="2610"/>
    <cellStyle name="Currency 13 2 3" xfId="2611"/>
    <cellStyle name="Currency 13 2 3 2" xfId="8616"/>
    <cellStyle name="Currency 13 2 3 3" xfId="10747"/>
    <cellStyle name="Currency 13 3" xfId="2612"/>
    <cellStyle name="Currency 13 4" xfId="2613"/>
    <cellStyle name="Currency 14" xfId="2614"/>
    <cellStyle name="Currency 14 2" xfId="2615"/>
    <cellStyle name="Currency 14 2 2" xfId="2616"/>
    <cellStyle name="Currency 14 3" xfId="2617"/>
    <cellStyle name="Currency 15" xfId="2618"/>
    <cellStyle name="Currency 15 2" xfId="2619"/>
    <cellStyle name="Currency 16" xfId="2620"/>
    <cellStyle name="Currency 17" xfId="2621"/>
    <cellStyle name="Currency 17 2" xfId="8617"/>
    <cellStyle name="Currency 17 3" xfId="10748"/>
    <cellStyle name="Currency 18" xfId="2622"/>
    <cellStyle name="Currency 2" xfId="135"/>
    <cellStyle name="Currency 2 2" xfId="2623"/>
    <cellStyle name="Currency 2 2 2" xfId="2624"/>
    <cellStyle name="Currency 2 2 3" xfId="2625"/>
    <cellStyle name="Currency 2 2 4" xfId="7570"/>
    <cellStyle name="Currency 2 3" xfId="2626"/>
    <cellStyle name="Currency 2 3 2" xfId="2627"/>
    <cellStyle name="Currency 2 4" xfId="2628"/>
    <cellStyle name="Currency 2 4 2" xfId="2629"/>
    <cellStyle name="Currency 2 4 2 2" xfId="2630"/>
    <cellStyle name="Currency 2 4 3" xfId="2631"/>
    <cellStyle name="Currency 2 5" xfId="2632"/>
    <cellStyle name="Currency 2 5 2" xfId="2633"/>
    <cellStyle name="Currency 2 6" xfId="2634"/>
    <cellStyle name="Currency 2 7" xfId="2635"/>
    <cellStyle name="Currency 2 7 2" xfId="8618"/>
    <cellStyle name="Currency 2 7 3" xfId="10749"/>
    <cellStyle name="Currency 3" xfId="139"/>
    <cellStyle name="Currency 3 2" xfId="383"/>
    <cellStyle name="Currency 3 2 2" xfId="473"/>
    <cellStyle name="Currency 3 2 2 2" xfId="950"/>
    <cellStyle name="Currency 3 2 2 2 2" xfId="8172"/>
    <cellStyle name="Currency 3 2 2 2 3" xfId="10303"/>
    <cellStyle name="Currency 3 2 2 3" xfId="7743"/>
    <cellStyle name="Currency 3 2 2 4" xfId="9885"/>
    <cellStyle name="Currency 3 2 3" xfId="862"/>
    <cellStyle name="Currency 3 2 3 2" xfId="8173"/>
    <cellStyle name="Currency 3 2 3 3" xfId="10304"/>
    <cellStyle name="Currency 3 2 4" xfId="7742"/>
    <cellStyle name="Currency 3 2 5" xfId="9884"/>
    <cellStyle name="Currency 3 3" xfId="500"/>
    <cellStyle name="Currency 3 3 2" xfId="977"/>
    <cellStyle name="Currency 3 3 2 2" xfId="8174"/>
    <cellStyle name="Currency 3 3 2 3" xfId="10305"/>
    <cellStyle name="Currency 3 3 3" xfId="2636"/>
    <cellStyle name="Currency 3 3 4" xfId="7744"/>
    <cellStyle name="Currency 3 3 5" xfId="9886"/>
    <cellStyle name="Currency 3 4" xfId="515"/>
    <cellStyle name="Currency 3 4 2" xfId="979"/>
    <cellStyle name="Currency 3 4 2 2" xfId="8175"/>
    <cellStyle name="Currency 3 4 2 3" xfId="10306"/>
    <cellStyle name="Currency 3 4 3" xfId="7745"/>
    <cellStyle name="Currency 3 4 4" xfId="9887"/>
    <cellStyle name="Currency 3 5" xfId="421"/>
    <cellStyle name="Currency 3 5 2" xfId="898"/>
    <cellStyle name="Currency 3 5 2 2" xfId="8176"/>
    <cellStyle name="Currency 3 5 2 3" xfId="10307"/>
    <cellStyle name="Currency 3 5 3" xfId="7746"/>
    <cellStyle name="Currency 3 5 4" xfId="9888"/>
    <cellStyle name="Currency 3 6" xfId="824"/>
    <cellStyle name="Currency 3 6 2" xfId="8177"/>
    <cellStyle name="Currency 3 6 3" xfId="10308"/>
    <cellStyle name="Currency 3 7" xfId="7741"/>
    <cellStyle name="Currency 3 8" xfId="9883"/>
    <cellStyle name="Currency 4" xfId="2637"/>
    <cellStyle name="Currency 4 2" xfId="2638"/>
    <cellStyle name="Currency 4 2 2" xfId="2639"/>
    <cellStyle name="Currency 4 3" xfId="2640"/>
    <cellStyle name="Currency 4 3 2" xfId="2641"/>
    <cellStyle name="Currency 4 4" xfId="2642"/>
    <cellStyle name="Currency 4 4 2" xfId="8619"/>
    <cellStyle name="Currency 4 4 3" xfId="10750"/>
    <cellStyle name="Currency 5" xfId="2643"/>
    <cellStyle name="Currency 5 2" xfId="2644"/>
    <cellStyle name="Currency 5 2 2" xfId="2645"/>
    <cellStyle name="Currency 5 3" xfId="2646"/>
    <cellStyle name="Currency 6" xfId="2647"/>
    <cellStyle name="Currency 6 2" xfId="2648"/>
    <cellStyle name="Currency 6 2 2" xfId="2649"/>
    <cellStyle name="Currency 6 3" xfId="2650"/>
    <cellStyle name="Currency 6 4" xfId="8620"/>
    <cellStyle name="Currency 6 5" xfId="10751"/>
    <cellStyle name="Currency 7" xfId="2651"/>
    <cellStyle name="Currency 7 2" xfId="2652"/>
    <cellStyle name="Currency 7 2 2" xfId="8622"/>
    <cellStyle name="Currency 7 2 3" xfId="10753"/>
    <cellStyle name="Currency 7 3" xfId="2653"/>
    <cellStyle name="Currency 7 3 2" xfId="2654"/>
    <cellStyle name="Currency 7 3 2 2" xfId="8623"/>
    <cellStyle name="Currency 7 3 2 3" xfId="10754"/>
    <cellStyle name="Currency 7 4" xfId="2655"/>
    <cellStyle name="Currency 7 5" xfId="8621"/>
    <cellStyle name="Currency 7 6" xfId="10752"/>
    <cellStyle name="Currency 8" xfId="2656"/>
    <cellStyle name="Currency 8 2" xfId="2657"/>
    <cellStyle name="Currency 8 2 2" xfId="2658"/>
    <cellStyle name="Currency 8 2 2 2" xfId="8624"/>
    <cellStyle name="Currency 8 2 2 3" xfId="10755"/>
    <cellStyle name="Currency 8 3" xfId="2659"/>
    <cellStyle name="Currency 8 3 2" xfId="8625"/>
    <cellStyle name="Currency 8 3 3" xfId="10756"/>
    <cellStyle name="Currency 9" xfId="2660"/>
    <cellStyle name="Currency0" xfId="2661"/>
    <cellStyle name="Currency0 2" xfId="2662"/>
    <cellStyle name="Currency0 2 2" xfId="2663"/>
    <cellStyle name="Currency0 3" xfId="2664"/>
    <cellStyle name="Currency0 3 2" xfId="2665"/>
    <cellStyle name="Currency0 4" xfId="2666"/>
    <cellStyle name="Currency0 5" xfId="2667"/>
    <cellStyle name="Currency0nospace" xfId="2668"/>
    <cellStyle name="Currency2" xfId="2669"/>
    <cellStyle name="Date" xfId="2670"/>
    <cellStyle name="Date 2" xfId="2671"/>
    <cellStyle name="Dollars &amp; Cents" xfId="2672"/>
    <cellStyle name="Emphasis 1" xfId="321"/>
    <cellStyle name="Emphasis 2" xfId="322"/>
    <cellStyle name="Emphasis 3" xfId="323"/>
    <cellStyle name="Entered" xfId="2673"/>
    <cellStyle name="Euro" xfId="2674"/>
    <cellStyle name="Euro 2" xfId="2675"/>
    <cellStyle name="Euro 2 2" xfId="2676"/>
    <cellStyle name="Euro 3" xfId="2677"/>
    <cellStyle name="Euro billion" xfId="2678"/>
    <cellStyle name="Euro billion 2" xfId="2679"/>
    <cellStyle name="Euro billion 2 2" xfId="2680"/>
    <cellStyle name="Euro billion 3" xfId="2681"/>
    <cellStyle name="Euro million" xfId="2682"/>
    <cellStyle name="Euro million 2" xfId="2683"/>
    <cellStyle name="Euro million 2 2" xfId="2684"/>
    <cellStyle name="Euro million 3" xfId="2685"/>
    <cellStyle name="Euro thousand" xfId="2686"/>
    <cellStyle name="Euro thousand 2" xfId="2687"/>
    <cellStyle name="Euro thousand 2 2" xfId="2688"/>
    <cellStyle name="Euro thousand 3" xfId="2689"/>
    <cellStyle name="Euro_12889 GP Contracts v3" xfId="2690"/>
    <cellStyle name="Explanatory Text" xfId="740" builtinId="53" customBuiltin="1"/>
    <cellStyle name="Explanatory Text 2" xfId="324"/>
    <cellStyle name="Explanatory Text 2 2" xfId="2691"/>
    <cellStyle name="Explanatory Text 3" xfId="2692"/>
    <cellStyle name="Explanatory Text 3 2" xfId="2693"/>
    <cellStyle name="Explanatory Text 4" xfId="2694"/>
    <cellStyle name="Explanatory Text 4 2" xfId="2695"/>
    <cellStyle name="Explanatory Text 5" xfId="2696"/>
    <cellStyle name="Explanatory Text 6" xfId="2697"/>
    <cellStyle name="Explanatory Text 7" xfId="2698"/>
    <cellStyle name="Explanatory Text 8" xfId="2699"/>
    <cellStyle name="Explanatory Text 9" xfId="7677"/>
    <cellStyle name="Fixed" xfId="2700"/>
    <cellStyle name="Fixed 2" xfId="2701"/>
    <cellStyle name="Fixed 2 2" xfId="2702"/>
    <cellStyle name="Fixed 3" xfId="2703"/>
    <cellStyle name="Fixed 3 2" xfId="2704"/>
    <cellStyle name="Fixed 4" xfId="2705"/>
    <cellStyle name="Fixed 5" xfId="2706"/>
    <cellStyle name="Fixed_2010-2012 Program Workbook_Incent_FS" xfId="2707"/>
    <cellStyle name="Forecast" xfId="2708"/>
    <cellStyle name="fred" xfId="2709"/>
    <cellStyle name="Fred%" xfId="2710"/>
    <cellStyle name="GBP" xfId="2711"/>
    <cellStyle name="GBP 2" xfId="2712"/>
    <cellStyle name="GBP 2 2" xfId="2713"/>
    <cellStyle name="GBP 3" xfId="2714"/>
    <cellStyle name="GBP billion" xfId="2715"/>
    <cellStyle name="GBP million" xfId="2716"/>
    <cellStyle name="GBP million 2" xfId="2717"/>
    <cellStyle name="GBP million 2 2" xfId="2718"/>
    <cellStyle name="GBP million 3" xfId="2719"/>
    <cellStyle name="GBP thousand" xfId="2720"/>
    <cellStyle name="General" xfId="2721"/>
    <cellStyle name="General 2" xfId="2722"/>
    <cellStyle name="General 2 2" xfId="2723"/>
    <cellStyle name="General 3" xfId="2724"/>
    <cellStyle name="Good" xfId="731" builtinId="26" customBuiltin="1"/>
    <cellStyle name="Good 2" xfId="325"/>
    <cellStyle name="Good 2 2" xfId="2725"/>
    <cellStyle name="Good 3" xfId="2726"/>
    <cellStyle name="Good 3 2" xfId="2727"/>
    <cellStyle name="Good 4" xfId="2728"/>
    <cellStyle name="Good 4 2" xfId="2729"/>
    <cellStyle name="Good 5" xfId="2730"/>
    <cellStyle name="Good 5 2" xfId="2731"/>
    <cellStyle name="Good 6" xfId="2732"/>
    <cellStyle name="Good 7" xfId="2733"/>
    <cellStyle name="Good 8" xfId="2734"/>
    <cellStyle name="Good 9" xfId="7678"/>
    <cellStyle name="Grey" xfId="2735"/>
    <cellStyle name="Grey 2" xfId="2736"/>
    <cellStyle name="Grey_2010-2012 Program Workbook Completed_Incent_V2" xfId="2737"/>
    <cellStyle name="HEADER" xfId="2738"/>
    <cellStyle name="Header1" xfId="2739"/>
    <cellStyle name="Header2" xfId="2740"/>
    <cellStyle name="Header2 2" xfId="2741"/>
    <cellStyle name="Header2 2 2" xfId="2742"/>
    <cellStyle name="Header2 2 2 2" xfId="8628"/>
    <cellStyle name="Header2 2 2 3" xfId="8692"/>
    <cellStyle name="Header2 2 2 4" xfId="10759"/>
    <cellStyle name="Header2 2 3" xfId="2743"/>
    <cellStyle name="Header2 2 3 2" xfId="8629"/>
    <cellStyle name="Header2 2 3 3" xfId="8691"/>
    <cellStyle name="Header2 2 3 4" xfId="10760"/>
    <cellStyle name="Header2 2 4" xfId="8627"/>
    <cellStyle name="Header2 2 5" xfId="8693"/>
    <cellStyle name="Header2 2 6" xfId="10758"/>
    <cellStyle name="Header2 3" xfId="2744"/>
    <cellStyle name="Header2 3 2" xfId="8630"/>
    <cellStyle name="Header2 3 3" xfId="8690"/>
    <cellStyle name="Header2 3 4" xfId="10761"/>
    <cellStyle name="Header2 4" xfId="2745"/>
    <cellStyle name="Header2 4 2" xfId="8631"/>
    <cellStyle name="Header2 4 3" xfId="8689"/>
    <cellStyle name="Header2 4 4" xfId="10762"/>
    <cellStyle name="Header2 5" xfId="8626"/>
    <cellStyle name="Header2 6" xfId="8694"/>
    <cellStyle name="Header2 7" xfId="10757"/>
    <cellStyle name="Heading 1" xfId="727" builtinId="16" customBuiltin="1"/>
    <cellStyle name="Heading 1 10" xfId="2746"/>
    <cellStyle name="Heading 1 11" xfId="2747"/>
    <cellStyle name="Heading 1 12" xfId="2748"/>
    <cellStyle name="Heading 1 13" xfId="2749"/>
    <cellStyle name="Heading 1 14" xfId="2750"/>
    <cellStyle name="Heading 1 15" xfId="7679"/>
    <cellStyle name="Heading 1 2" xfId="326"/>
    <cellStyle name="Heading 1 2 2" xfId="2751"/>
    <cellStyle name="Heading 1 2 3" xfId="2752"/>
    <cellStyle name="Heading 1 3" xfId="2753"/>
    <cellStyle name="Heading 1 3 2" xfId="2754"/>
    <cellStyle name="Heading 1 3 3" xfId="2755"/>
    <cellStyle name="Heading 1 4" xfId="2756"/>
    <cellStyle name="Heading 1 4 2" xfId="2757"/>
    <cellStyle name="Heading 1 4 3" xfId="2758"/>
    <cellStyle name="Heading 1 5" xfId="2759"/>
    <cellStyle name="Heading 1 5 2" xfId="2760"/>
    <cellStyle name="Heading 1 6" xfId="2761"/>
    <cellStyle name="Heading 1 6 2" xfId="2762"/>
    <cellStyle name="Heading 1 7" xfId="2763"/>
    <cellStyle name="Heading 1 7 2" xfId="2764"/>
    <cellStyle name="Heading 1 8" xfId="2765"/>
    <cellStyle name="Heading 1 8 2" xfId="2766"/>
    <cellStyle name="Heading 1 9" xfId="2767"/>
    <cellStyle name="Heading 2" xfId="728" builtinId="17" customBuiltin="1"/>
    <cellStyle name="Heading 2 10" xfId="2768"/>
    <cellStyle name="Heading 2 11" xfId="2769"/>
    <cellStyle name="Heading 2 12" xfId="2770"/>
    <cellStyle name="Heading 2 13" xfId="2771"/>
    <cellStyle name="Heading 2 14" xfId="2772"/>
    <cellStyle name="Heading 2 15" xfId="7680"/>
    <cellStyle name="Heading 2 2" xfId="327"/>
    <cellStyle name="Heading 2 2 2" xfId="2773"/>
    <cellStyle name="Heading 2 2 3" xfId="2774"/>
    <cellStyle name="Heading 2 3" xfId="2775"/>
    <cellStyle name="Heading 2 3 2" xfId="2776"/>
    <cellStyle name="Heading 2 3 3" xfId="2777"/>
    <cellStyle name="Heading 2 4" xfId="2778"/>
    <cellStyle name="Heading 2 4 2" xfId="2779"/>
    <cellStyle name="Heading 2 4 3" xfId="2780"/>
    <cellStyle name="Heading 2 5" xfId="2781"/>
    <cellStyle name="Heading 2 5 2" xfId="2782"/>
    <cellStyle name="Heading 2 6" xfId="2783"/>
    <cellStyle name="Heading 2 6 2" xfId="2784"/>
    <cellStyle name="Heading 2 7" xfId="2785"/>
    <cellStyle name="Heading 2 7 2" xfId="2786"/>
    <cellStyle name="Heading 2 8" xfId="2787"/>
    <cellStyle name="Heading 2 8 2" xfId="2788"/>
    <cellStyle name="Heading 2 9" xfId="2789"/>
    <cellStyle name="Heading 3" xfId="729" builtinId="18" customBuiltin="1"/>
    <cellStyle name="Heading 3 2" xfId="328"/>
    <cellStyle name="Heading 3 2 2" xfId="2790"/>
    <cellStyle name="Heading 3 3" xfId="2791"/>
    <cellStyle name="Heading 3 3 2" xfId="2792"/>
    <cellStyle name="Heading 3 4" xfId="2793"/>
    <cellStyle name="Heading 3 4 2" xfId="2794"/>
    <cellStyle name="Heading 3 5" xfId="2795"/>
    <cellStyle name="Heading 3 6" xfId="2796"/>
    <cellStyle name="Heading 3 7" xfId="2797"/>
    <cellStyle name="Heading 3 8" xfId="2798"/>
    <cellStyle name="Heading 3 9" xfId="7681"/>
    <cellStyle name="Heading 4" xfId="730" builtinId="19" customBuiltin="1"/>
    <cellStyle name="Heading 4 2" xfId="329"/>
    <cellStyle name="Heading 4 2 2" xfId="2799"/>
    <cellStyle name="Heading 4 3" xfId="2800"/>
    <cellStyle name="Heading 4 3 2" xfId="2801"/>
    <cellStyle name="Heading 4 4" xfId="2802"/>
    <cellStyle name="Heading 4 4 2" xfId="2803"/>
    <cellStyle name="Heading 4 5" xfId="2804"/>
    <cellStyle name="Heading 4 6" xfId="2805"/>
    <cellStyle name="Heading 4 7" xfId="2806"/>
    <cellStyle name="Heading 4 8" xfId="2807"/>
    <cellStyle name="Heading1" xfId="2808"/>
    <cellStyle name="Heading1 2" xfId="2809"/>
    <cellStyle name="Heading1 2 2" xfId="2810"/>
    <cellStyle name="Heading1 3" xfId="2811"/>
    <cellStyle name="Heading1 3 2" xfId="2812"/>
    <cellStyle name="Heading1 4" xfId="2813"/>
    <cellStyle name="Heading1_2010-2012 Program Workbook_Incent_FS" xfId="2814"/>
    <cellStyle name="Heading2" xfId="2815"/>
    <cellStyle name="Heading2 2" xfId="2816"/>
    <cellStyle name="Heading2 2 2" xfId="2817"/>
    <cellStyle name="Heading2 3" xfId="2818"/>
    <cellStyle name="Heading2 3 2" xfId="2819"/>
    <cellStyle name="Heading2 4" xfId="2820"/>
    <cellStyle name="Heading2_2010-2012 Program Workbook_Incent_FS" xfId="2821"/>
    <cellStyle name="Hidden" xfId="2822"/>
    <cellStyle name="Hidden 2" xfId="2823"/>
    <cellStyle name="HIGHLIGHT" xfId="2824"/>
    <cellStyle name="highlite" xfId="2825"/>
    <cellStyle name="hilite" xfId="2826"/>
    <cellStyle name="Hyperlink" xfId="2" builtinId="8"/>
    <cellStyle name="Hyperlink 2" xfId="341"/>
    <cellStyle name="Hyperlink 2 2" xfId="2827"/>
    <cellStyle name="Input" xfId="734" builtinId="20" customBuiltin="1"/>
    <cellStyle name="Input [yellow]" xfId="2828"/>
    <cellStyle name="Input [yellow] 2" xfId="2829"/>
    <cellStyle name="Input [yellow] 2 2" xfId="2830"/>
    <cellStyle name="Input [yellow] 2 2 2" xfId="2831"/>
    <cellStyle name="Input [yellow] 2 2 2 2" xfId="8635"/>
    <cellStyle name="Input [yellow] 2 2 2 3" xfId="8685"/>
    <cellStyle name="Input [yellow] 2 2 2 4" xfId="10766"/>
    <cellStyle name="Input [yellow] 2 2 3" xfId="8634"/>
    <cellStyle name="Input [yellow] 2 2 4" xfId="8686"/>
    <cellStyle name="Input [yellow] 2 2 5" xfId="10765"/>
    <cellStyle name="Input [yellow] 2 3" xfId="2832"/>
    <cellStyle name="Input [yellow] 2 3 2" xfId="8636"/>
    <cellStyle name="Input [yellow] 2 3 3" xfId="8684"/>
    <cellStyle name="Input [yellow] 2 3 4" xfId="10767"/>
    <cellStyle name="Input [yellow] 2 4" xfId="8633"/>
    <cellStyle name="Input [yellow] 2 5" xfId="8687"/>
    <cellStyle name="Input [yellow] 2 6" xfId="10764"/>
    <cellStyle name="Input [yellow] 3" xfId="2833"/>
    <cellStyle name="Input [yellow] 3 2" xfId="2834"/>
    <cellStyle name="Input [yellow] 3 2 2" xfId="8638"/>
    <cellStyle name="Input [yellow] 3 2 3" xfId="8682"/>
    <cellStyle name="Input [yellow] 3 2 4" xfId="10769"/>
    <cellStyle name="Input [yellow] 3 3" xfId="8637"/>
    <cellStyle name="Input [yellow] 3 4" xfId="8683"/>
    <cellStyle name="Input [yellow] 3 5" xfId="10768"/>
    <cellStyle name="Input [yellow] 4" xfId="2835"/>
    <cellStyle name="Input [yellow] 4 2" xfId="8639"/>
    <cellStyle name="Input [yellow] 4 3" xfId="8681"/>
    <cellStyle name="Input [yellow] 4 4" xfId="10770"/>
    <cellStyle name="Input [yellow] 5" xfId="8632"/>
    <cellStyle name="Input [yellow] 6" xfId="8688"/>
    <cellStyle name="Input [yellow] 7" xfId="10763"/>
    <cellStyle name="Input [yellow]_2010-2012 Program Workbook Completed_Incent_V2" xfId="2836"/>
    <cellStyle name="Input 2" xfId="330"/>
    <cellStyle name="Input 2 2" xfId="2837"/>
    <cellStyle name="Input 2 3" xfId="2838"/>
    <cellStyle name="Input 2 3 2" xfId="8640"/>
    <cellStyle name="Input 2 3 3" xfId="8680"/>
    <cellStyle name="Input 2 3 4" xfId="10771"/>
    <cellStyle name="Input 3" xfId="2839"/>
    <cellStyle name="Input 3 2" xfId="2840"/>
    <cellStyle name="Input 3 2 2" xfId="8641"/>
    <cellStyle name="Input 3 2 3" xfId="8679"/>
    <cellStyle name="Input 3 2 4" xfId="10772"/>
    <cellStyle name="Input 4" xfId="2841"/>
    <cellStyle name="Input 4 2" xfId="2842"/>
    <cellStyle name="Input 4 2 2" xfId="8642"/>
    <cellStyle name="Input 4 2 3" xfId="8678"/>
    <cellStyle name="Input 4 2 4" xfId="10773"/>
    <cellStyle name="Input 5" xfId="2843"/>
    <cellStyle name="Input 5 2" xfId="2844"/>
    <cellStyle name="Input 5 2 2" xfId="8643"/>
    <cellStyle name="Input 5 2 3" xfId="8677"/>
    <cellStyle name="Input 5 2 4" xfId="10774"/>
    <cellStyle name="Input 6" xfId="2845"/>
    <cellStyle name="Input 6 2" xfId="2846"/>
    <cellStyle name="Input 6 2 2" xfId="8644"/>
    <cellStyle name="Input 6 2 3" xfId="8676"/>
    <cellStyle name="Input 6 2 4" xfId="10775"/>
    <cellStyle name="Input 7" xfId="2847"/>
    <cellStyle name="Input 7 2" xfId="2848"/>
    <cellStyle name="Input 7 2 2" xfId="8646"/>
    <cellStyle name="Input 7 2 3" xfId="8674"/>
    <cellStyle name="Input 7 2 4" xfId="10777"/>
    <cellStyle name="Input 7 3" xfId="8645"/>
    <cellStyle name="Input 7 4" xfId="8675"/>
    <cellStyle name="Input 7 5" xfId="10776"/>
    <cellStyle name="Input 8" xfId="2849"/>
    <cellStyle name="Input 9" xfId="7682"/>
    <cellStyle name="LabelWithTotals" xfId="2850"/>
    <cellStyle name="Linked Cell" xfId="737" builtinId="24" customBuiltin="1"/>
    <cellStyle name="Linked Cell 2" xfId="331"/>
    <cellStyle name="Linked Cell 2 2" xfId="2851"/>
    <cellStyle name="Linked Cell 2 3" xfId="2852"/>
    <cellStyle name="Linked Cell 3" xfId="2853"/>
    <cellStyle name="Linked Cell 3 2" xfId="2854"/>
    <cellStyle name="Linked Cell 4" xfId="2855"/>
    <cellStyle name="Linked Cell 4 2" xfId="2856"/>
    <cellStyle name="Linked Cell 5" xfId="2857"/>
    <cellStyle name="Linked Cell 5 2" xfId="2858"/>
    <cellStyle name="Linked Cell 6" xfId="2859"/>
    <cellStyle name="Linked Cell 7" xfId="2860"/>
    <cellStyle name="Linked Cell 8" xfId="2861"/>
    <cellStyle name="Millares [0]_2AV_M_M " xfId="2862"/>
    <cellStyle name="Millares_2AV_M_M " xfId="2863"/>
    <cellStyle name="million" xfId="2864"/>
    <cellStyle name="million 2" xfId="2865"/>
    <cellStyle name="million 2 2" xfId="2866"/>
    <cellStyle name="million 3" xfId="2867"/>
    <cellStyle name="Moneda [0]_2AV_M_M " xfId="2868"/>
    <cellStyle name="Moneda_2AV_M_M " xfId="2869"/>
    <cellStyle name="MyHeading1" xfId="2870"/>
    <cellStyle name="MyHeading1 2" xfId="2871"/>
    <cellStyle name="Neutral" xfId="733" builtinId="28" customBuiltin="1"/>
    <cellStyle name="Neutral 2" xfId="332"/>
    <cellStyle name="Neutral 2 2" xfId="2872"/>
    <cellStyle name="Neutral 3" xfId="2873"/>
    <cellStyle name="Neutral 3 2" xfId="2874"/>
    <cellStyle name="Neutral 4" xfId="2875"/>
    <cellStyle name="Neutral 4 2" xfId="2876"/>
    <cellStyle name="Neutral 5" xfId="2877"/>
    <cellStyle name="Neutral 6" xfId="2878"/>
    <cellStyle name="Neutral 7" xfId="2879"/>
    <cellStyle name="Neutral 8" xfId="2880"/>
    <cellStyle name="Neutral 9" xfId="7683"/>
    <cellStyle name="no dec" xfId="2881"/>
    <cellStyle name="Normal" xfId="0" builtinId="0"/>
    <cellStyle name="Normal - Style1" xfId="2882"/>
    <cellStyle name="Normal - Style1 2" xfId="2883"/>
    <cellStyle name="Normal - Style1 2 2" xfId="2884"/>
    <cellStyle name="Normal - Style1 3" xfId="2885"/>
    <cellStyle name="Normal - Style1 3 2" xfId="2886"/>
    <cellStyle name="Normal - Style1 4" xfId="2887"/>
    <cellStyle name="Normal - Style1_2010-2012 Program Workbook_Incent_FS" xfId="2888"/>
    <cellStyle name="Normal - Style2" xfId="2889"/>
    <cellStyle name="Normal - Style3" xfId="2890"/>
    <cellStyle name="Normal - Style4" xfId="2891"/>
    <cellStyle name="Normal - Style5" xfId="2892"/>
    <cellStyle name="Normal - Style6" xfId="2893"/>
    <cellStyle name="Normal - Style7" xfId="2894"/>
    <cellStyle name="Normal - Style8" xfId="2895"/>
    <cellStyle name="Normal 10" xfId="766"/>
    <cellStyle name="Normal 10 2" xfId="2896"/>
    <cellStyle name="Normal 10 3" xfId="2897"/>
    <cellStyle name="Normal 10 3 2" xfId="8647"/>
    <cellStyle name="Normal 10 3 3" xfId="10778"/>
    <cellStyle name="Normal 10 4" xfId="2898"/>
    <cellStyle name="Normal 11" xfId="778"/>
    <cellStyle name="Normal 11 2" xfId="2899"/>
    <cellStyle name="Normal 11 2 2" xfId="2900"/>
    <cellStyle name="Normal 11 2 2 2" xfId="2901"/>
    <cellStyle name="Normal 11 2 2 2 2" xfId="8648"/>
    <cellStyle name="Normal 11 2 2 2 3" xfId="10779"/>
    <cellStyle name="Normal 11 2 2 3" xfId="2902"/>
    <cellStyle name="Normal 11 2 3" xfId="2903"/>
    <cellStyle name="Normal 11 2 3 2" xfId="8649"/>
    <cellStyle name="Normal 11 2 3 3" xfId="10780"/>
    <cellStyle name="Normal 11 2 4" xfId="2904"/>
    <cellStyle name="Normal 11 3" xfId="2905"/>
    <cellStyle name="Normal 11 3 2" xfId="2906"/>
    <cellStyle name="Normal 11 3 3" xfId="8650"/>
    <cellStyle name="Normal 11 3 4" xfId="10781"/>
    <cellStyle name="Normal 11 4" xfId="2907"/>
    <cellStyle name="Normal 12" xfId="780"/>
    <cellStyle name="Normal 12 2" xfId="1195"/>
    <cellStyle name="Normal 12 2 2" xfId="2908"/>
    <cellStyle name="Normal 12 2 2 2" xfId="8651"/>
    <cellStyle name="Normal 12 2 2 3" xfId="10782"/>
    <cellStyle name="Normal 12 2 3" xfId="8178"/>
    <cellStyle name="Normal 12 2 4" xfId="10309"/>
    <cellStyle name="Normal 12 3" xfId="2909"/>
    <cellStyle name="Normal 12 3 2" xfId="2910"/>
    <cellStyle name="Normal 12 3 2 2" xfId="8652"/>
    <cellStyle name="Normal 12 3 2 3" xfId="10783"/>
    <cellStyle name="Normal 12 4" xfId="2911"/>
    <cellStyle name="Normal 12 4 2" xfId="8653"/>
    <cellStyle name="Normal 12 4 3" xfId="10784"/>
    <cellStyle name="Normal 12 5" xfId="2912"/>
    <cellStyle name="Normal 12 5 2" xfId="8654"/>
    <cellStyle name="Normal 12 5 3" xfId="10785"/>
    <cellStyle name="Normal 12 6" xfId="2913"/>
    <cellStyle name="Normal 12 7" xfId="7747"/>
    <cellStyle name="Normal 12 8" xfId="9889"/>
    <cellStyle name="Normal 12_2010 - 2012 CEE Analysis - 2012 Budget DRAFT 11.1.11" xfId="2914"/>
    <cellStyle name="Normal 13" xfId="784"/>
    <cellStyle name="Normal 13 2" xfId="2915"/>
    <cellStyle name="Normal 13 3" xfId="2916"/>
    <cellStyle name="Normal 13 3 2" xfId="8655"/>
    <cellStyle name="Normal 13 3 3" xfId="10786"/>
    <cellStyle name="Normal 13 4" xfId="2917"/>
    <cellStyle name="Normal 13 4 2" xfId="2918"/>
    <cellStyle name="Normal 13 4 2 2" xfId="8656"/>
    <cellStyle name="Normal 13 4 2 3" xfId="10787"/>
    <cellStyle name="Normal 13 5" xfId="2919"/>
    <cellStyle name="Normal 14" xfId="725"/>
    <cellStyle name="Normal 14 2" xfId="2920"/>
    <cellStyle name="Normal 14 2 2" xfId="2921"/>
    <cellStyle name="Normal 14 2 2 2" xfId="8658"/>
    <cellStyle name="Normal 14 2 2 3" xfId="10789"/>
    <cellStyle name="Normal 14 2 3" xfId="8657"/>
    <cellStyle name="Normal 14 2 4" xfId="10788"/>
    <cellStyle name="Normal 14 3" xfId="2922"/>
    <cellStyle name="Normal 14 3 2" xfId="8659"/>
    <cellStyle name="Normal 14 3 3" xfId="10790"/>
    <cellStyle name="Normal 14 4" xfId="2923"/>
    <cellStyle name="Normal 14 4 2" xfId="2924"/>
    <cellStyle name="Normal 14 4 2 2" xfId="8660"/>
    <cellStyle name="Normal 14 4 2 3" xfId="10791"/>
    <cellStyle name="Normal 14 5" xfId="2925"/>
    <cellStyle name="Normal 15" xfId="788"/>
    <cellStyle name="Normal 15 2" xfId="2926"/>
    <cellStyle name="Normal 15 2 2" xfId="8661"/>
    <cellStyle name="Normal 15 2 3" xfId="10792"/>
    <cellStyle name="Normal 15 3" xfId="2927"/>
    <cellStyle name="Normal 15 3 2" xfId="8662"/>
    <cellStyle name="Normal 15 3 3" xfId="10793"/>
    <cellStyle name="Normal 15 4" xfId="2928"/>
    <cellStyle name="Normal 16" xfId="2929"/>
    <cellStyle name="Normal 16 2" xfId="2930"/>
    <cellStyle name="Normal 16 2 2" xfId="2931"/>
    <cellStyle name="Normal 16 2 3" xfId="8663"/>
    <cellStyle name="Normal 16 2 4" xfId="10794"/>
    <cellStyle name="Normal 16 3" xfId="2932"/>
    <cellStyle name="Normal 16 3 2" xfId="2933"/>
    <cellStyle name="Normal 16 3 2 2" xfId="8664"/>
    <cellStyle name="Normal 16 3 2 3" xfId="10795"/>
    <cellStyle name="Normal 16 4" xfId="2934"/>
    <cellStyle name="Normal 16 5" xfId="8568"/>
    <cellStyle name="Normal 16 6" xfId="10699"/>
    <cellStyle name="Normal 16_E3 model inputs for comparison" xfId="2935"/>
    <cellStyle name="Normal 17" xfId="2936"/>
    <cellStyle name="Normal 17 2" xfId="2937"/>
    <cellStyle name="Normal 17 2 2" xfId="8666"/>
    <cellStyle name="Normal 17 2 3" xfId="10797"/>
    <cellStyle name="Normal 17 3" xfId="2938"/>
    <cellStyle name="Normal 17 3 2" xfId="8667"/>
    <cellStyle name="Normal 17 3 3" xfId="10798"/>
    <cellStyle name="Normal 17 4" xfId="2939"/>
    <cellStyle name="Normal 17 5" xfId="8665"/>
    <cellStyle name="Normal 17 6" xfId="10796"/>
    <cellStyle name="Normal 18" xfId="2940"/>
    <cellStyle name="Normal 18 2" xfId="2941"/>
    <cellStyle name="Normal 18 2 2" xfId="8669"/>
    <cellStyle name="Normal 18 2 3" xfId="10800"/>
    <cellStyle name="Normal 18 3" xfId="2942"/>
    <cellStyle name="Normal 18 3 2" xfId="8670"/>
    <cellStyle name="Normal 18 3 3" xfId="10801"/>
    <cellStyle name="Normal 18 4" xfId="2943"/>
    <cellStyle name="Normal 18 5" xfId="8668"/>
    <cellStyle name="Normal 18 6" xfId="10799"/>
    <cellStyle name="Normal 19" xfId="2944"/>
    <cellStyle name="Normal 19 2" xfId="2945"/>
    <cellStyle name="Normal 19 3" xfId="2946"/>
    <cellStyle name="Normal 2" xfId="3"/>
    <cellStyle name="Normal 2 10" xfId="2947"/>
    <cellStyle name="Normal 2 10 10" xfId="2948"/>
    <cellStyle name="Normal 2 10 10 2" xfId="2949"/>
    <cellStyle name="Normal 2 10 11" xfId="2950"/>
    <cellStyle name="Normal 2 10 11 2" xfId="2951"/>
    <cellStyle name="Normal 2 10 12" xfId="2952"/>
    <cellStyle name="Normal 2 10 12 2" xfId="2953"/>
    <cellStyle name="Normal 2 10 13" xfId="2954"/>
    <cellStyle name="Normal 2 10 13 2" xfId="2955"/>
    <cellStyle name="Normal 2 10 14" xfId="2956"/>
    <cellStyle name="Normal 2 10 14 2" xfId="2957"/>
    <cellStyle name="Normal 2 10 15" xfId="2958"/>
    <cellStyle name="Normal 2 10 15 2" xfId="2959"/>
    <cellStyle name="Normal 2 10 16" xfId="2960"/>
    <cellStyle name="Normal 2 10 16 2" xfId="2961"/>
    <cellStyle name="Normal 2 10 17" xfId="2962"/>
    <cellStyle name="Normal 2 10 17 2" xfId="2963"/>
    <cellStyle name="Normal 2 10 18" xfId="2964"/>
    <cellStyle name="Normal 2 10 18 2" xfId="2965"/>
    <cellStyle name="Normal 2 10 19" xfId="2966"/>
    <cellStyle name="Normal 2 10 19 2" xfId="2967"/>
    <cellStyle name="Normal 2 10 2" xfId="2968"/>
    <cellStyle name="Normal 2 10 2 2" xfId="2969"/>
    <cellStyle name="Normal 2 10 20" xfId="2970"/>
    <cellStyle name="Normal 2 10 20 2" xfId="2971"/>
    <cellStyle name="Normal 2 10 21" xfId="2972"/>
    <cellStyle name="Normal 2 10 21 2" xfId="2973"/>
    <cellStyle name="Normal 2 10 22" xfId="2974"/>
    <cellStyle name="Normal 2 10 22 2" xfId="2975"/>
    <cellStyle name="Normal 2 10 23" xfId="2976"/>
    <cellStyle name="Normal 2 10 23 2" xfId="2977"/>
    <cellStyle name="Normal 2 10 24" xfId="2978"/>
    <cellStyle name="Normal 2 10 3" xfId="2979"/>
    <cellStyle name="Normal 2 10 3 2" xfId="2980"/>
    <cellStyle name="Normal 2 10 4" xfId="2981"/>
    <cellStyle name="Normal 2 10 4 2" xfId="2982"/>
    <cellStyle name="Normal 2 10 5" xfId="2983"/>
    <cellStyle name="Normal 2 10 5 2" xfId="2984"/>
    <cellStyle name="Normal 2 10 6" xfId="2985"/>
    <cellStyle name="Normal 2 10 6 2" xfId="2986"/>
    <cellStyle name="Normal 2 10 7" xfId="2987"/>
    <cellStyle name="Normal 2 10 7 2" xfId="2988"/>
    <cellStyle name="Normal 2 10 8" xfId="2989"/>
    <cellStyle name="Normal 2 10 8 2" xfId="2990"/>
    <cellStyle name="Normal 2 10 9" xfId="2991"/>
    <cellStyle name="Normal 2 10 9 2" xfId="2992"/>
    <cellStyle name="Normal 2 100" xfId="2993"/>
    <cellStyle name="Normal 2 100 2" xfId="8671"/>
    <cellStyle name="Normal 2 100 3" xfId="10802"/>
    <cellStyle name="Normal 2 101" xfId="2994"/>
    <cellStyle name="Normal 2 102" xfId="2995"/>
    <cellStyle name="Normal 2 102 2" xfId="8672"/>
    <cellStyle name="Normal 2 102 3" xfId="10803"/>
    <cellStyle name="Normal 2 103" xfId="7684"/>
    <cellStyle name="Normal 2 11" xfId="2996"/>
    <cellStyle name="Normal 2 11 10" xfId="2997"/>
    <cellStyle name="Normal 2 11 10 2" xfId="2998"/>
    <cellStyle name="Normal 2 11 11" xfId="2999"/>
    <cellStyle name="Normal 2 11 11 2" xfId="3000"/>
    <cellStyle name="Normal 2 11 12" xfId="3001"/>
    <cellStyle name="Normal 2 11 12 2" xfId="3002"/>
    <cellStyle name="Normal 2 11 13" xfId="3003"/>
    <cellStyle name="Normal 2 11 13 2" xfId="3004"/>
    <cellStyle name="Normal 2 11 14" xfId="3005"/>
    <cellStyle name="Normal 2 11 14 2" xfId="3006"/>
    <cellStyle name="Normal 2 11 15" xfId="3007"/>
    <cellStyle name="Normal 2 11 15 2" xfId="3008"/>
    <cellStyle name="Normal 2 11 16" xfId="3009"/>
    <cellStyle name="Normal 2 11 16 2" xfId="3010"/>
    <cellStyle name="Normal 2 11 17" xfId="3011"/>
    <cellStyle name="Normal 2 11 17 2" xfId="3012"/>
    <cellStyle name="Normal 2 11 18" xfId="3013"/>
    <cellStyle name="Normal 2 11 18 2" xfId="3014"/>
    <cellStyle name="Normal 2 11 19" xfId="3015"/>
    <cellStyle name="Normal 2 11 19 2" xfId="3016"/>
    <cellStyle name="Normal 2 11 2" xfId="3017"/>
    <cellStyle name="Normal 2 11 2 2" xfId="3018"/>
    <cellStyle name="Normal 2 11 20" xfId="3019"/>
    <cellStyle name="Normal 2 11 20 2" xfId="3020"/>
    <cellStyle name="Normal 2 11 21" xfId="3021"/>
    <cellStyle name="Normal 2 11 21 2" xfId="3022"/>
    <cellStyle name="Normal 2 11 22" xfId="3023"/>
    <cellStyle name="Normal 2 11 22 2" xfId="3024"/>
    <cellStyle name="Normal 2 11 23" xfId="3025"/>
    <cellStyle name="Normal 2 11 23 2" xfId="3026"/>
    <cellStyle name="Normal 2 11 24" xfId="3027"/>
    <cellStyle name="Normal 2 11 3" xfId="3028"/>
    <cellStyle name="Normal 2 11 3 2" xfId="3029"/>
    <cellStyle name="Normal 2 11 4" xfId="3030"/>
    <cellStyle name="Normal 2 11 4 2" xfId="3031"/>
    <cellStyle name="Normal 2 11 5" xfId="3032"/>
    <cellStyle name="Normal 2 11 5 2" xfId="3033"/>
    <cellStyle name="Normal 2 11 6" xfId="3034"/>
    <cellStyle name="Normal 2 11 6 2" xfId="3035"/>
    <cellStyle name="Normal 2 11 7" xfId="3036"/>
    <cellStyle name="Normal 2 11 7 2" xfId="3037"/>
    <cellStyle name="Normal 2 11 8" xfId="3038"/>
    <cellStyle name="Normal 2 11 8 2" xfId="3039"/>
    <cellStyle name="Normal 2 11 9" xfId="3040"/>
    <cellStyle name="Normal 2 11 9 2" xfId="3041"/>
    <cellStyle name="Normal 2 12" xfId="3042"/>
    <cellStyle name="Normal 2 12 10" xfId="3043"/>
    <cellStyle name="Normal 2 12 10 2" xfId="3044"/>
    <cellStyle name="Normal 2 12 11" xfId="3045"/>
    <cellStyle name="Normal 2 12 11 2" xfId="3046"/>
    <cellStyle name="Normal 2 12 12" xfId="3047"/>
    <cellStyle name="Normal 2 12 12 2" xfId="3048"/>
    <cellStyle name="Normal 2 12 13" xfId="3049"/>
    <cellStyle name="Normal 2 12 13 2" xfId="3050"/>
    <cellStyle name="Normal 2 12 14" xfId="3051"/>
    <cellStyle name="Normal 2 12 14 2" xfId="3052"/>
    <cellStyle name="Normal 2 12 15" xfId="3053"/>
    <cellStyle name="Normal 2 12 15 2" xfId="3054"/>
    <cellStyle name="Normal 2 12 16" xfId="3055"/>
    <cellStyle name="Normal 2 12 16 2" xfId="3056"/>
    <cellStyle name="Normal 2 12 17" xfId="3057"/>
    <cellStyle name="Normal 2 12 17 2" xfId="3058"/>
    <cellStyle name="Normal 2 12 18" xfId="3059"/>
    <cellStyle name="Normal 2 12 18 2" xfId="3060"/>
    <cellStyle name="Normal 2 12 19" xfId="3061"/>
    <cellStyle name="Normal 2 12 19 2" xfId="3062"/>
    <cellStyle name="Normal 2 12 2" xfId="3063"/>
    <cellStyle name="Normal 2 12 2 2" xfId="3064"/>
    <cellStyle name="Normal 2 12 20" xfId="3065"/>
    <cellStyle name="Normal 2 12 20 2" xfId="3066"/>
    <cellStyle name="Normal 2 12 21" xfId="3067"/>
    <cellStyle name="Normal 2 12 21 2" xfId="3068"/>
    <cellStyle name="Normal 2 12 22" xfId="3069"/>
    <cellStyle name="Normal 2 12 22 2" xfId="3070"/>
    <cellStyle name="Normal 2 12 23" xfId="3071"/>
    <cellStyle name="Normal 2 12 23 2" xfId="3072"/>
    <cellStyle name="Normal 2 12 24" xfId="3073"/>
    <cellStyle name="Normal 2 12 3" xfId="3074"/>
    <cellStyle name="Normal 2 12 3 2" xfId="3075"/>
    <cellStyle name="Normal 2 12 4" xfId="3076"/>
    <cellStyle name="Normal 2 12 4 2" xfId="3077"/>
    <cellStyle name="Normal 2 12 5" xfId="3078"/>
    <cellStyle name="Normal 2 12 5 2" xfId="3079"/>
    <cellStyle name="Normal 2 12 6" xfId="3080"/>
    <cellStyle name="Normal 2 12 6 2" xfId="3081"/>
    <cellStyle name="Normal 2 12 7" xfId="3082"/>
    <cellStyle name="Normal 2 12 7 2" xfId="3083"/>
    <cellStyle name="Normal 2 12 8" xfId="3084"/>
    <cellStyle name="Normal 2 12 8 2" xfId="3085"/>
    <cellStyle name="Normal 2 12 9" xfId="3086"/>
    <cellStyle name="Normal 2 12 9 2" xfId="3087"/>
    <cellStyle name="Normal 2 13" xfId="3088"/>
    <cellStyle name="Normal 2 13 10" xfId="3089"/>
    <cellStyle name="Normal 2 13 10 2" xfId="3090"/>
    <cellStyle name="Normal 2 13 11" xfId="3091"/>
    <cellStyle name="Normal 2 13 11 2" xfId="3092"/>
    <cellStyle name="Normal 2 13 12" xfId="3093"/>
    <cellStyle name="Normal 2 13 12 2" xfId="3094"/>
    <cellStyle name="Normal 2 13 13" xfId="3095"/>
    <cellStyle name="Normal 2 13 13 2" xfId="3096"/>
    <cellStyle name="Normal 2 13 14" xfId="3097"/>
    <cellStyle name="Normal 2 13 14 2" xfId="3098"/>
    <cellStyle name="Normal 2 13 15" xfId="3099"/>
    <cellStyle name="Normal 2 13 15 2" xfId="3100"/>
    <cellStyle name="Normal 2 13 16" xfId="3101"/>
    <cellStyle name="Normal 2 13 16 2" xfId="3102"/>
    <cellStyle name="Normal 2 13 17" xfId="3103"/>
    <cellStyle name="Normal 2 13 17 2" xfId="3104"/>
    <cellStyle name="Normal 2 13 18" xfId="3105"/>
    <cellStyle name="Normal 2 13 18 2" xfId="3106"/>
    <cellStyle name="Normal 2 13 19" xfId="3107"/>
    <cellStyle name="Normal 2 13 19 2" xfId="3108"/>
    <cellStyle name="Normal 2 13 2" xfId="3109"/>
    <cellStyle name="Normal 2 13 2 2" xfId="3110"/>
    <cellStyle name="Normal 2 13 20" xfId="3111"/>
    <cellStyle name="Normal 2 13 20 2" xfId="3112"/>
    <cellStyle name="Normal 2 13 21" xfId="3113"/>
    <cellStyle name="Normal 2 13 21 2" xfId="3114"/>
    <cellStyle name="Normal 2 13 22" xfId="3115"/>
    <cellStyle name="Normal 2 13 22 2" xfId="3116"/>
    <cellStyle name="Normal 2 13 23" xfId="3117"/>
    <cellStyle name="Normal 2 13 23 2" xfId="3118"/>
    <cellStyle name="Normal 2 13 24" xfId="3119"/>
    <cellStyle name="Normal 2 13 3" xfId="3120"/>
    <cellStyle name="Normal 2 13 3 2" xfId="3121"/>
    <cellStyle name="Normal 2 13 4" xfId="3122"/>
    <cellStyle name="Normal 2 13 4 2" xfId="3123"/>
    <cellStyle name="Normal 2 13 5" xfId="3124"/>
    <cellStyle name="Normal 2 13 5 2" xfId="3125"/>
    <cellStyle name="Normal 2 13 6" xfId="3126"/>
    <cellStyle name="Normal 2 13 6 2" xfId="3127"/>
    <cellStyle name="Normal 2 13 7" xfId="3128"/>
    <cellStyle name="Normal 2 13 7 2" xfId="3129"/>
    <cellStyle name="Normal 2 13 8" xfId="3130"/>
    <cellStyle name="Normal 2 13 8 2" xfId="3131"/>
    <cellStyle name="Normal 2 13 9" xfId="3132"/>
    <cellStyle name="Normal 2 13 9 2" xfId="3133"/>
    <cellStyle name="Normal 2 14" xfId="3134"/>
    <cellStyle name="Normal 2 14 10" xfId="3135"/>
    <cellStyle name="Normal 2 14 10 2" xfId="3136"/>
    <cellStyle name="Normal 2 14 11" xfId="3137"/>
    <cellStyle name="Normal 2 14 11 2" xfId="3138"/>
    <cellStyle name="Normal 2 14 12" xfId="3139"/>
    <cellStyle name="Normal 2 14 12 2" xfId="3140"/>
    <cellStyle name="Normal 2 14 13" xfId="3141"/>
    <cellStyle name="Normal 2 14 13 2" xfId="3142"/>
    <cellStyle name="Normal 2 14 14" xfId="3143"/>
    <cellStyle name="Normal 2 14 14 2" xfId="3144"/>
    <cellStyle name="Normal 2 14 15" xfId="3145"/>
    <cellStyle name="Normal 2 14 15 2" xfId="3146"/>
    <cellStyle name="Normal 2 14 16" xfId="3147"/>
    <cellStyle name="Normal 2 14 16 2" xfId="3148"/>
    <cellStyle name="Normal 2 14 17" xfId="3149"/>
    <cellStyle name="Normal 2 14 17 2" xfId="3150"/>
    <cellStyle name="Normal 2 14 18" xfId="3151"/>
    <cellStyle name="Normal 2 14 18 2" xfId="3152"/>
    <cellStyle name="Normal 2 14 19" xfId="3153"/>
    <cellStyle name="Normal 2 14 19 2" xfId="3154"/>
    <cellStyle name="Normal 2 14 2" xfId="3155"/>
    <cellStyle name="Normal 2 14 2 2" xfId="3156"/>
    <cellStyle name="Normal 2 14 20" xfId="3157"/>
    <cellStyle name="Normal 2 14 20 2" xfId="3158"/>
    <cellStyle name="Normal 2 14 21" xfId="3159"/>
    <cellStyle name="Normal 2 14 21 2" xfId="3160"/>
    <cellStyle name="Normal 2 14 22" xfId="3161"/>
    <cellStyle name="Normal 2 14 22 2" xfId="3162"/>
    <cellStyle name="Normal 2 14 23" xfId="3163"/>
    <cellStyle name="Normal 2 14 23 2" xfId="3164"/>
    <cellStyle name="Normal 2 14 24" xfId="3165"/>
    <cellStyle name="Normal 2 14 3" xfId="3166"/>
    <cellStyle name="Normal 2 14 3 2" xfId="3167"/>
    <cellStyle name="Normal 2 14 4" xfId="3168"/>
    <cellStyle name="Normal 2 14 4 2" xfId="3169"/>
    <cellStyle name="Normal 2 14 5" xfId="3170"/>
    <cellStyle name="Normal 2 14 5 2" xfId="3171"/>
    <cellStyle name="Normal 2 14 6" xfId="3172"/>
    <cellStyle name="Normal 2 14 6 2" xfId="3173"/>
    <cellStyle name="Normal 2 14 7" xfId="3174"/>
    <cellStyle name="Normal 2 14 7 2" xfId="3175"/>
    <cellStyle name="Normal 2 14 8" xfId="3176"/>
    <cellStyle name="Normal 2 14 8 2" xfId="3177"/>
    <cellStyle name="Normal 2 14 9" xfId="3178"/>
    <cellStyle name="Normal 2 14 9 2" xfId="3179"/>
    <cellStyle name="Normal 2 15" xfId="3180"/>
    <cellStyle name="Normal 2 15 10" xfId="3181"/>
    <cellStyle name="Normal 2 15 10 2" xfId="3182"/>
    <cellStyle name="Normal 2 15 11" xfId="3183"/>
    <cellStyle name="Normal 2 15 11 2" xfId="3184"/>
    <cellStyle name="Normal 2 15 12" xfId="3185"/>
    <cellStyle name="Normal 2 15 12 2" xfId="3186"/>
    <cellStyle name="Normal 2 15 13" xfId="3187"/>
    <cellStyle name="Normal 2 15 13 2" xfId="3188"/>
    <cellStyle name="Normal 2 15 14" xfId="3189"/>
    <cellStyle name="Normal 2 15 14 2" xfId="3190"/>
    <cellStyle name="Normal 2 15 15" xfId="3191"/>
    <cellStyle name="Normal 2 15 15 2" xfId="3192"/>
    <cellStyle name="Normal 2 15 16" xfId="3193"/>
    <cellStyle name="Normal 2 15 16 2" xfId="3194"/>
    <cellStyle name="Normal 2 15 17" xfId="3195"/>
    <cellStyle name="Normal 2 15 17 2" xfId="3196"/>
    <cellStyle name="Normal 2 15 18" xfId="3197"/>
    <cellStyle name="Normal 2 15 18 2" xfId="3198"/>
    <cellStyle name="Normal 2 15 19" xfId="3199"/>
    <cellStyle name="Normal 2 15 19 2" xfId="3200"/>
    <cellStyle name="Normal 2 15 2" xfId="3201"/>
    <cellStyle name="Normal 2 15 2 2" xfId="3202"/>
    <cellStyle name="Normal 2 15 20" xfId="3203"/>
    <cellStyle name="Normal 2 15 20 2" xfId="3204"/>
    <cellStyle name="Normal 2 15 21" xfId="3205"/>
    <cellStyle name="Normal 2 15 21 2" xfId="3206"/>
    <cellStyle name="Normal 2 15 22" xfId="3207"/>
    <cellStyle name="Normal 2 15 22 2" xfId="3208"/>
    <cellStyle name="Normal 2 15 23" xfId="3209"/>
    <cellStyle name="Normal 2 15 23 2" xfId="3210"/>
    <cellStyle name="Normal 2 15 24" xfId="3211"/>
    <cellStyle name="Normal 2 15 3" xfId="3212"/>
    <cellStyle name="Normal 2 15 3 2" xfId="3213"/>
    <cellStyle name="Normal 2 15 4" xfId="3214"/>
    <cellStyle name="Normal 2 15 4 2" xfId="3215"/>
    <cellStyle name="Normal 2 15 5" xfId="3216"/>
    <cellStyle name="Normal 2 15 5 2" xfId="3217"/>
    <cellStyle name="Normal 2 15 6" xfId="3218"/>
    <cellStyle name="Normal 2 15 6 2" xfId="3219"/>
    <cellStyle name="Normal 2 15 7" xfId="3220"/>
    <cellStyle name="Normal 2 15 7 2" xfId="3221"/>
    <cellStyle name="Normal 2 15 8" xfId="3222"/>
    <cellStyle name="Normal 2 15 8 2" xfId="3223"/>
    <cellStyle name="Normal 2 15 9" xfId="3224"/>
    <cellStyle name="Normal 2 15 9 2" xfId="3225"/>
    <cellStyle name="Normal 2 16" xfId="3226"/>
    <cellStyle name="Normal 2 16 10" xfId="3227"/>
    <cellStyle name="Normal 2 16 10 2" xfId="3228"/>
    <cellStyle name="Normal 2 16 11" xfId="3229"/>
    <cellStyle name="Normal 2 16 11 2" xfId="3230"/>
    <cellStyle name="Normal 2 16 12" xfId="3231"/>
    <cellStyle name="Normal 2 16 12 2" xfId="3232"/>
    <cellStyle name="Normal 2 16 13" xfId="3233"/>
    <cellStyle name="Normal 2 16 13 2" xfId="3234"/>
    <cellStyle name="Normal 2 16 14" xfId="3235"/>
    <cellStyle name="Normal 2 16 14 2" xfId="3236"/>
    <cellStyle name="Normal 2 16 15" xfId="3237"/>
    <cellStyle name="Normal 2 16 15 2" xfId="3238"/>
    <cellStyle name="Normal 2 16 16" xfId="3239"/>
    <cellStyle name="Normal 2 16 16 2" xfId="3240"/>
    <cellStyle name="Normal 2 16 17" xfId="3241"/>
    <cellStyle name="Normal 2 16 17 2" xfId="3242"/>
    <cellStyle name="Normal 2 16 18" xfId="3243"/>
    <cellStyle name="Normal 2 16 18 2" xfId="3244"/>
    <cellStyle name="Normal 2 16 19" xfId="3245"/>
    <cellStyle name="Normal 2 16 19 2" xfId="3246"/>
    <cellStyle name="Normal 2 16 2" xfId="3247"/>
    <cellStyle name="Normal 2 16 2 2" xfId="3248"/>
    <cellStyle name="Normal 2 16 20" xfId="3249"/>
    <cellStyle name="Normal 2 16 20 2" xfId="3250"/>
    <cellStyle name="Normal 2 16 21" xfId="3251"/>
    <cellStyle name="Normal 2 16 21 2" xfId="3252"/>
    <cellStyle name="Normal 2 16 22" xfId="3253"/>
    <cellStyle name="Normal 2 16 22 2" xfId="3254"/>
    <cellStyle name="Normal 2 16 23" xfId="3255"/>
    <cellStyle name="Normal 2 16 23 2" xfId="3256"/>
    <cellStyle name="Normal 2 16 24" xfId="3257"/>
    <cellStyle name="Normal 2 16 3" xfId="3258"/>
    <cellStyle name="Normal 2 16 3 2" xfId="3259"/>
    <cellStyle name="Normal 2 16 4" xfId="3260"/>
    <cellStyle name="Normal 2 16 4 2" xfId="3261"/>
    <cellStyle name="Normal 2 16 5" xfId="3262"/>
    <cellStyle name="Normal 2 16 5 2" xfId="3263"/>
    <cellStyle name="Normal 2 16 6" xfId="3264"/>
    <cellStyle name="Normal 2 16 6 2" xfId="3265"/>
    <cellStyle name="Normal 2 16 7" xfId="3266"/>
    <cellStyle name="Normal 2 16 7 2" xfId="3267"/>
    <cellStyle name="Normal 2 16 8" xfId="3268"/>
    <cellStyle name="Normal 2 16 8 2" xfId="3269"/>
    <cellStyle name="Normal 2 16 9" xfId="3270"/>
    <cellStyle name="Normal 2 16 9 2" xfId="3271"/>
    <cellStyle name="Normal 2 17" xfId="3272"/>
    <cellStyle name="Normal 2 17 10" xfId="3273"/>
    <cellStyle name="Normal 2 17 10 2" xfId="3274"/>
    <cellStyle name="Normal 2 17 11" xfId="3275"/>
    <cellStyle name="Normal 2 17 11 2" xfId="3276"/>
    <cellStyle name="Normal 2 17 12" xfId="3277"/>
    <cellStyle name="Normal 2 17 12 2" xfId="3278"/>
    <cellStyle name="Normal 2 17 13" xfId="3279"/>
    <cellStyle name="Normal 2 17 13 2" xfId="3280"/>
    <cellStyle name="Normal 2 17 14" xfId="3281"/>
    <cellStyle name="Normal 2 17 14 2" xfId="3282"/>
    <cellStyle name="Normal 2 17 15" xfId="3283"/>
    <cellStyle name="Normal 2 17 15 2" xfId="3284"/>
    <cellStyle name="Normal 2 17 16" xfId="3285"/>
    <cellStyle name="Normal 2 17 16 2" xfId="3286"/>
    <cellStyle name="Normal 2 17 17" xfId="3287"/>
    <cellStyle name="Normal 2 17 17 2" xfId="3288"/>
    <cellStyle name="Normal 2 17 18" xfId="3289"/>
    <cellStyle name="Normal 2 17 18 2" xfId="3290"/>
    <cellStyle name="Normal 2 17 19" xfId="3291"/>
    <cellStyle name="Normal 2 17 19 2" xfId="3292"/>
    <cellStyle name="Normal 2 17 2" xfId="3293"/>
    <cellStyle name="Normal 2 17 2 2" xfId="3294"/>
    <cellStyle name="Normal 2 17 20" xfId="3295"/>
    <cellStyle name="Normal 2 17 20 2" xfId="3296"/>
    <cellStyle name="Normal 2 17 21" xfId="3297"/>
    <cellStyle name="Normal 2 17 21 2" xfId="3298"/>
    <cellStyle name="Normal 2 17 22" xfId="3299"/>
    <cellStyle name="Normal 2 17 22 2" xfId="3300"/>
    <cellStyle name="Normal 2 17 23" xfId="3301"/>
    <cellStyle name="Normal 2 17 23 2" xfId="3302"/>
    <cellStyle name="Normal 2 17 24" xfId="3303"/>
    <cellStyle name="Normal 2 17 3" xfId="3304"/>
    <cellStyle name="Normal 2 17 3 2" xfId="3305"/>
    <cellStyle name="Normal 2 17 4" xfId="3306"/>
    <cellStyle name="Normal 2 17 4 2" xfId="3307"/>
    <cellStyle name="Normal 2 17 5" xfId="3308"/>
    <cellStyle name="Normal 2 17 5 2" xfId="3309"/>
    <cellStyle name="Normal 2 17 6" xfId="3310"/>
    <cellStyle name="Normal 2 17 6 2" xfId="3311"/>
    <cellStyle name="Normal 2 17 7" xfId="3312"/>
    <cellStyle name="Normal 2 17 7 2" xfId="3313"/>
    <cellStyle name="Normal 2 17 8" xfId="3314"/>
    <cellStyle name="Normal 2 17 8 2" xfId="3315"/>
    <cellStyle name="Normal 2 17 9" xfId="3316"/>
    <cellStyle name="Normal 2 17 9 2" xfId="3317"/>
    <cellStyle name="Normal 2 18" xfId="3318"/>
    <cellStyle name="Normal 2 18 10" xfId="3319"/>
    <cellStyle name="Normal 2 18 10 2" xfId="3320"/>
    <cellStyle name="Normal 2 18 11" xfId="3321"/>
    <cellStyle name="Normal 2 18 11 2" xfId="3322"/>
    <cellStyle name="Normal 2 18 12" xfId="3323"/>
    <cellStyle name="Normal 2 18 12 2" xfId="3324"/>
    <cellStyle name="Normal 2 18 13" xfId="3325"/>
    <cellStyle name="Normal 2 18 13 2" xfId="3326"/>
    <cellStyle name="Normal 2 18 14" xfId="3327"/>
    <cellStyle name="Normal 2 18 14 2" xfId="3328"/>
    <cellStyle name="Normal 2 18 15" xfId="3329"/>
    <cellStyle name="Normal 2 18 15 2" xfId="3330"/>
    <cellStyle name="Normal 2 18 16" xfId="3331"/>
    <cellStyle name="Normal 2 18 16 2" xfId="3332"/>
    <cellStyle name="Normal 2 18 17" xfId="3333"/>
    <cellStyle name="Normal 2 18 17 2" xfId="3334"/>
    <cellStyle name="Normal 2 18 18" xfId="3335"/>
    <cellStyle name="Normal 2 18 18 2" xfId="3336"/>
    <cellStyle name="Normal 2 18 19" xfId="3337"/>
    <cellStyle name="Normal 2 18 19 2" xfId="3338"/>
    <cellStyle name="Normal 2 18 2" xfId="3339"/>
    <cellStyle name="Normal 2 18 2 2" xfId="3340"/>
    <cellStyle name="Normal 2 18 20" xfId="3341"/>
    <cellStyle name="Normal 2 18 20 2" xfId="3342"/>
    <cellStyle name="Normal 2 18 21" xfId="3343"/>
    <cellStyle name="Normal 2 18 21 2" xfId="3344"/>
    <cellStyle name="Normal 2 18 22" xfId="3345"/>
    <cellStyle name="Normal 2 18 22 2" xfId="3346"/>
    <cellStyle name="Normal 2 18 23" xfId="3347"/>
    <cellStyle name="Normal 2 18 23 2" xfId="3348"/>
    <cellStyle name="Normal 2 18 24" xfId="3349"/>
    <cellStyle name="Normal 2 18 3" xfId="3350"/>
    <cellStyle name="Normal 2 18 3 2" xfId="3351"/>
    <cellStyle name="Normal 2 18 4" xfId="3352"/>
    <cellStyle name="Normal 2 18 4 2" xfId="3353"/>
    <cellStyle name="Normal 2 18 5" xfId="3354"/>
    <cellStyle name="Normal 2 18 5 2" xfId="3355"/>
    <cellStyle name="Normal 2 18 6" xfId="3356"/>
    <cellStyle name="Normal 2 18 6 2" xfId="3357"/>
    <cellStyle name="Normal 2 18 7" xfId="3358"/>
    <cellStyle name="Normal 2 18 7 2" xfId="3359"/>
    <cellStyle name="Normal 2 18 8" xfId="3360"/>
    <cellStyle name="Normal 2 18 8 2" xfId="3361"/>
    <cellStyle name="Normal 2 18 9" xfId="3362"/>
    <cellStyle name="Normal 2 18 9 2" xfId="3363"/>
    <cellStyle name="Normal 2 19" xfId="3364"/>
    <cellStyle name="Normal 2 19 10" xfId="3365"/>
    <cellStyle name="Normal 2 19 10 2" xfId="3366"/>
    <cellStyle name="Normal 2 19 11" xfId="3367"/>
    <cellStyle name="Normal 2 19 11 2" xfId="3368"/>
    <cellStyle name="Normal 2 19 12" xfId="3369"/>
    <cellStyle name="Normal 2 19 12 2" xfId="3370"/>
    <cellStyle name="Normal 2 19 13" xfId="3371"/>
    <cellStyle name="Normal 2 19 13 2" xfId="3372"/>
    <cellStyle name="Normal 2 19 14" xfId="3373"/>
    <cellStyle name="Normal 2 19 14 2" xfId="3374"/>
    <cellStyle name="Normal 2 19 15" xfId="3375"/>
    <cellStyle name="Normal 2 19 15 2" xfId="3376"/>
    <cellStyle name="Normal 2 19 16" xfId="3377"/>
    <cellStyle name="Normal 2 19 16 2" xfId="3378"/>
    <cellStyle name="Normal 2 19 17" xfId="3379"/>
    <cellStyle name="Normal 2 19 17 2" xfId="3380"/>
    <cellStyle name="Normal 2 19 18" xfId="3381"/>
    <cellStyle name="Normal 2 19 18 2" xfId="3382"/>
    <cellStyle name="Normal 2 19 19" xfId="3383"/>
    <cellStyle name="Normal 2 19 19 2" xfId="3384"/>
    <cellStyle name="Normal 2 19 2" xfId="3385"/>
    <cellStyle name="Normal 2 19 2 2" xfId="3386"/>
    <cellStyle name="Normal 2 19 20" xfId="3387"/>
    <cellStyle name="Normal 2 19 20 2" xfId="3388"/>
    <cellStyle name="Normal 2 19 21" xfId="3389"/>
    <cellStyle name="Normal 2 19 21 2" xfId="3390"/>
    <cellStyle name="Normal 2 19 22" xfId="3391"/>
    <cellStyle name="Normal 2 19 22 2" xfId="3392"/>
    <cellStyle name="Normal 2 19 23" xfId="3393"/>
    <cellStyle name="Normal 2 19 23 2" xfId="3394"/>
    <cellStyle name="Normal 2 19 24" xfId="3395"/>
    <cellStyle name="Normal 2 19 3" xfId="3396"/>
    <cellStyle name="Normal 2 19 3 2" xfId="3397"/>
    <cellStyle name="Normal 2 19 4" xfId="3398"/>
    <cellStyle name="Normal 2 19 4 2" xfId="3399"/>
    <cellStyle name="Normal 2 19 5" xfId="3400"/>
    <cellStyle name="Normal 2 19 5 2" xfId="3401"/>
    <cellStyle name="Normal 2 19 6" xfId="3402"/>
    <cellStyle name="Normal 2 19 6 2" xfId="3403"/>
    <cellStyle name="Normal 2 19 7" xfId="3404"/>
    <cellStyle name="Normal 2 19 7 2" xfId="3405"/>
    <cellStyle name="Normal 2 19 8" xfId="3406"/>
    <cellStyle name="Normal 2 19 8 2" xfId="3407"/>
    <cellStyle name="Normal 2 19 9" xfId="3408"/>
    <cellStyle name="Normal 2 19 9 2" xfId="3409"/>
    <cellStyle name="Normal 2 2" xfId="64"/>
    <cellStyle name="Normal 2 2 10" xfId="7730"/>
    <cellStyle name="Normal 2 2 2" xfId="770"/>
    <cellStyle name="Normal 2 2 2 2" xfId="3410"/>
    <cellStyle name="Normal 2 2 2 2 2" xfId="3411"/>
    <cellStyle name="Normal 2 2 2 2 2 2" xfId="3412"/>
    <cellStyle name="Normal 2 2 2 2 2 3" xfId="3413"/>
    <cellStyle name="Normal 2 2 2 2 3" xfId="3414"/>
    <cellStyle name="Normal 2 2 2 2 3 2" xfId="3415"/>
    <cellStyle name="Normal 2 2 2 2 3 3" xfId="3416"/>
    <cellStyle name="Normal 2 2 2 2 4" xfId="3417"/>
    <cellStyle name="Normal 2 2 2 2 4 2" xfId="3418"/>
    <cellStyle name="Normal 2 2 2 2 4 3" xfId="3419"/>
    <cellStyle name="Normal 2 2 2 3" xfId="3420"/>
    <cellStyle name="Normal 2 2 2 4" xfId="3421"/>
    <cellStyle name="Normal 2 2 2 5" xfId="3422"/>
    <cellStyle name="Normal 2 2 3" xfId="3423"/>
    <cellStyle name="Normal 2 2 3 2" xfId="3424"/>
    <cellStyle name="Normal 2 2 3 3" xfId="3425"/>
    <cellStyle name="Normal 2 2 4" xfId="3426"/>
    <cellStyle name="Normal 2 2 4 2" xfId="3427"/>
    <cellStyle name="Normal 2 2 4 3" xfId="3428"/>
    <cellStyle name="Normal 2 2 5" xfId="3429"/>
    <cellStyle name="Normal 2 2 5 2" xfId="3430"/>
    <cellStyle name="Normal 2 2 5 3" xfId="3431"/>
    <cellStyle name="Normal 2 2 6" xfId="3432"/>
    <cellStyle name="Normal 2 2 6 2" xfId="3433"/>
    <cellStyle name="Normal 2 2 6 3" xfId="3434"/>
    <cellStyle name="Normal 2 2 7" xfId="3435"/>
    <cellStyle name="Normal 2 2 8" xfId="3436"/>
    <cellStyle name="Normal 2 2 9" xfId="3437"/>
    <cellStyle name="Normal 2 2 9 2" xfId="8673"/>
    <cellStyle name="Normal 2 2 9 3" xfId="10804"/>
    <cellStyle name="Normal 2 20" xfId="3438"/>
    <cellStyle name="Normal 2 20 10" xfId="3439"/>
    <cellStyle name="Normal 2 20 10 2" xfId="3440"/>
    <cellStyle name="Normal 2 20 11" xfId="3441"/>
    <cellStyle name="Normal 2 20 11 2" xfId="3442"/>
    <cellStyle name="Normal 2 20 12" xfId="3443"/>
    <cellStyle name="Normal 2 20 12 2" xfId="3444"/>
    <cellStyle name="Normal 2 20 13" xfId="3445"/>
    <cellStyle name="Normal 2 20 13 2" xfId="3446"/>
    <cellStyle name="Normal 2 20 14" xfId="3447"/>
    <cellStyle name="Normal 2 20 14 2" xfId="3448"/>
    <cellStyle name="Normal 2 20 15" xfId="3449"/>
    <cellStyle name="Normal 2 20 15 2" xfId="3450"/>
    <cellStyle name="Normal 2 20 16" xfId="3451"/>
    <cellStyle name="Normal 2 20 16 2" xfId="3452"/>
    <cellStyle name="Normal 2 20 17" xfId="3453"/>
    <cellStyle name="Normal 2 20 17 2" xfId="3454"/>
    <cellStyle name="Normal 2 20 18" xfId="3455"/>
    <cellStyle name="Normal 2 20 18 2" xfId="3456"/>
    <cellStyle name="Normal 2 20 19" xfId="3457"/>
    <cellStyle name="Normal 2 20 19 2" xfId="3458"/>
    <cellStyle name="Normal 2 20 2" xfId="3459"/>
    <cellStyle name="Normal 2 20 2 2" xfId="3460"/>
    <cellStyle name="Normal 2 20 20" xfId="3461"/>
    <cellStyle name="Normal 2 20 20 2" xfId="3462"/>
    <cellStyle name="Normal 2 20 21" xfId="3463"/>
    <cellStyle name="Normal 2 20 21 2" xfId="3464"/>
    <cellStyle name="Normal 2 20 22" xfId="3465"/>
    <cellStyle name="Normal 2 20 22 2" xfId="3466"/>
    <cellStyle name="Normal 2 20 23" xfId="3467"/>
    <cellStyle name="Normal 2 20 23 2" xfId="3468"/>
    <cellStyle name="Normal 2 20 24" xfId="3469"/>
    <cellStyle name="Normal 2 20 3" xfId="3470"/>
    <cellStyle name="Normal 2 20 3 2" xfId="3471"/>
    <cellStyle name="Normal 2 20 4" xfId="3472"/>
    <cellStyle name="Normal 2 20 4 2" xfId="3473"/>
    <cellStyle name="Normal 2 20 5" xfId="3474"/>
    <cellStyle name="Normal 2 20 5 2" xfId="3475"/>
    <cellStyle name="Normal 2 20 6" xfId="3476"/>
    <cellStyle name="Normal 2 20 6 2" xfId="3477"/>
    <cellStyle name="Normal 2 20 7" xfId="3478"/>
    <cellStyle name="Normal 2 20 7 2" xfId="3479"/>
    <cellStyle name="Normal 2 20 8" xfId="3480"/>
    <cellStyle name="Normal 2 20 8 2" xfId="3481"/>
    <cellStyle name="Normal 2 20 9" xfId="3482"/>
    <cellStyle name="Normal 2 20 9 2" xfId="3483"/>
    <cellStyle name="Normal 2 21" xfId="3484"/>
    <cellStyle name="Normal 2 21 10" xfId="3485"/>
    <cellStyle name="Normal 2 21 10 2" xfId="3486"/>
    <cellStyle name="Normal 2 21 11" xfId="3487"/>
    <cellStyle name="Normal 2 21 11 2" xfId="3488"/>
    <cellStyle name="Normal 2 21 12" xfId="3489"/>
    <cellStyle name="Normal 2 21 12 2" xfId="3490"/>
    <cellStyle name="Normal 2 21 13" xfId="3491"/>
    <cellStyle name="Normal 2 21 13 2" xfId="3492"/>
    <cellStyle name="Normal 2 21 14" xfId="3493"/>
    <cellStyle name="Normal 2 21 14 2" xfId="3494"/>
    <cellStyle name="Normal 2 21 15" xfId="3495"/>
    <cellStyle name="Normal 2 21 15 2" xfId="3496"/>
    <cellStyle name="Normal 2 21 16" xfId="3497"/>
    <cellStyle name="Normal 2 21 16 2" xfId="3498"/>
    <cellStyle name="Normal 2 21 17" xfId="3499"/>
    <cellStyle name="Normal 2 21 17 2" xfId="3500"/>
    <cellStyle name="Normal 2 21 18" xfId="3501"/>
    <cellStyle name="Normal 2 21 18 2" xfId="3502"/>
    <cellStyle name="Normal 2 21 19" xfId="3503"/>
    <cellStyle name="Normal 2 21 19 2" xfId="3504"/>
    <cellStyle name="Normal 2 21 2" xfId="3505"/>
    <cellStyle name="Normal 2 21 2 2" xfId="3506"/>
    <cellStyle name="Normal 2 21 20" xfId="3507"/>
    <cellStyle name="Normal 2 21 20 2" xfId="3508"/>
    <cellStyle name="Normal 2 21 21" xfId="3509"/>
    <cellStyle name="Normal 2 21 21 2" xfId="3510"/>
    <cellStyle name="Normal 2 21 22" xfId="3511"/>
    <cellStyle name="Normal 2 21 22 2" xfId="3512"/>
    <cellStyle name="Normal 2 21 23" xfId="3513"/>
    <cellStyle name="Normal 2 21 23 2" xfId="3514"/>
    <cellStyle name="Normal 2 21 24" xfId="3515"/>
    <cellStyle name="Normal 2 21 3" xfId="3516"/>
    <cellStyle name="Normal 2 21 3 2" xfId="3517"/>
    <cellStyle name="Normal 2 21 4" xfId="3518"/>
    <cellStyle name="Normal 2 21 4 2" xfId="3519"/>
    <cellStyle name="Normal 2 21 5" xfId="3520"/>
    <cellStyle name="Normal 2 21 5 2" xfId="3521"/>
    <cellStyle name="Normal 2 21 6" xfId="3522"/>
    <cellStyle name="Normal 2 21 6 2" xfId="3523"/>
    <cellStyle name="Normal 2 21 7" xfId="3524"/>
    <cellStyle name="Normal 2 21 7 2" xfId="3525"/>
    <cellStyle name="Normal 2 21 8" xfId="3526"/>
    <cellStyle name="Normal 2 21 8 2" xfId="3527"/>
    <cellStyle name="Normal 2 21 9" xfId="3528"/>
    <cellStyle name="Normal 2 21 9 2" xfId="3529"/>
    <cellStyle name="Normal 2 22" xfId="3530"/>
    <cellStyle name="Normal 2 22 10" xfId="3531"/>
    <cellStyle name="Normal 2 22 10 2" xfId="3532"/>
    <cellStyle name="Normal 2 22 11" xfId="3533"/>
    <cellStyle name="Normal 2 22 11 2" xfId="3534"/>
    <cellStyle name="Normal 2 22 12" xfId="3535"/>
    <cellStyle name="Normal 2 22 12 2" xfId="3536"/>
    <cellStyle name="Normal 2 22 13" xfId="3537"/>
    <cellStyle name="Normal 2 22 13 2" xfId="3538"/>
    <cellStyle name="Normal 2 22 14" xfId="3539"/>
    <cellStyle name="Normal 2 22 14 2" xfId="3540"/>
    <cellStyle name="Normal 2 22 15" xfId="3541"/>
    <cellStyle name="Normal 2 22 15 2" xfId="3542"/>
    <cellStyle name="Normal 2 22 16" xfId="3543"/>
    <cellStyle name="Normal 2 22 16 2" xfId="3544"/>
    <cellStyle name="Normal 2 22 17" xfId="3545"/>
    <cellStyle name="Normal 2 22 17 2" xfId="3546"/>
    <cellStyle name="Normal 2 22 18" xfId="3547"/>
    <cellStyle name="Normal 2 22 18 2" xfId="3548"/>
    <cellStyle name="Normal 2 22 19" xfId="3549"/>
    <cellStyle name="Normal 2 22 19 2" xfId="3550"/>
    <cellStyle name="Normal 2 22 2" xfId="3551"/>
    <cellStyle name="Normal 2 22 2 2" xfId="3552"/>
    <cellStyle name="Normal 2 22 20" xfId="3553"/>
    <cellStyle name="Normal 2 22 20 2" xfId="3554"/>
    <cellStyle name="Normal 2 22 21" xfId="3555"/>
    <cellStyle name="Normal 2 22 21 2" xfId="3556"/>
    <cellStyle name="Normal 2 22 22" xfId="3557"/>
    <cellStyle name="Normal 2 22 22 2" xfId="3558"/>
    <cellStyle name="Normal 2 22 23" xfId="3559"/>
    <cellStyle name="Normal 2 22 23 2" xfId="3560"/>
    <cellStyle name="Normal 2 22 24" xfId="3561"/>
    <cellStyle name="Normal 2 22 3" xfId="3562"/>
    <cellStyle name="Normal 2 22 3 2" xfId="3563"/>
    <cellStyle name="Normal 2 22 4" xfId="3564"/>
    <cellStyle name="Normal 2 22 4 2" xfId="3565"/>
    <cellStyle name="Normal 2 22 5" xfId="3566"/>
    <cellStyle name="Normal 2 22 5 2" xfId="3567"/>
    <cellStyle name="Normal 2 22 6" xfId="3568"/>
    <cellStyle name="Normal 2 22 6 2" xfId="3569"/>
    <cellStyle name="Normal 2 22 7" xfId="3570"/>
    <cellStyle name="Normal 2 22 7 2" xfId="3571"/>
    <cellStyle name="Normal 2 22 8" xfId="3572"/>
    <cellStyle name="Normal 2 22 8 2" xfId="3573"/>
    <cellStyle name="Normal 2 22 9" xfId="3574"/>
    <cellStyle name="Normal 2 22 9 2" xfId="3575"/>
    <cellStyle name="Normal 2 23" xfId="3576"/>
    <cellStyle name="Normal 2 23 10" xfId="3577"/>
    <cellStyle name="Normal 2 23 10 2" xfId="3578"/>
    <cellStyle name="Normal 2 23 11" xfId="3579"/>
    <cellStyle name="Normal 2 23 11 2" xfId="3580"/>
    <cellStyle name="Normal 2 23 12" xfId="3581"/>
    <cellStyle name="Normal 2 23 12 2" xfId="3582"/>
    <cellStyle name="Normal 2 23 13" xfId="3583"/>
    <cellStyle name="Normal 2 23 13 2" xfId="3584"/>
    <cellStyle name="Normal 2 23 14" xfId="3585"/>
    <cellStyle name="Normal 2 23 14 2" xfId="3586"/>
    <cellStyle name="Normal 2 23 15" xfId="3587"/>
    <cellStyle name="Normal 2 23 15 2" xfId="3588"/>
    <cellStyle name="Normal 2 23 16" xfId="3589"/>
    <cellStyle name="Normal 2 23 16 2" xfId="3590"/>
    <cellStyle name="Normal 2 23 17" xfId="3591"/>
    <cellStyle name="Normal 2 23 17 2" xfId="3592"/>
    <cellStyle name="Normal 2 23 18" xfId="3593"/>
    <cellStyle name="Normal 2 23 18 2" xfId="3594"/>
    <cellStyle name="Normal 2 23 19" xfId="3595"/>
    <cellStyle name="Normal 2 23 19 2" xfId="3596"/>
    <cellStyle name="Normal 2 23 2" xfId="3597"/>
    <cellStyle name="Normal 2 23 2 2" xfId="3598"/>
    <cellStyle name="Normal 2 23 20" xfId="3599"/>
    <cellStyle name="Normal 2 23 20 2" xfId="3600"/>
    <cellStyle name="Normal 2 23 21" xfId="3601"/>
    <cellStyle name="Normal 2 23 21 2" xfId="3602"/>
    <cellStyle name="Normal 2 23 22" xfId="3603"/>
    <cellStyle name="Normal 2 23 22 2" xfId="3604"/>
    <cellStyle name="Normal 2 23 23" xfId="3605"/>
    <cellStyle name="Normal 2 23 23 2" xfId="3606"/>
    <cellStyle name="Normal 2 23 24" xfId="3607"/>
    <cellStyle name="Normal 2 23 3" xfId="3608"/>
    <cellStyle name="Normal 2 23 3 2" xfId="3609"/>
    <cellStyle name="Normal 2 23 4" xfId="3610"/>
    <cellStyle name="Normal 2 23 4 2" xfId="3611"/>
    <cellStyle name="Normal 2 23 5" xfId="3612"/>
    <cellStyle name="Normal 2 23 5 2" xfId="3613"/>
    <cellStyle name="Normal 2 23 6" xfId="3614"/>
    <cellStyle name="Normal 2 23 6 2" xfId="3615"/>
    <cellStyle name="Normal 2 23 7" xfId="3616"/>
    <cellStyle name="Normal 2 23 7 2" xfId="3617"/>
    <cellStyle name="Normal 2 23 8" xfId="3618"/>
    <cellStyle name="Normal 2 23 8 2" xfId="3619"/>
    <cellStyle name="Normal 2 23 9" xfId="3620"/>
    <cellStyle name="Normal 2 23 9 2" xfId="3621"/>
    <cellStyle name="Normal 2 24" xfId="3622"/>
    <cellStyle name="Normal 2 24 10" xfId="3623"/>
    <cellStyle name="Normal 2 24 10 2" xfId="3624"/>
    <cellStyle name="Normal 2 24 11" xfId="3625"/>
    <cellStyle name="Normal 2 24 11 2" xfId="3626"/>
    <cellStyle name="Normal 2 24 12" xfId="3627"/>
    <cellStyle name="Normal 2 24 12 2" xfId="3628"/>
    <cellStyle name="Normal 2 24 13" xfId="3629"/>
    <cellStyle name="Normal 2 24 13 2" xfId="3630"/>
    <cellStyle name="Normal 2 24 14" xfId="3631"/>
    <cellStyle name="Normal 2 24 14 2" xfId="3632"/>
    <cellStyle name="Normal 2 24 15" xfId="3633"/>
    <cellStyle name="Normal 2 24 15 2" xfId="3634"/>
    <cellStyle name="Normal 2 24 16" xfId="3635"/>
    <cellStyle name="Normal 2 24 16 2" xfId="3636"/>
    <cellStyle name="Normal 2 24 17" xfId="3637"/>
    <cellStyle name="Normal 2 24 17 2" xfId="3638"/>
    <cellStyle name="Normal 2 24 18" xfId="3639"/>
    <cellStyle name="Normal 2 24 18 2" xfId="3640"/>
    <cellStyle name="Normal 2 24 19" xfId="3641"/>
    <cellStyle name="Normal 2 24 19 2" xfId="3642"/>
    <cellStyle name="Normal 2 24 2" xfId="3643"/>
    <cellStyle name="Normal 2 24 2 2" xfId="3644"/>
    <cellStyle name="Normal 2 24 20" xfId="3645"/>
    <cellStyle name="Normal 2 24 20 2" xfId="3646"/>
    <cellStyle name="Normal 2 24 21" xfId="3647"/>
    <cellStyle name="Normal 2 24 21 2" xfId="3648"/>
    <cellStyle name="Normal 2 24 22" xfId="3649"/>
    <cellStyle name="Normal 2 24 22 2" xfId="3650"/>
    <cellStyle name="Normal 2 24 23" xfId="3651"/>
    <cellStyle name="Normal 2 24 23 2" xfId="3652"/>
    <cellStyle name="Normal 2 24 24" xfId="3653"/>
    <cellStyle name="Normal 2 24 3" xfId="3654"/>
    <cellStyle name="Normal 2 24 3 2" xfId="3655"/>
    <cellStyle name="Normal 2 24 4" xfId="3656"/>
    <cellStyle name="Normal 2 24 4 2" xfId="3657"/>
    <cellStyle name="Normal 2 24 5" xfId="3658"/>
    <cellStyle name="Normal 2 24 5 2" xfId="3659"/>
    <cellStyle name="Normal 2 24 6" xfId="3660"/>
    <cellStyle name="Normal 2 24 6 2" xfId="3661"/>
    <cellStyle name="Normal 2 24 7" xfId="3662"/>
    <cellStyle name="Normal 2 24 7 2" xfId="3663"/>
    <cellStyle name="Normal 2 24 8" xfId="3664"/>
    <cellStyle name="Normal 2 24 8 2" xfId="3665"/>
    <cellStyle name="Normal 2 24 9" xfId="3666"/>
    <cellStyle name="Normal 2 24 9 2" xfId="3667"/>
    <cellStyle name="Normal 2 25" xfId="3668"/>
    <cellStyle name="Normal 2 25 10" xfId="3669"/>
    <cellStyle name="Normal 2 25 10 2" xfId="3670"/>
    <cellStyle name="Normal 2 25 11" xfId="3671"/>
    <cellStyle name="Normal 2 25 11 2" xfId="3672"/>
    <cellStyle name="Normal 2 25 12" xfId="3673"/>
    <cellStyle name="Normal 2 25 12 2" xfId="3674"/>
    <cellStyle name="Normal 2 25 13" xfId="3675"/>
    <cellStyle name="Normal 2 25 13 2" xfId="3676"/>
    <cellStyle name="Normal 2 25 14" xfId="3677"/>
    <cellStyle name="Normal 2 25 14 2" xfId="3678"/>
    <cellStyle name="Normal 2 25 15" xfId="3679"/>
    <cellStyle name="Normal 2 25 15 2" xfId="3680"/>
    <cellStyle name="Normal 2 25 16" xfId="3681"/>
    <cellStyle name="Normal 2 25 16 2" xfId="3682"/>
    <cellStyle name="Normal 2 25 17" xfId="3683"/>
    <cellStyle name="Normal 2 25 17 2" xfId="3684"/>
    <cellStyle name="Normal 2 25 18" xfId="3685"/>
    <cellStyle name="Normal 2 25 18 2" xfId="3686"/>
    <cellStyle name="Normal 2 25 19" xfId="3687"/>
    <cellStyle name="Normal 2 25 19 2" xfId="3688"/>
    <cellStyle name="Normal 2 25 2" xfId="3689"/>
    <cellStyle name="Normal 2 25 2 2" xfId="3690"/>
    <cellStyle name="Normal 2 25 20" xfId="3691"/>
    <cellStyle name="Normal 2 25 20 2" xfId="3692"/>
    <cellStyle name="Normal 2 25 21" xfId="3693"/>
    <cellStyle name="Normal 2 25 21 2" xfId="3694"/>
    <cellStyle name="Normal 2 25 22" xfId="3695"/>
    <cellStyle name="Normal 2 25 22 2" xfId="3696"/>
    <cellStyle name="Normal 2 25 23" xfId="3697"/>
    <cellStyle name="Normal 2 25 23 2" xfId="3698"/>
    <cellStyle name="Normal 2 25 24" xfId="3699"/>
    <cellStyle name="Normal 2 25 3" xfId="3700"/>
    <cellStyle name="Normal 2 25 3 2" xfId="3701"/>
    <cellStyle name="Normal 2 25 4" xfId="3702"/>
    <cellStyle name="Normal 2 25 4 2" xfId="3703"/>
    <cellStyle name="Normal 2 25 5" xfId="3704"/>
    <cellStyle name="Normal 2 25 5 2" xfId="3705"/>
    <cellStyle name="Normal 2 25 6" xfId="3706"/>
    <cellStyle name="Normal 2 25 6 2" xfId="3707"/>
    <cellStyle name="Normal 2 25 7" xfId="3708"/>
    <cellStyle name="Normal 2 25 7 2" xfId="3709"/>
    <cellStyle name="Normal 2 25 8" xfId="3710"/>
    <cellStyle name="Normal 2 25 8 2" xfId="3711"/>
    <cellStyle name="Normal 2 25 9" xfId="3712"/>
    <cellStyle name="Normal 2 25 9 2" xfId="3713"/>
    <cellStyle name="Normal 2 26" xfId="3714"/>
    <cellStyle name="Normal 2 26 10" xfId="3715"/>
    <cellStyle name="Normal 2 26 10 2" xfId="3716"/>
    <cellStyle name="Normal 2 26 11" xfId="3717"/>
    <cellStyle name="Normal 2 26 11 2" xfId="3718"/>
    <cellStyle name="Normal 2 26 12" xfId="3719"/>
    <cellStyle name="Normal 2 26 12 2" xfId="3720"/>
    <cellStyle name="Normal 2 26 13" xfId="3721"/>
    <cellStyle name="Normal 2 26 13 2" xfId="3722"/>
    <cellStyle name="Normal 2 26 14" xfId="3723"/>
    <cellStyle name="Normal 2 26 14 2" xfId="3724"/>
    <cellStyle name="Normal 2 26 15" xfId="3725"/>
    <cellStyle name="Normal 2 26 15 2" xfId="3726"/>
    <cellStyle name="Normal 2 26 16" xfId="3727"/>
    <cellStyle name="Normal 2 26 16 2" xfId="3728"/>
    <cellStyle name="Normal 2 26 17" xfId="3729"/>
    <cellStyle name="Normal 2 26 17 2" xfId="3730"/>
    <cellStyle name="Normal 2 26 18" xfId="3731"/>
    <cellStyle name="Normal 2 26 18 2" xfId="3732"/>
    <cellStyle name="Normal 2 26 19" xfId="3733"/>
    <cellStyle name="Normal 2 26 19 2" xfId="3734"/>
    <cellStyle name="Normal 2 26 2" xfId="3735"/>
    <cellStyle name="Normal 2 26 2 2" xfId="3736"/>
    <cellStyle name="Normal 2 26 20" xfId="3737"/>
    <cellStyle name="Normal 2 26 20 2" xfId="3738"/>
    <cellStyle name="Normal 2 26 21" xfId="3739"/>
    <cellStyle name="Normal 2 26 21 2" xfId="3740"/>
    <cellStyle name="Normal 2 26 22" xfId="3741"/>
    <cellStyle name="Normal 2 26 22 2" xfId="3742"/>
    <cellStyle name="Normal 2 26 23" xfId="3743"/>
    <cellStyle name="Normal 2 26 23 2" xfId="3744"/>
    <cellStyle name="Normal 2 26 24" xfId="3745"/>
    <cellStyle name="Normal 2 26 3" xfId="3746"/>
    <cellStyle name="Normal 2 26 3 2" xfId="3747"/>
    <cellStyle name="Normal 2 26 4" xfId="3748"/>
    <cellStyle name="Normal 2 26 4 2" xfId="3749"/>
    <cellStyle name="Normal 2 26 5" xfId="3750"/>
    <cellStyle name="Normal 2 26 5 2" xfId="3751"/>
    <cellStyle name="Normal 2 26 6" xfId="3752"/>
    <cellStyle name="Normal 2 26 6 2" xfId="3753"/>
    <cellStyle name="Normal 2 26 7" xfId="3754"/>
    <cellStyle name="Normal 2 26 7 2" xfId="3755"/>
    <cellStyle name="Normal 2 26 8" xfId="3756"/>
    <cellStyle name="Normal 2 26 8 2" xfId="3757"/>
    <cellStyle name="Normal 2 26 9" xfId="3758"/>
    <cellStyle name="Normal 2 26 9 2" xfId="3759"/>
    <cellStyle name="Normal 2 27" xfId="3760"/>
    <cellStyle name="Normal 2 27 10" xfId="3761"/>
    <cellStyle name="Normal 2 27 10 2" xfId="3762"/>
    <cellStyle name="Normal 2 27 11" xfId="3763"/>
    <cellStyle name="Normal 2 27 11 2" xfId="3764"/>
    <cellStyle name="Normal 2 27 12" xfId="3765"/>
    <cellStyle name="Normal 2 27 12 2" xfId="3766"/>
    <cellStyle name="Normal 2 27 13" xfId="3767"/>
    <cellStyle name="Normal 2 27 13 2" xfId="3768"/>
    <cellStyle name="Normal 2 27 14" xfId="3769"/>
    <cellStyle name="Normal 2 27 14 2" xfId="3770"/>
    <cellStyle name="Normal 2 27 15" xfId="3771"/>
    <cellStyle name="Normal 2 27 15 2" xfId="3772"/>
    <cellStyle name="Normal 2 27 16" xfId="3773"/>
    <cellStyle name="Normal 2 27 16 2" xfId="3774"/>
    <cellStyle name="Normal 2 27 17" xfId="3775"/>
    <cellStyle name="Normal 2 27 17 2" xfId="3776"/>
    <cellStyle name="Normal 2 27 18" xfId="3777"/>
    <cellStyle name="Normal 2 27 18 2" xfId="3778"/>
    <cellStyle name="Normal 2 27 19" xfId="3779"/>
    <cellStyle name="Normal 2 27 19 2" xfId="3780"/>
    <cellStyle name="Normal 2 27 2" xfId="3781"/>
    <cellStyle name="Normal 2 27 2 2" xfId="3782"/>
    <cellStyle name="Normal 2 27 20" xfId="3783"/>
    <cellStyle name="Normal 2 27 20 2" xfId="3784"/>
    <cellStyle name="Normal 2 27 21" xfId="3785"/>
    <cellStyle name="Normal 2 27 21 2" xfId="3786"/>
    <cellStyle name="Normal 2 27 22" xfId="3787"/>
    <cellStyle name="Normal 2 27 22 2" xfId="3788"/>
    <cellStyle name="Normal 2 27 23" xfId="3789"/>
    <cellStyle name="Normal 2 27 23 2" xfId="3790"/>
    <cellStyle name="Normal 2 27 24" xfId="3791"/>
    <cellStyle name="Normal 2 27 3" xfId="3792"/>
    <cellStyle name="Normal 2 27 3 2" xfId="3793"/>
    <cellStyle name="Normal 2 27 4" xfId="3794"/>
    <cellStyle name="Normal 2 27 4 2" xfId="3795"/>
    <cellStyle name="Normal 2 27 5" xfId="3796"/>
    <cellStyle name="Normal 2 27 5 2" xfId="3797"/>
    <cellStyle name="Normal 2 27 6" xfId="3798"/>
    <cellStyle name="Normal 2 27 6 2" xfId="3799"/>
    <cellStyle name="Normal 2 27 7" xfId="3800"/>
    <cellStyle name="Normal 2 27 7 2" xfId="3801"/>
    <cellStyle name="Normal 2 27 8" xfId="3802"/>
    <cellStyle name="Normal 2 27 8 2" xfId="3803"/>
    <cellStyle name="Normal 2 27 9" xfId="3804"/>
    <cellStyle name="Normal 2 27 9 2" xfId="3805"/>
    <cellStyle name="Normal 2 28" xfId="3806"/>
    <cellStyle name="Normal 2 28 10" xfId="3807"/>
    <cellStyle name="Normal 2 28 10 2" xfId="3808"/>
    <cellStyle name="Normal 2 28 11" xfId="3809"/>
    <cellStyle name="Normal 2 28 11 2" xfId="3810"/>
    <cellStyle name="Normal 2 28 12" xfId="3811"/>
    <cellStyle name="Normal 2 28 12 2" xfId="3812"/>
    <cellStyle name="Normal 2 28 13" xfId="3813"/>
    <cellStyle name="Normal 2 28 13 2" xfId="3814"/>
    <cellStyle name="Normal 2 28 14" xfId="3815"/>
    <cellStyle name="Normal 2 28 14 2" xfId="3816"/>
    <cellStyle name="Normal 2 28 15" xfId="3817"/>
    <cellStyle name="Normal 2 28 15 2" xfId="3818"/>
    <cellStyle name="Normal 2 28 16" xfId="3819"/>
    <cellStyle name="Normal 2 28 16 2" xfId="3820"/>
    <cellStyle name="Normal 2 28 17" xfId="3821"/>
    <cellStyle name="Normal 2 28 17 2" xfId="3822"/>
    <cellStyle name="Normal 2 28 18" xfId="3823"/>
    <cellStyle name="Normal 2 28 18 2" xfId="3824"/>
    <cellStyle name="Normal 2 28 19" xfId="3825"/>
    <cellStyle name="Normal 2 28 19 2" xfId="3826"/>
    <cellStyle name="Normal 2 28 2" xfId="3827"/>
    <cellStyle name="Normal 2 28 2 2" xfId="3828"/>
    <cellStyle name="Normal 2 28 20" xfId="3829"/>
    <cellStyle name="Normal 2 28 20 2" xfId="3830"/>
    <cellStyle name="Normal 2 28 21" xfId="3831"/>
    <cellStyle name="Normal 2 28 21 2" xfId="3832"/>
    <cellStyle name="Normal 2 28 22" xfId="3833"/>
    <cellStyle name="Normal 2 28 22 2" xfId="3834"/>
    <cellStyle name="Normal 2 28 23" xfId="3835"/>
    <cellStyle name="Normal 2 28 23 2" xfId="3836"/>
    <cellStyle name="Normal 2 28 24" xfId="3837"/>
    <cellStyle name="Normal 2 28 3" xfId="3838"/>
    <cellStyle name="Normal 2 28 3 2" xfId="3839"/>
    <cellStyle name="Normal 2 28 4" xfId="3840"/>
    <cellStyle name="Normal 2 28 4 2" xfId="3841"/>
    <cellStyle name="Normal 2 28 5" xfId="3842"/>
    <cellStyle name="Normal 2 28 5 2" xfId="3843"/>
    <cellStyle name="Normal 2 28 6" xfId="3844"/>
    <cellStyle name="Normal 2 28 6 2" xfId="3845"/>
    <cellStyle name="Normal 2 28 7" xfId="3846"/>
    <cellStyle name="Normal 2 28 7 2" xfId="3847"/>
    <cellStyle name="Normal 2 28 8" xfId="3848"/>
    <cellStyle name="Normal 2 28 8 2" xfId="3849"/>
    <cellStyle name="Normal 2 28 9" xfId="3850"/>
    <cellStyle name="Normal 2 28 9 2" xfId="3851"/>
    <cellStyle name="Normal 2 29" xfId="3852"/>
    <cellStyle name="Normal 2 29 10" xfId="3853"/>
    <cellStyle name="Normal 2 29 10 2" xfId="3854"/>
    <cellStyle name="Normal 2 29 11" xfId="3855"/>
    <cellStyle name="Normal 2 29 11 2" xfId="3856"/>
    <cellStyle name="Normal 2 29 12" xfId="3857"/>
    <cellStyle name="Normal 2 29 12 2" xfId="3858"/>
    <cellStyle name="Normal 2 29 13" xfId="3859"/>
    <cellStyle name="Normal 2 29 13 2" xfId="3860"/>
    <cellStyle name="Normal 2 29 14" xfId="3861"/>
    <cellStyle name="Normal 2 29 14 2" xfId="3862"/>
    <cellStyle name="Normal 2 29 15" xfId="3863"/>
    <cellStyle name="Normal 2 29 15 2" xfId="3864"/>
    <cellStyle name="Normal 2 29 16" xfId="3865"/>
    <cellStyle name="Normal 2 29 16 2" xfId="3866"/>
    <cellStyle name="Normal 2 29 17" xfId="3867"/>
    <cellStyle name="Normal 2 29 17 2" xfId="3868"/>
    <cellStyle name="Normal 2 29 18" xfId="3869"/>
    <cellStyle name="Normal 2 29 18 2" xfId="3870"/>
    <cellStyle name="Normal 2 29 19" xfId="3871"/>
    <cellStyle name="Normal 2 29 19 2" xfId="3872"/>
    <cellStyle name="Normal 2 29 2" xfId="3873"/>
    <cellStyle name="Normal 2 29 2 2" xfId="3874"/>
    <cellStyle name="Normal 2 29 20" xfId="3875"/>
    <cellStyle name="Normal 2 29 20 2" xfId="3876"/>
    <cellStyle name="Normal 2 29 21" xfId="3877"/>
    <cellStyle name="Normal 2 29 21 2" xfId="3878"/>
    <cellStyle name="Normal 2 29 22" xfId="3879"/>
    <cellStyle name="Normal 2 29 22 2" xfId="3880"/>
    <cellStyle name="Normal 2 29 23" xfId="3881"/>
    <cellStyle name="Normal 2 29 23 2" xfId="3882"/>
    <cellStyle name="Normal 2 29 24" xfId="3883"/>
    <cellStyle name="Normal 2 29 3" xfId="3884"/>
    <cellStyle name="Normal 2 29 3 2" xfId="3885"/>
    <cellStyle name="Normal 2 29 4" xfId="3886"/>
    <cellStyle name="Normal 2 29 4 2" xfId="3887"/>
    <cellStyle name="Normal 2 29 5" xfId="3888"/>
    <cellStyle name="Normal 2 29 5 2" xfId="3889"/>
    <cellStyle name="Normal 2 29 6" xfId="3890"/>
    <cellStyle name="Normal 2 29 6 2" xfId="3891"/>
    <cellStyle name="Normal 2 29 7" xfId="3892"/>
    <cellStyle name="Normal 2 29 7 2" xfId="3893"/>
    <cellStyle name="Normal 2 29 8" xfId="3894"/>
    <cellStyle name="Normal 2 29 8 2" xfId="3895"/>
    <cellStyle name="Normal 2 29 9" xfId="3896"/>
    <cellStyle name="Normal 2 29 9 2" xfId="3897"/>
    <cellStyle name="Normal 2 3" xfId="142"/>
    <cellStyle name="Normal 2 3 2" xfId="768"/>
    <cellStyle name="Normal 2 3 2 2" xfId="3898"/>
    <cellStyle name="Normal 2 3 3" xfId="3899"/>
    <cellStyle name="Normal 2 3 3 2" xfId="3900"/>
    <cellStyle name="Normal 2 3 4" xfId="3901"/>
    <cellStyle name="Normal 2 3 5" xfId="3902"/>
    <cellStyle name="Normal 2 30" xfId="3903"/>
    <cellStyle name="Normal 2 30 10" xfId="3904"/>
    <cellStyle name="Normal 2 30 10 2" xfId="3905"/>
    <cellStyle name="Normal 2 30 11" xfId="3906"/>
    <cellStyle name="Normal 2 30 11 2" xfId="3907"/>
    <cellStyle name="Normal 2 30 12" xfId="3908"/>
    <cellStyle name="Normal 2 30 12 2" xfId="3909"/>
    <cellStyle name="Normal 2 30 13" xfId="3910"/>
    <cellStyle name="Normal 2 30 13 2" xfId="3911"/>
    <cellStyle name="Normal 2 30 14" xfId="3912"/>
    <cellStyle name="Normal 2 30 14 2" xfId="3913"/>
    <cellStyle name="Normal 2 30 15" xfId="3914"/>
    <cellStyle name="Normal 2 30 15 2" xfId="3915"/>
    <cellStyle name="Normal 2 30 16" xfId="3916"/>
    <cellStyle name="Normal 2 30 16 2" xfId="3917"/>
    <cellStyle name="Normal 2 30 17" xfId="3918"/>
    <cellStyle name="Normal 2 30 17 2" xfId="3919"/>
    <cellStyle name="Normal 2 30 18" xfId="3920"/>
    <cellStyle name="Normal 2 30 18 2" xfId="3921"/>
    <cellStyle name="Normal 2 30 19" xfId="3922"/>
    <cellStyle name="Normal 2 30 19 2" xfId="3923"/>
    <cellStyle name="Normal 2 30 2" xfId="3924"/>
    <cellStyle name="Normal 2 30 2 2" xfId="3925"/>
    <cellStyle name="Normal 2 30 20" xfId="3926"/>
    <cellStyle name="Normal 2 30 20 2" xfId="3927"/>
    <cellStyle name="Normal 2 30 21" xfId="3928"/>
    <cellStyle name="Normal 2 30 21 2" xfId="3929"/>
    <cellStyle name="Normal 2 30 22" xfId="3930"/>
    <cellStyle name="Normal 2 30 22 2" xfId="3931"/>
    <cellStyle name="Normal 2 30 23" xfId="3932"/>
    <cellStyle name="Normal 2 30 23 2" xfId="3933"/>
    <cellStyle name="Normal 2 30 24" xfId="3934"/>
    <cellStyle name="Normal 2 30 3" xfId="3935"/>
    <cellStyle name="Normal 2 30 3 2" xfId="3936"/>
    <cellStyle name="Normal 2 30 4" xfId="3937"/>
    <cellStyle name="Normal 2 30 4 2" xfId="3938"/>
    <cellStyle name="Normal 2 30 5" xfId="3939"/>
    <cellStyle name="Normal 2 30 5 2" xfId="3940"/>
    <cellStyle name="Normal 2 30 6" xfId="3941"/>
    <cellStyle name="Normal 2 30 6 2" xfId="3942"/>
    <cellStyle name="Normal 2 30 7" xfId="3943"/>
    <cellStyle name="Normal 2 30 7 2" xfId="3944"/>
    <cellStyle name="Normal 2 30 8" xfId="3945"/>
    <cellStyle name="Normal 2 30 8 2" xfId="3946"/>
    <cellStyle name="Normal 2 30 9" xfId="3947"/>
    <cellStyle name="Normal 2 30 9 2" xfId="3948"/>
    <cellStyle name="Normal 2 31" xfId="3949"/>
    <cellStyle name="Normal 2 31 10" xfId="3950"/>
    <cellStyle name="Normal 2 31 10 2" xfId="3951"/>
    <cellStyle name="Normal 2 31 11" xfId="3952"/>
    <cellStyle name="Normal 2 31 11 2" xfId="3953"/>
    <cellStyle name="Normal 2 31 12" xfId="3954"/>
    <cellStyle name="Normal 2 31 12 2" xfId="3955"/>
    <cellStyle name="Normal 2 31 13" xfId="3956"/>
    <cellStyle name="Normal 2 31 13 2" xfId="3957"/>
    <cellStyle name="Normal 2 31 14" xfId="3958"/>
    <cellStyle name="Normal 2 31 14 2" xfId="3959"/>
    <cellStyle name="Normal 2 31 15" xfId="3960"/>
    <cellStyle name="Normal 2 31 15 2" xfId="3961"/>
    <cellStyle name="Normal 2 31 16" xfId="3962"/>
    <cellStyle name="Normal 2 31 16 2" xfId="3963"/>
    <cellStyle name="Normal 2 31 17" xfId="3964"/>
    <cellStyle name="Normal 2 31 17 2" xfId="3965"/>
    <cellStyle name="Normal 2 31 18" xfId="3966"/>
    <cellStyle name="Normal 2 31 18 2" xfId="3967"/>
    <cellStyle name="Normal 2 31 19" xfId="3968"/>
    <cellStyle name="Normal 2 31 19 2" xfId="3969"/>
    <cellStyle name="Normal 2 31 2" xfId="3970"/>
    <cellStyle name="Normal 2 31 2 2" xfId="3971"/>
    <cellStyle name="Normal 2 31 20" xfId="3972"/>
    <cellStyle name="Normal 2 31 20 2" xfId="3973"/>
    <cellStyle name="Normal 2 31 21" xfId="3974"/>
    <cellStyle name="Normal 2 31 21 2" xfId="3975"/>
    <cellStyle name="Normal 2 31 22" xfId="3976"/>
    <cellStyle name="Normal 2 31 22 2" xfId="3977"/>
    <cellStyle name="Normal 2 31 23" xfId="3978"/>
    <cellStyle name="Normal 2 31 23 2" xfId="3979"/>
    <cellStyle name="Normal 2 31 24" xfId="3980"/>
    <cellStyle name="Normal 2 31 3" xfId="3981"/>
    <cellStyle name="Normal 2 31 3 2" xfId="3982"/>
    <cellStyle name="Normal 2 31 4" xfId="3983"/>
    <cellStyle name="Normal 2 31 4 2" xfId="3984"/>
    <cellStyle name="Normal 2 31 5" xfId="3985"/>
    <cellStyle name="Normal 2 31 5 2" xfId="3986"/>
    <cellStyle name="Normal 2 31 6" xfId="3987"/>
    <cellStyle name="Normal 2 31 6 2" xfId="3988"/>
    <cellStyle name="Normal 2 31 7" xfId="3989"/>
    <cellStyle name="Normal 2 31 7 2" xfId="3990"/>
    <cellStyle name="Normal 2 31 8" xfId="3991"/>
    <cellStyle name="Normal 2 31 8 2" xfId="3992"/>
    <cellStyle name="Normal 2 31 9" xfId="3993"/>
    <cellStyle name="Normal 2 31 9 2" xfId="3994"/>
    <cellStyle name="Normal 2 32" xfId="3995"/>
    <cellStyle name="Normal 2 32 10" xfId="3996"/>
    <cellStyle name="Normal 2 32 10 2" xfId="3997"/>
    <cellStyle name="Normal 2 32 11" xfId="3998"/>
    <cellStyle name="Normal 2 32 11 2" xfId="3999"/>
    <cellStyle name="Normal 2 32 12" xfId="4000"/>
    <cellStyle name="Normal 2 32 12 2" xfId="4001"/>
    <cellStyle name="Normal 2 32 13" xfId="4002"/>
    <cellStyle name="Normal 2 32 13 2" xfId="4003"/>
    <cellStyle name="Normal 2 32 14" xfId="4004"/>
    <cellStyle name="Normal 2 32 14 2" xfId="4005"/>
    <cellStyle name="Normal 2 32 15" xfId="4006"/>
    <cellStyle name="Normal 2 32 15 2" xfId="4007"/>
    <cellStyle name="Normal 2 32 16" xfId="4008"/>
    <cellStyle name="Normal 2 32 16 2" xfId="4009"/>
    <cellStyle name="Normal 2 32 17" xfId="4010"/>
    <cellStyle name="Normal 2 32 17 2" xfId="4011"/>
    <cellStyle name="Normal 2 32 18" xfId="4012"/>
    <cellStyle name="Normal 2 32 18 2" xfId="4013"/>
    <cellStyle name="Normal 2 32 19" xfId="4014"/>
    <cellStyle name="Normal 2 32 19 2" xfId="4015"/>
    <cellStyle name="Normal 2 32 2" xfId="4016"/>
    <cellStyle name="Normal 2 32 2 2" xfId="4017"/>
    <cellStyle name="Normal 2 32 20" xfId="4018"/>
    <cellStyle name="Normal 2 32 20 2" xfId="4019"/>
    <cellStyle name="Normal 2 32 21" xfId="4020"/>
    <cellStyle name="Normal 2 32 21 2" xfId="4021"/>
    <cellStyle name="Normal 2 32 22" xfId="4022"/>
    <cellStyle name="Normal 2 32 22 2" xfId="4023"/>
    <cellStyle name="Normal 2 32 23" xfId="4024"/>
    <cellStyle name="Normal 2 32 23 2" xfId="4025"/>
    <cellStyle name="Normal 2 32 24" xfId="4026"/>
    <cellStyle name="Normal 2 32 3" xfId="4027"/>
    <cellStyle name="Normal 2 32 3 2" xfId="4028"/>
    <cellStyle name="Normal 2 32 4" xfId="4029"/>
    <cellStyle name="Normal 2 32 4 2" xfId="4030"/>
    <cellStyle name="Normal 2 32 5" xfId="4031"/>
    <cellStyle name="Normal 2 32 5 2" xfId="4032"/>
    <cellStyle name="Normal 2 32 6" xfId="4033"/>
    <cellStyle name="Normal 2 32 6 2" xfId="4034"/>
    <cellStyle name="Normal 2 32 7" xfId="4035"/>
    <cellStyle name="Normal 2 32 7 2" xfId="4036"/>
    <cellStyle name="Normal 2 32 8" xfId="4037"/>
    <cellStyle name="Normal 2 32 8 2" xfId="4038"/>
    <cellStyle name="Normal 2 32 9" xfId="4039"/>
    <cellStyle name="Normal 2 32 9 2" xfId="4040"/>
    <cellStyle name="Normal 2 33" xfId="4041"/>
    <cellStyle name="Normal 2 33 10" xfId="4042"/>
    <cellStyle name="Normal 2 33 10 2" xfId="4043"/>
    <cellStyle name="Normal 2 33 11" xfId="4044"/>
    <cellStyle name="Normal 2 33 11 2" xfId="4045"/>
    <cellStyle name="Normal 2 33 12" xfId="4046"/>
    <cellStyle name="Normal 2 33 12 2" xfId="4047"/>
    <cellStyle name="Normal 2 33 13" xfId="4048"/>
    <cellStyle name="Normal 2 33 13 2" xfId="4049"/>
    <cellStyle name="Normal 2 33 14" xfId="4050"/>
    <cellStyle name="Normal 2 33 14 2" xfId="4051"/>
    <cellStyle name="Normal 2 33 15" xfId="4052"/>
    <cellStyle name="Normal 2 33 15 2" xfId="4053"/>
    <cellStyle name="Normal 2 33 16" xfId="4054"/>
    <cellStyle name="Normal 2 33 16 2" xfId="4055"/>
    <cellStyle name="Normal 2 33 17" xfId="4056"/>
    <cellStyle name="Normal 2 33 17 2" xfId="4057"/>
    <cellStyle name="Normal 2 33 18" xfId="4058"/>
    <cellStyle name="Normal 2 33 18 2" xfId="4059"/>
    <cellStyle name="Normal 2 33 19" xfId="4060"/>
    <cellStyle name="Normal 2 33 19 2" xfId="4061"/>
    <cellStyle name="Normal 2 33 2" xfId="4062"/>
    <cellStyle name="Normal 2 33 2 2" xfId="4063"/>
    <cellStyle name="Normal 2 33 20" xfId="4064"/>
    <cellStyle name="Normal 2 33 20 2" xfId="4065"/>
    <cellStyle name="Normal 2 33 21" xfId="4066"/>
    <cellStyle name="Normal 2 33 21 2" xfId="4067"/>
    <cellStyle name="Normal 2 33 22" xfId="4068"/>
    <cellStyle name="Normal 2 33 22 2" xfId="4069"/>
    <cellStyle name="Normal 2 33 23" xfId="4070"/>
    <cellStyle name="Normal 2 33 23 2" xfId="4071"/>
    <cellStyle name="Normal 2 33 24" xfId="4072"/>
    <cellStyle name="Normal 2 33 3" xfId="4073"/>
    <cellStyle name="Normal 2 33 3 2" xfId="4074"/>
    <cellStyle name="Normal 2 33 4" xfId="4075"/>
    <cellStyle name="Normal 2 33 4 2" xfId="4076"/>
    <cellStyle name="Normal 2 33 5" xfId="4077"/>
    <cellStyle name="Normal 2 33 5 2" xfId="4078"/>
    <cellStyle name="Normal 2 33 6" xfId="4079"/>
    <cellStyle name="Normal 2 33 6 2" xfId="4080"/>
    <cellStyle name="Normal 2 33 7" xfId="4081"/>
    <cellStyle name="Normal 2 33 7 2" xfId="4082"/>
    <cellStyle name="Normal 2 33 8" xfId="4083"/>
    <cellStyle name="Normal 2 33 8 2" xfId="4084"/>
    <cellStyle name="Normal 2 33 9" xfId="4085"/>
    <cellStyle name="Normal 2 33 9 2" xfId="4086"/>
    <cellStyle name="Normal 2 34" xfId="4087"/>
    <cellStyle name="Normal 2 34 10" xfId="4088"/>
    <cellStyle name="Normal 2 34 10 2" xfId="4089"/>
    <cellStyle name="Normal 2 34 11" xfId="4090"/>
    <cellStyle name="Normal 2 34 11 2" xfId="4091"/>
    <cellStyle name="Normal 2 34 12" xfId="4092"/>
    <cellStyle name="Normal 2 34 12 2" xfId="4093"/>
    <cellStyle name="Normal 2 34 13" xfId="4094"/>
    <cellStyle name="Normal 2 34 13 2" xfId="4095"/>
    <cellStyle name="Normal 2 34 14" xfId="4096"/>
    <cellStyle name="Normal 2 34 14 2" xfId="4097"/>
    <cellStyle name="Normal 2 34 15" xfId="4098"/>
    <cellStyle name="Normal 2 34 15 2" xfId="4099"/>
    <cellStyle name="Normal 2 34 16" xfId="4100"/>
    <cellStyle name="Normal 2 34 16 2" xfId="4101"/>
    <cellStyle name="Normal 2 34 17" xfId="4102"/>
    <cellStyle name="Normal 2 34 17 2" xfId="4103"/>
    <cellStyle name="Normal 2 34 18" xfId="4104"/>
    <cellStyle name="Normal 2 34 18 2" xfId="4105"/>
    <cellStyle name="Normal 2 34 19" xfId="4106"/>
    <cellStyle name="Normal 2 34 19 2" xfId="4107"/>
    <cellStyle name="Normal 2 34 2" xfId="4108"/>
    <cellStyle name="Normal 2 34 2 2" xfId="4109"/>
    <cellStyle name="Normal 2 34 20" xfId="4110"/>
    <cellStyle name="Normal 2 34 20 2" xfId="4111"/>
    <cellStyle name="Normal 2 34 21" xfId="4112"/>
    <cellStyle name="Normal 2 34 21 2" xfId="4113"/>
    <cellStyle name="Normal 2 34 22" xfId="4114"/>
    <cellStyle name="Normal 2 34 22 2" xfId="4115"/>
    <cellStyle name="Normal 2 34 23" xfId="4116"/>
    <cellStyle name="Normal 2 34 23 2" xfId="4117"/>
    <cellStyle name="Normal 2 34 24" xfId="4118"/>
    <cellStyle name="Normal 2 34 3" xfId="4119"/>
    <cellStyle name="Normal 2 34 3 2" xfId="4120"/>
    <cellStyle name="Normal 2 34 4" xfId="4121"/>
    <cellStyle name="Normal 2 34 4 2" xfId="4122"/>
    <cellStyle name="Normal 2 34 5" xfId="4123"/>
    <cellStyle name="Normal 2 34 5 2" xfId="4124"/>
    <cellStyle name="Normal 2 34 6" xfId="4125"/>
    <cellStyle name="Normal 2 34 6 2" xfId="4126"/>
    <cellStyle name="Normal 2 34 7" xfId="4127"/>
    <cellStyle name="Normal 2 34 7 2" xfId="4128"/>
    <cellStyle name="Normal 2 34 8" xfId="4129"/>
    <cellStyle name="Normal 2 34 8 2" xfId="4130"/>
    <cellStyle name="Normal 2 34 9" xfId="4131"/>
    <cellStyle name="Normal 2 34 9 2" xfId="4132"/>
    <cellStyle name="Normal 2 35" xfId="4133"/>
    <cellStyle name="Normal 2 35 10" xfId="4134"/>
    <cellStyle name="Normal 2 35 10 2" xfId="4135"/>
    <cellStyle name="Normal 2 35 11" xfId="4136"/>
    <cellStyle name="Normal 2 35 11 2" xfId="4137"/>
    <cellStyle name="Normal 2 35 12" xfId="4138"/>
    <cellStyle name="Normal 2 35 12 2" xfId="4139"/>
    <cellStyle name="Normal 2 35 13" xfId="4140"/>
    <cellStyle name="Normal 2 35 13 2" xfId="4141"/>
    <cellStyle name="Normal 2 35 14" xfId="4142"/>
    <cellStyle name="Normal 2 35 14 2" xfId="4143"/>
    <cellStyle name="Normal 2 35 15" xfId="4144"/>
    <cellStyle name="Normal 2 35 15 2" xfId="4145"/>
    <cellStyle name="Normal 2 35 16" xfId="4146"/>
    <cellStyle name="Normal 2 35 16 2" xfId="4147"/>
    <cellStyle name="Normal 2 35 17" xfId="4148"/>
    <cellStyle name="Normal 2 35 17 2" xfId="4149"/>
    <cellStyle name="Normal 2 35 18" xfId="4150"/>
    <cellStyle name="Normal 2 35 18 2" xfId="4151"/>
    <cellStyle name="Normal 2 35 19" xfId="4152"/>
    <cellStyle name="Normal 2 35 19 2" xfId="4153"/>
    <cellStyle name="Normal 2 35 2" xfId="4154"/>
    <cellStyle name="Normal 2 35 2 2" xfId="4155"/>
    <cellStyle name="Normal 2 35 20" xfId="4156"/>
    <cellStyle name="Normal 2 35 20 2" xfId="4157"/>
    <cellStyle name="Normal 2 35 21" xfId="4158"/>
    <cellStyle name="Normal 2 35 21 2" xfId="4159"/>
    <cellStyle name="Normal 2 35 22" xfId="4160"/>
    <cellStyle name="Normal 2 35 22 2" xfId="4161"/>
    <cellStyle name="Normal 2 35 23" xfId="4162"/>
    <cellStyle name="Normal 2 35 23 2" xfId="4163"/>
    <cellStyle name="Normal 2 35 24" xfId="4164"/>
    <cellStyle name="Normal 2 35 3" xfId="4165"/>
    <cellStyle name="Normal 2 35 3 2" xfId="4166"/>
    <cellStyle name="Normal 2 35 4" xfId="4167"/>
    <cellStyle name="Normal 2 35 4 2" xfId="4168"/>
    <cellStyle name="Normal 2 35 5" xfId="4169"/>
    <cellStyle name="Normal 2 35 5 2" xfId="4170"/>
    <cellStyle name="Normal 2 35 6" xfId="4171"/>
    <cellStyle name="Normal 2 35 6 2" xfId="4172"/>
    <cellStyle name="Normal 2 35 7" xfId="4173"/>
    <cellStyle name="Normal 2 35 7 2" xfId="4174"/>
    <cellStyle name="Normal 2 35 8" xfId="4175"/>
    <cellStyle name="Normal 2 35 8 2" xfId="4176"/>
    <cellStyle name="Normal 2 35 9" xfId="4177"/>
    <cellStyle name="Normal 2 35 9 2" xfId="4178"/>
    <cellStyle name="Normal 2 36" xfId="4179"/>
    <cellStyle name="Normal 2 36 10" xfId="4180"/>
    <cellStyle name="Normal 2 36 10 2" xfId="4181"/>
    <cellStyle name="Normal 2 36 11" xfId="4182"/>
    <cellStyle name="Normal 2 36 11 2" xfId="4183"/>
    <cellStyle name="Normal 2 36 12" xfId="4184"/>
    <cellStyle name="Normal 2 36 12 2" xfId="4185"/>
    <cellStyle name="Normal 2 36 13" xfId="4186"/>
    <cellStyle name="Normal 2 36 13 2" xfId="4187"/>
    <cellStyle name="Normal 2 36 14" xfId="4188"/>
    <cellStyle name="Normal 2 36 14 2" xfId="4189"/>
    <cellStyle name="Normal 2 36 15" xfId="4190"/>
    <cellStyle name="Normal 2 36 15 2" xfId="4191"/>
    <cellStyle name="Normal 2 36 16" xfId="4192"/>
    <cellStyle name="Normal 2 36 16 2" xfId="4193"/>
    <cellStyle name="Normal 2 36 17" xfId="4194"/>
    <cellStyle name="Normal 2 36 17 2" xfId="4195"/>
    <cellStyle name="Normal 2 36 18" xfId="4196"/>
    <cellStyle name="Normal 2 36 18 2" xfId="4197"/>
    <cellStyle name="Normal 2 36 19" xfId="4198"/>
    <cellStyle name="Normal 2 36 19 2" xfId="4199"/>
    <cellStyle name="Normal 2 36 2" xfId="4200"/>
    <cellStyle name="Normal 2 36 2 2" xfId="4201"/>
    <cellStyle name="Normal 2 36 20" xfId="4202"/>
    <cellStyle name="Normal 2 36 20 2" xfId="4203"/>
    <cellStyle name="Normal 2 36 21" xfId="4204"/>
    <cellStyle name="Normal 2 36 21 2" xfId="4205"/>
    <cellStyle name="Normal 2 36 22" xfId="4206"/>
    <cellStyle name="Normal 2 36 22 2" xfId="4207"/>
    <cellStyle name="Normal 2 36 23" xfId="4208"/>
    <cellStyle name="Normal 2 36 23 2" xfId="4209"/>
    <cellStyle name="Normal 2 36 24" xfId="4210"/>
    <cellStyle name="Normal 2 36 3" xfId="4211"/>
    <cellStyle name="Normal 2 36 3 2" xfId="4212"/>
    <cellStyle name="Normal 2 36 4" xfId="4213"/>
    <cellStyle name="Normal 2 36 4 2" xfId="4214"/>
    <cellStyle name="Normal 2 36 5" xfId="4215"/>
    <cellStyle name="Normal 2 36 5 2" xfId="4216"/>
    <cellStyle name="Normal 2 36 6" xfId="4217"/>
    <cellStyle name="Normal 2 36 6 2" xfId="4218"/>
    <cellStyle name="Normal 2 36 7" xfId="4219"/>
    <cellStyle name="Normal 2 36 7 2" xfId="4220"/>
    <cellStyle name="Normal 2 36 8" xfId="4221"/>
    <cellStyle name="Normal 2 36 8 2" xfId="4222"/>
    <cellStyle name="Normal 2 36 9" xfId="4223"/>
    <cellStyle name="Normal 2 36 9 2" xfId="4224"/>
    <cellStyle name="Normal 2 37" xfId="4225"/>
    <cellStyle name="Normal 2 37 10" xfId="4226"/>
    <cellStyle name="Normal 2 37 10 2" xfId="4227"/>
    <cellStyle name="Normal 2 37 11" xfId="4228"/>
    <cellStyle name="Normal 2 37 11 2" xfId="4229"/>
    <cellStyle name="Normal 2 37 12" xfId="4230"/>
    <cellStyle name="Normal 2 37 12 2" xfId="4231"/>
    <cellStyle name="Normal 2 37 13" xfId="4232"/>
    <cellStyle name="Normal 2 37 13 2" xfId="4233"/>
    <cellStyle name="Normal 2 37 14" xfId="4234"/>
    <cellStyle name="Normal 2 37 14 2" xfId="4235"/>
    <cellStyle name="Normal 2 37 15" xfId="4236"/>
    <cellStyle name="Normal 2 37 15 2" xfId="4237"/>
    <cellStyle name="Normal 2 37 16" xfId="4238"/>
    <cellStyle name="Normal 2 37 16 2" xfId="4239"/>
    <cellStyle name="Normal 2 37 17" xfId="4240"/>
    <cellStyle name="Normal 2 37 17 2" xfId="4241"/>
    <cellStyle name="Normal 2 37 18" xfId="4242"/>
    <cellStyle name="Normal 2 37 18 2" xfId="4243"/>
    <cellStyle name="Normal 2 37 19" xfId="4244"/>
    <cellStyle name="Normal 2 37 19 2" xfId="4245"/>
    <cellStyle name="Normal 2 37 2" xfId="4246"/>
    <cellStyle name="Normal 2 37 2 2" xfId="4247"/>
    <cellStyle name="Normal 2 37 20" xfId="4248"/>
    <cellStyle name="Normal 2 37 20 2" xfId="4249"/>
    <cellStyle name="Normal 2 37 21" xfId="4250"/>
    <cellStyle name="Normal 2 37 21 2" xfId="4251"/>
    <cellStyle name="Normal 2 37 22" xfId="4252"/>
    <cellStyle name="Normal 2 37 22 2" xfId="4253"/>
    <cellStyle name="Normal 2 37 23" xfId="4254"/>
    <cellStyle name="Normal 2 37 23 2" xfId="4255"/>
    <cellStyle name="Normal 2 37 24" xfId="4256"/>
    <cellStyle name="Normal 2 37 3" xfId="4257"/>
    <cellStyle name="Normal 2 37 3 2" xfId="4258"/>
    <cellStyle name="Normal 2 37 4" xfId="4259"/>
    <cellStyle name="Normal 2 37 4 2" xfId="4260"/>
    <cellStyle name="Normal 2 37 5" xfId="4261"/>
    <cellStyle name="Normal 2 37 5 2" xfId="4262"/>
    <cellStyle name="Normal 2 37 6" xfId="4263"/>
    <cellStyle name="Normal 2 37 6 2" xfId="4264"/>
    <cellStyle name="Normal 2 37 7" xfId="4265"/>
    <cellStyle name="Normal 2 37 7 2" xfId="4266"/>
    <cellStyle name="Normal 2 37 8" xfId="4267"/>
    <cellStyle name="Normal 2 37 8 2" xfId="4268"/>
    <cellStyle name="Normal 2 37 9" xfId="4269"/>
    <cellStyle name="Normal 2 37 9 2" xfId="4270"/>
    <cellStyle name="Normal 2 38" xfId="4271"/>
    <cellStyle name="Normal 2 38 10" xfId="4272"/>
    <cellStyle name="Normal 2 38 10 2" xfId="4273"/>
    <cellStyle name="Normal 2 38 11" xfId="4274"/>
    <cellStyle name="Normal 2 38 11 2" xfId="4275"/>
    <cellStyle name="Normal 2 38 12" xfId="4276"/>
    <cellStyle name="Normal 2 38 12 2" xfId="4277"/>
    <cellStyle name="Normal 2 38 13" xfId="4278"/>
    <cellStyle name="Normal 2 38 13 2" xfId="4279"/>
    <cellStyle name="Normal 2 38 14" xfId="4280"/>
    <cellStyle name="Normal 2 38 14 2" xfId="4281"/>
    <cellStyle name="Normal 2 38 15" xfId="4282"/>
    <cellStyle name="Normal 2 38 15 2" xfId="4283"/>
    <cellStyle name="Normal 2 38 16" xfId="4284"/>
    <cellStyle name="Normal 2 38 16 2" xfId="4285"/>
    <cellStyle name="Normal 2 38 17" xfId="4286"/>
    <cellStyle name="Normal 2 38 17 2" xfId="4287"/>
    <cellStyle name="Normal 2 38 18" xfId="4288"/>
    <cellStyle name="Normal 2 38 18 2" xfId="4289"/>
    <cellStyle name="Normal 2 38 19" xfId="4290"/>
    <cellStyle name="Normal 2 38 19 2" xfId="4291"/>
    <cellStyle name="Normal 2 38 2" xfId="4292"/>
    <cellStyle name="Normal 2 38 2 2" xfId="4293"/>
    <cellStyle name="Normal 2 38 20" xfId="4294"/>
    <cellStyle name="Normal 2 38 20 2" xfId="4295"/>
    <cellStyle name="Normal 2 38 21" xfId="4296"/>
    <cellStyle name="Normal 2 38 21 2" xfId="4297"/>
    <cellStyle name="Normal 2 38 22" xfId="4298"/>
    <cellStyle name="Normal 2 38 22 2" xfId="4299"/>
    <cellStyle name="Normal 2 38 23" xfId="4300"/>
    <cellStyle name="Normal 2 38 23 2" xfId="4301"/>
    <cellStyle name="Normal 2 38 24" xfId="4302"/>
    <cellStyle name="Normal 2 38 3" xfId="4303"/>
    <cellStyle name="Normal 2 38 3 2" xfId="4304"/>
    <cellStyle name="Normal 2 38 4" xfId="4305"/>
    <cellStyle name="Normal 2 38 4 2" xfId="4306"/>
    <cellStyle name="Normal 2 38 5" xfId="4307"/>
    <cellStyle name="Normal 2 38 5 2" xfId="4308"/>
    <cellStyle name="Normal 2 38 6" xfId="4309"/>
    <cellStyle name="Normal 2 38 6 2" xfId="4310"/>
    <cellStyle name="Normal 2 38 7" xfId="4311"/>
    <cellStyle name="Normal 2 38 7 2" xfId="4312"/>
    <cellStyle name="Normal 2 38 8" xfId="4313"/>
    <cellStyle name="Normal 2 38 8 2" xfId="4314"/>
    <cellStyle name="Normal 2 38 9" xfId="4315"/>
    <cellStyle name="Normal 2 38 9 2" xfId="4316"/>
    <cellStyle name="Normal 2 39" xfId="4317"/>
    <cellStyle name="Normal 2 39 10" xfId="4318"/>
    <cellStyle name="Normal 2 39 10 2" xfId="4319"/>
    <cellStyle name="Normal 2 39 11" xfId="4320"/>
    <cellStyle name="Normal 2 39 11 2" xfId="4321"/>
    <cellStyle name="Normal 2 39 12" xfId="4322"/>
    <cellStyle name="Normal 2 39 12 2" xfId="4323"/>
    <cellStyle name="Normal 2 39 13" xfId="4324"/>
    <cellStyle name="Normal 2 39 13 2" xfId="4325"/>
    <cellStyle name="Normal 2 39 14" xfId="4326"/>
    <cellStyle name="Normal 2 39 14 2" xfId="4327"/>
    <cellStyle name="Normal 2 39 15" xfId="4328"/>
    <cellStyle name="Normal 2 39 15 2" xfId="4329"/>
    <cellStyle name="Normal 2 39 16" xfId="4330"/>
    <cellStyle name="Normal 2 39 16 2" xfId="4331"/>
    <cellStyle name="Normal 2 39 17" xfId="4332"/>
    <cellStyle name="Normal 2 39 17 2" xfId="4333"/>
    <cellStyle name="Normal 2 39 18" xfId="4334"/>
    <cellStyle name="Normal 2 39 18 2" xfId="4335"/>
    <cellStyle name="Normal 2 39 19" xfId="4336"/>
    <cellStyle name="Normal 2 39 19 2" xfId="4337"/>
    <cellStyle name="Normal 2 39 2" xfId="4338"/>
    <cellStyle name="Normal 2 39 2 2" xfId="4339"/>
    <cellStyle name="Normal 2 39 20" xfId="4340"/>
    <cellStyle name="Normal 2 39 20 2" xfId="4341"/>
    <cellStyle name="Normal 2 39 21" xfId="4342"/>
    <cellStyle name="Normal 2 39 21 2" xfId="4343"/>
    <cellStyle name="Normal 2 39 22" xfId="4344"/>
    <cellStyle name="Normal 2 39 22 2" xfId="4345"/>
    <cellStyle name="Normal 2 39 23" xfId="4346"/>
    <cellStyle name="Normal 2 39 23 2" xfId="4347"/>
    <cellStyle name="Normal 2 39 24" xfId="4348"/>
    <cellStyle name="Normal 2 39 3" xfId="4349"/>
    <cellStyle name="Normal 2 39 3 2" xfId="4350"/>
    <cellStyle name="Normal 2 39 4" xfId="4351"/>
    <cellStyle name="Normal 2 39 4 2" xfId="4352"/>
    <cellStyle name="Normal 2 39 5" xfId="4353"/>
    <cellStyle name="Normal 2 39 5 2" xfId="4354"/>
    <cellStyle name="Normal 2 39 6" xfId="4355"/>
    <cellStyle name="Normal 2 39 6 2" xfId="4356"/>
    <cellStyle name="Normal 2 39 7" xfId="4357"/>
    <cellStyle name="Normal 2 39 7 2" xfId="4358"/>
    <cellStyle name="Normal 2 39 8" xfId="4359"/>
    <cellStyle name="Normal 2 39 8 2" xfId="4360"/>
    <cellStyle name="Normal 2 39 9" xfId="4361"/>
    <cellStyle name="Normal 2 39 9 2" xfId="4362"/>
    <cellStyle name="Normal 2 4" xfId="345"/>
    <cellStyle name="Normal 2 4 2" xfId="4363"/>
    <cellStyle name="Normal 2 4 3" xfId="4364"/>
    <cellStyle name="Normal 2 4 4" xfId="7735"/>
    <cellStyle name="Normal 2 40" xfId="4365"/>
    <cellStyle name="Normal 2 40 2" xfId="4366"/>
    <cellStyle name="Normal 2 41" xfId="4367"/>
    <cellStyle name="Normal 2 41 2" xfId="4368"/>
    <cellStyle name="Normal 2 42" xfId="4369"/>
    <cellStyle name="Normal 2 42 2" xfId="4370"/>
    <cellStyle name="Normal 2 43" xfId="4371"/>
    <cellStyle name="Normal 2 43 2" xfId="4372"/>
    <cellStyle name="Normal 2 44" xfId="4373"/>
    <cellStyle name="Normal 2 44 2" xfId="4374"/>
    <cellStyle name="Normal 2 45" xfId="4375"/>
    <cellStyle name="Normal 2 45 2" xfId="4376"/>
    <cellStyle name="Normal 2 46" xfId="4377"/>
    <cellStyle name="Normal 2 46 2" xfId="4378"/>
    <cellStyle name="Normal 2 47" xfId="4379"/>
    <cellStyle name="Normal 2 47 2" xfId="4380"/>
    <cellStyle name="Normal 2 48" xfId="4381"/>
    <cellStyle name="Normal 2 48 2" xfId="4382"/>
    <cellStyle name="Normal 2 49" xfId="4383"/>
    <cellStyle name="Normal 2 49 2" xfId="4384"/>
    <cellStyle name="Normal 2 5" xfId="4385"/>
    <cellStyle name="Normal 2 5 10" xfId="4386"/>
    <cellStyle name="Normal 2 5 10 2" xfId="4387"/>
    <cellStyle name="Normal 2 5 11" xfId="4388"/>
    <cellStyle name="Normal 2 5 11 2" xfId="4389"/>
    <cellStyle name="Normal 2 5 12" xfId="4390"/>
    <cellStyle name="Normal 2 5 12 2" xfId="4391"/>
    <cellStyle name="Normal 2 5 13" xfId="4392"/>
    <cellStyle name="Normal 2 5 13 2" xfId="4393"/>
    <cellStyle name="Normal 2 5 14" xfId="4394"/>
    <cellStyle name="Normal 2 5 14 2" xfId="4395"/>
    <cellStyle name="Normal 2 5 15" xfId="4396"/>
    <cellStyle name="Normal 2 5 15 2" xfId="4397"/>
    <cellStyle name="Normal 2 5 16" xfId="4398"/>
    <cellStyle name="Normal 2 5 16 2" xfId="4399"/>
    <cellStyle name="Normal 2 5 17" xfId="4400"/>
    <cellStyle name="Normal 2 5 17 2" xfId="4401"/>
    <cellStyle name="Normal 2 5 18" xfId="4402"/>
    <cellStyle name="Normal 2 5 18 2" xfId="4403"/>
    <cellStyle name="Normal 2 5 19" xfId="4404"/>
    <cellStyle name="Normal 2 5 19 2" xfId="4405"/>
    <cellStyle name="Normal 2 5 2" xfId="4406"/>
    <cellStyle name="Normal 2 5 2 10" xfId="4407"/>
    <cellStyle name="Normal 2 5 2 10 2" xfId="4408"/>
    <cellStyle name="Normal 2 5 2 11" xfId="4409"/>
    <cellStyle name="Normal 2 5 2 11 2" xfId="4410"/>
    <cellStyle name="Normal 2 5 2 12" xfId="4411"/>
    <cellStyle name="Normal 2 5 2 12 2" xfId="4412"/>
    <cellStyle name="Normal 2 5 2 13" xfId="4413"/>
    <cellStyle name="Normal 2 5 2 13 2" xfId="4414"/>
    <cellStyle name="Normal 2 5 2 14" xfId="4415"/>
    <cellStyle name="Normal 2 5 2 14 2" xfId="4416"/>
    <cellStyle name="Normal 2 5 2 15" xfId="4417"/>
    <cellStyle name="Normal 2 5 2 15 2" xfId="4418"/>
    <cellStyle name="Normal 2 5 2 16" xfId="4419"/>
    <cellStyle name="Normal 2 5 2 16 2" xfId="4420"/>
    <cellStyle name="Normal 2 5 2 17" xfId="4421"/>
    <cellStyle name="Normal 2 5 2 17 2" xfId="4422"/>
    <cellStyle name="Normal 2 5 2 18" xfId="4423"/>
    <cellStyle name="Normal 2 5 2 18 2" xfId="4424"/>
    <cellStyle name="Normal 2 5 2 19" xfId="4425"/>
    <cellStyle name="Normal 2 5 2 19 2" xfId="4426"/>
    <cellStyle name="Normal 2 5 2 2" xfId="4427"/>
    <cellStyle name="Normal 2 5 2 2 10" xfId="4428"/>
    <cellStyle name="Normal 2 5 2 2 10 2" xfId="4429"/>
    <cellStyle name="Normal 2 5 2 2 11" xfId="4430"/>
    <cellStyle name="Normal 2 5 2 2 11 2" xfId="4431"/>
    <cellStyle name="Normal 2 5 2 2 12" xfId="4432"/>
    <cellStyle name="Normal 2 5 2 2 12 2" xfId="4433"/>
    <cellStyle name="Normal 2 5 2 2 13" xfId="4434"/>
    <cellStyle name="Normal 2 5 2 2 13 2" xfId="4435"/>
    <cellStyle name="Normal 2 5 2 2 14" xfId="4436"/>
    <cellStyle name="Normal 2 5 2 2 14 2" xfId="4437"/>
    <cellStyle name="Normal 2 5 2 2 15" xfId="4438"/>
    <cellStyle name="Normal 2 5 2 2 15 2" xfId="4439"/>
    <cellStyle name="Normal 2 5 2 2 16" xfId="4440"/>
    <cellStyle name="Normal 2 5 2 2 16 2" xfId="4441"/>
    <cellStyle name="Normal 2 5 2 2 17" xfId="4442"/>
    <cellStyle name="Normal 2 5 2 2 17 2" xfId="4443"/>
    <cellStyle name="Normal 2 5 2 2 18" xfId="4444"/>
    <cellStyle name="Normal 2 5 2 2 18 2" xfId="4445"/>
    <cellStyle name="Normal 2 5 2 2 19" xfId="4446"/>
    <cellStyle name="Normal 2 5 2 2 19 2" xfId="4447"/>
    <cellStyle name="Normal 2 5 2 2 2" xfId="4448"/>
    <cellStyle name="Normal 2 5 2 2 2 2" xfId="4449"/>
    <cellStyle name="Normal 2 5 2 2 20" xfId="4450"/>
    <cellStyle name="Normal 2 5 2 2 20 2" xfId="4451"/>
    <cellStyle name="Normal 2 5 2 2 21" xfId="4452"/>
    <cellStyle name="Normal 2 5 2 2 21 2" xfId="4453"/>
    <cellStyle name="Normal 2 5 2 2 22" xfId="4454"/>
    <cellStyle name="Normal 2 5 2 2 22 2" xfId="4455"/>
    <cellStyle name="Normal 2 5 2 2 23" xfId="4456"/>
    <cellStyle name="Normal 2 5 2 2 23 2" xfId="4457"/>
    <cellStyle name="Normal 2 5 2 2 24" xfId="4458"/>
    <cellStyle name="Normal 2 5 2 2 24 2" xfId="4459"/>
    <cellStyle name="Normal 2 5 2 2 25" xfId="4460"/>
    <cellStyle name="Normal 2 5 2 2 25 2" xfId="4461"/>
    <cellStyle name="Normal 2 5 2 2 26" xfId="4462"/>
    <cellStyle name="Normal 2 5 2 2 26 2" xfId="4463"/>
    <cellStyle name="Normal 2 5 2 2 27" xfId="4464"/>
    <cellStyle name="Normal 2 5 2 2 27 2" xfId="4465"/>
    <cellStyle name="Normal 2 5 2 2 28" xfId="4466"/>
    <cellStyle name="Normal 2 5 2 2 28 2" xfId="4467"/>
    <cellStyle name="Normal 2 5 2 2 29" xfId="4468"/>
    <cellStyle name="Normal 2 5 2 2 29 2" xfId="4469"/>
    <cellStyle name="Normal 2 5 2 2 3" xfId="4470"/>
    <cellStyle name="Normal 2 5 2 2 3 2" xfId="4471"/>
    <cellStyle name="Normal 2 5 2 2 30" xfId="4472"/>
    <cellStyle name="Normal 2 5 2 2 30 2" xfId="4473"/>
    <cellStyle name="Normal 2 5 2 2 31" xfId="4474"/>
    <cellStyle name="Normal 2 5 2 2 31 2" xfId="4475"/>
    <cellStyle name="Normal 2 5 2 2 32" xfId="4476"/>
    <cellStyle name="Normal 2 5 2 2 32 2" xfId="4477"/>
    <cellStyle name="Normal 2 5 2 2 33" xfId="4478"/>
    <cellStyle name="Normal 2 5 2 2 33 2" xfId="4479"/>
    <cellStyle name="Normal 2 5 2 2 34" xfId="4480"/>
    <cellStyle name="Normal 2 5 2 2 34 2" xfId="4481"/>
    <cellStyle name="Normal 2 5 2 2 35" xfId="4482"/>
    <cellStyle name="Normal 2 5 2 2 35 2" xfId="4483"/>
    <cellStyle name="Normal 2 5 2 2 36" xfId="4484"/>
    <cellStyle name="Normal 2 5 2 2 36 2" xfId="4485"/>
    <cellStyle name="Normal 2 5 2 2 37" xfId="4486"/>
    <cellStyle name="Normal 2 5 2 2 37 2" xfId="4487"/>
    <cellStyle name="Normal 2 5 2 2 38" xfId="4488"/>
    <cellStyle name="Normal 2 5 2 2 38 2" xfId="4489"/>
    <cellStyle name="Normal 2 5 2 2 39" xfId="4490"/>
    <cellStyle name="Normal 2 5 2 2 39 2" xfId="4491"/>
    <cellStyle name="Normal 2 5 2 2 4" xfId="4492"/>
    <cellStyle name="Normal 2 5 2 2 4 2" xfId="4493"/>
    <cellStyle name="Normal 2 5 2 2 40" xfId="4494"/>
    <cellStyle name="Normal 2 5 2 2 40 2" xfId="4495"/>
    <cellStyle name="Normal 2 5 2 2 41" xfId="4496"/>
    <cellStyle name="Normal 2 5 2 2 41 2" xfId="4497"/>
    <cellStyle name="Normal 2 5 2 2 42" xfId="4498"/>
    <cellStyle name="Normal 2 5 2 2 42 2" xfId="4499"/>
    <cellStyle name="Normal 2 5 2 2 43" xfId="4500"/>
    <cellStyle name="Normal 2 5 2 2 43 2" xfId="4501"/>
    <cellStyle name="Normal 2 5 2 2 44" xfId="4502"/>
    <cellStyle name="Normal 2 5 2 2 44 2" xfId="4503"/>
    <cellStyle name="Normal 2 5 2 2 45" xfId="4504"/>
    <cellStyle name="Normal 2 5 2 2 45 2" xfId="4505"/>
    <cellStyle name="Normal 2 5 2 2 46" xfId="4506"/>
    <cellStyle name="Normal 2 5 2 2 46 2" xfId="4507"/>
    <cellStyle name="Normal 2 5 2 2 47" xfId="4508"/>
    <cellStyle name="Normal 2 5 2 2 47 2" xfId="4509"/>
    <cellStyle name="Normal 2 5 2 2 48" xfId="4510"/>
    <cellStyle name="Normal 2 5 2 2 48 2" xfId="4511"/>
    <cellStyle name="Normal 2 5 2 2 49" xfId="4512"/>
    <cellStyle name="Normal 2 5 2 2 49 2" xfId="4513"/>
    <cellStyle name="Normal 2 5 2 2 5" xfId="4514"/>
    <cellStyle name="Normal 2 5 2 2 5 2" xfId="4515"/>
    <cellStyle name="Normal 2 5 2 2 50" xfId="4516"/>
    <cellStyle name="Normal 2 5 2 2 50 2" xfId="4517"/>
    <cellStyle name="Normal 2 5 2 2 51" xfId="4518"/>
    <cellStyle name="Normal 2 5 2 2 51 2" xfId="4519"/>
    <cellStyle name="Normal 2 5 2 2 52" xfId="4520"/>
    <cellStyle name="Normal 2 5 2 2 52 2" xfId="4521"/>
    <cellStyle name="Normal 2 5 2 2 53" xfId="4522"/>
    <cellStyle name="Normal 2 5 2 2 53 2" xfId="4523"/>
    <cellStyle name="Normal 2 5 2 2 54" xfId="4524"/>
    <cellStyle name="Normal 2 5 2 2 54 2" xfId="4525"/>
    <cellStyle name="Normal 2 5 2 2 55" xfId="4526"/>
    <cellStyle name="Normal 2 5 2 2 55 2" xfId="4527"/>
    <cellStyle name="Normal 2 5 2 2 56" xfId="4528"/>
    <cellStyle name="Normal 2 5 2 2 6" xfId="4529"/>
    <cellStyle name="Normal 2 5 2 2 6 2" xfId="4530"/>
    <cellStyle name="Normal 2 5 2 2 7" xfId="4531"/>
    <cellStyle name="Normal 2 5 2 2 7 2" xfId="4532"/>
    <cellStyle name="Normal 2 5 2 2 8" xfId="4533"/>
    <cellStyle name="Normal 2 5 2 2 8 2" xfId="4534"/>
    <cellStyle name="Normal 2 5 2 2 9" xfId="4535"/>
    <cellStyle name="Normal 2 5 2 2 9 2" xfId="4536"/>
    <cellStyle name="Normal 2 5 2 20" xfId="4537"/>
    <cellStyle name="Normal 2 5 2 20 2" xfId="4538"/>
    <cellStyle name="Normal 2 5 2 21" xfId="4539"/>
    <cellStyle name="Normal 2 5 2 21 2" xfId="4540"/>
    <cellStyle name="Normal 2 5 2 22" xfId="4541"/>
    <cellStyle name="Normal 2 5 2 22 2" xfId="4542"/>
    <cellStyle name="Normal 2 5 2 23" xfId="4543"/>
    <cellStyle name="Normal 2 5 2 23 2" xfId="4544"/>
    <cellStyle name="Normal 2 5 2 24" xfId="4545"/>
    <cellStyle name="Normal 2 5 2 24 2" xfId="4546"/>
    <cellStyle name="Normal 2 5 2 25" xfId="4547"/>
    <cellStyle name="Normal 2 5 2 25 2" xfId="4548"/>
    <cellStyle name="Normal 2 5 2 26" xfId="4549"/>
    <cellStyle name="Normal 2 5 2 26 2" xfId="4550"/>
    <cellStyle name="Normal 2 5 2 27" xfId="4551"/>
    <cellStyle name="Normal 2 5 2 27 2" xfId="4552"/>
    <cellStyle name="Normal 2 5 2 28" xfId="4553"/>
    <cellStyle name="Normal 2 5 2 28 2" xfId="4554"/>
    <cellStyle name="Normal 2 5 2 29" xfId="4555"/>
    <cellStyle name="Normal 2 5 2 29 2" xfId="4556"/>
    <cellStyle name="Normal 2 5 2 3" xfId="4557"/>
    <cellStyle name="Normal 2 5 2 3 2" xfId="4558"/>
    <cellStyle name="Normal 2 5 2 30" xfId="4559"/>
    <cellStyle name="Normal 2 5 2 30 2" xfId="4560"/>
    <cellStyle name="Normal 2 5 2 31" xfId="4561"/>
    <cellStyle name="Normal 2 5 2 31 2" xfId="4562"/>
    <cellStyle name="Normal 2 5 2 32" xfId="4563"/>
    <cellStyle name="Normal 2 5 2 32 2" xfId="4564"/>
    <cellStyle name="Normal 2 5 2 33" xfId="4565"/>
    <cellStyle name="Normal 2 5 2 33 2" xfId="4566"/>
    <cellStyle name="Normal 2 5 2 34" xfId="4567"/>
    <cellStyle name="Normal 2 5 2 4" xfId="4568"/>
    <cellStyle name="Normal 2 5 2 4 2" xfId="4569"/>
    <cellStyle name="Normal 2 5 2 5" xfId="4570"/>
    <cellStyle name="Normal 2 5 2 5 2" xfId="4571"/>
    <cellStyle name="Normal 2 5 2 6" xfId="4572"/>
    <cellStyle name="Normal 2 5 2 6 2" xfId="4573"/>
    <cellStyle name="Normal 2 5 2 7" xfId="4574"/>
    <cellStyle name="Normal 2 5 2 7 2" xfId="4575"/>
    <cellStyle name="Normal 2 5 2 8" xfId="4576"/>
    <cellStyle name="Normal 2 5 2 8 2" xfId="4577"/>
    <cellStyle name="Normal 2 5 2 9" xfId="4578"/>
    <cellStyle name="Normal 2 5 2 9 2" xfId="4579"/>
    <cellStyle name="Normal 2 5 20" xfId="4580"/>
    <cellStyle name="Normal 2 5 20 2" xfId="4581"/>
    <cellStyle name="Normal 2 5 21" xfId="4582"/>
    <cellStyle name="Normal 2 5 21 2" xfId="4583"/>
    <cellStyle name="Normal 2 5 22" xfId="4584"/>
    <cellStyle name="Normal 2 5 22 2" xfId="4585"/>
    <cellStyle name="Normal 2 5 23" xfId="4586"/>
    <cellStyle name="Normal 2 5 23 2" xfId="4587"/>
    <cellStyle name="Normal 2 5 24" xfId="4588"/>
    <cellStyle name="Normal 2 5 24 2" xfId="4589"/>
    <cellStyle name="Normal 2 5 25" xfId="4590"/>
    <cellStyle name="Normal 2 5 25 2" xfId="4591"/>
    <cellStyle name="Normal 2 5 26" xfId="4592"/>
    <cellStyle name="Normal 2 5 26 2" xfId="4593"/>
    <cellStyle name="Normal 2 5 27" xfId="4594"/>
    <cellStyle name="Normal 2 5 27 2" xfId="4595"/>
    <cellStyle name="Normal 2 5 28" xfId="4596"/>
    <cellStyle name="Normal 2 5 28 2" xfId="4597"/>
    <cellStyle name="Normal 2 5 29" xfId="4598"/>
    <cellStyle name="Normal 2 5 29 2" xfId="4599"/>
    <cellStyle name="Normal 2 5 3" xfId="4600"/>
    <cellStyle name="Normal 2 5 3 2" xfId="4601"/>
    <cellStyle name="Normal 2 5 30" xfId="4602"/>
    <cellStyle name="Normal 2 5 30 2" xfId="4603"/>
    <cellStyle name="Normal 2 5 31" xfId="4604"/>
    <cellStyle name="Normal 2 5 31 2" xfId="4605"/>
    <cellStyle name="Normal 2 5 32" xfId="4606"/>
    <cellStyle name="Normal 2 5 32 2" xfId="4607"/>
    <cellStyle name="Normal 2 5 33" xfId="4608"/>
    <cellStyle name="Normal 2 5 33 2" xfId="4609"/>
    <cellStyle name="Normal 2 5 34" xfId="4610"/>
    <cellStyle name="Normal 2 5 34 2" xfId="4611"/>
    <cellStyle name="Normal 2 5 35" xfId="4612"/>
    <cellStyle name="Normal 2 5 35 2" xfId="4613"/>
    <cellStyle name="Normal 2 5 36" xfId="4614"/>
    <cellStyle name="Normal 2 5 36 2" xfId="4615"/>
    <cellStyle name="Normal 2 5 37" xfId="4616"/>
    <cellStyle name="Normal 2 5 37 2" xfId="4617"/>
    <cellStyle name="Normal 2 5 38" xfId="4618"/>
    <cellStyle name="Normal 2 5 38 2" xfId="4619"/>
    <cellStyle name="Normal 2 5 39" xfId="4620"/>
    <cellStyle name="Normal 2 5 39 2" xfId="4621"/>
    <cellStyle name="Normal 2 5 4" xfId="4622"/>
    <cellStyle name="Normal 2 5 4 2" xfId="4623"/>
    <cellStyle name="Normal 2 5 40" xfId="4624"/>
    <cellStyle name="Normal 2 5 40 2" xfId="4625"/>
    <cellStyle name="Normal 2 5 41" xfId="4626"/>
    <cellStyle name="Normal 2 5 41 2" xfId="4627"/>
    <cellStyle name="Normal 2 5 42" xfId="4628"/>
    <cellStyle name="Normal 2 5 42 2" xfId="4629"/>
    <cellStyle name="Normal 2 5 43" xfId="4630"/>
    <cellStyle name="Normal 2 5 43 2" xfId="4631"/>
    <cellStyle name="Normal 2 5 44" xfId="4632"/>
    <cellStyle name="Normal 2 5 44 2" xfId="4633"/>
    <cellStyle name="Normal 2 5 45" xfId="4634"/>
    <cellStyle name="Normal 2 5 45 2" xfId="4635"/>
    <cellStyle name="Normal 2 5 46" xfId="4636"/>
    <cellStyle name="Normal 2 5 46 2" xfId="4637"/>
    <cellStyle name="Normal 2 5 47" xfId="4638"/>
    <cellStyle name="Normal 2 5 47 2" xfId="4639"/>
    <cellStyle name="Normal 2 5 48" xfId="4640"/>
    <cellStyle name="Normal 2 5 48 2" xfId="4641"/>
    <cellStyle name="Normal 2 5 49" xfId="4642"/>
    <cellStyle name="Normal 2 5 49 2" xfId="4643"/>
    <cellStyle name="Normal 2 5 5" xfId="4644"/>
    <cellStyle name="Normal 2 5 5 2" xfId="4645"/>
    <cellStyle name="Normal 2 5 50" xfId="4646"/>
    <cellStyle name="Normal 2 5 50 2" xfId="4647"/>
    <cellStyle name="Normal 2 5 51" xfId="4648"/>
    <cellStyle name="Normal 2 5 51 2" xfId="4649"/>
    <cellStyle name="Normal 2 5 52" xfId="4650"/>
    <cellStyle name="Normal 2 5 52 2" xfId="4651"/>
    <cellStyle name="Normal 2 5 53" xfId="4652"/>
    <cellStyle name="Normal 2 5 53 2" xfId="4653"/>
    <cellStyle name="Normal 2 5 54" xfId="4654"/>
    <cellStyle name="Normal 2 5 54 2" xfId="4655"/>
    <cellStyle name="Normal 2 5 55" xfId="4656"/>
    <cellStyle name="Normal 2 5 55 2" xfId="4657"/>
    <cellStyle name="Normal 2 5 56" xfId="4658"/>
    <cellStyle name="Normal 2 5 56 2" xfId="4659"/>
    <cellStyle name="Normal 2 5 57" xfId="4660"/>
    <cellStyle name="Normal 2 5 57 2" xfId="4661"/>
    <cellStyle name="Normal 2 5 58" xfId="4662"/>
    <cellStyle name="Normal 2 5 58 2" xfId="4663"/>
    <cellStyle name="Normal 2 5 59" xfId="4664"/>
    <cellStyle name="Normal 2 5 59 2" xfId="4665"/>
    <cellStyle name="Normal 2 5 6" xfId="4666"/>
    <cellStyle name="Normal 2 5 6 2" xfId="4667"/>
    <cellStyle name="Normal 2 5 60" xfId="4668"/>
    <cellStyle name="Normal 2 5 60 2" xfId="4669"/>
    <cellStyle name="Normal 2 5 61" xfId="4670"/>
    <cellStyle name="Normal 2 5 61 2" xfId="4671"/>
    <cellStyle name="Normal 2 5 62" xfId="4672"/>
    <cellStyle name="Normal 2 5 62 2" xfId="4673"/>
    <cellStyle name="Normal 2 5 63" xfId="4674"/>
    <cellStyle name="Normal 2 5 63 2" xfId="4675"/>
    <cellStyle name="Normal 2 5 64" xfId="4676"/>
    <cellStyle name="Normal 2 5 64 2" xfId="4677"/>
    <cellStyle name="Normal 2 5 65" xfId="4678"/>
    <cellStyle name="Normal 2 5 65 2" xfId="4679"/>
    <cellStyle name="Normal 2 5 66" xfId="4680"/>
    <cellStyle name="Normal 2 5 66 2" xfId="4681"/>
    <cellStyle name="Normal 2 5 67" xfId="4682"/>
    <cellStyle name="Normal 2 5 67 2" xfId="4683"/>
    <cellStyle name="Normal 2 5 68" xfId="4684"/>
    <cellStyle name="Normal 2 5 68 2" xfId="4685"/>
    <cellStyle name="Normal 2 5 69" xfId="4686"/>
    <cellStyle name="Normal 2 5 69 2" xfId="4687"/>
    <cellStyle name="Normal 2 5 7" xfId="4688"/>
    <cellStyle name="Normal 2 5 7 2" xfId="4689"/>
    <cellStyle name="Normal 2 5 70" xfId="4690"/>
    <cellStyle name="Normal 2 5 70 2" xfId="4691"/>
    <cellStyle name="Normal 2 5 71" xfId="4692"/>
    <cellStyle name="Normal 2 5 71 2" xfId="4693"/>
    <cellStyle name="Normal 2 5 72" xfId="4694"/>
    <cellStyle name="Normal 2 5 72 2" xfId="4695"/>
    <cellStyle name="Normal 2 5 73" xfId="4696"/>
    <cellStyle name="Normal 2 5 73 2" xfId="4697"/>
    <cellStyle name="Normal 2 5 74" xfId="4698"/>
    <cellStyle name="Normal 2 5 74 2" xfId="4699"/>
    <cellStyle name="Normal 2 5 75" xfId="4700"/>
    <cellStyle name="Normal 2 5 75 2" xfId="4701"/>
    <cellStyle name="Normal 2 5 76" xfId="4702"/>
    <cellStyle name="Normal 2 5 76 2" xfId="4703"/>
    <cellStyle name="Normal 2 5 77" xfId="4704"/>
    <cellStyle name="Normal 2 5 77 2" xfId="4705"/>
    <cellStyle name="Normal 2 5 78" xfId="4706"/>
    <cellStyle name="Normal 2 5 78 2" xfId="4707"/>
    <cellStyle name="Normal 2 5 79" xfId="4708"/>
    <cellStyle name="Normal 2 5 79 2" xfId="4709"/>
    <cellStyle name="Normal 2 5 8" xfId="4710"/>
    <cellStyle name="Normal 2 5 8 2" xfId="4711"/>
    <cellStyle name="Normal 2 5 80" xfId="4712"/>
    <cellStyle name="Normal 2 5 80 2" xfId="4713"/>
    <cellStyle name="Normal 2 5 81" xfId="4714"/>
    <cellStyle name="Normal 2 5 81 2" xfId="4715"/>
    <cellStyle name="Normal 2 5 82" xfId="4716"/>
    <cellStyle name="Normal 2 5 82 2" xfId="4717"/>
    <cellStyle name="Normal 2 5 83" xfId="4718"/>
    <cellStyle name="Normal 2 5 83 2" xfId="4719"/>
    <cellStyle name="Normal 2 5 84" xfId="4720"/>
    <cellStyle name="Normal 2 5 84 2" xfId="4721"/>
    <cellStyle name="Normal 2 5 85" xfId="4722"/>
    <cellStyle name="Normal 2 5 85 2" xfId="4723"/>
    <cellStyle name="Normal 2 5 86" xfId="4724"/>
    <cellStyle name="Normal 2 5 86 2" xfId="4725"/>
    <cellStyle name="Normal 2 5 87" xfId="4726"/>
    <cellStyle name="Normal 2 5 87 2" xfId="4727"/>
    <cellStyle name="Normal 2 5 88" xfId="4728"/>
    <cellStyle name="Normal 2 5 89" xfId="4729"/>
    <cellStyle name="Normal 2 5 9" xfId="4730"/>
    <cellStyle name="Normal 2 5 9 2" xfId="4731"/>
    <cellStyle name="Normal 2 5_DEER 032008 Cost Summary Delivery - Rev 4 (2)" xfId="4732"/>
    <cellStyle name="Normal 2 50" xfId="4733"/>
    <cellStyle name="Normal 2 50 2" xfId="4734"/>
    <cellStyle name="Normal 2 51" xfId="4735"/>
    <cellStyle name="Normal 2 51 2" xfId="4736"/>
    <cellStyle name="Normal 2 52" xfId="4737"/>
    <cellStyle name="Normal 2 52 2" xfId="4738"/>
    <cellStyle name="Normal 2 53" xfId="4739"/>
    <cellStyle name="Normal 2 53 2" xfId="4740"/>
    <cellStyle name="Normal 2 54" xfId="4741"/>
    <cellStyle name="Normal 2 54 2" xfId="4742"/>
    <cellStyle name="Normal 2 55" xfId="4743"/>
    <cellStyle name="Normal 2 55 2" xfId="4744"/>
    <cellStyle name="Normal 2 56" xfId="4745"/>
    <cellStyle name="Normal 2 56 2" xfId="4746"/>
    <cellStyle name="Normal 2 57" xfId="4747"/>
    <cellStyle name="Normal 2 57 2" xfId="4748"/>
    <cellStyle name="Normal 2 58" xfId="4749"/>
    <cellStyle name="Normal 2 58 2" xfId="4750"/>
    <cellStyle name="Normal 2 59" xfId="4751"/>
    <cellStyle name="Normal 2 59 2" xfId="4752"/>
    <cellStyle name="Normal 2 6" xfId="4753"/>
    <cellStyle name="Normal 2 6 2" xfId="4754"/>
    <cellStyle name="Normal 2 6 3" xfId="4755"/>
    <cellStyle name="Normal 2 60" xfId="4756"/>
    <cellStyle name="Normal 2 60 2" xfId="4757"/>
    <cellStyle name="Normal 2 61" xfId="4758"/>
    <cellStyle name="Normal 2 61 2" xfId="4759"/>
    <cellStyle name="Normal 2 62" xfId="4760"/>
    <cellStyle name="Normal 2 62 2" xfId="4761"/>
    <cellStyle name="Normal 2 63" xfId="4762"/>
    <cellStyle name="Normal 2 63 2" xfId="4763"/>
    <cellStyle name="Normal 2 64" xfId="4764"/>
    <cellStyle name="Normal 2 64 2" xfId="4765"/>
    <cellStyle name="Normal 2 65" xfId="4766"/>
    <cellStyle name="Normal 2 65 2" xfId="4767"/>
    <cellStyle name="Normal 2 66" xfId="4768"/>
    <cellStyle name="Normal 2 66 2" xfId="4769"/>
    <cellStyle name="Normal 2 67" xfId="4770"/>
    <cellStyle name="Normal 2 67 2" xfId="4771"/>
    <cellStyle name="Normal 2 68" xfId="4772"/>
    <cellStyle name="Normal 2 68 2" xfId="4773"/>
    <cellStyle name="Normal 2 69" xfId="4774"/>
    <cellStyle name="Normal 2 69 2" xfId="4775"/>
    <cellStyle name="Normal 2 7" xfId="4776"/>
    <cellStyle name="Normal 2 7 2" xfId="4777"/>
    <cellStyle name="Normal 2 70" xfId="4778"/>
    <cellStyle name="Normal 2 70 2" xfId="4779"/>
    <cellStyle name="Normal 2 71" xfId="4780"/>
    <cellStyle name="Normal 2 71 2" xfId="4781"/>
    <cellStyle name="Normal 2 72" xfId="4782"/>
    <cellStyle name="Normal 2 72 2" xfId="4783"/>
    <cellStyle name="Normal 2 73" xfId="4784"/>
    <cellStyle name="Normal 2 73 2" xfId="4785"/>
    <cellStyle name="Normal 2 74" xfId="4786"/>
    <cellStyle name="Normal 2 74 2" xfId="4787"/>
    <cellStyle name="Normal 2 75" xfId="4788"/>
    <cellStyle name="Normal 2 75 2" xfId="4789"/>
    <cellStyle name="Normal 2 76" xfId="4790"/>
    <cellStyle name="Normal 2 76 2" xfId="4791"/>
    <cellStyle name="Normal 2 77" xfId="4792"/>
    <cellStyle name="Normal 2 77 2" xfId="4793"/>
    <cellStyle name="Normal 2 78" xfId="4794"/>
    <cellStyle name="Normal 2 78 2" xfId="4795"/>
    <cellStyle name="Normal 2 79" xfId="4796"/>
    <cellStyle name="Normal 2 79 2" xfId="4797"/>
    <cellStyle name="Normal 2 8" xfId="4798"/>
    <cellStyle name="Normal 2 8 10" xfId="4799"/>
    <cellStyle name="Normal 2 8 10 2" xfId="4800"/>
    <cellStyle name="Normal 2 8 11" xfId="4801"/>
    <cellStyle name="Normal 2 8 11 2" xfId="4802"/>
    <cellStyle name="Normal 2 8 12" xfId="4803"/>
    <cellStyle name="Normal 2 8 12 2" xfId="4804"/>
    <cellStyle name="Normal 2 8 13" xfId="4805"/>
    <cellStyle name="Normal 2 8 13 2" xfId="4806"/>
    <cellStyle name="Normal 2 8 14" xfId="4807"/>
    <cellStyle name="Normal 2 8 14 2" xfId="4808"/>
    <cellStyle name="Normal 2 8 15" xfId="4809"/>
    <cellStyle name="Normal 2 8 15 2" xfId="4810"/>
    <cellStyle name="Normal 2 8 16" xfId="4811"/>
    <cellStyle name="Normal 2 8 16 2" xfId="4812"/>
    <cellStyle name="Normal 2 8 17" xfId="4813"/>
    <cellStyle name="Normal 2 8 17 2" xfId="4814"/>
    <cellStyle name="Normal 2 8 18" xfId="4815"/>
    <cellStyle name="Normal 2 8 18 2" xfId="4816"/>
    <cellStyle name="Normal 2 8 19" xfId="4817"/>
    <cellStyle name="Normal 2 8 19 2" xfId="4818"/>
    <cellStyle name="Normal 2 8 2" xfId="4819"/>
    <cellStyle name="Normal 2 8 2 2" xfId="4820"/>
    <cellStyle name="Normal 2 8 20" xfId="4821"/>
    <cellStyle name="Normal 2 8 20 2" xfId="4822"/>
    <cellStyle name="Normal 2 8 21" xfId="4823"/>
    <cellStyle name="Normal 2 8 21 2" xfId="4824"/>
    <cellStyle name="Normal 2 8 22" xfId="4825"/>
    <cellStyle name="Normal 2 8 22 2" xfId="4826"/>
    <cellStyle name="Normal 2 8 23" xfId="4827"/>
    <cellStyle name="Normal 2 8 23 2" xfId="4828"/>
    <cellStyle name="Normal 2 8 24" xfId="4829"/>
    <cellStyle name="Normal 2 8 3" xfId="4830"/>
    <cellStyle name="Normal 2 8 3 2" xfId="4831"/>
    <cellStyle name="Normal 2 8 4" xfId="4832"/>
    <cellStyle name="Normal 2 8 4 2" xfId="4833"/>
    <cellStyle name="Normal 2 8 5" xfId="4834"/>
    <cellStyle name="Normal 2 8 5 2" xfId="4835"/>
    <cellStyle name="Normal 2 8 6" xfId="4836"/>
    <cellStyle name="Normal 2 8 6 2" xfId="4837"/>
    <cellStyle name="Normal 2 8 7" xfId="4838"/>
    <cellStyle name="Normal 2 8 7 2" xfId="4839"/>
    <cellStyle name="Normal 2 8 8" xfId="4840"/>
    <cellStyle name="Normal 2 8 8 2" xfId="4841"/>
    <cellStyle name="Normal 2 8 9" xfId="4842"/>
    <cellStyle name="Normal 2 8 9 2" xfId="4843"/>
    <cellStyle name="Normal 2 80" xfId="4844"/>
    <cellStyle name="Normal 2 80 2" xfId="4845"/>
    <cellStyle name="Normal 2 81" xfId="4846"/>
    <cellStyle name="Normal 2 81 2" xfId="4847"/>
    <cellStyle name="Normal 2 82" xfId="4848"/>
    <cellStyle name="Normal 2 82 2" xfId="4849"/>
    <cellStyle name="Normal 2 83" xfId="4850"/>
    <cellStyle name="Normal 2 83 2" xfId="4851"/>
    <cellStyle name="Normal 2 84" xfId="4852"/>
    <cellStyle name="Normal 2 84 2" xfId="4853"/>
    <cellStyle name="Normal 2 85" xfId="4854"/>
    <cellStyle name="Normal 2 85 2" xfId="4855"/>
    <cellStyle name="Normal 2 86" xfId="4856"/>
    <cellStyle name="Normal 2 86 2" xfId="4857"/>
    <cellStyle name="Normal 2 87" xfId="4858"/>
    <cellStyle name="Normal 2 87 2" xfId="4859"/>
    <cellStyle name="Normal 2 88" xfId="4860"/>
    <cellStyle name="Normal 2 88 2" xfId="4861"/>
    <cellStyle name="Normal 2 89" xfId="4862"/>
    <cellStyle name="Normal 2 89 2" xfId="4863"/>
    <cellStyle name="Normal 2 9" xfId="4864"/>
    <cellStyle name="Normal 2 9 10" xfId="4865"/>
    <cellStyle name="Normal 2 9 10 2" xfId="4866"/>
    <cellStyle name="Normal 2 9 11" xfId="4867"/>
    <cellStyle name="Normal 2 9 11 2" xfId="4868"/>
    <cellStyle name="Normal 2 9 12" xfId="4869"/>
    <cellStyle name="Normal 2 9 12 2" xfId="4870"/>
    <cellStyle name="Normal 2 9 13" xfId="4871"/>
    <cellStyle name="Normal 2 9 13 2" xfId="4872"/>
    <cellStyle name="Normal 2 9 14" xfId="4873"/>
    <cellStyle name="Normal 2 9 14 2" xfId="4874"/>
    <cellStyle name="Normal 2 9 15" xfId="4875"/>
    <cellStyle name="Normal 2 9 15 2" xfId="4876"/>
    <cellStyle name="Normal 2 9 16" xfId="4877"/>
    <cellStyle name="Normal 2 9 16 2" xfId="4878"/>
    <cellStyle name="Normal 2 9 17" xfId="4879"/>
    <cellStyle name="Normal 2 9 17 2" xfId="4880"/>
    <cellStyle name="Normal 2 9 18" xfId="4881"/>
    <cellStyle name="Normal 2 9 18 2" xfId="4882"/>
    <cellStyle name="Normal 2 9 19" xfId="4883"/>
    <cellStyle name="Normal 2 9 19 2" xfId="4884"/>
    <cellStyle name="Normal 2 9 2" xfId="4885"/>
    <cellStyle name="Normal 2 9 2 2" xfId="4886"/>
    <cellStyle name="Normal 2 9 20" xfId="4887"/>
    <cellStyle name="Normal 2 9 20 2" xfId="4888"/>
    <cellStyle name="Normal 2 9 21" xfId="4889"/>
    <cellStyle name="Normal 2 9 21 2" xfId="4890"/>
    <cellStyle name="Normal 2 9 22" xfId="4891"/>
    <cellStyle name="Normal 2 9 22 2" xfId="4892"/>
    <cellStyle name="Normal 2 9 23" xfId="4893"/>
    <cellStyle name="Normal 2 9 23 2" xfId="4894"/>
    <cellStyle name="Normal 2 9 24" xfId="4895"/>
    <cellStyle name="Normal 2 9 3" xfId="4896"/>
    <cellStyle name="Normal 2 9 3 2" xfId="4897"/>
    <cellStyle name="Normal 2 9 4" xfId="4898"/>
    <cellStyle name="Normal 2 9 4 2" xfId="4899"/>
    <cellStyle name="Normal 2 9 5" xfId="4900"/>
    <cellStyle name="Normal 2 9 5 2" xfId="4901"/>
    <cellStyle name="Normal 2 9 6" xfId="4902"/>
    <cellStyle name="Normal 2 9 6 2" xfId="4903"/>
    <cellStyle name="Normal 2 9 7" xfId="4904"/>
    <cellStyle name="Normal 2 9 7 2" xfId="4905"/>
    <cellStyle name="Normal 2 9 8" xfId="4906"/>
    <cellStyle name="Normal 2 9 8 2" xfId="4907"/>
    <cellStyle name="Normal 2 9 9" xfId="4908"/>
    <cellStyle name="Normal 2 9 9 2" xfId="4909"/>
    <cellStyle name="Normal 2 90" xfId="4910"/>
    <cellStyle name="Normal 2 90 2" xfId="4911"/>
    <cellStyle name="Normal 2 91" xfId="4912"/>
    <cellStyle name="Normal 2 91 2" xfId="4913"/>
    <cellStyle name="Normal 2 92" xfId="4914"/>
    <cellStyle name="Normal 2 92 2" xfId="4915"/>
    <cellStyle name="Normal 2 93" xfId="4916"/>
    <cellStyle name="Normal 2 93 2" xfId="4917"/>
    <cellStyle name="Normal 2 94" xfId="4918"/>
    <cellStyle name="Normal 2 94 2" xfId="4919"/>
    <cellStyle name="Normal 2 94 3" xfId="4920"/>
    <cellStyle name="Normal 2 95" xfId="4921"/>
    <cellStyle name="Normal 2 95 2" xfId="4922"/>
    <cellStyle name="Normal 2 95 3" xfId="4923"/>
    <cellStyle name="Normal 2 95 3 2" xfId="8704"/>
    <cellStyle name="Normal 2 95 3 3" xfId="10805"/>
    <cellStyle name="Normal 2 96" xfId="4924"/>
    <cellStyle name="Normal 2 96 2" xfId="4925"/>
    <cellStyle name="Normal 2 96 3" xfId="4926"/>
    <cellStyle name="Normal 2 96 3 2" xfId="8705"/>
    <cellStyle name="Normal 2 96 3 3" xfId="10806"/>
    <cellStyle name="Normal 2 97" xfId="4927"/>
    <cellStyle name="Normal 2 98" xfId="4928"/>
    <cellStyle name="Normal 2 99" xfId="4929"/>
    <cellStyle name="Normal 2 99 2" xfId="4930"/>
    <cellStyle name="Normal 2 99 2 2" xfId="8706"/>
    <cellStyle name="Normal 2 99 2 3" xfId="10807"/>
    <cellStyle name="Normal 2_12889 GP Contracts v3" xfId="4931"/>
    <cellStyle name="Normal 20" xfId="4932"/>
    <cellStyle name="Normal 20 2" xfId="4933"/>
    <cellStyle name="Normal 20 2 2" xfId="4934"/>
    <cellStyle name="Normal 20 2 2 2" xfId="8708"/>
    <cellStyle name="Normal 20 2 2 3" xfId="10809"/>
    <cellStyle name="Normal 20 2 3" xfId="8707"/>
    <cellStyle name="Normal 20 2 4" xfId="10808"/>
    <cellStyle name="Normal 20 3" xfId="4935"/>
    <cellStyle name="Normal 21" xfId="4936"/>
    <cellStyle name="Normal 21 2" xfId="4937"/>
    <cellStyle name="Normal 21 2 2" xfId="8710"/>
    <cellStyle name="Normal 21 2 3" xfId="10811"/>
    <cellStyle name="Normal 21 3" xfId="8709"/>
    <cellStyle name="Normal 21 4" xfId="10810"/>
    <cellStyle name="Normal 22" xfId="4938"/>
    <cellStyle name="Normal 22 2" xfId="4939"/>
    <cellStyle name="Normal 22 2 2" xfId="8712"/>
    <cellStyle name="Normal 22 2 3" xfId="10813"/>
    <cellStyle name="Normal 22 3" xfId="8711"/>
    <cellStyle name="Normal 22 4" xfId="10812"/>
    <cellStyle name="Normal 23" xfId="4940"/>
    <cellStyle name="Normal 23 2" xfId="4941"/>
    <cellStyle name="Normal 24" xfId="4942"/>
    <cellStyle name="Normal 24 2" xfId="4943"/>
    <cellStyle name="Normal 24 2 2" xfId="8714"/>
    <cellStyle name="Normal 24 2 3" xfId="10815"/>
    <cellStyle name="Normal 24 3" xfId="8713"/>
    <cellStyle name="Normal 24 4" xfId="10814"/>
    <cellStyle name="Normal 25" xfId="4944"/>
    <cellStyle name="Normal 25 2" xfId="4945"/>
    <cellStyle name="Normal 25 2 2" xfId="8716"/>
    <cellStyle name="Normal 25 2 3" xfId="10817"/>
    <cellStyle name="Normal 25 3" xfId="8715"/>
    <cellStyle name="Normal 25 4" xfId="10816"/>
    <cellStyle name="Normal 26" xfId="4946"/>
    <cellStyle name="Normal 26 2" xfId="4947"/>
    <cellStyle name="Normal 26 2 2" xfId="8718"/>
    <cellStyle name="Normal 26 2 3" xfId="10819"/>
    <cellStyle name="Normal 26 3" xfId="8717"/>
    <cellStyle name="Normal 26 4" xfId="10818"/>
    <cellStyle name="Normal 27" xfId="4948"/>
    <cellStyle name="Normal 27 2" xfId="4949"/>
    <cellStyle name="Normal 27 2 2" xfId="8720"/>
    <cellStyle name="Normal 27 2 3" xfId="10821"/>
    <cellStyle name="Normal 27 3" xfId="4950"/>
    <cellStyle name="Normal 27 3 2" xfId="8721"/>
    <cellStyle name="Normal 27 3 3" xfId="10822"/>
    <cellStyle name="Normal 27 4" xfId="4951"/>
    <cellStyle name="Normal 27 5" xfId="8719"/>
    <cellStyle name="Normal 27 6" xfId="10820"/>
    <cellStyle name="Normal 28" xfId="4952"/>
    <cellStyle name="Normal 28 2" xfId="4953"/>
    <cellStyle name="Normal 28 2 2" xfId="8723"/>
    <cellStyle name="Normal 28 2 3" xfId="10824"/>
    <cellStyle name="Normal 28 3" xfId="4954"/>
    <cellStyle name="Normal 28 3 2" xfId="8724"/>
    <cellStyle name="Normal 28 3 3" xfId="10825"/>
    <cellStyle name="Normal 28 4" xfId="4955"/>
    <cellStyle name="Normal 28 5" xfId="8722"/>
    <cellStyle name="Normal 28 6" xfId="10823"/>
    <cellStyle name="Normal 29" xfId="4956"/>
    <cellStyle name="Normal 29 2" xfId="4957"/>
    <cellStyle name="Normal 29 2 2" xfId="4958"/>
    <cellStyle name="Normal 29 2 2 2" xfId="8727"/>
    <cellStyle name="Normal 29 2 2 3" xfId="10828"/>
    <cellStyle name="Normal 29 2 3" xfId="4959"/>
    <cellStyle name="Normal 29 2 4" xfId="8726"/>
    <cellStyle name="Normal 29 2 5" xfId="10827"/>
    <cellStyle name="Normal 29 3" xfId="4960"/>
    <cellStyle name="Normal 29 3 2" xfId="8728"/>
    <cellStyle name="Normal 29 3 3" xfId="10829"/>
    <cellStyle name="Normal 29 4" xfId="4961"/>
    <cellStyle name="Normal 29 5" xfId="8725"/>
    <cellStyle name="Normal 29 6" xfId="10826"/>
    <cellStyle name="Normal 3" xfId="65"/>
    <cellStyle name="Normal 3 10" xfId="4962"/>
    <cellStyle name="Normal 3 10 10" xfId="4963"/>
    <cellStyle name="Normal 3 10 10 2" xfId="4964"/>
    <cellStyle name="Normal 3 10 11" xfId="4965"/>
    <cellStyle name="Normal 3 10 11 2" xfId="4966"/>
    <cellStyle name="Normal 3 10 12" xfId="4967"/>
    <cellStyle name="Normal 3 10 12 2" xfId="4968"/>
    <cellStyle name="Normal 3 10 13" xfId="4969"/>
    <cellStyle name="Normal 3 10 13 2" xfId="4970"/>
    <cellStyle name="Normal 3 10 14" xfId="4971"/>
    <cellStyle name="Normal 3 10 14 2" xfId="4972"/>
    <cellStyle name="Normal 3 10 15" xfId="4973"/>
    <cellStyle name="Normal 3 10 15 2" xfId="4974"/>
    <cellStyle name="Normal 3 10 16" xfId="4975"/>
    <cellStyle name="Normal 3 10 16 2" xfId="4976"/>
    <cellStyle name="Normal 3 10 17" xfId="4977"/>
    <cellStyle name="Normal 3 10 17 2" xfId="4978"/>
    <cellStyle name="Normal 3 10 18" xfId="4979"/>
    <cellStyle name="Normal 3 10 18 2" xfId="4980"/>
    <cellStyle name="Normal 3 10 19" xfId="4981"/>
    <cellStyle name="Normal 3 10 19 2" xfId="4982"/>
    <cellStyle name="Normal 3 10 2" xfId="4983"/>
    <cellStyle name="Normal 3 10 2 2" xfId="4984"/>
    <cellStyle name="Normal 3 10 20" xfId="4985"/>
    <cellStyle name="Normal 3 10 20 2" xfId="4986"/>
    <cellStyle name="Normal 3 10 21" xfId="4987"/>
    <cellStyle name="Normal 3 10 21 2" xfId="4988"/>
    <cellStyle name="Normal 3 10 22" xfId="4989"/>
    <cellStyle name="Normal 3 10 22 2" xfId="4990"/>
    <cellStyle name="Normal 3 10 23" xfId="4991"/>
    <cellStyle name="Normal 3 10 23 2" xfId="4992"/>
    <cellStyle name="Normal 3 10 24" xfId="4993"/>
    <cellStyle name="Normal 3 10 3" xfId="4994"/>
    <cellStyle name="Normal 3 10 3 2" xfId="4995"/>
    <cellStyle name="Normal 3 10 4" xfId="4996"/>
    <cellStyle name="Normal 3 10 4 2" xfId="4997"/>
    <cellStyle name="Normal 3 10 5" xfId="4998"/>
    <cellStyle name="Normal 3 10 5 2" xfId="4999"/>
    <cellStyle name="Normal 3 10 6" xfId="5000"/>
    <cellStyle name="Normal 3 10 6 2" xfId="5001"/>
    <cellStyle name="Normal 3 10 7" xfId="5002"/>
    <cellStyle name="Normal 3 10 7 2" xfId="5003"/>
    <cellStyle name="Normal 3 10 8" xfId="5004"/>
    <cellStyle name="Normal 3 10 8 2" xfId="5005"/>
    <cellStyle name="Normal 3 10 9" xfId="5006"/>
    <cellStyle name="Normal 3 10 9 2" xfId="5007"/>
    <cellStyle name="Normal 3 11" xfId="5008"/>
    <cellStyle name="Normal 3 11 10" xfId="5009"/>
    <cellStyle name="Normal 3 11 10 2" xfId="5010"/>
    <cellStyle name="Normal 3 11 11" xfId="5011"/>
    <cellStyle name="Normal 3 11 11 2" xfId="5012"/>
    <cellStyle name="Normal 3 11 12" xfId="5013"/>
    <cellStyle name="Normal 3 11 12 2" xfId="5014"/>
    <cellStyle name="Normal 3 11 13" xfId="5015"/>
    <cellStyle name="Normal 3 11 13 2" xfId="5016"/>
    <cellStyle name="Normal 3 11 14" xfId="5017"/>
    <cellStyle name="Normal 3 11 14 2" xfId="5018"/>
    <cellStyle name="Normal 3 11 15" xfId="5019"/>
    <cellStyle name="Normal 3 11 15 2" xfId="5020"/>
    <cellStyle name="Normal 3 11 16" xfId="5021"/>
    <cellStyle name="Normal 3 11 16 2" xfId="5022"/>
    <cellStyle name="Normal 3 11 17" xfId="5023"/>
    <cellStyle name="Normal 3 11 17 2" xfId="5024"/>
    <cellStyle name="Normal 3 11 18" xfId="5025"/>
    <cellStyle name="Normal 3 11 18 2" xfId="5026"/>
    <cellStyle name="Normal 3 11 19" xfId="5027"/>
    <cellStyle name="Normal 3 11 19 2" xfId="5028"/>
    <cellStyle name="Normal 3 11 2" xfId="5029"/>
    <cellStyle name="Normal 3 11 2 2" xfId="5030"/>
    <cellStyle name="Normal 3 11 20" xfId="5031"/>
    <cellStyle name="Normal 3 11 20 2" xfId="5032"/>
    <cellStyle name="Normal 3 11 21" xfId="5033"/>
    <cellStyle name="Normal 3 11 21 2" xfId="5034"/>
    <cellStyle name="Normal 3 11 22" xfId="5035"/>
    <cellStyle name="Normal 3 11 22 2" xfId="5036"/>
    <cellStyle name="Normal 3 11 23" xfId="5037"/>
    <cellStyle name="Normal 3 11 23 2" xfId="5038"/>
    <cellStyle name="Normal 3 11 24" xfId="5039"/>
    <cellStyle name="Normal 3 11 3" xfId="5040"/>
    <cellStyle name="Normal 3 11 3 2" xfId="5041"/>
    <cellStyle name="Normal 3 11 4" xfId="5042"/>
    <cellStyle name="Normal 3 11 4 2" xfId="5043"/>
    <cellStyle name="Normal 3 11 5" xfId="5044"/>
    <cellStyle name="Normal 3 11 5 2" xfId="5045"/>
    <cellStyle name="Normal 3 11 6" xfId="5046"/>
    <cellStyle name="Normal 3 11 6 2" xfId="5047"/>
    <cellStyle name="Normal 3 11 7" xfId="5048"/>
    <cellStyle name="Normal 3 11 7 2" xfId="5049"/>
    <cellStyle name="Normal 3 11 8" xfId="5050"/>
    <cellStyle name="Normal 3 11 8 2" xfId="5051"/>
    <cellStyle name="Normal 3 11 9" xfId="5052"/>
    <cellStyle name="Normal 3 11 9 2" xfId="5053"/>
    <cellStyle name="Normal 3 12" xfId="5054"/>
    <cellStyle name="Normal 3 12 10" xfId="5055"/>
    <cellStyle name="Normal 3 12 10 2" xfId="5056"/>
    <cellStyle name="Normal 3 12 11" xfId="5057"/>
    <cellStyle name="Normal 3 12 11 2" xfId="5058"/>
    <cellStyle name="Normal 3 12 12" xfId="5059"/>
    <cellStyle name="Normal 3 12 12 2" xfId="5060"/>
    <cellStyle name="Normal 3 12 13" xfId="5061"/>
    <cellStyle name="Normal 3 12 13 2" xfId="5062"/>
    <cellStyle name="Normal 3 12 14" xfId="5063"/>
    <cellStyle name="Normal 3 12 14 2" xfId="5064"/>
    <cellStyle name="Normal 3 12 15" xfId="5065"/>
    <cellStyle name="Normal 3 12 15 2" xfId="5066"/>
    <cellStyle name="Normal 3 12 16" xfId="5067"/>
    <cellStyle name="Normal 3 12 16 2" xfId="5068"/>
    <cellStyle name="Normal 3 12 17" xfId="5069"/>
    <cellStyle name="Normal 3 12 17 2" xfId="5070"/>
    <cellStyle name="Normal 3 12 18" xfId="5071"/>
    <cellStyle name="Normal 3 12 18 2" xfId="5072"/>
    <cellStyle name="Normal 3 12 19" xfId="5073"/>
    <cellStyle name="Normal 3 12 19 2" xfId="5074"/>
    <cellStyle name="Normal 3 12 2" xfId="5075"/>
    <cellStyle name="Normal 3 12 2 2" xfId="5076"/>
    <cellStyle name="Normal 3 12 20" xfId="5077"/>
    <cellStyle name="Normal 3 12 20 2" xfId="5078"/>
    <cellStyle name="Normal 3 12 21" xfId="5079"/>
    <cellStyle name="Normal 3 12 21 2" xfId="5080"/>
    <cellStyle name="Normal 3 12 22" xfId="5081"/>
    <cellStyle name="Normal 3 12 22 2" xfId="5082"/>
    <cellStyle name="Normal 3 12 23" xfId="5083"/>
    <cellStyle name="Normal 3 12 23 2" xfId="5084"/>
    <cellStyle name="Normal 3 12 24" xfId="5085"/>
    <cellStyle name="Normal 3 12 3" xfId="5086"/>
    <cellStyle name="Normal 3 12 3 2" xfId="5087"/>
    <cellStyle name="Normal 3 12 4" xfId="5088"/>
    <cellStyle name="Normal 3 12 4 2" xfId="5089"/>
    <cellStyle name="Normal 3 12 5" xfId="5090"/>
    <cellStyle name="Normal 3 12 5 2" xfId="5091"/>
    <cellStyle name="Normal 3 12 6" xfId="5092"/>
    <cellStyle name="Normal 3 12 6 2" xfId="5093"/>
    <cellStyle name="Normal 3 12 7" xfId="5094"/>
    <cellStyle name="Normal 3 12 7 2" xfId="5095"/>
    <cellStyle name="Normal 3 12 8" xfId="5096"/>
    <cellStyle name="Normal 3 12 8 2" xfId="5097"/>
    <cellStyle name="Normal 3 12 9" xfId="5098"/>
    <cellStyle name="Normal 3 12 9 2" xfId="5099"/>
    <cellStyle name="Normal 3 13" xfId="5100"/>
    <cellStyle name="Normal 3 13 10" xfId="5101"/>
    <cellStyle name="Normal 3 13 10 2" xfId="5102"/>
    <cellStyle name="Normal 3 13 11" xfId="5103"/>
    <cellStyle name="Normal 3 13 11 2" xfId="5104"/>
    <cellStyle name="Normal 3 13 12" xfId="5105"/>
    <cellStyle name="Normal 3 13 12 2" xfId="5106"/>
    <cellStyle name="Normal 3 13 13" xfId="5107"/>
    <cellStyle name="Normal 3 13 13 2" xfId="5108"/>
    <cellStyle name="Normal 3 13 14" xfId="5109"/>
    <cellStyle name="Normal 3 13 14 2" xfId="5110"/>
    <cellStyle name="Normal 3 13 15" xfId="5111"/>
    <cellStyle name="Normal 3 13 15 2" xfId="5112"/>
    <cellStyle name="Normal 3 13 16" xfId="5113"/>
    <cellStyle name="Normal 3 13 16 2" xfId="5114"/>
    <cellStyle name="Normal 3 13 17" xfId="5115"/>
    <cellStyle name="Normal 3 13 17 2" xfId="5116"/>
    <cellStyle name="Normal 3 13 18" xfId="5117"/>
    <cellStyle name="Normal 3 13 18 2" xfId="5118"/>
    <cellStyle name="Normal 3 13 19" xfId="5119"/>
    <cellStyle name="Normal 3 13 19 2" xfId="5120"/>
    <cellStyle name="Normal 3 13 2" xfId="5121"/>
    <cellStyle name="Normal 3 13 2 2" xfId="5122"/>
    <cellStyle name="Normal 3 13 20" xfId="5123"/>
    <cellStyle name="Normal 3 13 20 2" xfId="5124"/>
    <cellStyle name="Normal 3 13 21" xfId="5125"/>
    <cellStyle name="Normal 3 13 21 2" xfId="5126"/>
    <cellStyle name="Normal 3 13 22" xfId="5127"/>
    <cellStyle name="Normal 3 13 22 2" xfId="5128"/>
    <cellStyle name="Normal 3 13 23" xfId="5129"/>
    <cellStyle name="Normal 3 13 23 2" xfId="5130"/>
    <cellStyle name="Normal 3 13 24" xfId="5131"/>
    <cellStyle name="Normal 3 13 3" xfId="5132"/>
    <cellStyle name="Normal 3 13 3 2" xfId="5133"/>
    <cellStyle name="Normal 3 13 4" xfId="5134"/>
    <cellStyle name="Normal 3 13 4 2" xfId="5135"/>
    <cellStyle name="Normal 3 13 5" xfId="5136"/>
    <cellStyle name="Normal 3 13 5 2" xfId="5137"/>
    <cellStyle name="Normal 3 13 6" xfId="5138"/>
    <cellStyle name="Normal 3 13 6 2" xfId="5139"/>
    <cellStyle name="Normal 3 13 7" xfId="5140"/>
    <cellStyle name="Normal 3 13 7 2" xfId="5141"/>
    <cellStyle name="Normal 3 13 8" xfId="5142"/>
    <cellStyle name="Normal 3 13 8 2" xfId="5143"/>
    <cellStyle name="Normal 3 13 9" xfId="5144"/>
    <cellStyle name="Normal 3 13 9 2" xfId="5145"/>
    <cellStyle name="Normal 3 14" xfId="5146"/>
    <cellStyle name="Normal 3 14 10" xfId="5147"/>
    <cellStyle name="Normal 3 14 10 2" xfId="5148"/>
    <cellStyle name="Normal 3 14 11" xfId="5149"/>
    <cellStyle name="Normal 3 14 11 2" xfId="5150"/>
    <cellStyle name="Normal 3 14 12" xfId="5151"/>
    <cellStyle name="Normal 3 14 12 2" xfId="5152"/>
    <cellStyle name="Normal 3 14 13" xfId="5153"/>
    <cellStyle name="Normal 3 14 13 2" xfId="5154"/>
    <cellStyle name="Normal 3 14 14" xfId="5155"/>
    <cellStyle name="Normal 3 14 14 2" xfId="5156"/>
    <cellStyle name="Normal 3 14 15" xfId="5157"/>
    <cellStyle name="Normal 3 14 15 2" xfId="5158"/>
    <cellStyle name="Normal 3 14 16" xfId="5159"/>
    <cellStyle name="Normal 3 14 16 2" xfId="5160"/>
    <cellStyle name="Normal 3 14 17" xfId="5161"/>
    <cellStyle name="Normal 3 14 17 2" xfId="5162"/>
    <cellStyle name="Normal 3 14 18" xfId="5163"/>
    <cellStyle name="Normal 3 14 18 2" xfId="5164"/>
    <cellStyle name="Normal 3 14 19" xfId="5165"/>
    <cellStyle name="Normal 3 14 19 2" xfId="5166"/>
    <cellStyle name="Normal 3 14 2" xfId="5167"/>
    <cellStyle name="Normal 3 14 2 2" xfId="5168"/>
    <cellStyle name="Normal 3 14 20" xfId="5169"/>
    <cellStyle name="Normal 3 14 20 2" xfId="5170"/>
    <cellStyle name="Normal 3 14 21" xfId="5171"/>
    <cellStyle name="Normal 3 14 21 2" xfId="5172"/>
    <cellStyle name="Normal 3 14 22" xfId="5173"/>
    <cellStyle name="Normal 3 14 22 2" xfId="5174"/>
    <cellStyle name="Normal 3 14 23" xfId="5175"/>
    <cellStyle name="Normal 3 14 23 2" xfId="5176"/>
    <cellStyle name="Normal 3 14 24" xfId="5177"/>
    <cellStyle name="Normal 3 14 3" xfId="5178"/>
    <cellStyle name="Normal 3 14 3 2" xfId="5179"/>
    <cellStyle name="Normal 3 14 4" xfId="5180"/>
    <cellStyle name="Normal 3 14 4 2" xfId="5181"/>
    <cellStyle name="Normal 3 14 5" xfId="5182"/>
    <cellStyle name="Normal 3 14 5 2" xfId="5183"/>
    <cellStyle name="Normal 3 14 6" xfId="5184"/>
    <cellStyle name="Normal 3 14 6 2" xfId="5185"/>
    <cellStyle name="Normal 3 14 7" xfId="5186"/>
    <cellStyle name="Normal 3 14 7 2" xfId="5187"/>
    <cellStyle name="Normal 3 14 8" xfId="5188"/>
    <cellStyle name="Normal 3 14 8 2" xfId="5189"/>
    <cellStyle name="Normal 3 14 9" xfId="5190"/>
    <cellStyle name="Normal 3 14 9 2" xfId="5191"/>
    <cellStyle name="Normal 3 15" xfId="5192"/>
    <cellStyle name="Normal 3 15 10" xfId="5193"/>
    <cellStyle name="Normal 3 15 10 2" xfId="5194"/>
    <cellStyle name="Normal 3 15 11" xfId="5195"/>
    <cellStyle name="Normal 3 15 11 2" xfId="5196"/>
    <cellStyle name="Normal 3 15 12" xfId="5197"/>
    <cellStyle name="Normal 3 15 12 2" xfId="5198"/>
    <cellStyle name="Normal 3 15 13" xfId="5199"/>
    <cellStyle name="Normal 3 15 13 2" xfId="5200"/>
    <cellStyle name="Normal 3 15 14" xfId="5201"/>
    <cellStyle name="Normal 3 15 14 2" xfId="5202"/>
    <cellStyle name="Normal 3 15 15" xfId="5203"/>
    <cellStyle name="Normal 3 15 15 2" xfId="5204"/>
    <cellStyle name="Normal 3 15 16" xfId="5205"/>
    <cellStyle name="Normal 3 15 16 2" xfId="5206"/>
    <cellStyle name="Normal 3 15 17" xfId="5207"/>
    <cellStyle name="Normal 3 15 17 2" xfId="5208"/>
    <cellStyle name="Normal 3 15 18" xfId="5209"/>
    <cellStyle name="Normal 3 15 18 2" xfId="5210"/>
    <cellStyle name="Normal 3 15 19" xfId="5211"/>
    <cellStyle name="Normal 3 15 19 2" xfId="5212"/>
    <cellStyle name="Normal 3 15 2" xfId="5213"/>
    <cellStyle name="Normal 3 15 2 2" xfId="5214"/>
    <cellStyle name="Normal 3 15 20" xfId="5215"/>
    <cellStyle name="Normal 3 15 20 2" xfId="5216"/>
    <cellStyle name="Normal 3 15 21" xfId="5217"/>
    <cellStyle name="Normal 3 15 21 2" xfId="5218"/>
    <cellStyle name="Normal 3 15 22" xfId="5219"/>
    <cellStyle name="Normal 3 15 22 2" xfId="5220"/>
    <cellStyle name="Normal 3 15 23" xfId="5221"/>
    <cellStyle name="Normal 3 15 23 2" xfId="5222"/>
    <cellStyle name="Normal 3 15 24" xfId="5223"/>
    <cellStyle name="Normal 3 15 3" xfId="5224"/>
    <cellStyle name="Normal 3 15 3 2" xfId="5225"/>
    <cellStyle name="Normal 3 15 4" xfId="5226"/>
    <cellStyle name="Normal 3 15 4 2" xfId="5227"/>
    <cellStyle name="Normal 3 15 5" xfId="5228"/>
    <cellStyle name="Normal 3 15 5 2" xfId="5229"/>
    <cellStyle name="Normal 3 15 6" xfId="5230"/>
    <cellStyle name="Normal 3 15 6 2" xfId="5231"/>
    <cellStyle name="Normal 3 15 7" xfId="5232"/>
    <cellStyle name="Normal 3 15 7 2" xfId="5233"/>
    <cellStyle name="Normal 3 15 8" xfId="5234"/>
    <cellStyle name="Normal 3 15 8 2" xfId="5235"/>
    <cellStyle name="Normal 3 15 9" xfId="5236"/>
    <cellStyle name="Normal 3 15 9 2" xfId="5237"/>
    <cellStyle name="Normal 3 16" xfId="5238"/>
    <cellStyle name="Normal 3 16 10" xfId="5239"/>
    <cellStyle name="Normal 3 16 10 2" xfId="5240"/>
    <cellStyle name="Normal 3 16 11" xfId="5241"/>
    <cellStyle name="Normal 3 16 11 2" xfId="5242"/>
    <cellStyle name="Normal 3 16 12" xfId="5243"/>
    <cellStyle name="Normal 3 16 12 2" xfId="5244"/>
    <cellStyle name="Normal 3 16 13" xfId="5245"/>
    <cellStyle name="Normal 3 16 13 2" xfId="5246"/>
    <cellStyle name="Normal 3 16 14" xfId="5247"/>
    <cellStyle name="Normal 3 16 14 2" xfId="5248"/>
    <cellStyle name="Normal 3 16 15" xfId="5249"/>
    <cellStyle name="Normal 3 16 15 2" xfId="5250"/>
    <cellStyle name="Normal 3 16 16" xfId="5251"/>
    <cellStyle name="Normal 3 16 16 2" xfId="5252"/>
    <cellStyle name="Normal 3 16 17" xfId="5253"/>
    <cellStyle name="Normal 3 16 17 2" xfId="5254"/>
    <cellStyle name="Normal 3 16 18" xfId="5255"/>
    <cellStyle name="Normal 3 16 18 2" xfId="5256"/>
    <cellStyle name="Normal 3 16 19" xfId="5257"/>
    <cellStyle name="Normal 3 16 19 2" xfId="5258"/>
    <cellStyle name="Normal 3 16 2" xfId="5259"/>
    <cellStyle name="Normal 3 16 2 2" xfId="5260"/>
    <cellStyle name="Normal 3 16 20" xfId="5261"/>
    <cellStyle name="Normal 3 16 20 2" xfId="5262"/>
    <cellStyle name="Normal 3 16 21" xfId="5263"/>
    <cellStyle name="Normal 3 16 21 2" xfId="5264"/>
    <cellStyle name="Normal 3 16 22" xfId="5265"/>
    <cellStyle name="Normal 3 16 22 2" xfId="5266"/>
    <cellStyle name="Normal 3 16 23" xfId="5267"/>
    <cellStyle name="Normal 3 16 23 2" xfId="5268"/>
    <cellStyle name="Normal 3 16 24" xfId="5269"/>
    <cellStyle name="Normal 3 16 3" xfId="5270"/>
    <cellStyle name="Normal 3 16 3 2" xfId="5271"/>
    <cellStyle name="Normal 3 16 4" xfId="5272"/>
    <cellStyle name="Normal 3 16 4 2" xfId="5273"/>
    <cellStyle name="Normal 3 16 5" xfId="5274"/>
    <cellStyle name="Normal 3 16 5 2" xfId="5275"/>
    <cellStyle name="Normal 3 16 6" xfId="5276"/>
    <cellStyle name="Normal 3 16 6 2" xfId="5277"/>
    <cellStyle name="Normal 3 16 7" xfId="5278"/>
    <cellStyle name="Normal 3 16 7 2" xfId="5279"/>
    <cellStyle name="Normal 3 16 8" xfId="5280"/>
    <cellStyle name="Normal 3 16 8 2" xfId="5281"/>
    <cellStyle name="Normal 3 16 9" xfId="5282"/>
    <cellStyle name="Normal 3 16 9 2" xfId="5283"/>
    <cellStyle name="Normal 3 17" xfId="5284"/>
    <cellStyle name="Normal 3 17 10" xfId="5285"/>
    <cellStyle name="Normal 3 17 10 2" xfId="5286"/>
    <cellStyle name="Normal 3 17 11" xfId="5287"/>
    <cellStyle name="Normal 3 17 11 2" xfId="5288"/>
    <cellStyle name="Normal 3 17 12" xfId="5289"/>
    <cellStyle name="Normal 3 17 12 2" xfId="5290"/>
    <cellStyle name="Normal 3 17 13" xfId="5291"/>
    <cellStyle name="Normal 3 17 13 2" xfId="5292"/>
    <cellStyle name="Normal 3 17 14" xfId="5293"/>
    <cellStyle name="Normal 3 17 14 2" xfId="5294"/>
    <cellStyle name="Normal 3 17 15" xfId="5295"/>
    <cellStyle name="Normal 3 17 15 2" xfId="5296"/>
    <cellStyle name="Normal 3 17 16" xfId="5297"/>
    <cellStyle name="Normal 3 17 16 2" xfId="5298"/>
    <cellStyle name="Normal 3 17 17" xfId="5299"/>
    <cellStyle name="Normal 3 17 17 2" xfId="5300"/>
    <cellStyle name="Normal 3 17 18" xfId="5301"/>
    <cellStyle name="Normal 3 17 18 2" xfId="5302"/>
    <cellStyle name="Normal 3 17 19" xfId="5303"/>
    <cellStyle name="Normal 3 17 19 2" xfId="5304"/>
    <cellStyle name="Normal 3 17 2" xfId="5305"/>
    <cellStyle name="Normal 3 17 2 2" xfId="5306"/>
    <cellStyle name="Normal 3 17 20" xfId="5307"/>
    <cellStyle name="Normal 3 17 20 2" xfId="5308"/>
    <cellStyle name="Normal 3 17 21" xfId="5309"/>
    <cellStyle name="Normal 3 17 21 2" xfId="5310"/>
    <cellStyle name="Normal 3 17 22" xfId="5311"/>
    <cellStyle name="Normal 3 17 22 2" xfId="5312"/>
    <cellStyle name="Normal 3 17 23" xfId="5313"/>
    <cellStyle name="Normal 3 17 23 2" xfId="5314"/>
    <cellStyle name="Normal 3 17 24" xfId="5315"/>
    <cellStyle name="Normal 3 17 3" xfId="5316"/>
    <cellStyle name="Normal 3 17 3 2" xfId="5317"/>
    <cellStyle name="Normal 3 17 4" xfId="5318"/>
    <cellStyle name="Normal 3 17 4 2" xfId="5319"/>
    <cellStyle name="Normal 3 17 5" xfId="5320"/>
    <cellStyle name="Normal 3 17 5 2" xfId="5321"/>
    <cellStyle name="Normal 3 17 6" xfId="5322"/>
    <cellStyle name="Normal 3 17 6 2" xfId="5323"/>
    <cellStyle name="Normal 3 17 7" xfId="5324"/>
    <cellStyle name="Normal 3 17 7 2" xfId="5325"/>
    <cellStyle name="Normal 3 17 8" xfId="5326"/>
    <cellStyle name="Normal 3 17 8 2" xfId="5327"/>
    <cellStyle name="Normal 3 17 9" xfId="5328"/>
    <cellStyle name="Normal 3 17 9 2" xfId="5329"/>
    <cellStyle name="Normal 3 18" xfId="5330"/>
    <cellStyle name="Normal 3 18 10" xfId="5331"/>
    <cellStyle name="Normal 3 18 10 2" xfId="5332"/>
    <cellStyle name="Normal 3 18 11" xfId="5333"/>
    <cellStyle name="Normal 3 18 11 2" xfId="5334"/>
    <cellStyle name="Normal 3 18 12" xfId="5335"/>
    <cellStyle name="Normal 3 18 12 2" xfId="5336"/>
    <cellStyle name="Normal 3 18 13" xfId="5337"/>
    <cellStyle name="Normal 3 18 13 2" xfId="5338"/>
    <cellStyle name="Normal 3 18 14" xfId="5339"/>
    <cellStyle name="Normal 3 18 14 2" xfId="5340"/>
    <cellStyle name="Normal 3 18 15" xfId="5341"/>
    <cellStyle name="Normal 3 18 15 2" xfId="5342"/>
    <cellStyle name="Normal 3 18 16" xfId="5343"/>
    <cellStyle name="Normal 3 18 16 2" xfId="5344"/>
    <cellStyle name="Normal 3 18 17" xfId="5345"/>
    <cellStyle name="Normal 3 18 17 2" xfId="5346"/>
    <cellStyle name="Normal 3 18 18" xfId="5347"/>
    <cellStyle name="Normal 3 18 18 2" xfId="5348"/>
    <cellStyle name="Normal 3 18 19" xfId="5349"/>
    <cellStyle name="Normal 3 18 19 2" xfId="5350"/>
    <cellStyle name="Normal 3 18 2" xfId="5351"/>
    <cellStyle name="Normal 3 18 2 2" xfId="5352"/>
    <cellStyle name="Normal 3 18 20" xfId="5353"/>
    <cellStyle name="Normal 3 18 20 2" xfId="5354"/>
    <cellStyle name="Normal 3 18 21" xfId="5355"/>
    <cellStyle name="Normal 3 18 21 2" xfId="5356"/>
    <cellStyle name="Normal 3 18 22" xfId="5357"/>
    <cellStyle name="Normal 3 18 22 2" xfId="5358"/>
    <cellStyle name="Normal 3 18 23" xfId="5359"/>
    <cellStyle name="Normal 3 18 23 2" xfId="5360"/>
    <cellStyle name="Normal 3 18 24" xfId="5361"/>
    <cellStyle name="Normal 3 18 3" xfId="5362"/>
    <cellStyle name="Normal 3 18 3 2" xfId="5363"/>
    <cellStyle name="Normal 3 18 4" xfId="5364"/>
    <cellStyle name="Normal 3 18 4 2" xfId="5365"/>
    <cellStyle name="Normal 3 18 5" xfId="5366"/>
    <cellStyle name="Normal 3 18 5 2" xfId="5367"/>
    <cellStyle name="Normal 3 18 6" xfId="5368"/>
    <cellStyle name="Normal 3 18 6 2" xfId="5369"/>
    <cellStyle name="Normal 3 18 7" xfId="5370"/>
    <cellStyle name="Normal 3 18 7 2" xfId="5371"/>
    <cellStyle name="Normal 3 18 8" xfId="5372"/>
    <cellStyle name="Normal 3 18 8 2" xfId="5373"/>
    <cellStyle name="Normal 3 18 9" xfId="5374"/>
    <cellStyle name="Normal 3 18 9 2" xfId="5375"/>
    <cellStyle name="Normal 3 19" xfId="5376"/>
    <cellStyle name="Normal 3 19 10" xfId="5377"/>
    <cellStyle name="Normal 3 19 10 2" xfId="5378"/>
    <cellStyle name="Normal 3 19 11" xfId="5379"/>
    <cellStyle name="Normal 3 19 11 2" xfId="5380"/>
    <cellStyle name="Normal 3 19 12" xfId="5381"/>
    <cellStyle name="Normal 3 19 12 2" xfId="5382"/>
    <cellStyle name="Normal 3 19 13" xfId="5383"/>
    <cellStyle name="Normal 3 19 13 2" xfId="5384"/>
    <cellStyle name="Normal 3 19 14" xfId="5385"/>
    <cellStyle name="Normal 3 19 14 2" xfId="5386"/>
    <cellStyle name="Normal 3 19 15" xfId="5387"/>
    <cellStyle name="Normal 3 19 15 2" xfId="5388"/>
    <cellStyle name="Normal 3 19 16" xfId="5389"/>
    <cellStyle name="Normal 3 19 16 2" xfId="5390"/>
    <cellStyle name="Normal 3 19 17" xfId="5391"/>
    <cellStyle name="Normal 3 19 17 2" xfId="5392"/>
    <cellStyle name="Normal 3 19 18" xfId="5393"/>
    <cellStyle name="Normal 3 19 18 2" xfId="5394"/>
    <cellStyle name="Normal 3 19 19" xfId="5395"/>
    <cellStyle name="Normal 3 19 19 2" xfId="5396"/>
    <cellStyle name="Normal 3 19 2" xfId="5397"/>
    <cellStyle name="Normal 3 19 2 2" xfId="5398"/>
    <cellStyle name="Normal 3 19 20" xfId="5399"/>
    <cellStyle name="Normal 3 19 20 2" xfId="5400"/>
    <cellStyle name="Normal 3 19 21" xfId="5401"/>
    <cellStyle name="Normal 3 19 21 2" xfId="5402"/>
    <cellStyle name="Normal 3 19 22" xfId="5403"/>
    <cellStyle name="Normal 3 19 22 2" xfId="5404"/>
    <cellStyle name="Normal 3 19 23" xfId="5405"/>
    <cellStyle name="Normal 3 19 23 2" xfId="5406"/>
    <cellStyle name="Normal 3 19 24" xfId="5407"/>
    <cellStyle name="Normal 3 19 3" xfId="5408"/>
    <cellStyle name="Normal 3 19 3 2" xfId="5409"/>
    <cellStyle name="Normal 3 19 4" xfId="5410"/>
    <cellStyle name="Normal 3 19 4 2" xfId="5411"/>
    <cellStyle name="Normal 3 19 5" xfId="5412"/>
    <cellStyle name="Normal 3 19 5 2" xfId="5413"/>
    <cellStyle name="Normal 3 19 6" xfId="5414"/>
    <cellStyle name="Normal 3 19 6 2" xfId="5415"/>
    <cellStyle name="Normal 3 19 7" xfId="5416"/>
    <cellStyle name="Normal 3 19 7 2" xfId="5417"/>
    <cellStyle name="Normal 3 19 8" xfId="5418"/>
    <cellStyle name="Normal 3 19 8 2" xfId="5419"/>
    <cellStyle name="Normal 3 19 9" xfId="5420"/>
    <cellStyle name="Normal 3 19 9 2" xfId="5421"/>
    <cellStyle name="Normal 3 2" xfId="141"/>
    <cellStyle name="Normal 3 2 10" xfId="5422"/>
    <cellStyle name="Normal 3 2 10 2" xfId="5423"/>
    <cellStyle name="Normal 3 2 11" xfId="5424"/>
    <cellStyle name="Normal 3 2 11 2" xfId="5425"/>
    <cellStyle name="Normal 3 2 12" xfId="5426"/>
    <cellStyle name="Normal 3 2 12 2" xfId="5427"/>
    <cellStyle name="Normal 3 2 13" xfId="5428"/>
    <cellStyle name="Normal 3 2 13 2" xfId="5429"/>
    <cellStyle name="Normal 3 2 14" xfId="5430"/>
    <cellStyle name="Normal 3 2 14 2" xfId="5431"/>
    <cellStyle name="Normal 3 2 15" xfId="5432"/>
    <cellStyle name="Normal 3 2 15 2" xfId="5433"/>
    <cellStyle name="Normal 3 2 16" xfId="5434"/>
    <cellStyle name="Normal 3 2 16 2" xfId="5435"/>
    <cellStyle name="Normal 3 2 17" xfId="5436"/>
    <cellStyle name="Normal 3 2 17 2" xfId="5437"/>
    <cellStyle name="Normal 3 2 18" xfId="5438"/>
    <cellStyle name="Normal 3 2 18 2" xfId="5439"/>
    <cellStyle name="Normal 3 2 19" xfId="5440"/>
    <cellStyle name="Normal 3 2 19 2" xfId="5441"/>
    <cellStyle name="Normal 3 2 2" xfId="5442"/>
    <cellStyle name="Normal 3 2 2 10" xfId="5443"/>
    <cellStyle name="Normal 3 2 2 10 2" xfId="5444"/>
    <cellStyle name="Normal 3 2 2 11" xfId="5445"/>
    <cellStyle name="Normal 3 2 2 11 2" xfId="5446"/>
    <cellStyle name="Normal 3 2 2 12" xfId="5447"/>
    <cellStyle name="Normal 3 2 2 12 2" xfId="5448"/>
    <cellStyle name="Normal 3 2 2 13" xfId="5449"/>
    <cellStyle name="Normal 3 2 2 13 2" xfId="5450"/>
    <cellStyle name="Normal 3 2 2 14" xfId="5451"/>
    <cellStyle name="Normal 3 2 2 14 2" xfId="5452"/>
    <cellStyle name="Normal 3 2 2 15" xfId="5453"/>
    <cellStyle name="Normal 3 2 2 15 2" xfId="5454"/>
    <cellStyle name="Normal 3 2 2 16" xfId="5455"/>
    <cellStyle name="Normal 3 2 2 16 2" xfId="5456"/>
    <cellStyle name="Normal 3 2 2 17" xfId="5457"/>
    <cellStyle name="Normal 3 2 2 17 2" xfId="5458"/>
    <cellStyle name="Normal 3 2 2 18" xfId="5459"/>
    <cellStyle name="Normal 3 2 2 18 2" xfId="5460"/>
    <cellStyle name="Normal 3 2 2 19" xfId="5461"/>
    <cellStyle name="Normal 3 2 2 19 2" xfId="5462"/>
    <cellStyle name="Normal 3 2 2 2" xfId="5463"/>
    <cellStyle name="Normal 3 2 2 2 2" xfId="5464"/>
    <cellStyle name="Normal 3 2 2 2 3" xfId="5465"/>
    <cellStyle name="Normal 3 2 2 20" xfId="5466"/>
    <cellStyle name="Normal 3 2 2 20 2" xfId="5467"/>
    <cellStyle name="Normal 3 2 2 21" xfId="5468"/>
    <cellStyle name="Normal 3 2 2 21 2" xfId="5469"/>
    <cellStyle name="Normal 3 2 2 22" xfId="5470"/>
    <cellStyle name="Normal 3 2 2 22 2" xfId="5471"/>
    <cellStyle name="Normal 3 2 2 23" xfId="5472"/>
    <cellStyle name="Normal 3 2 2 23 2" xfId="5473"/>
    <cellStyle name="Normal 3 2 2 24" xfId="5474"/>
    <cellStyle name="Normal 3 2 2 24 2" xfId="5475"/>
    <cellStyle name="Normal 3 2 2 25" xfId="5476"/>
    <cellStyle name="Normal 3 2 2 25 2" xfId="5477"/>
    <cellStyle name="Normal 3 2 2 26" xfId="5478"/>
    <cellStyle name="Normal 3 2 2 26 2" xfId="5479"/>
    <cellStyle name="Normal 3 2 2 27" xfId="5480"/>
    <cellStyle name="Normal 3 2 2 27 2" xfId="5481"/>
    <cellStyle name="Normal 3 2 2 28" xfId="5482"/>
    <cellStyle name="Normal 3 2 2 28 2" xfId="5483"/>
    <cellStyle name="Normal 3 2 2 29" xfId="5484"/>
    <cellStyle name="Normal 3 2 2 29 2" xfId="5485"/>
    <cellStyle name="Normal 3 2 2 3" xfId="5486"/>
    <cellStyle name="Normal 3 2 2 3 2" xfId="5487"/>
    <cellStyle name="Normal 3 2 2 30" xfId="5488"/>
    <cellStyle name="Normal 3 2 2 30 2" xfId="5489"/>
    <cellStyle name="Normal 3 2 2 31" xfId="5490"/>
    <cellStyle name="Normal 3 2 2 31 2" xfId="5491"/>
    <cellStyle name="Normal 3 2 2 32" xfId="5492"/>
    <cellStyle name="Normal 3 2 2 32 2" xfId="5493"/>
    <cellStyle name="Normal 3 2 2 33" xfId="5494"/>
    <cellStyle name="Normal 3 2 2 33 2" xfId="5495"/>
    <cellStyle name="Normal 3 2 2 34" xfId="5496"/>
    <cellStyle name="Normal 3 2 2 4" xfId="5497"/>
    <cellStyle name="Normal 3 2 2 4 2" xfId="5498"/>
    <cellStyle name="Normal 3 2 2 5" xfId="5499"/>
    <cellStyle name="Normal 3 2 2 5 2" xfId="5500"/>
    <cellStyle name="Normal 3 2 2 6" xfId="5501"/>
    <cellStyle name="Normal 3 2 2 6 2" xfId="5502"/>
    <cellStyle name="Normal 3 2 2 7" xfId="5503"/>
    <cellStyle name="Normal 3 2 2 7 2" xfId="5504"/>
    <cellStyle name="Normal 3 2 2 8" xfId="5505"/>
    <cellStyle name="Normal 3 2 2 8 2" xfId="5506"/>
    <cellStyle name="Normal 3 2 2 9" xfId="5507"/>
    <cellStyle name="Normal 3 2 2 9 2" xfId="5508"/>
    <cellStyle name="Normal 3 2 20" xfId="5509"/>
    <cellStyle name="Normal 3 2 20 2" xfId="5510"/>
    <cellStyle name="Normal 3 2 21" xfId="5511"/>
    <cellStyle name="Normal 3 2 21 2" xfId="5512"/>
    <cellStyle name="Normal 3 2 22" xfId="5513"/>
    <cellStyle name="Normal 3 2 22 2" xfId="5514"/>
    <cellStyle name="Normal 3 2 23" xfId="5515"/>
    <cellStyle name="Normal 3 2 23 2" xfId="5516"/>
    <cellStyle name="Normal 3 2 24" xfId="5517"/>
    <cellStyle name="Normal 3 2 24 2" xfId="5518"/>
    <cellStyle name="Normal 3 2 25" xfId="5519"/>
    <cellStyle name="Normal 3 2 25 2" xfId="5520"/>
    <cellStyle name="Normal 3 2 26" xfId="5521"/>
    <cellStyle name="Normal 3 2 26 2" xfId="5522"/>
    <cellStyle name="Normal 3 2 27" xfId="5523"/>
    <cellStyle name="Normal 3 2 27 2" xfId="5524"/>
    <cellStyle name="Normal 3 2 28" xfId="5525"/>
    <cellStyle name="Normal 3 2 28 2" xfId="5526"/>
    <cellStyle name="Normal 3 2 29" xfId="5527"/>
    <cellStyle name="Normal 3 2 29 2" xfId="5528"/>
    <cellStyle name="Normal 3 2 3" xfId="5529"/>
    <cellStyle name="Normal 3 2 3 2" xfId="5530"/>
    <cellStyle name="Normal 3 2 3 3" xfId="5531"/>
    <cellStyle name="Normal 3 2 30" xfId="5532"/>
    <cellStyle name="Normal 3 2 30 2" xfId="5533"/>
    <cellStyle name="Normal 3 2 31" xfId="5534"/>
    <cellStyle name="Normal 3 2 31 2" xfId="5535"/>
    <cellStyle name="Normal 3 2 32" xfId="5536"/>
    <cellStyle name="Normal 3 2 32 2" xfId="5537"/>
    <cellStyle name="Normal 3 2 33" xfId="5538"/>
    <cellStyle name="Normal 3 2 33 2" xfId="5539"/>
    <cellStyle name="Normal 3 2 34" xfId="5540"/>
    <cellStyle name="Normal 3 2 34 2" xfId="5541"/>
    <cellStyle name="Normal 3 2 35" xfId="5542"/>
    <cellStyle name="Normal 3 2 35 2" xfId="5543"/>
    <cellStyle name="Normal 3 2 36" xfId="5544"/>
    <cellStyle name="Normal 3 2 36 2" xfId="5545"/>
    <cellStyle name="Normal 3 2 37" xfId="5546"/>
    <cellStyle name="Normal 3 2 37 2" xfId="5547"/>
    <cellStyle name="Normal 3 2 38" xfId="5548"/>
    <cellStyle name="Normal 3 2 38 2" xfId="5549"/>
    <cellStyle name="Normal 3 2 39" xfId="5550"/>
    <cellStyle name="Normal 3 2 39 2" xfId="5551"/>
    <cellStyle name="Normal 3 2 4" xfId="5552"/>
    <cellStyle name="Normal 3 2 4 2" xfId="5553"/>
    <cellStyle name="Normal 3 2 40" xfId="5554"/>
    <cellStyle name="Normal 3 2 40 2" xfId="5555"/>
    <cellStyle name="Normal 3 2 41" xfId="5556"/>
    <cellStyle name="Normal 3 2 41 2" xfId="5557"/>
    <cellStyle name="Normal 3 2 42" xfId="5558"/>
    <cellStyle name="Normal 3 2 42 2" xfId="5559"/>
    <cellStyle name="Normal 3 2 43" xfId="5560"/>
    <cellStyle name="Normal 3 2 43 2" xfId="5561"/>
    <cellStyle name="Normal 3 2 44" xfId="5562"/>
    <cellStyle name="Normal 3 2 44 2" xfId="5563"/>
    <cellStyle name="Normal 3 2 45" xfId="5564"/>
    <cellStyle name="Normal 3 2 45 2" xfId="5565"/>
    <cellStyle name="Normal 3 2 46" xfId="5566"/>
    <cellStyle name="Normal 3 2 46 2" xfId="5567"/>
    <cellStyle name="Normal 3 2 47" xfId="5568"/>
    <cellStyle name="Normal 3 2 47 2" xfId="5569"/>
    <cellStyle name="Normal 3 2 48" xfId="5570"/>
    <cellStyle name="Normal 3 2 48 2" xfId="5571"/>
    <cellStyle name="Normal 3 2 49" xfId="5572"/>
    <cellStyle name="Normal 3 2 49 2" xfId="5573"/>
    <cellStyle name="Normal 3 2 5" xfId="5574"/>
    <cellStyle name="Normal 3 2 5 2" xfId="5575"/>
    <cellStyle name="Normal 3 2 50" xfId="5576"/>
    <cellStyle name="Normal 3 2 50 2" xfId="5577"/>
    <cellStyle name="Normal 3 2 51" xfId="5578"/>
    <cellStyle name="Normal 3 2 51 2" xfId="5579"/>
    <cellStyle name="Normal 3 2 52" xfId="5580"/>
    <cellStyle name="Normal 3 2 52 2" xfId="5581"/>
    <cellStyle name="Normal 3 2 53" xfId="5582"/>
    <cellStyle name="Normal 3 2 53 2" xfId="5583"/>
    <cellStyle name="Normal 3 2 54" xfId="5584"/>
    <cellStyle name="Normal 3 2 54 2" xfId="5585"/>
    <cellStyle name="Normal 3 2 55" xfId="5586"/>
    <cellStyle name="Normal 3 2 55 2" xfId="5587"/>
    <cellStyle name="Normal 3 2 56" xfId="5588"/>
    <cellStyle name="Normal 3 2 56 2" xfId="5589"/>
    <cellStyle name="Normal 3 2 57" xfId="5590"/>
    <cellStyle name="Normal 3 2 58" xfId="5591"/>
    <cellStyle name="Normal 3 2 58 2" xfId="5592"/>
    <cellStyle name="Normal 3 2 59" xfId="5593"/>
    <cellStyle name="Normal 3 2 59 2" xfId="5594"/>
    <cellStyle name="Normal 3 2 6" xfId="5595"/>
    <cellStyle name="Normal 3 2 6 2" xfId="5596"/>
    <cellStyle name="Normal 3 2 60" xfId="5597"/>
    <cellStyle name="Normal 3 2 61" xfId="7731"/>
    <cellStyle name="Normal 3 2 7" xfId="5598"/>
    <cellStyle name="Normal 3 2 7 2" xfId="5599"/>
    <cellStyle name="Normal 3 2 8" xfId="5600"/>
    <cellStyle name="Normal 3 2 8 2" xfId="5601"/>
    <cellStyle name="Normal 3 2 9" xfId="5602"/>
    <cellStyle name="Normal 3 2 9 2" xfId="5603"/>
    <cellStyle name="Normal 3 20" xfId="5604"/>
    <cellStyle name="Normal 3 20 10" xfId="5605"/>
    <cellStyle name="Normal 3 20 10 2" xfId="5606"/>
    <cellStyle name="Normal 3 20 11" xfId="5607"/>
    <cellStyle name="Normal 3 20 11 2" xfId="5608"/>
    <cellStyle name="Normal 3 20 12" xfId="5609"/>
    <cellStyle name="Normal 3 20 12 2" xfId="5610"/>
    <cellStyle name="Normal 3 20 13" xfId="5611"/>
    <cellStyle name="Normal 3 20 13 2" xfId="5612"/>
    <cellStyle name="Normal 3 20 14" xfId="5613"/>
    <cellStyle name="Normal 3 20 14 2" xfId="5614"/>
    <cellStyle name="Normal 3 20 15" xfId="5615"/>
    <cellStyle name="Normal 3 20 15 2" xfId="5616"/>
    <cellStyle name="Normal 3 20 16" xfId="5617"/>
    <cellStyle name="Normal 3 20 16 2" xfId="5618"/>
    <cellStyle name="Normal 3 20 17" xfId="5619"/>
    <cellStyle name="Normal 3 20 17 2" xfId="5620"/>
    <cellStyle name="Normal 3 20 18" xfId="5621"/>
    <cellStyle name="Normal 3 20 18 2" xfId="5622"/>
    <cellStyle name="Normal 3 20 19" xfId="5623"/>
    <cellStyle name="Normal 3 20 19 2" xfId="5624"/>
    <cellStyle name="Normal 3 20 2" xfId="5625"/>
    <cellStyle name="Normal 3 20 2 2" xfId="5626"/>
    <cellStyle name="Normal 3 20 20" xfId="5627"/>
    <cellStyle name="Normal 3 20 20 2" xfId="5628"/>
    <cellStyle name="Normal 3 20 21" xfId="5629"/>
    <cellStyle name="Normal 3 20 21 2" xfId="5630"/>
    <cellStyle name="Normal 3 20 22" xfId="5631"/>
    <cellStyle name="Normal 3 20 22 2" xfId="5632"/>
    <cellStyle name="Normal 3 20 23" xfId="5633"/>
    <cellStyle name="Normal 3 20 23 2" xfId="5634"/>
    <cellStyle name="Normal 3 20 24" xfId="5635"/>
    <cellStyle name="Normal 3 20 3" xfId="5636"/>
    <cellStyle name="Normal 3 20 3 2" xfId="5637"/>
    <cellStyle name="Normal 3 20 4" xfId="5638"/>
    <cellStyle name="Normal 3 20 4 2" xfId="5639"/>
    <cellStyle name="Normal 3 20 5" xfId="5640"/>
    <cellStyle name="Normal 3 20 5 2" xfId="5641"/>
    <cellStyle name="Normal 3 20 6" xfId="5642"/>
    <cellStyle name="Normal 3 20 6 2" xfId="5643"/>
    <cellStyle name="Normal 3 20 7" xfId="5644"/>
    <cellStyle name="Normal 3 20 7 2" xfId="5645"/>
    <cellStyle name="Normal 3 20 8" xfId="5646"/>
    <cellStyle name="Normal 3 20 8 2" xfId="5647"/>
    <cellStyle name="Normal 3 20 9" xfId="5648"/>
    <cellStyle name="Normal 3 20 9 2" xfId="5649"/>
    <cellStyle name="Normal 3 21" xfId="5650"/>
    <cellStyle name="Normal 3 21 10" xfId="5651"/>
    <cellStyle name="Normal 3 21 10 2" xfId="5652"/>
    <cellStyle name="Normal 3 21 11" xfId="5653"/>
    <cellStyle name="Normal 3 21 11 2" xfId="5654"/>
    <cellStyle name="Normal 3 21 12" xfId="5655"/>
    <cellStyle name="Normal 3 21 12 2" xfId="5656"/>
    <cellStyle name="Normal 3 21 13" xfId="5657"/>
    <cellStyle name="Normal 3 21 13 2" xfId="5658"/>
    <cellStyle name="Normal 3 21 14" xfId="5659"/>
    <cellStyle name="Normal 3 21 14 2" xfId="5660"/>
    <cellStyle name="Normal 3 21 15" xfId="5661"/>
    <cellStyle name="Normal 3 21 15 2" xfId="5662"/>
    <cellStyle name="Normal 3 21 16" xfId="5663"/>
    <cellStyle name="Normal 3 21 16 2" xfId="5664"/>
    <cellStyle name="Normal 3 21 17" xfId="5665"/>
    <cellStyle name="Normal 3 21 17 2" xfId="5666"/>
    <cellStyle name="Normal 3 21 18" xfId="5667"/>
    <cellStyle name="Normal 3 21 18 2" xfId="5668"/>
    <cellStyle name="Normal 3 21 19" xfId="5669"/>
    <cellStyle name="Normal 3 21 19 2" xfId="5670"/>
    <cellStyle name="Normal 3 21 2" xfId="5671"/>
    <cellStyle name="Normal 3 21 2 2" xfId="5672"/>
    <cellStyle name="Normal 3 21 20" xfId="5673"/>
    <cellStyle name="Normal 3 21 20 2" xfId="5674"/>
    <cellStyle name="Normal 3 21 21" xfId="5675"/>
    <cellStyle name="Normal 3 21 21 2" xfId="5676"/>
    <cellStyle name="Normal 3 21 22" xfId="5677"/>
    <cellStyle name="Normal 3 21 22 2" xfId="5678"/>
    <cellStyle name="Normal 3 21 23" xfId="5679"/>
    <cellStyle name="Normal 3 21 23 2" xfId="5680"/>
    <cellStyle name="Normal 3 21 24" xfId="5681"/>
    <cellStyle name="Normal 3 21 3" xfId="5682"/>
    <cellStyle name="Normal 3 21 3 2" xfId="5683"/>
    <cellStyle name="Normal 3 21 4" xfId="5684"/>
    <cellStyle name="Normal 3 21 4 2" xfId="5685"/>
    <cellStyle name="Normal 3 21 5" xfId="5686"/>
    <cellStyle name="Normal 3 21 5 2" xfId="5687"/>
    <cellStyle name="Normal 3 21 6" xfId="5688"/>
    <cellStyle name="Normal 3 21 6 2" xfId="5689"/>
    <cellStyle name="Normal 3 21 7" xfId="5690"/>
    <cellStyle name="Normal 3 21 7 2" xfId="5691"/>
    <cellStyle name="Normal 3 21 8" xfId="5692"/>
    <cellStyle name="Normal 3 21 8 2" xfId="5693"/>
    <cellStyle name="Normal 3 21 9" xfId="5694"/>
    <cellStyle name="Normal 3 21 9 2" xfId="5695"/>
    <cellStyle name="Normal 3 22" xfId="5696"/>
    <cellStyle name="Normal 3 22 10" xfId="5697"/>
    <cellStyle name="Normal 3 22 10 2" xfId="5698"/>
    <cellStyle name="Normal 3 22 11" xfId="5699"/>
    <cellStyle name="Normal 3 22 11 2" xfId="5700"/>
    <cellStyle name="Normal 3 22 12" xfId="5701"/>
    <cellStyle name="Normal 3 22 12 2" xfId="5702"/>
    <cellStyle name="Normal 3 22 13" xfId="5703"/>
    <cellStyle name="Normal 3 22 13 2" xfId="5704"/>
    <cellStyle name="Normal 3 22 14" xfId="5705"/>
    <cellStyle name="Normal 3 22 14 2" xfId="5706"/>
    <cellStyle name="Normal 3 22 15" xfId="5707"/>
    <cellStyle name="Normal 3 22 15 2" xfId="5708"/>
    <cellStyle name="Normal 3 22 16" xfId="5709"/>
    <cellStyle name="Normal 3 22 16 2" xfId="5710"/>
    <cellStyle name="Normal 3 22 17" xfId="5711"/>
    <cellStyle name="Normal 3 22 17 2" xfId="5712"/>
    <cellStyle name="Normal 3 22 18" xfId="5713"/>
    <cellStyle name="Normal 3 22 18 2" xfId="5714"/>
    <cellStyle name="Normal 3 22 19" xfId="5715"/>
    <cellStyle name="Normal 3 22 19 2" xfId="5716"/>
    <cellStyle name="Normal 3 22 2" xfId="5717"/>
    <cellStyle name="Normal 3 22 2 2" xfId="5718"/>
    <cellStyle name="Normal 3 22 20" xfId="5719"/>
    <cellStyle name="Normal 3 22 20 2" xfId="5720"/>
    <cellStyle name="Normal 3 22 21" xfId="5721"/>
    <cellStyle name="Normal 3 22 21 2" xfId="5722"/>
    <cellStyle name="Normal 3 22 22" xfId="5723"/>
    <cellStyle name="Normal 3 22 22 2" xfId="5724"/>
    <cellStyle name="Normal 3 22 23" xfId="5725"/>
    <cellStyle name="Normal 3 22 23 2" xfId="5726"/>
    <cellStyle name="Normal 3 22 24" xfId="5727"/>
    <cellStyle name="Normal 3 22 3" xfId="5728"/>
    <cellStyle name="Normal 3 22 3 2" xfId="5729"/>
    <cellStyle name="Normal 3 22 4" xfId="5730"/>
    <cellStyle name="Normal 3 22 4 2" xfId="5731"/>
    <cellStyle name="Normal 3 22 5" xfId="5732"/>
    <cellStyle name="Normal 3 22 5 2" xfId="5733"/>
    <cellStyle name="Normal 3 22 6" xfId="5734"/>
    <cellStyle name="Normal 3 22 6 2" xfId="5735"/>
    <cellStyle name="Normal 3 22 7" xfId="5736"/>
    <cellStyle name="Normal 3 22 7 2" xfId="5737"/>
    <cellStyle name="Normal 3 22 8" xfId="5738"/>
    <cellStyle name="Normal 3 22 8 2" xfId="5739"/>
    <cellStyle name="Normal 3 22 9" xfId="5740"/>
    <cellStyle name="Normal 3 22 9 2" xfId="5741"/>
    <cellStyle name="Normal 3 23" xfId="5742"/>
    <cellStyle name="Normal 3 23 10" xfId="5743"/>
    <cellStyle name="Normal 3 23 10 2" xfId="5744"/>
    <cellStyle name="Normal 3 23 11" xfId="5745"/>
    <cellStyle name="Normal 3 23 11 2" xfId="5746"/>
    <cellStyle name="Normal 3 23 12" xfId="5747"/>
    <cellStyle name="Normal 3 23 12 2" xfId="5748"/>
    <cellStyle name="Normal 3 23 13" xfId="5749"/>
    <cellStyle name="Normal 3 23 13 2" xfId="5750"/>
    <cellStyle name="Normal 3 23 14" xfId="5751"/>
    <cellStyle name="Normal 3 23 14 2" xfId="5752"/>
    <cellStyle name="Normal 3 23 15" xfId="5753"/>
    <cellStyle name="Normal 3 23 15 2" xfId="5754"/>
    <cellStyle name="Normal 3 23 16" xfId="5755"/>
    <cellStyle name="Normal 3 23 16 2" xfId="5756"/>
    <cellStyle name="Normal 3 23 17" xfId="5757"/>
    <cellStyle name="Normal 3 23 17 2" xfId="5758"/>
    <cellStyle name="Normal 3 23 18" xfId="5759"/>
    <cellStyle name="Normal 3 23 18 2" xfId="5760"/>
    <cellStyle name="Normal 3 23 19" xfId="5761"/>
    <cellStyle name="Normal 3 23 19 2" xfId="5762"/>
    <cellStyle name="Normal 3 23 2" xfId="5763"/>
    <cellStyle name="Normal 3 23 2 2" xfId="5764"/>
    <cellStyle name="Normal 3 23 20" xfId="5765"/>
    <cellStyle name="Normal 3 23 20 2" xfId="5766"/>
    <cellStyle name="Normal 3 23 21" xfId="5767"/>
    <cellStyle name="Normal 3 23 21 2" xfId="5768"/>
    <cellStyle name="Normal 3 23 22" xfId="5769"/>
    <cellStyle name="Normal 3 23 22 2" xfId="5770"/>
    <cellStyle name="Normal 3 23 23" xfId="5771"/>
    <cellStyle name="Normal 3 23 23 2" xfId="5772"/>
    <cellStyle name="Normal 3 23 24" xfId="5773"/>
    <cellStyle name="Normal 3 23 3" xfId="5774"/>
    <cellStyle name="Normal 3 23 3 2" xfId="5775"/>
    <cellStyle name="Normal 3 23 4" xfId="5776"/>
    <cellStyle name="Normal 3 23 4 2" xfId="5777"/>
    <cellStyle name="Normal 3 23 5" xfId="5778"/>
    <cellStyle name="Normal 3 23 5 2" xfId="5779"/>
    <cellStyle name="Normal 3 23 6" xfId="5780"/>
    <cellStyle name="Normal 3 23 6 2" xfId="5781"/>
    <cellStyle name="Normal 3 23 7" xfId="5782"/>
    <cellStyle name="Normal 3 23 7 2" xfId="5783"/>
    <cellStyle name="Normal 3 23 8" xfId="5784"/>
    <cellStyle name="Normal 3 23 8 2" xfId="5785"/>
    <cellStyle name="Normal 3 23 9" xfId="5786"/>
    <cellStyle name="Normal 3 23 9 2" xfId="5787"/>
    <cellStyle name="Normal 3 24" xfId="5788"/>
    <cellStyle name="Normal 3 24 10" xfId="5789"/>
    <cellStyle name="Normal 3 24 10 2" xfId="5790"/>
    <cellStyle name="Normal 3 24 11" xfId="5791"/>
    <cellStyle name="Normal 3 24 11 2" xfId="5792"/>
    <cellStyle name="Normal 3 24 12" xfId="5793"/>
    <cellStyle name="Normal 3 24 12 2" xfId="5794"/>
    <cellStyle name="Normal 3 24 13" xfId="5795"/>
    <cellStyle name="Normal 3 24 13 2" xfId="5796"/>
    <cellStyle name="Normal 3 24 14" xfId="5797"/>
    <cellStyle name="Normal 3 24 14 2" xfId="5798"/>
    <cellStyle name="Normal 3 24 15" xfId="5799"/>
    <cellStyle name="Normal 3 24 15 2" xfId="5800"/>
    <cellStyle name="Normal 3 24 16" xfId="5801"/>
    <cellStyle name="Normal 3 24 16 2" xfId="5802"/>
    <cellStyle name="Normal 3 24 17" xfId="5803"/>
    <cellStyle name="Normal 3 24 17 2" xfId="5804"/>
    <cellStyle name="Normal 3 24 18" xfId="5805"/>
    <cellStyle name="Normal 3 24 18 2" xfId="5806"/>
    <cellStyle name="Normal 3 24 19" xfId="5807"/>
    <cellStyle name="Normal 3 24 19 2" xfId="5808"/>
    <cellStyle name="Normal 3 24 2" xfId="5809"/>
    <cellStyle name="Normal 3 24 2 2" xfId="5810"/>
    <cellStyle name="Normal 3 24 20" xfId="5811"/>
    <cellStyle name="Normal 3 24 20 2" xfId="5812"/>
    <cellStyle name="Normal 3 24 21" xfId="5813"/>
    <cellStyle name="Normal 3 24 21 2" xfId="5814"/>
    <cellStyle name="Normal 3 24 22" xfId="5815"/>
    <cellStyle name="Normal 3 24 22 2" xfId="5816"/>
    <cellStyle name="Normal 3 24 23" xfId="5817"/>
    <cellStyle name="Normal 3 24 23 2" xfId="5818"/>
    <cellStyle name="Normal 3 24 24" xfId="5819"/>
    <cellStyle name="Normal 3 24 3" xfId="5820"/>
    <cellStyle name="Normal 3 24 3 2" xfId="5821"/>
    <cellStyle name="Normal 3 24 4" xfId="5822"/>
    <cellStyle name="Normal 3 24 4 2" xfId="5823"/>
    <cellStyle name="Normal 3 24 5" xfId="5824"/>
    <cellStyle name="Normal 3 24 5 2" xfId="5825"/>
    <cellStyle name="Normal 3 24 6" xfId="5826"/>
    <cellStyle name="Normal 3 24 6 2" xfId="5827"/>
    <cellStyle name="Normal 3 24 7" xfId="5828"/>
    <cellStyle name="Normal 3 24 7 2" xfId="5829"/>
    <cellStyle name="Normal 3 24 8" xfId="5830"/>
    <cellStyle name="Normal 3 24 8 2" xfId="5831"/>
    <cellStyle name="Normal 3 24 9" xfId="5832"/>
    <cellStyle name="Normal 3 24 9 2" xfId="5833"/>
    <cellStyle name="Normal 3 25" xfId="5834"/>
    <cellStyle name="Normal 3 25 10" xfId="5835"/>
    <cellStyle name="Normal 3 25 10 2" xfId="5836"/>
    <cellStyle name="Normal 3 25 11" xfId="5837"/>
    <cellStyle name="Normal 3 25 11 2" xfId="5838"/>
    <cellStyle name="Normal 3 25 12" xfId="5839"/>
    <cellStyle name="Normal 3 25 12 2" xfId="5840"/>
    <cellStyle name="Normal 3 25 13" xfId="5841"/>
    <cellStyle name="Normal 3 25 13 2" xfId="5842"/>
    <cellStyle name="Normal 3 25 14" xfId="5843"/>
    <cellStyle name="Normal 3 25 14 2" xfId="5844"/>
    <cellStyle name="Normal 3 25 15" xfId="5845"/>
    <cellStyle name="Normal 3 25 15 2" xfId="5846"/>
    <cellStyle name="Normal 3 25 16" xfId="5847"/>
    <cellStyle name="Normal 3 25 16 2" xfId="5848"/>
    <cellStyle name="Normal 3 25 17" xfId="5849"/>
    <cellStyle name="Normal 3 25 17 2" xfId="5850"/>
    <cellStyle name="Normal 3 25 18" xfId="5851"/>
    <cellStyle name="Normal 3 25 18 2" xfId="5852"/>
    <cellStyle name="Normal 3 25 19" xfId="5853"/>
    <cellStyle name="Normal 3 25 19 2" xfId="5854"/>
    <cellStyle name="Normal 3 25 2" xfId="5855"/>
    <cellStyle name="Normal 3 25 2 2" xfId="5856"/>
    <cellStyle name="Normal 3 25 20" xfId="5857"/>
    <cellStyle name="Normal 3 25 20 2" xfId="5858"/>
    <cellStyle name="Normal 3 25 21" xfId="5859"/>
    <cellStyle name="Normal 3 25 21 2" xfId="5860"/>
    <cellStyle name="Normal 3 25 22" xfId="5861"/>
    <cellStyle name="Normal 3 25 22 2" xfId="5862"/>
    <cellStyle name="Normal 3 25 23" xfId="5863"/>
    <cellStyle name="Normal 3 25 23 2" xfId="5864"/>
    <cellStyle name="Normal 3 25 24" xfId="5865"/>
    <cellStyle name="Normal 3 25 3" xfId="5866"/>
    <cellStyle name="Normal 3 25 3 2" xfId="5867"/>
    <cellStyle name="Normal 3 25 4" xfId="5868"/>
    <cellStyle name="Normal 3 25 4 2" xfId="5869"/>
    <cellStyle name="Normal 3 25 5" xfId="5870"/>
    <cellStyle name="Normal 3 25 5 2" xfId="5871"/>
    <cellStyle name="Normal 3 25 6" xfId="5872"/>
    <cellStyle name="Normal 3 25 6 2" xfId="5873"/>
    <cellStyle name="Normal 3 25 7" xfId="5874"/>
    <cellStyle name="Normal 3 25 7 2" xfId="5875"/>
    <cellStyle name="Normal 3 25 8" xfId="5876"/>
    <cellStyle name="Normal 3 25 8 2" xfId="5877"/>
    <cellStyle name="Normal 3 25 9" xfId="5878"/>
    <cellStyle name="Normal 3 25 9 2" xfId="5879"/>
    <cellStyle name="Normal 3 26" xfId="5880"/>
    <cellStyle name="Normal 3 26 10" xfId="5881"/>
    <cellStyle name="Normal 3 26 10 2" xfId="5882"/>
    <cellStyle name="Normal 3 26 11" xfId="5883"/>
    <cellStyle name="Normal 3 26 11 2" xfId="5884"/>
    <cellStyle name="Normal 3 26 12" xfId="5885"/>
    <cellStyle name="Normal 3 26 12 2" xfId="5886"/>
    <cellStyle name="Normal 3 26 13" xfId="5887"/>
    <cellStyle name="Normal 3 26 13 2" xfId="5888"/>
    <cellStyle name="Normal 3 26 14" xfId="5889"/>
    <cellStyle name="Normal 3 26 14 2" xfId="5890"/>
    <cellStyle name="Normal 3 26 15" xfId="5891"/>
    <cellStyle name="Normal 3 26 15 2" xfId="5892"/>
    <cellStyle name="Normal 3 26 16" xfId="5893"/>
    <cellStyle name="Normal 3 26 16 2" xfId="5894"/>
    <cellStyle name="Normal 3 26 17" xfId="5895"/>
    <cellStyle name="Normal 3 26 17 2" xfId="5896"/>
    <cellStyle name="Normal 3 26 18" xfId="5897"/>
    <cellStyle name="Normal 3 26 18 2" xfId="5898"/>
    <cellStyle name="Normal 3 26 19" xfId="5899"/>
    <cellStyle name="Normal 3 26 19 2" xfId="5900"/>
    <cellStyle name="Normal 3 26 2" xfId="5901"/>
    <cellStyle name="Normal 3 26 2 2" xfId="5902"/>
    <cellStyle name="Normal 3 26 20" xfId="5903"/>
    <cellStyle name="Normal 3 26 20 2" xfId="5904"/>
    <cellStyle name="Normal 3 26 21" xfId="5905"/>
    <cellStyle name="Normal 3 26 21 2" xfId="5906"/>
    <cellStyle name="Normal 3 26 22" xfId="5907"/>
    <cellStyle name="Normal 3 26 22 2" xfId="5908"/>
    <cellStyle name="Normal 3 26 23" xfId="5909"/>
    <cellStyle name="Normal 3 26 23 2" xfId="5910"/>
    <cellStyle name="Normal 3 26 24" xfId="5911"/>
    <cellStyle name="Normal 3 26 3" xfId="5912"/>
    <cellStyle name="Normal 3 26 3 2" xfId="5913"/>
    <cellStyle name="Normal 3 26 4" xfId="5914"/>
    <cellStyle name="Normal 3 26 4 2" xfId="5915"/>
    <cellStyle name="Normal 3 26 5" xfId="5916"/>
    <cellStyle name="Normal 3 26 5 2" xfId="5917"/>
    <cellStyle name="Normal 3 26 6" xfId="5918"/>
    <cellStyle name="Normal 3 26 6 2" xfId="5919"/>
    <cellStyle name="Normal 3 26 7" xfId="5920"/>
    <cellStyle name="Normal 3 26 7 2" xfId="5921"/>
    <cellStyle name="Normal 3 26 8" xfId="5922"/>
    <cellStyle name="Normal 3 26 8 2" xfId="5923"/>
    <cellStyle name="Normal 3 26 9" xfId="5924"/>
    <cellStyle name="Normal 3 26 9 2" xfId="5925"/>
    <cellStyle name="Normal 3 27" xfId="5926"/>
    <cellStyle name="Normal 3 27 10" xfId="5927"/>
    <cellStyle name="Normal 3 27 10 2" xfId="5928"/>
    <cellStyle name="Normal 3 27 11" xfId="5929"/>
    <cellStyle name="Normal 3 27 11 2" xfId="5930"/>
    <cellStyle name="Normal 3 27 12" xfId="5931"/>
    <cellStyle name="Normal 3 27 12 2" xfId="5932"/>
    <cellStyle name="Normal 3 27 13" xfId="5933"/>
    <cellStyle name="Normal 3 27 13 2" xfId="5934"/>
    <cellStyle name="Normal 3 27 14" xfId="5935"/>
    <cellStyle name="Normal 3 27 14 2" xfId="5936"/>
    <cellStyle name="Normal 3 27 15" xfId="5937"/>
    <cellStyle name="Normal 3 27 15 2" xfId="5938"/>
    <cellStyle name="Normal 3 27 16" xfId="5939"/>
    <cellStyle name="Normal 3 27 16 2" xfId="5940"/>
    <cellStyle name="Normal 3 27 17" xfId="5941"/>
    <cellStyle name="Normal 3 27 17 2" xfId="5942"/>
    <cellStyle name="Normal 3 27 18" xfId="5943"/>
    <cellStyle name="Normal 3 27 18 2" xfId="5944"/>
    <cellStyle name="Normal 3 27 19" xfId="5945"/>
    <cellStyle name="Normal 3 27 19 2" xfId="5946"/>
    <cellStyle name="Normal 3 27 2" xfId="5947"/>
    <cellStyle name="Normal 3 27 2 2" xfId="5948"/>
    <cellStyle name="Normal 3 27 20" xfId="5949"/>
    <cellStyle name="Normal 3 27 20 2" xfId="5950"/>
    <cellStyle name="Normal 3 27 21" xfId="5951"/>
    <cellStyle name="Normal 3 27 21 2" xfId="5952"/>
    <cellStyle name="Normal 3 27 22" xfId="5953"/>
    <cellStyle name="Normal 3 27 22 2" xfId="5954"/>
    <cellStyle name="Normal 3 27 23" xfId="5955"/>
    <cellStyle name="Normal 3 27 23 2" xfId="5956"/>
    <cellStyle name="Normal 3 27 24" xfId="5957"/>
    <cellStyle name="Normal 3 27 3" xfId="5958"/>
    <cellStyle name="Normal 3 27 3 2" xfId="5959"/>
    <cellStyle name="Normal 3 27 4" xfId="5960"/>
    <cellStyle name="Normal 3 27 4 2" xfId="5961"/>
    <cellStyle name="Normal 3 27 5" xfId="5962"/>
    <cellStyle name="Normal 3 27 5 2" xfId="5963"/>
    <cellStyle name="Normal 3 27 6" xfId="5964"/>
    <cellStyle name="Normal 3 27 6 2" xfId="5965"/>
    <cellStyle name="Normal 3 27 7" xfId="5966"/>
    <cellStyle name="Normal 3 27 7 2" xfId="5967"/>
    <cellStyle name="Normal 3 27 8" xfId="5968"/>
    <cellStyle name="Normal 3 27 8 2" xfId="5969"/>
    <cellStyle name="Normal 3 27 9" xfId="5970"/>
    <cellStyle name="Normal 3 27 9 2" xfId="5971"/>
    <cellStyle name="Normal 3 28" xfId="5972"/>
    <cellStyle name="Normal 3 28 10" xfId="5973"/>
    <cellStyle name="Normal 3 28 10 2" xfId="5974"/>
    <cellStyle name="Normal 3 28 11" xfId="5975"/>
    <cellStyle name="Normal 3 28 11 2" xfId="5976"/>
    <cellStyle name="Normal 3 28 12" xfId="5977"/>
    <cellStyle name="Normal 3 28 12 2" xfId="5978"/>
    <cellStyle name="Normal 3 28 13" xfId="5979"/>
    <cellStyle name="Normal 3 28 13 2" xfId="5980"/>
    <cellStyle name="Normal 3 28 14" xfId="5981"/>
    <cellStyle name="Normal 3 28 14 2" xfId="5982"/>
    <cellStyle name="Normal 3 28 15" xfId="5983"/>
    <cellStyle name="Normal 3 28 15 2" xfId="5984"/>
    <cellStyle name="Normal 3 28 16" xfId="5985"/>
    <cellStyle name="Normal 3 28 16 2" xfId="5986"/>
    <cellStyle name="Normal 3 28 17" xfId="5987"/>
    <cellStyle name="Normal 3 28 17 2" xfId="5988"/>
    <cellStyle name="Normal 3 28 18" xfId="5989"/>
    <cellStyle name="Normal 3 28 18 2" xfId="5990"/>
    <cellStyle name="Normal 3 28 19" xfId="5991"/>
    <cellStyle name="Normal 3 28 19 2" xfId="5992"/>
    <cellStyle name="Normal 3 28 2" xfId="5993"/>
    <cellStyle name="Normal 3 28 2 2" xfId="5994"/>
    <cellStyle name="Normal 3 28 20" xfId="5995"/>
    <cellStyle name="Normal 3 28 20 2" xfId="5996"/>
    <cellStyle name="Normal 3 28 21" xfId="5997"/>
    <cellStyle name="Normal 3 28 21 2" xfId="5998"/>
    <cellStyle name="Normal 3 28 22" xfId="5999"/>
    <cellStyle name="Normal 3 28 22 2" xfId="6000"/>
    <cellStyle name="Normal 3 28 23" xfId="6001"/>
    <cellStyle name="Normal 3 28 23 2" xfId="6002"/>
    <cellStyle name="Normal 3 28 24" xfId="6003"/>
    <cellStyle name="Normal 3 28 3" xfId="6004"/>
    <cellStyle name="Normal 3 28 3 2" xfId="6005"/>
    <cellStyle name="Normal 3 28 4" xfId="6006"/>
    <cellStyle name="Normal 3 28 4 2" xfId="6007"/>
    <cellStyle name="Normal 3 28 5" xfId="6008"/>
    <cellStyle name="Normal 3 28 5 2" xfId="6009"/>
    <cellStyle name="Normal 3 28 6" xfId="6010"/>
    <cellStyle name="Normal 3 28 6 2" xfId="6011"/>
    <cellStyle name="Normal 3 28 7" xfId="6012"/>
    <cellStyle name="Normal 3 28 7 2" xfId="6013"/>
    <cellStyle name="Normal 3 28 8" xfId="6014"/>
    <cellStyle name="Normal 3 28 8 2" xfId="6015"/>
    <cellStyle name="Normal 3 28 9" xfId="6016"/>
    <cellStyle name="Normal 3 28 9 2" xfId="6017"/>
    <cellStyle name="Normal 3 29" xfId="6018"/>
    <cellStyle name="Normal 3 29 10" xfId="6019"/>
    <cellStyle name="Normal 3 29 10 2" xfId="6020"/>
    <cellStyle name="Normal 3 29 11" xfId="6021"/>
    <cellStyle name="Normal 3 29 11 2" xfId="6022"/>
    <cellStyle name="Normal 3 29 12" xfId="6023"/>
    <cellStyle name="Normal 3 29 12 2" xfId="6024"/>
    <cellStyle name="Normal 3 29 13" xfId="6025"/>
    <cellStyle name="Normal 3 29 13 2" xfId="6026"/>
    <cellStyle name="Normal 3 29 14" xfId="6027"/>
    <cellStyle name="Normal 3 29 14 2" xfId="6028"/>
    <cellStyle name="Normal 3 29 15" xfId="6029"/>
    <cellStyle name="Normal 3 29 15 2" xfId="6030"/>
    <cellStyle name="Normal 3 29 16" xfId="6031"/>
    <cellStyle name="Normal 3 29 16 2" xfId="6032"/>
    <cellStyle name="Normal 3 29 17" xfId="6033"/>
    <cellStyle name="Normal 3 29 17 2" xfId="6034"/>
    <cellStyle name="Normal 3 29 18" xfId="6035"/>
    <cellStyle name="Normal 3 29 18 2" xfId="6036"/>
    <cellStyle name="Normal 3 29 19" xfId="6037"/>
    <cellStyle name="Normal 3 29 19 2" xfId="6038"/>
    <cellStyle name="Normal 3 29 2" xfId="6039"/>
    <cellStyle name="Normal 3 29 2 2" xfId="6040"/>
    <cellStyle name="Normal 3 29 20" xfId="6041"/>
    <cellStyle name="Normal 3 29 20 2" xfId="6042"/>
    <cellStyle name="Normal 3 29 21" xfId="6043"/>
    <cellStyle name="Normal 3 29 21 2" xfId="6044"/>
    <cellStyle name="Normal 3 29 22" xfId="6045"/>
    <cellStyle name="Normal 3 29 22 2" xfId="6046"/>
    <cellStyle name="Normal 3 29 23" xfId="6047"/>
    <cellStyle name="Normal 3 29 23 2" xfId="6048"/>
    <cellStyle name="Normal 3 29 24" xfId="6049"/>
    <cellStyle name="Normal 3 29 3" xfId="6050"/>
    <cellStyle name="Normal 3 29 3 2" xfId="6051"/>
    <cellStyle name="Normal 3 29 4" xfId="6052"/>
    <cellStyle name="Normal 3 29 4 2" xfId="6053"/>
    <cellStyle name="Normal 3 29 5" xfId="6054"/>
    <cellStyle name="Normal 3 29 5 2" xfId="6055"/>
    <cellStyle name="Normal 3 29 6" xfId="6056"/>
    <cellStyle name="Normal 3 29 6 2" xfId="6057"/>
    <cellStyle name="Normal 3 29 7" xfId="6058"/>
    <cellStyle name="Normal 3 29 7 2" xfId="6059"/>
    <cellStyle name="Normal 3 29 8" xfId="6060"/>
    <cellStyle name="Normal 3 29 8 2" xfId="6061"/>
    <cellStyle name="Normal 3 29 9" xfId="6062"/>
    <cellStyle name="Normal 3 29 9 2" xfId="6063"/>
    <cellStyle name="Normal 3 3" xfId="342"/>
    <cellStyle name="Normal 3 3 10" xfId="6064"/>
    <cellStyle name="Normal 3 3 10 2" xfId="6065"/>
    <cellStyle name="Normal 3 3 11" xfId="6066"/>
    <cellStyle name="Normal 3 3 11 2" xfId="6067"/>
    <cellStyle name="Normal 3 3 12" xfId="6068"/>
    <cellStyle name="Normal 3 3 12 2" xfId="6069"/>
    <cellStyle name="Normal 3 3 13" xfId="6070"/>
    <cellStyle name="Normal 3 3 13 2" xfId="6071"/>
    <cellStyle name="Normal 3 3 14" xfId="6072"/>
    <cellStyle name="Normal 3 3 14 2" xfId="6073"/>
    <cellStyle name="Normal 3 3 15" xfId="6074"/>
    <cellStyle name="Normal 3 3 15 2" xfId="6075"/>
    <cellStyle name="Normal 3 3 16" xfId="6076"/>
    <cellStyle name="Normal 3 3 16 2" xfId="6077"/>
    <cellStyle name="Normal 3 3 17" xfId="6078"/>
    <cellStyle name="Normal 3 3 17 2" xfId="6079"/>
    <cellStyle name="Normal 3 3 18" xfId="6080"/>
    <cellStyle name="Normal 3 3 18 2" xfId="6081"/>
    <cellStyle name="Normal 3 3 19" xfId="6082"/>
    <cellStyle name="Normal 3 3 19 2" xfId="6083"/>
    <cellStyle name="Normal 3 3 2" xfId="6084"/>
    <cellStyle name="Normal 3 3 2 2" xfId="6085"/>
    <cellStyle name="Normal 3 3 2 2 2" xfId="6086"/>
    <cellStyle name="Normal 3 3 20" xfId="6087"/>
    <cellStyle name="Normal 3 3 20 2" xfId="6088"/>
    <cellStyle name="Normal 3 3 21" xfId="6089"/>
    <cellStyle name="Normal 3 3 21 2" xfId="6090"/>
    <cellStyle name="Normal 3 3 22" xfId="6091"/>
    <cellStyle name="Normal 3 3 22 2" xfId="6092"/>
    <cellStyle name="Normal 3 3 23" xfId="6093"/>
    <cellStyle name="Normal 3 3 23 2" xfId="6094"/>
    <cellStyle name="Normal 3 3 24" xfId="6095"/>
    <cellStyle name="Normal 3 3 3" xfId="6096"/>
    <cellStyle name="Normal 3 3 3 2" xfId="6097"/>
    <cellStyle name="Normal 3 3 4" xfId="6098"/>
    <cellStyle name="Normal 3 3 4 2" xfId="6099"/>
    <cellStyle name="Normal 3 3 5" xfId="6100"/>
    <cellStyle name="Normal 3 3 5 2" xfId="6101"/>
    <cellStyle name="Normal 3 3 6" xfId="6102"/>
    <cellStyle name="Normal 3 3 6 2" xfId="6103"/>
    <cellStyle name="Normal 3 3 7" xfId="6104"/>
    <cellStyle name="Normal 3 3 7 2" xfId="6105"/>
    <cellStyle name="Normal 3 3 8" xfId="6106"/>
    <cellStyle name="Normal 3 3 8 2" xfId="6107"/>
    <cellStyle name="Normal 3 3 9" xfId="6108"/>
    <cellStyle name="Normal 3 3 9 2" xfId="6109"/>
    <cellStyle name="Normal 3 30" xfId="6110"/>
    <cellStyle name="Normal 3 30 10" xfId="6111"/>
    <cellStyle name="Normal 3 30 10 2" xfId="6112"/>
    <cellStyle name="Normal 3 30 11" xfId="6113"/>
    <cellStyle name="Normal 3 30 11 2" xfId="6114"/>
    <cellStyle name="Normal 3 30 12" xfId="6115"/>
    <cellStyle name="Normal 3 30 12 2" xfId="6116"/>
    <cellStyle name="Normal 3 30 13" xfId="6117"/>
    <cellStyle name="Normal 3 30 13 2" xfId="6118"/>
    <cellStyle name="Normal 3 30 14" xfId="6119"/>
    <cellStyle name="Normal 3 30 14 2" xfId="6120"/>
    <cellStyle name="Normal 3 30 15" xfId="6121"/>
    <cellStyle name="Normal 3 30 15 2" xfId="6122"/>
    <cellStyle name="Normal 3 30 16" xfId="6123"/>
    <cellStyle name="Normal 3 30 16 2" xfId="6124"/>
    <cellStyle name="Normal 3 30 17" xfId="6125"/>
    <cellStyle name="Normal 3 30 17 2" xfId="6126"/>
    <cellStyle name="Normal 3 30 18" xfId="6127"/>
    <cellStyle name="Normal 3 30 18 2" xfId="6128"/>
    <cellStyle name="Normal 3 30 19" xfId="6129"/>
    <cellStyle name="Normal 3 30 19 2" xfId="6130"/>
    <cellStyle name="Normal 3 30 2" xfId="6131"/>
    <cellStyle name="Normal 3 30 2 2" xfId="6132"/>
    <cellStyle name="Normal 3 30 20" xfId="6133"/>
    <cellStyle name="Normal 3 30 20 2" xfId="6134"/>
    <cellStyle name="Normal 3 30 21" xfId="6135"/>
    <cellStyle name="Normal 3 30 21 2" xfId="6136"/>
    <cellStyle name="Normal 3 30 22" xfId="6137"/>
    <cellStyle name="Normal 3 30 22 2" xfId="6138"/>
    <cellStyle name="Normal 3 30 23" xfId="6139"/>
    <cellStyle name="Normal 3 30 23 2" xfId="6140"/>
    <cellStyle name="Normal 3 30 24" xfId="6141"/>
    <cellStyle name="Normal 3 30 3" xfId="6142"/>
    <cellStyle name="Normal 3 30 3 2" xfId="6143"/>
    <cellStyle name="Normal 3 30 4" xfId="6144"/>
    <cellStyle name="Normal 3 30 4 2" xfId="6145"/>
    <cellStyle name="Normal 3 30 5" xfId="6146"/>
    <cellStyle name="Normal 3 30 5 2" xfId="6147"/>
    <cellStyle name="Normal 3 30 6" xfId="6148"/>
    <cellStyle name="Normal 3 30 6 2" xfId="6149"/>
    <cellStyle name="Normal 3 30 7" xfId="6150"/>
    <cellStyle name="Normal 3 30 7 2" xfId="6151"/>
    <cellStyle name="Normal 3 30 8" xfId="6152"/>
    <cellStyle name="Normal 3 30 8 2" xfId="6153"/>
    <cellStyle name="Normal 3 30 9" xfId="6154"/>
    <cellStyle name="Normal 3 30 9 2" xfId="6155"/>
    <cellStyle name="Normal 3 31" xfId="6156"/>
    <cellStyle name="Normal 3 31 10" xfId="6157"/>
    <cellStyle name="Normal 3 31 10 2" xfId="6158"/>
    <cellStyle name="Normal 3 31 11" xfId="6159"/>
    <cellStyle name="Normal 3 31 11 2" xfId="6160"/>
    <cellStyle name="Normal 3 31 12" xfId="6161"/>
    <cellStyle name="Normal 3 31 12 2" xfId="6162"/>
    <cellStyle name="Normal 3 31 13" xfId="6163"/>
    <cellStyle name="Normal 3 31 13 2" xfId="6164"/>
    <cellStyle name="Normal 3 31 14" xfId="6165"/>
    <cellStyle name="Normal 3 31 14 2" xfId="6166"/>
    <cellStyle name="Normal 3 31 15" xfId="6167"/>
    <cellStyle name="Normal 3 31 15 2" xfId="6168"/>
    <cellStyle name="Normal 3 31 16" xfId="6169"/>
    <cellStyle name="Normal 3 31 16 2" xfId="6170"/>
    <cellStyle name="Normal 3 31 17" xfId="6171"/>
    <cellStyle name="Normal 3 31 17 2" xfId="6172"/>
    <cellStyle name="Normal 3 31 18" xfId="6173"/>
    <cellStyle name="Normal 3 31 18 2" xfId="6174"/>
    <cellStyle name="Normal 3 31 19" xfId="6175"/>
    <cellStyle name="Normal 3 31 19 2" xfId="6176"/>
    <cellStyle name="Normal 3 31 2" xfId="6177"/>
    <cellStyle name="Normal 3 31 2 2" xfId="6178"/>
    <cellStyle name="Normal 3 31 20" xfId="6179"/>
    <cellStyle name="Normal 3 31 20 2" xfId="6180"/>
    <cellStyle name="Normal 3 31 21" xfId="6181"/>
    <cellStyle name="Normal 3 31 21 2" xfId="6182"/>
    <cellStyle name="Normal 3 31 22" xfId="6183"/>
    <cellStyle name="Normal 3 31 22 2" xfId="6184"/>
    <cellStyle name="Normal 3 31 23" xfId="6185"/>
    <cellStyle name="Normal 3 31 23 2" xfId="6186"/>
    <cellStyle name="Normal 3 31 24" xfId="6187"/>
    <cellStyle name="Normal 3 31 3" xfId="6188"/>
    <cellStyle name="Normal 3 31 3 2" xfId="6189"/>
    <cellStyle name="Normal 3 31 4" xfId="6190"/>
    <cellStyle name="Normal 3 31 4 2" xfId="6191"/>
    <cellStyle name="Normal 3 31 5" xfId="6192"/>
    <cellStyle name="Normal 3 31 5 2" xfId="6193"/>
    <cellStyle name="Normal 3 31 6" xfId="6194"/>
    <cellStyle name="Normal 3 31 6 2" xfId="6195"/>
    <cellStyle name="Normal 3 31 7" xfId="6196"/>
    <cellStyle name="Normal 3 31 7 2" xfId="6197"/>
    <cellStyle name="Normal 3 31 8" xfId="6198"/>
    <cellStyle name="Normal 3 31 8 2" xfId="6199"/>
    <cellStyle name="Normal 3 31 9" xfId="6200"/>
    <cellStyle name="Normal 3 31 9 2" xfId="6201"/>
    <cellStyle name="Normal 3 32" xfId="6202"/>
    <cellStyle name="Normal 3 32 10" xfId="6203"/>
    <cellStyle name="Normal 3 32 10 2" xfId="6204"/>
    <cellStyle name="Normal 3 32 11" xfId="6205"/>
    <cellStyle name="Normal 3 32 11 2" xfId="6206"/>
    <cellStyle name="Normal 3 32 12" xfId="6207"/>
    <cellStyle name="Normal 3 32 12 2" xfId="6208"/>
    <cellStyle name="Normal 3 32 13" xfId="6209"/>
    <cellStyle name="Normal 3 32 13 2" xfId="6210"/>
    <cellStyle name="Normal 3 32 14" xfId="6211"/>
    <cellStyle name="Normal 3 32 14 2" xfId="6212"/>
    <cellStyle name="Normal 3 32 15" xfId="6213"/>
    <cellStyle name="Normal 3 32 15 2" xfId="6214"/>
    <cellStyle name="Normal 3 32 16" xfId="6215"/>
    <cellStyle name="Normal 3 32 16 2" xfId="6216"/>
    <cellStyle name="Normal 3 32 17" xfId="6217"/>
    <cellStyle name="Normal 3 32 17 2" xfId="6218"/>
    <cellStyle name="Normal 3 32 18" xfId="6219"/>
    <cellStyle name="Normal 3 32 18 2" xfId="6220"/>
    <cellStyle name="Normal 3 32 19" xfId="6221"/>
    <cellStyle name="Normal 3 32 19 2" xfId="6222"/>
    <cellStyle name="Normal 3 32 2" xfId="6223"/>
    <cellStyle name="Normal 3 32 2 2" xfId="6224"/>
    <cellStyle name="Normal 3 32 20" xfId="6225"/>
    <cellStyle name="Normal 3 32 20 2" xfId="6226"/>
    <cellStyle name="Normal 3 32 21" xfId="6227"/>
    <cellStyle name="Normal 3 32 21 2" xfId="6228"/>
    <cellStyle name="Normal 3 32 22" xfId="6229"/>
    <cellStyle name="Normal 3 32 22 2" xfId="6230"/>
    <cellStyle name="Normal 3 32 23" xfId="6231"/>
    <cellStyle name="Normal 3 32 23 2" xfId="6232"/>
    <cellStyle name="Normal 3 32 24" xfId="6233"/>
    <cellStyle name="Normal 3 32 3" xfId="6234"/>
    <cellStyle name="Normal 3 32 3 2" xfId="6235"/>
    <cellStyle name="Normal 3 32 4" xfId="6236"/>
    <cellStyle name="Normal 3 32 4 2" xfId="6237"/>
    <cellStyle name="Normal 3 32 5" xfId="6238"/>
    <cellStyle name="Normal 3 32 5 2" xfId="6239"/>
    <cellStyle name="Normal 3 32 6" xfId="6240"/>
    <cellStyle name="Normal 3 32 6 2" xfId="6241"/>
    <cellStyle name="Normal 3 32 7" xfId="6242"/>
    <cellStyle name="Normal 3 32 7 2" xfId="6243"/>
    <cellStyle name="Normal 3 32 8" xfId="6244"/>
    <cellStyle name="Normal 3 32 8 2" xfId="6245"/>
    <cellStyle name="Normal 3 32 9" xfId="6246"/>
    <cellStyle name="Normal 3 32 9 2" xfId="6247"/>
    <cellStyle name="Normal 3 33" xfId="6248"/>
    <cellStyle name="Normal 3 33 10" xfId="6249"/>
    <cellStyle name="Normal 3 33 10 2" xfId="6250"/>
    <cellStyle name="Normal 3 33 11" xfId="6251"/>
    <cellStyle name="Normal 3 33 11 2" xfId="6252"/>
    <cellStyle name="Normal 3 33 12" xfId="6253"/>
    <cellStyle name="Normal 3 33 12 2" xfId="6254"/>
    <cellStyle name="Normal 3 33 13" xfId="6255"/>
    <cellStyle name="Normal 3 33 13 2" xfId="6256"/>
    <cellStyle name="Normal 3 33 14" xfId="6257"/>
    <cellStyle name="Normal 3 33 14 2" xfId="6258"/>
    <cellStyle name="Normal 3 33 15" xfId="6259"/>
    <cellStyle name="Normal 3 33 15 2" xfId="6260"/>
    <cellStyle name="Normal 3 33 16" xfId="6261"/>
    <cellStyle name="Normal 3 33 16 2" xfId="6262"/>
    <cellStyle name="Normal 3 33 17" xfId="6263"/>
    <cellStyle name="Normal 3 33 17 2" xfId="6264"/>
    <cellStyle name="Normal 3 33 18" xfId="6265"/>
    <cellStyle name="Normal 3 33 18 2" xfId="6266"/>
    <cellStyle name="Normal 3 33 19" xfId="6267"/>
    <cellStyle name="Normal 3 33 19 2" xfId="6268"/>
    <cellStyle name="Normal 3 33 2" xfId="6269"/>
    <cellStyle name="Normal 3 33 2 2" xfId="6270"/>
    <cellStyle name="Normal 3 33 20" xfId="6271"/>
    <cellStyle name="Normal 3 33 20 2" xfId="6272"/>
    <cellStyle name="Normal 3 33 21" xfId="6273"/>
    <cellStyle name="Normal 3 33 21 2" xfId="6274"/>
    <cellStyle name="Normal 3 33 22" xfId="6275"/>
    <cellStyle name="Normal 3 33 22 2" xfId="6276"/>
    <cellStyle name="Normal 3 33 23" xfId="6277"/>
    <cellStyle name="Normal 3 33 23 2" xfId="6278"/>
    <cellStyle name="Normal 3 33 24" xfId="6279"/>
    <cellStyle name="Normal 3 33 3" xfId="6280"/>
    <cellStyle name="Normal 3 33 3 2" xfId="6281"/>
    <cellStyle name="Normal 3 33 4" xfId="6282"/>
    <cellStyle name="Normal 3 33 4 2" xfId="6283"/>
    <cellStyle name="Normal 3 33 5" xfId="6284"/>
    <cellStyle name="Normal 3 33 5 2" xfId="6285"/>
    <cellStyle name="Normal 3 33 6" xfId="6286"/>
    <cellStyle name="Normal 3 33 6 2" xfId="6287"/>
    <cellStyle name="Normal 3 33 7" xfId="6288"/>
    <cellStyle name="Normal 3 33 7 2" xfId="6289"/>
    <cellStyle name="Normal 3 33 8" xfId="6290"/>
    <cellStyle name="Normal 3 33 8 2" xfId="6291"/>
    <cellStyle name="Normal 3 33 9" xfId="6292"/>
    <cellStyle name="Normal 3 33 9 2" xfId="6293"/>
    <cellStyle name="Normal 3 34" xfId="6294"/>
    <cellStyle name="Normal 3 34 2" xfId="6295"/>
    <cellStyle name="Normal 3 35" xfId="6296"/>
    <cellStyle name="Normal 3 35 2" xfId="6297"/>
    <cellStyle name="Normal 3 36" xfId="6298"/>
    <cellStyle name="Normal 3 36 2" xfId="6299"/>
    <cellStyle name="Normal 3 37" xfId="6300"/>
    <cellStyle name="Normal 3 37 2" xfId="6301"/>
    <cellStyle name="Normal 3 38" xfId="6302"/>
    <cellStyle name="Normal 3 38 2" xfId="6303"/>
    <cellStyle name="Normal 3 39" xfId="6304"/>
    <cellStyle name="Normal 3 39 2" xfId="6305"/>
    <cellStyle name="Normal 3 4" xfId="6306"/>
    <cellStyle name="Normal 3 4 10" xfId="6307"/>
    <cellStyle name="Normal 3 4 10 2" xfId="6308"/>
    <cellStyle name="Normal 3 4 11" xfId="6309"/>
    <cellStyle name="Normal 3 4 11 2" xfId="6310"/>
    <cellStyle name="Normal 3 4 12" xfId="6311"/>
    <cellStyle name="Normal 3 4 12 2" xfId="6312"/>
    <cellStyle name="Normal 3 4 13" xfId="6313"/>
    <cellStyle name="Normal 3 4 13 2" xfId="6314"/>
    <cellStyle name="Normal 3 4 14" xfId="6315"/>
    <cellStyle name="Normal 3 4 14 2" xfId="6316"/>
    <cellStyle name="Normal 3 4 15" xfId="6317"/>
    <cellStyle name="Normal 3 4 15 2" xfId="6318"/>
    <cellStyle name="Normal 3 4 16" xfId="6319"/>
    <cellStyle name="Normal 3 4 16 2" xfId="6320"/>
    <cellStyle name="Normal 3 4 17" xfId="6321"/>
    <cellStyle name="Normal 3 4 17 2" xfId="6322"/>
    <cellStyle name="Normal 3 4 18" xfId="6323"/>
    <cellStyle name="Normal 3 4 18 2" xfId="6324"/>
    <cellStyle name="Normal 3 4 19" xfId="6325"/>
    <cellStyle name="Normal 3 4 19 2" xfId="6326"/>
    <cellStyle name="Normal 3 4 2" xfId="6327"/>
    <cellStyle name="Normal 3 4 2 2" xfId="6328"/>
    <cellStyle name="Normal 3 4 2 3" xfId="6329"/>
    <cellStyle name="Normal 3 4 20" xfId="6330"/>
    <cellStyle name="Normal 3 4 20 2" xfId="6331"/>
    <cellStyle name="Normal 3 4 21" xfId="6332"/>
    <cellStyle name="Normal 3 4 21 2" xfId="6333"/>
    <cellStyle name="Normal 3 4 22" xfId="6334"/>
    <cellStyle name="Normal 3 4 22 2" xfId="6335"/>
    <cellStyle name="Normal 3 4 23" xfId="6336"/>
    <cellStyle name="Normal 3 4 23 2" xfId="6337"/>
    <cellStyle name="Normal 3 4 24" xfId="6338"/>
    <cellStyle name="Normal 3 4 3" xfId="6339"/>
    <cellStyle name="Normal 3 4 3 2" xfId="6340"/>
    <cellStyle name="Normal 3 4 4" xfId="6341"/>
    <cellStyle name="Normal 3 4 4 2" xfId="6342"/>
    <cellStyle name="Normal 3 4 5" xfId="6343"/>
    <cellStyle name="Normal 3 4 5 2" xfId="6344"/>
    <cellStyle name="Normal 3 4 6" xfId="6345"/>
    <cellStyle name="Normal 3 4 6 2" xfId="6346"/>
    <cellStyle name="Normal 3 4 7" xfId="6347"/>
    <cellStyle name="Normal 3 4 7 2" xfId="6348"/>
    <cellStyle name="Normal 3 4 8" xfId="6349"/>
    <cellStyle name="Normal 3 4 8 2" xfId="6350"/>
    <cellStyle name="Normal 3 4 9" xfId="6351"/>
    <cellStyle name="Normal 3 4 9 2" xfId="6352"/>
    <cellStyle name="Normal 3 40" xfId="6353"/>
    <cellStyle name="Normal 3 40 2" xfId="6354"/>
    <cellStyle name="Normal 3 41" xfId="6355"/>
    <cellStyle name="Normal 3 41 2" xfId="6356"/>
    <cellStyle name="Normal 3 42" xfId="6357"/>
    <cellStyle name="Normal 3 42 2" xfId="6358"/>
    <cellStyle name="Normal 3 43" xfId="6359"/>
    <cellStyle name="Normal 3 43 2" xfId="6360"/>
    <cellStyle name="Normal 3 44" xfId="6361"/>
    <cellStyle name="Normal 3 44 2" xfId="6362"/>
    <cellStyle name="Normal 3 45" xfId="6363"/>
    <cellStyle name="Normal 3 45 2" xfId="6364"/>
    <cellStyle name="Normal 3 46" xfId="6365"/>
    <cellStyle name="Normal 3 46 2" xfId="6366"/>
    <cellStyle name="Normal 3 47" xfId="6367"/>
    <cellStyle name="Normal 3 47 2" xfId="6368"/>
    <cellStyle name="Normal 3 48" xfId="6369"/>
    <cellStyle name="Normal 3 48 2" xfId="6370"/>
    <cellStyle name="Normal 3 49" xfId="6371"/>
    <cellStyle name="Normal 3 49 2" xfId="6372"/>
    <cellStyle name="Normal 3 5" xfId="6373"/>
    <cellStyle name="Normal 3 5 10" xfId="6374"/>
    <cellStyle name="Normal 3 5 10 2" xfId="6375"/>
    <cellStyle name="Normal 3 5 11" xfId="6376"/>
    <cellStyle name="Normal 3 5 11 2" xfId="6377"/>
    <cellStyle name="Normal 3 5 12" xfId="6378"/>
    <cellStyle name="Normal 3 5 12 2" xfId="6379"/>
    <cellStyle name="Normal 3 5 13" xfId="6380"/>
    <cellStyle name="Normal 3 5 13 2" xfId="6381"/>
    <cellStyle name="Normal 3 5 14" xfId="6382"/>
    <cellStyle name="Normal 3 5 14 2" xfId="6383"/>
    <cellStyle name="Normal 3 5 15" xfId="6384"/>
    <cellStyle name="Normal 3 5 15 2" xfId="6385"/>
    <cellStyle name="Normal 3 5 16" xfId="6386"/>
    <cellStyle name="Normal 3 5 16 2" xfId="6387"/>
    <cellStyle name="Normal 3 5 17" xfId="6388"/>
    <cellStyle name="Normal 3 5 17 2" xfId="6389"/>
    <cellStyle name="Normal 3 5 18" xfId="6390"/>
    <cellStyle name="Normal 3 5 18 2" xfId="6391"/>
    <cellStyle name="Normal 3 5 19" xfId="6392"/>
    <cellStyle name="Normal 3 5 19 2" xfId="6393"/>
    <cellStyle name="Normal 3 5 2" xfId="6394"/>
    <cellStyle name="Normal 3 5 2 2" xfId="6395"/>
    <cellStyle name="Normal 3 5 20" xfId="6396"/>
    <cellStyle name="Normal 3 5 20 2" xfId="6397"/>
    <cellStyle name="Normal 3 5 21" xfId="6398"/>
    <cellStyle name="Normal 3 5 21 2" xfId="6399"/>
    <cellStyle name="Normal 3 5 22" xfId="6400"/>
    <cellStyle name="Normal 3 5 22 2" xfId="6401"/>
    <cellStyle name="Normal 3 5 23" xfId="6402"/>
    <cellStyle name="Normal 3 5 23 2" xfId="6403"/>
    <cellStyle name="Normal 3 5 24" xfId="6404"/>
    <cellStyle name="Normal 3 5 25" xfId="6405"/>
    <cellStyle name="Normal 3 5 3" xfId="6406"/>
    <cellStyle name="Normal 3 5 3 2" xfId="6407"/>
    <cellStyle name="Normal 3 5 4" xfId="6408"/>
    <cellStyle name="Normal 3 5 4 2" xfId="6409"/>
    <cellStyle name="Normal 3 5 5" xfId="6410"/>
    <cellStyle name="Normal 3 5 5 2" xfId="6411"/>
    <cellStyle name="Normal 3 5 6" xfId="6412"/>
    <cellStyle name="Normal 3 5 6 2" xfId="6413"/>
    <cellStyle name="Normal 3 5 7" xfId="6414"/>
    <cellStyle name="Normal 3 5 7 2" xfId="6415"/>
    <cellStyle name="Normal 3 5 8" xfId="6416"/>
    <cellStyle name="Normal 3 5 8 2" xfId="6417"/>
    <cellStyle name="Normal 3 5 9" xfId="6418"/>
    <cellStyle name="Normal 3 5 9 2" xfId="6419"/>
    <cellStyle name="Normal 3 50" xfId="6420"/>
    <cellStyle name="Normal 3 50 2" xfId="6421"/>
    <cellStyle name="Normal 3 51" xfId="6422"/>
    <cellStyle name="Normal 3 51 2" xfId="6423"/>
    <cellStyle name="Normal 3 52" xfId="6424"/>
    <cellStyle name="Normal 3 52 2" xfId="6425"/>
    <cellStyle name="Normal 3 53" xfId="6426"/>
    <cellStyle name="Normal 3 53 2" xfId="6427"/>
    <cellStyle name="Normal 3 54" xfId="6428"/>
    <cellStyle name="Normal 3 54 2" xfId="6429"/>
    <cellStyle name="Normal 3 55" xfId="6430"/>
    <cellStyle name="Normal 3 55 2" xfId="6431"/>
    <cellStyle name="Normal 3 56" xfId="6432"/>
    <cellStyle name="Normal 3 56 2" xfId="6433"/>
    <cellStyle name="Normal 3 57" xfId="6434"/>
    <cellStyle name="Normal 3 57 2" xfId="6435"/>
    <cellStyle name="Normal 3 58" xfId="6436"/>
    <cellStyle name="Normal 3 58 2" xfId="6437"/>
    <cellStyle name="Normal 3 59" xfId="6438"/>
    <cellStyle name="Normal 3 59 2" xfId="6439"/>
    <cellStyle name="Normal 3 6" xfId="6440"/>
    <cellStyle name="Normal 3 6 10" xfId="6441"/>
    <cellStyle name="Normal 3 6 10 2" xfId="6442"/>
    <cellStyle name="Normal 3 6 11" xfId="6443"/>
    <cellStyle name="Normal 3 6 11 2" xfId="6444"/>
    <cellStyle name="Normal 3 6 12" xfId="6445"/>
    <cellStyle name="Normal 3 6 12 2" xfId="6446"/>
    <cellStyle name="Normal 3 6 13" xfId="6447"/>
    <cellStyle name="Normal 3 6 13 2" xfId="6448"/>
    <cellStyle name="Normal 3 6 14" xfId="6449"/>
    <cellStyle name="Normal 3 6 14 2" xfId="6450"/>
    <cellStyle name="Normal 3 6 15" xfId="6451"/>
    <cellStyle name="Normal 3 6 15 2" xfId="6452"/>
    <cellStyle name="Normal 3 6 16" xfId="6453"/>
    <cellStyle name="Normal 3 6 16 2" xfId="6454"/>
    <cellStyle name="Normal 3 6 17" xfId="6455"/>
    <cellStyle name="Normal 3 6 17 2" xfId="6456"/>
    <cellStyle name="Normal 3 6 18" xfId="6457"/>
    <cellStyle name="Normal 3 6 18 2" xfId="6458"/>
    <cellStyle name="Normal 3 6 19" xfId="6459"/>
    <cellStyle name="Normal 3 6 19 2" xfId="6460"/>
    <cellStyle name="Normal 3 6 2" xfId="6461"/>
    <cellStyle name="Normal 3 6 2 2" xfId="6462"/>
    <cellStyle name="Normal 3 6 20" xfId="6463"/>
    <cellStyle name="Normal 3 6 20 2" xfId="6464"/>
    <cellStyle name="Normal 3 6 21" xfId="6465"/>
    <cellStyle name="Normal 3 6 21 2" xfId="6466"/>
    <cellStyle name="Normal 3 6 22" xfId="6467"/>
    <cellStyle name="Normal 3 6 22 2" xfId="6468"/>
    <cellStyle name="Normal 3 6 23" xfId="6469"/>
    <cellStyle name="Normal 3 6 23 2" xfId="6470"/>
    <cellStyle name="Normal 3 6 24" xfId="6471"/>
    <cellStyle name="Normal 3 6 3" xfId="6472"/>
    <cellStyle name="Normal 3 6 3 2" xfId="6473"/>
    <cellStyle name="Normal 3 6 4" xfId="6474"/>
    <cellStyle name="Normal 3 6 4 2" xfId="6475"/>
    <cellStyle name="Normal 3 6 5" xfId="6476"/>
    <cellStyle name="Normal 3 6 5 2" xfId="6477"/>
    <cellStyle name="Normal 3 6 6" xfId="6478"/>
    <cellStyle name="Normal 3 6 6 2" xfId="6479"/>
    <cellStyle name="Normal 3 6 7" xfId="6480"/>
    <cellStyle name="Normal 3 6 7 2" xfId="6481"/>
    <cellStyle name="Normal 3 6 8" xfId="6482"/>
    <cellStyle name="Normal 3 6 8 2" xfId="6483"/>
    <cellStyle name="Normal 3 6 9" xfId="6484"/>
    <cellStyle name="Normal 3 6 9 2" xfId="6485"/>
    <cellStyle name="Normal 3 60" xfId="6486"/>
    <cellStyle name="Normal 3 60 2" xfId="6487"/>
    <cellStyle name="Normal 3 61" xfId="6488"/>
    <cellStyle name="Normal 3 61 2" xfId="6489"/>
    <cellStyle name="Normal 3 62" xfId="6490"/>
    <cellStyle name="Normal 3 62 2" xfId="6491"/>
    <cellStyle name="Normal 3 63" xfId="6492"/>
    <cellStyle name="Normal 3 63 2" xfId="6493"/>
    <cellStyle name="Normal 3 64" xfId="6494"/>
    <cellStyle name="Normal 3 64 2" xfId="6495"/>
    <cellStyle name="Normal 3 65" xfId="6496"/>
    <cellStyle name="Normal 3 65 2" xfId="6497"/>
    <cellStyle name="Normal 3 66" xfId="6498"/>
    <cellStyle name="Normal 3 66 2" xfId="6499"/>
    <cellStyle name="Normal 3 67" xfId="6500"/>
    <cellStyle name="Normal 3 68" xfId="6501"/>
    <cellStyle name="Normal 3 69" xfId="6502"/>
    <cellStyle name="Normal 3 7" xfId="6503"/>
    <cellStyle name="Normal 3 7 10" xfId="6504"/>
    <cellStyle name="Normal 3 7 10 2" xfId="6505"/>
    <cellStyle name="Normal 3 7 11" xfId="6506"/>
    <cellStyle name="Normal 3 7 11 2" xfId="6507"/>
    <cellStyle name="Normal 3 7 12" xfId="6508"/>
    <cellStyle name="Normal 3 7 12 2" xfId="6509"/>
    <cellStyle name="Normal 3 7 13" xfId="6510"/>
    <cellStyle name="Normal 3 7 13 2" xfId="6511"/>
    <cellStyle name="Normal 3 7 14" xfId="6512"/>
    <cellStyle name="Normal 3 7 14 2" xfId="6513"/>
    <cellStyle name="Normal 3 7 15" xfId="6514"/>
    <cellStyle name="Normal 3 7 15 2" xfId="6515"/>
    <cellStyle name="Normal 3 7 16" xfId="6516"/>
    <cellStyle name="Normal 3 7 16 2" xfId="6517"/>
    <cellStyle name="Normal 3 7 17" xfId="6518"/>
    <cellStyle name="Normal 3 7 17 2" xfId="6519"/>
    <cellStyle name="Normal 3 7 18" xfId="6520"/>
    <cellStyle name="Normal 3 7 18 2" xfId="6521"/>
    <cellStyle name="Normal 3 7 19" xfId="6522"/>
    <cellStyle name="Normal 3 7 19 2" xfId="6523"/>
    <cellStyle name="Normal 3 7 2" xfId="6524"/>
    <cellStyle name="Normal 3 7 2 2" xfId="6525"/>
    <cellStyle name="Normal 3 7 20" xfId="6526"/>
    <cellStyle name="Normal 3 7 20 2" xfId="6527"/>
    <cellStyle name="Normal 3 7 21" xfId="6528"/>
    <cellStyle name="Normal 3 7 21 2" xfId="6529"/>
    <cellStyle name="Normal 3 7 22" xfId="6530"/>
    <cellStyle name="Normal 3 7 22 2" xfId="6531"/>
    <cellStyle name="Normal 3 7 23" xfId="6532"/>
    <cellStyle name="Normal 3 7 23 2" xfId="6533"/>
    <cellStyle name="Normal 3 7 24" xfId="6534"/>
    <cellStyle name="Normal 3 7 3" xfId="6535"/>
    <cellStyle name="Normal 3 7 3 2" xfId="6536"/>
    <cellStyle name="Normal 3 7 4" xfId="6537"/>
    <cellStyle name="Normal 3 7 4 2" xfId="6538"/>
    <cellStyle name="Normal 3 7 5" xfId="6539"/>
    <cellStyle name="Normal 3 7 5 2" xfId="6540"/>
    <cellStyle name="Normal 3 7 6" xfId="6541"/>
    <cellStyle name="Normal 3 7 6 2" xfId="6542"/>
    <cellStyle name="Normal 3 7 7" xfId="6543"/>
    <cellStyle name="Normal 3 7 7 2" xfId="6544"/>
    <cellStyle name="Normal 3 7 8" xfId="6545"/>
    <cellStyle name="Normal 3 7 8 2" xfId="6546"/>
    <cellStyle name="Normal 3 7 9" xfId="6547"/>
    <cellStyle name="Normal 3 7 9 2" xfId="6548"/>
    <cellStyle name="Normal 3 70" xfId="6549"/>
    <cellStyle name="Normal 3 71" xfId="6550"/>
    <cellStyle name="Normal 3 71 2" xfId="9094"/>
    <cellStyle name="Normal 3 71 3" xfId="10830"/>
    <cellStyle name="Normal 3 72" xfId="7728"/>
    <cellStyle name="Normal 3 8" xfId="6551"/>
    <cellStyle name="Normal 3 8 10" xfId="6552"/>
    <cellStyle name="Normal 3 8 10 2" xfId="6553"/>
    <cellStyle name="Normal 3 8 11" xfId="6554"/>
    <cellStyle name="Normal 3 8 11 2" xfId="6555"/>
    <cellStyle name="Normal 3 8 12" xfId="6556"/>
    <cellStyle name="Normal 3 8 12 2" xfId="6557"/>
    <cellStyle name="Normal 3 8 13" xfId="6558"/>
    <cellStyle name="Normal 3 8 13 2" xfId="6559"/>
    <cellStyle name="Normal 3 8 14" xfId="6560"/>
    <cellStyle name="Normal 3 8 14 2" xfId="6561"/>
    <cellStyle name="Normal 3 8 15" xfId="6562"/>
    <cellStyle name="Normal 3 8 15 2" xfId="6563"/>
    <cellStyle name="Normal 3 8 16" xfId="6564"/>
    <cellStyle name="Normal 3 8 16 2" xfId="6565"/>
    <cellStyle name="Normal 3 8 17" xfId="6566"/>
    <cellStyle name="Normal 3 8 17 2" xfId="6567"/>
    <cellStyle name="Normal 3 8 18" xfId="6568"/>
    <cellStyle name="Normal 3 8 18 2" xfId="6569"/>
    <cellStyle name="Normal 3 8 19" xfId="6570"/>
    <cellStyle name="Normal 3 8 19 2" xfId="6571"/>
    <cellStyle name="Normal 3 8 2" xfId="6572"/>
    <cellStyle name="Normal 3 8 2 2" xfId="6573"/>
    <cellStyle name="Normal 3 8 20" xfId="6574"/>
    <cellStyle name="Normal 3 8 20 2" xfId="6575"/>
    <cellStyle name="Normal 3 8 21" xfId="6576"/>
    <cellStyle name="Normal 3 8 21 2" xfId="6577"/>
    <cellStyle name="Normal 3 8 22" xfId="6578"/>
    <cellStyle name="Normal 3 8 22 2" xfId="6579"/>
    <cellStyle name="Normal 3 8 23" xfId="6580"/>
    <cellStyle name="Normal 3 8 23 2" xfId="6581"/>
    <cellStyle name="Normal 3 8 24" xfId="6582"/>
    <cellStyle name="Normal 3 8 3" xfId="6583"/>
    <cellStyle name="Normal 3 8 3 2" xfId="6584"/>
    <cellStyle name="Normal 3 8 4" xfId="6585"/>
    <cellStyle name="Normal 3 8 4 2" xfId="6586"/>
    <cellStyle name="Normal 3 8 5" xfId="6587"/>
    <cellStyle name="Normal 3 8 5 2" xfId="6588"/>
    <cellStyle name="Normal 3 8 6" xfId="6589"/>
    <cellStyle name="Normal 3 8 6 2" xfId="6590"/>
    <cellStyle name="Normal 3 8 7" xfId="6591"/>
    <cellStyle name="Normal 3 8 7 2" xfId="6592"/>
    <cellStyle name="Normal 3 8 8" xfId="6593"/>
    <cellStyle name="Normal 3 8 8 2" xfId="6594"/>
    <cellStyle name="Normal 3 8 9" xfId="6595"/>
    <cellStyle name="Normal 3 8 9 2" xfId="6596"/>
    <cellStyle name="Normal 3 9" xfId="6597"/>
    <cellStyle name="Normal 3 9 10" xfId="6598"/>
    <cellStyle name="Normal 3 9 10 2" xfId="6599"/>
    <cellStyle name="Normal 3 9 11" xfId="6600"/>
    <cellStyle name="Normal 3 9 11 2" xfId="6601"/>
    <cellStyle name="Normal 3 9 12" xfId="6602"/>
    <cellStyle name="Normal 3 9 12 2" xfId="6603"/>
    <cellStyle name="Normal 3 9 13" xfId="6604"/>
    <cellStyle name="Normal 3 9 13 2" xfId="6605"/>
    <cellStyle name="Normal 3 9 14" xfId="6606"/>
    <cellStyle name="Normal 3 9 14 2" xfId="6607"/>
    <cellStyle name="Normal 3 9 15" xfId="6608"/>
    <cellStyle name="Normal 3 9 15 2" xfId="6609"/>
    <cellStyle name="Normal 3 9 16" xfId="6610"/>
    <cellStyle name="Normal 3 9 16 2" xfId="6611"/>
    <cellStyle name="Normal 3 9 17" xfId="6612"/>
    <cellStyle name="Normal 3 9 17 2" xfId="6613"/>
    <cellStyle name="Normal 3 9 18" xfId="6614"/>
    <cellStyle name="Normal 3 9 18 2" xfId="6615"/>
    <cellStyle name="Normal 3 9 19" xfId="6616"/>
    <cellStyle name="Normal 3 9 19 2" xfId="6617"/>
    <cellStyle name="Normal 3 9 2" xfId="6618"/>
    <cellStyle name="Normal 3 9 2 2" xfId="6619"/>
    <cellStyle name="Normal 3 9 20" xfId="6620"/>
    <cellStyle name="Normal 3 9 20 2" xfId="6621"/>
    <cellStyle name="Normal 3 9 21" xfId="6622"/>
    <cellStyle name="Normal 3 9 21 2" xfId="6623"/>
    <cellStyle name="Normal 3 9 22" xfId="6624"/>
    <cellStyle name="Normal 3 9 22 2" xfId="6625"/>
    <cellStyle name="Normal 3 9 23" xfId="6626"/>
    <cellStyle name="Normal 3 9 23 2" xfId="6627"/>
    <cellStyle name="Normal 3 9 24" xfId="6628"/>
    <cellStyle name="Normal 3 9 3" xfId="6629"/>
    <cellStyle name="Normal 3 9 3 2" xfId="6630"/>
    <cellStyle name="Normal 3 9 4" xfId="6631"/>
    <cellStyle name="Normal 3 9 4 2" xfId="6632"/>
    <cellStyle name="Normal 3 9 5" xfId="6633"/>
    <cellStyle name="Normal 3 9 5 2" xfId="6634"/>
    <cellStyle name="Normal 3 9 6" xfId="6635"/>
    <cellStyle name="Normal 3 9 6 2" xfId="6636"/>
    <cellStyle name="Normal 3 9 7" xfId="6637"/>
    <cellStyle name="Normal 3 9 7 2" xfId="6638"/>
    <cellStyle name="Normal 3 9 8" xfId="6639"/>
    <cellStyle name="Normal 3 9 8 2" xfId="6640"/>
    <cellStyle name="Normal 3 9 9" xfId="6641"/>
    <cellStyle name="Normal 3 9 9 2" xfId="6642"/>
    <cellStyle name="Normal 30" xfId="6643"/>
    <cellStyle name="Normal 30 2" xfId="6644"/>
    <cellStyle name="Normal 30 3" xfId="6645"/>
    <cellStyle name="Normal 30 4" xfId="6646"/>
    <cellStyle name="Normal 31" xfId="6647"/>
    <cellStyle name="Normal 31 2" xfId="6648"/>
    <cellStyle name="Normal 31 2 2" xfId="9136"/>
    <cellStyle name="Normal 31 2 3" xfId="10831"/>
    <cellStyle name="Normal 31 3" xfId="6649"/>
    <cellStyle name="Normal 32" xfId="6650"/>
    <cellStyle name="Normal 32 2" xfId="6651"/>
    <cellStyle name="Normal 32 3" xfId="6652"/>
    <cellStyle name="Normal 33" xfId="6653"/>
    <cellStyle name="Normal 33 2" xfId="6654"/>
    <cellStyle name="Normal 34" xfId="6655"/>
    <cellStyle name="Normal 34 2" xfId="6656"/>
    <cellStyle name="Normal 35" xfId="6657"/>
    <cellStyle name="Normal 35 2" xfId="6658"/>
    <cellStyle name="Normal 35 3" xfId="6659"/>
    <cellStyle name="Normal 36" xfId="6660"/>
    <cellStyle name="Normal 36 2" xfId="6661"/>
    <cellStyle name="Normal 36 3" xfId="6662"/>
    <cellStyle name="Normal 37" xfId="6663"/>
    <cellStyle name="Normal 37 2" xfId="6664"/>
    <cellStyle name="Normal 38" xfId="6665"/>
    <cellStyle name="Normal 38 2" xfId="6666"/>
    <cellStyle name="Normal 39" xfId="6667"/>
    <cellStyle name="Normal 39 2" xfId="6668"/>
    <cellStyle name="Normal 39 2 2" xfId="6669"/>
    <cellStyle name="Normal 39 3" xfId="6670"/>
    <cellStyle name="Normal 39 3 2" xfId="6671"/>
    <cellStyle name="Normal 39 4" xfId="6672"/>
    <cellStyle name="Normal 39 5" xfId="9152"/>
    <cellStyle name="Normal 39 6" xfId="10832"/>
    <cellStyle name="Normal 4" xfId="138"/>
    <cellStyle name="Normal 4 10" xfId="9890"/>
    <cellStyle name="Normal 4 2" xfId="346"/>
    <cellStyle name="Normal 4 2 2" xfId="6673"/>
    <cellStyle name="Normal 4 2 2 2" xfId="6674"/>
    <cellStyle name="Normal 4 3" xfId="382"/>
    <cellStyle name="Normal 4 3 2" xfId="472"/>
    <cellStyle name="Normal 4 3 2 2" xfId="949"/>
    <cellStyle name="Normal 4 3 2 2 2" xfId="8179"/>
    <cellStyle name="Normal 4 3 2 2 3" xfId="10310"/>
    <cellStyle name="Normal 4 3 2 3" xfId="7750"/>
    <cellStyle name="Normal 4 3 2 4" xfId="9892"/>
    <cellStyle name="Normal 4 3 3" xfId="861"/>
    <cellStyle name="Normal 4 3 3 2" xfId="8180"/>
    <cellStyle name="Normal 4 3 3 3" xfId="10311"/>
    <cellStyle name="Normal 4 3 4" xfId="7749"/>
    <cellStyle name="Normal 4 3 5" xfId="9891"/>
    <cellStyle name="Normal 4 4" xfId="499"/>
    <cellStyle name="Normal 4 4 2" xfId="976"/>
    <cellStyle name="Normal 4 4 2 2" xfId="8181"/>
    <cellStyle name="Normal 4 4 2 3" xfId="10312"/>
    <cellStyle name="Normal 4 4 3" xfId="7751"/>
    <cellStyle name="Normal 4 4 4" xfId="9893"/>
    <cellStyle name="Normal 4 5" xfId="514"/>
    <cellStyle name="Normal 4 5 2" xfId="978"/>
    <cellStyle name="Normal 4 5 2 2" xfId="8182"/>
    <cellStyle name="Normal 4 5 2 3" xfId="10313"/>
    <cellStyle name="Normal 4 5 3" xfId="7752"/>
    <cellStyle name="Normal 4 5 4" xfId="9894"/>
    <cellStyle name="Normal 4 6" xfId="420"/>
    <cellStyle name="Normal 4 6 2" xfId="897"/>
    <cellStyle name="Normal 4 6 2 2" xfId="8183"/>
    <cellStyle name="Normal 4 6 2 3" xfId="10314"/>
    <cellStyle name="Normal 4 6 3" xfId="7753"/>
    <cellStyle name="Normal 4 6 4" xfId="9895"/>
    <cellStyle name="Normal 4 7" xfId="769"/>
    <cellStyle name="Normal 4 8" xfId="823"/>
    <cellStyle name="Normal 4 8 2" xfId="8184"/>
    <cellStyle name="Normal 4 8 3" xfId="10315"/>
    <cellStyle name="Normal 4 9" xfId="7748"/>
    <cellStyle name="Normal 4_2011 Planning Templates_Incentive 3-14-2011 (2)" xfId="6675"/>
    <cellStyle name="Normal 40" xfId="6676"/>
    <cellStyle name="Normal 40 2" xfId="6677"/>
    <cellStyle name="Normal 40 3" xfId="6678"/>
    <cellStyle name="Normal 40 4" xfId="6679"/>
    <cellStyle name="Normal 40 5" xfId="9154"/>
    <cellStyle name="Normal 40 6" xfId="10833"/>
    <cellStyle name="Normal 41" xfId="6680"/>
    <cellStyle name="Normal 41 2" xfId="6681"/>
    <cellStyle name="Normal 41 3" xfId="6682"/>
    <cellStyle name="Normal 41 4" xfId="6683"/>
    <cellStyle name="Normal 41 5" xfId="9158"/>
    <cellStyle name="Normal 41 6" xfId="10834"/>
    <cellStyle name="Normal 42" xfId="6684"/>
    <cellStyle name="Normal 42 2" xfId="6685"/>
    <cellStyle name="Normal 43" xfId="6686"/>
    <cellStyle name="Normal 43 2" xfId="6687"/>
    <cellStyle name="Normal 43 3" xfId="9164"/>
    <cellStyle name="Normal 43 4" xfId="10835"/>
    <cellStyle name="Normal 44" xfId="6688"/>
    <cellStyle name="Normal 44 2" xfId="6689"/>
    <cellStyle name="Normal 44 3" xfId="6690"/>
    <cellStyle name="Normal 44 4" xfId="9166"/>
    <cellStyle name="Normal 44 5" xfId="10836"/>
    <cellStyle name="Normal 45" xfId="6691"/>
    <cellStyle name="Normal 45 2" xfId="6692"/>
    <cellStyle name="Normal 45 3" xfId="6693"/>
    <cellStyle name="Normal 45 4" xfId="9169"/>
    <cellStyle name="Normal 45 5" xfId="10837"/>
    <cellStyle name="Normal 46" xfId="6694"/>
    <cellStyle name="Normal 46 2" xfId="6695"/>
    <cellStyle name="Normal 46 3" xfId="6696"/>
    <cellStyle name="Normal 46 4" xfId="9172"/>
    <cellStyle name="Normal 46 5" xfId="10838"/>
    <cellStyle name="Normal 47" xfId="6697"/>
    <cellStyle name="Normal 47 2" xfId="6698"/>
    <cellStyle name="Normal 47 2 2" xfId="9173"/>
    <cellStyle name="Normal 47 2 3" xfId="10839"/>
    <cellStyle name="Normal 48" xfId="6699"/>
    <cellStyle name="Normal 48 2" xfId="6700"/>
    <cellStyle name="Normal 48 3" xfId="6701"/>
    <cellStyle name="Normal 49" xfId="6702"/>
    <cellStyle name="Normal 49 2" xfId="6703"/>
    <cellStyle name="Normal 5" xfId="140"/>
    <cellStyle name="Normal 5 10" xfId="6704"/>
    <cellStyle name="Normal 5 10 2" xfId="6705"/>
    <cellStyle name="Normal 5 11" xfId="6706"/>
    <cellStyle name="Normal 5 11 2" xfId="6707"/>
    <cellStyle name="Normal 5 12" xfId="6708"/>
    <cellStyle name="Normal 5 12 2" xfId="6709"/>
    <cellStyle name="Normal 5 13" xfId="6710"/>
    <cellStyle name="Normal 5 13 2" xfId="6711"/>
    <cellStyle name="Normal 5 14" xfId="6712"/>
    <cellStyle name="Normal 5 14 2" xfId="6713"/>
    <cellStyle name="Normal 5 15" xfId="6714"/>
    <cellStyle name="Normal 5 15 2" xfId="6715"/>
    <cellStyle name="Normal 5 16" xfId="6716"/>
    <cellStyle name="Normal 5 16 2" xfId="6717"/>
    <cellStyle name="Normal 5 17" xfId="6718"/>
    <cellStyle name="Normal 5 17 2" xfId="6719"/>
    <cellStyle name="Normal 5 18" xfId="6720"/>
    <cellStyle name="Normal 5 18 2" xfId="6721"/>
    <cellStyle name="Normal 5 19" xfId="6722"/>
    <cellStyle name="Normal 5 19 2" xfId="6723"/>
    <cellStyle name="Normal 5 2" xfId="771"/>
    <cellStyle name="Normal 5 2 10" xfId="6724"/>
    <cellStyle name="Normal 5 2 10 2" xfId="6725"/>
    <cellStyle name="Normal 5 2 11" xfId="6726"/>
    <cellStyle name="Normal 5 2 11 2" xfId="6727"/>
    <cellStyle name="Normal 5 2 12" xfId="6728"/>
    <cellStyle name="Normal 5 2 12 2" xfId="6729"/>
    <cellStyle name="Normal 5 2 13" xfId="6730"/>
    <cellStyle name="Normal 5 2 13 2" xfId="6731"/>
    <cellStyle name="Normal 5 2 14" xfId="6732"/>
    <cellStyle name="Normal 5 2 14 2" xfId="6733"/>
    <cellStyle name="Normal 5 2 15" xfId="6734"/>
    <cellStyle name="Normal 5 2 15 2" xfId="6735"/>
    <cellStyle name="Normal 5 2 16" xfId="6736"/>
    <cellStyle name="Normal 5 2 16 2" xfId="6737"/>
    <cellStyle name="Normal 5 2 17" xfId="6738"/>
    <cellStyle name="Normal 5 2 17 2" xfId="6739"/>
    <cellStyle name="Normal 5 2 18" xfId="6740"/>
    <cellStyle name="Normal 5 2 18 2" xfId="6741"/>
    <cellStyle name="Normal 5 2 19" xfId="6742"/>
    <cellStyle name="Normal 5 2 19 2" xfId="6743"/>
    <cellStyle name="Normal 5 2 2" xfId="1193"/>
    <cellStyle name="Normal 5 2 2 2" xfId="6744"/>
    <cellStyle name="Normal 5 2 2 3" xfId="8185"/>
    <cellStyle name="Normal 5 2 2 4" xfId="10316"/>
    <cellStyle name="Normal 5 2 20" xfId="6745"/>
    <cellStyle name="Normal 5 2 20 2" xfId="6746"/>
    <cellStyle name="Normal 5 2 21" xfId="6747"/>
    <cellStyle name="Normal 5 2 21 2" xfId="6748"/>
    <cellStyle name="Normal 5 2 22" xfId="6749"/>
    <cellStyle name="Normal 5 2 22 2" xfId="6750"/>
    <cellStyle name="Normal 5 2 23" xfId="6751"/>
    <cellStyle name="Normal 5 2 23 2" xfId="6752"/>
    <cellStyle name="Normal 5 2 24" xfId="6753"/>
    <cellStyle name="Normal 5 2 25" xfId="7756"/>
    <cellStyle name="Normal 5 2 26" xfId="9896"/>
    <cellStyle name="Normal 5 2 3" xfId="6754"/>
    <cellStyle name="Normal 5 2 3 2" xfId="6755"/>
    <cellStyle name="Normal 5 2 4" xfId="6756"/>
    <cellStyle name="Normal 5 2 4 2" xfId="6757"/>
    <cellStyle name="Normal 5 2 5" xfId="6758"/>
    <cellStyle name="Normal 5 2 5 2" xfId="6759"/>
    <cellStyle name="Normal 5 2 6" xfId="6760"/>
    <cellStyle name="Normal 5 2 6 2" xfId="6761"/>
    <cellStyle name="Normal 5 2 7" xfId="6762"/>
    <cellStyle name="Normal 5 2 7 2" xfId="6763"/>
    <cellStyle name="Normal 5 2 8" xfId="6764"/>
    <cellStyle name="Normal 5 2 8 2" xfId="6765"/>
    <cellStyle name="Normal 5 2 9" xfId="6766"/>
    <cellStyle name="Normal 5 2 9 2" xfId="6767"/>
    <cellStyle name="Normal 5 20" xfId="6768"/>
    <cellStyle name="Normal 5 20 2" xfId="6769"/>
    <cellStyle name="Normal 5 21" xfId="6770"/>
    <cellStyle name="Normal 5 21 2" xfId="6771"/>
    <cellStyle name="Normal 5 22" xfId="6772"/>
    <cellStyle name="Normal 5 22 2" xfId="6773"/>
    <cellStyle name="Normal 5 23" xfId="6774"/>
    <cellStyle name="Normal 5 23 2" xfId="6775"/>
    <cellStyle name="Normal 5 24" xfId="6776"/>
    <cellStyle name="Normal 5 24 2" xfId="6777"/>
    <cellStyle name="Normal 5 25" xfId="6778"/>
    <cellStyle name="Normal 5 26" xfId="6779"/>
    <cellStyle name="Normal 5 26 2" xfId="9237"/>
    <cellStyle name="Normal 5 26 3" xfId="10840"/>
    <cellStyle name="Normal 5 27" xfId="6780"/>
    <cellStyle name="Normal 5 27 2" xfId="6781"/>
    <cellStyle name="Normal 5 27 2 2" xfId="9239"/>
    <cellStyle name="Normal 5 27 2 3" xfId="10841"/>
    <cellStyle name="Normal 5 28" xfId="6782"/>
    <cellStyle name="Normal 5 3" xfId="6783"/>
    <cellStyle name="Normal 5 3 2" xfId="6784"/>
    <cellStyle name="Normal 5 4" xfId="6785"/>
    <cellStyle name="Normal 5 4 2" xfId="6786"/>
    <cellStyle name="Normal 5 5" xfId="6787"/>
    <cellStyle name="Normal 5 5 2" xfId="6788"/>
    <cellStyle name="Normal 5 6" xfId="6789"/>
    <cellStyle name="Normal 5 6 2" xfId="6790"/>
    <cellStyle name="Normal 5 7" xfId="6791"/>
    <cellStyle name="Normal 5 7 2" xfId="6792"/>
    <cellStyle name="Normal 5 8" xfId="6793"/>
    <cellStyle name="Normal 5 8 2" xfId="6794"/>
    <cellStyle name="Normal 5 9" xfId="6795"/>
    <cellStyle name="Normal 5 9 2" xfId="6796"/>
    <cellStyle name="Normal 5_EE Incentives Budget 2010-2012" xfId="6797"/>
    <cellStyle name="Normal 50" xfId="6798"/>
    <cellStyle name="Normal 51" xfId="6799"/>
    <cellStyle name="Normal 52" xfId="6800"/>
    <cellStyle name="Normal 53" xfId="6801"/>
    <cellStyle name="Normal 54" xfId="6802"/>
    <cellStyle name="Normal 55" xfId="6803"/>
    <cellStyle name="Normal 56" xfId="6804"/>
    <cellStyle name="Normal 57" xfId="6805"/>
    <cellStyle name="Normal 58" xfId="6806"/>
    <cellStyle name="Normal 59" xfId="6807"/>
    <cellStyle name="Normal 6" xfId="340"/>
    <cellStyle name="Normal 6 2" xfId="774"/>
    <cellStyle name="Normal 6 2 2" xfId="1194"/>
    <cellStyle name="Normal 6 2 2 2" xfId="6808"/>
    <cellStyle name="Normal 6 2 2 2 2" xfId="6809"/>
    <cellStyle name="Normal 6 2 2 2 2 2" xfId="6810"/>
    <cellStyle name="Normal 6 2 2 2 2 2 2" xfId="9263"/>
    <cellStyle name="Normal 6 2 2 2 2 2 3" xfId="10844"/>
    <cellStyle name="Normal 6 2 2 2 2 3" xfId="9262"/>
    <cellStyle name="Normal 6 2 2 2 2 4" xfId="10843"/>
    <cellStyle name="Normal 6 2 2 2 3" xfId="6811"/>
    <cellStyle name="Normal 6 2 2 2 3 2" xfId="9264"/>
    <cellStyle name="Normal 6 2 2 2 3 3" xfId="10845"/>
    <cellStyle name="Normal 6 2 2 2 4" xfId="9261"/>
    <cellStyle name="Normal 6 2 2 2 5" xfId="10842"/>
    <cellStyle name="Normal 6 2 2 3" xfId="6812"/>
    <cellStyle name="Normal 6 2 2 3 2" xfId="6813"/>
    <cellStyle name="Normal 6 2 2 3 2 2" xfId="6814"/>
    <cellStyle name="Normal 6 2 2 3 2 2 2" xfId="9267"/>
    <cellStyle name="Normal 6 2 2 3 2 2 3" xfId="10848"/>
    <cellStyle name="Normal 6 2 2 3 2 3" xfId="9266"/>
    <cellStyle name="Normal 6 2 2 3 2 4" xfId="10847"/>
    <cellStyle name="Normal 6 2 2 3 3" xfId="6815"/>
    <cellStyle name="Normal 6 2 2 3 3 2" xfId="9268"/>
    <cellStyle name="Normal 6 2 2 3 3 3" xfId="10849"/>
    <cellStyle name="Normal 6 2 2 3 4" xfId="9265"/>
    <cellStyle name="Normal 6 2 2 3 5" xfId="10846"/>
    <cellStyle name="Normal 6 2 2 4" xfId="6816"/>
    <cellStyle name="Normal 6 2 2 4 2" xfId="6817"/>
    <cellStyle name="Normal 6 2 2 4 2 2" xfId="9270"/>
    <cellStyle name="Normal 6 2 2 4 2 3" xfId="10851"/>
    <cellStyle name="Normal 6 2 2 4 3" xfId="9269"/>
    <cellStyle name="Normal 6 2 2 4 4" xfId="10850"/>
    <cellStyle name="Normal 6 2 2 5" xfId="6818"/>
    <cellStyle name="Normal 6 2 2 5 2" xfId="9271"/>
    <cellStyle name="Normal 6 2 2 5 3" xfId="10852"/>
    <cellStyle name="Normal 6 2 2 6" xfId="8186"/>
    <cellStyle name="Normal 6 2 2 7" xfId="10317"/>
    <cellStyle name="Normal 6 2 3" xfId="6819"/>
    <cellStyle name="Normal 6 2 3 2" xfId="6820"/>
    <cellStyle name="Normal 6 2 3 2 2" xfId="9273"/>
    <cellStyle name="Normal 6 2 3 2 3" xfId="10854"/>
    <cellStyle name="Normal 6 2 3 3" xfId="9272"/>
    <cellStyle name="Normal 6 2 3 4" xfId="10853"/>
    <cellStyle name="Normal 6 2 4" xfId="6821"/>
    <cellStyle name="Normal 6 2 4 2" xfId="9274"/>
    <cellStyle name="Normal 6 2 4 3" xfId="10855"/>
    <cellStyle name="Normal 6 2 5" xfId="6822"/>
    <cellStyle name="Normal 6 2 6" xfId="7758"/>
    <cellStyle name="Normal 6 2 7" xfId="9897"/>
    <cellStyle name="Normal 6 3" xfId="6823"/>
    <cellStyle name="Normal 6 3 2" xfId="6824"/>
    <cellStyle name="Normal 6 3 2 2" xfId="6825"/>
    <cellStyle name="Normal 6 3 2 2 2" xfId="9278"/>
    <cellStyle name="Normal 6 3 2 2 3" xfId="10857"/>
    <cellStyle name="Normal 6 3 2 3" xfId="9277"/>
    <cellStyle name="Normal 6 3 2 4" xfId="10856"/>
    <cellStyle name="Normal 6 3 3" xfId="6826"/>
    <cellStyle name="Normal 6 3 3 2" xfId="9279"/>
    <cellStyle name="Normal 6 3 3 3" xfId="10858"/>
    <cellStyle name="Normal 6 4" xfId="6827"/>
    <cellStyle name="Normal 6 4 2" xfId="6828"/>
    <cellStyle name="Normal 6 4 2 2" xfId="6829"/>
    <cellStyle name="Normal 6 4 2 2 2" xfId="9282"/>
    <cellStyle name="Normal 6 4 2 2 3" xfId="10860"/>
    <cellStyle name="Normal 6 4 2 3" xfId="9281"/>
    <cellStyle name="Normal 6 4 2 4" xfId="10859"/>
    <cellStyle name="Normal 6 4 3" xfId="6830"/>
    <cellStyle name="Normal 6 4 3 2" xfId="6831"/>
    <cellStyle name="Normal 6 4 3 2 2" xfId="9284"/>
    <cellStyle name="Normal 6 4 3 2 3" xfId="10862"/>
    <cellStyle name="Normal 6 4 3 3" xfId="9283"/>
    <cellStyle name="Normal 6 4 3 4" xfId="10861"/>
    <cellStyle name="Normal 6 4 4" xfId="6832"/>
    <cellStyle name="Normal 6 4 4 2" xfId="9285"/>
    <cellStyle name="Normal 6 4 4 3" xfId="10863"/>
    <cellStyle name="Normal 6 5" xfId="6833"/>
    <cellStyle name="Normal 6 5 2" xfId="6834"/>
    <cellStyle name="Normal 6 5 2 2" xfId="6835"/>
    <cellStyle name="Normal 6 5 2 2 2" xfId="6836"/>
    <cellStyle name="Normal 6 5 2 2 2 2" xfId="9288"/>
    <cellStyle name="Normal 6 5 2 2 2 3" xfId="10866"/>
    <cellStyle name="Normal 6 5 2 2 3" xfId="9287"/>
    <cellStyle name="Normal 6 5 2 2 4" xfId="10865"/>
    <cellStyle name="Normal 6 5 2 3" xfId="6837"/>
    <cellStyle name="Normal 6 5 2 3 2" xfId="9289"/>
    <cellStyle name="Normal 6 5 2 3 3" xfId="10867"/>
    <cellStyle name="Normal 6 5 2 4" xfId="9286"/>
    <cellStyle name="Normal 6 5 2 5" xfId="10864"/>
    <cellStyle name="Normal 6 5 3" xfId="6838"/>
    <cellStyle name="Normal 6 5 3 2" xfId="6839"/>
    <cellStyle name="Normal 6 5 3 2 2" xfId="9291"/>
    <cellStyle name="Normal 6 5 3 2 3" xfId="10869"/>
    <cellStyle name="Normal 6 5 3 3" xfId="9290"/>
    <cellStyle name="Normal 6 5 3 4" xfId="10868"/>
    <cellStyle name="Normal 6 5 4" xfId="6840"/>
    <cellStyle name="Normal 6 5 4 2" xfId="9292"/>
    <cellStyle name="Normal 6 5 4 3" xfId="10870"/>
    <cellStyle name="Normal 6 6" xfId="6841"/>
    <cellStyle name="Normal 6 6 2" xfId="6842"/>
    <cellStyle name="Normal 6 6 2 2" xfId="9293"/>
    <cellStyle name="Normal 6 6 2 3" xfId="10871"/>
    <cellStyle name="Normal 6 7" xfId="6843"/>
    <cellStyle name="Normal 6 7 2" xfId="9294"/>
    <cellStyle name="Normal 6 7 3" xfId="10872"/>
    <cellStyle name="Normal 6_Jan13DRbudget" xfId="6844"/>
    <cellStyle name="Normal 60" xfId="6845"/>
    <cellStyle name="Normal 60 2" xfId="9295"/>
    <cellStyle name="Normal 60 3" xfId="10873"/>
    <cellStyle name="Normal 61" xfId="6846"/>
    <cellStyle name="Normal 62" xfId="6847"/>
    <cellStyle name="Normal 63" xfId="6848"/>
    <cellStyle name="Normal 64" xfId="6849"/>
    <cellStyle name="Normal 65" xfId="6850"/>
    <cellStyle name="Normal 66" xfId="6851"/>
    <cellStyle name="Normal 67" xfId="6852"/>
    <cellStyle name="Normal 68" xfId="6853"/>
    <cellStyle name="Normal 69" xfId="6854"/>
    <cellStyle name="Normal 7" xfId="347"/>
    <cellStyle name="Normal 7 10" xfId="6855"/>
    <cellStyle name="Normal 7 10 2" xfId="6856"/>
    <cellStyle name="Normal 7 11" xfId="6857"/>
    <cellStyle name="Normal 7 11 2" xfId="6858"/>
    <cellStyle name="Normal 7 12" xfId="6859"/>
    <cellStyle name="Normal 7 12 2" xfId="6860"/>
    <cellStyle name="Normal 7 13" xfId="6861"/>
    <cellStyle name="Normal 7 13 2" xfId="6862"/>
    <cellStyle name="Normal 7 14" xfId="6863"/>
    <cellStyle name="Normal 7 14 2" xfId="6864"/>
    <cellStyle name="Normal 7 15" xfId="6865"/>
    <cellStyle name="Normal 7 15 2" xfId="6866"/>
    <cellStyle name="Normal 7 16" xfId="6867"/>
    <cellStyle name="Normal 7 16 2" xfId="6868"/>
    <cellStyle name="Normal 7 17" xfId="6869"/>
    <cellStyle name="Normal 7 17 2" xfId="6870"/>
    <cellStyle name="Normal 7 18" xfId="6871"/>
    <cellStyle name="Normal 7 18 2" xfId="6872"/>
    <cellStyle name="Normal 7 19" xfId="6873"/>
    <cellStyle name="Normal 7 19 2" xfId="6874"/>
    <cellStyle name="Normal 7 2" xfId="407"/>
    <cellStyle name="Normal 7 2 10" xfId="6875"/>
    <cellStyle name="Normal 7 2 10 2" xfId="6876"/>
    <cellStyle name="Normal 7 2 11" xfId="6877"/>
    <cellStyle name="Normal 7 2 11 2" xfId="6878"/>
    <cellStyle name="Normal 7 2 12" xfId="6879"/>
    <cellStyle name="Normal 7 2 12 2" xfId="6880"/>
    <cellStyle name="Normal 7 2 13" xfId="6881"/>
    <cellStyle name="Normal 7 2 13 2" xfId="6882"/>
    <cellStyle name="Normal 7 2 14" xfId="6883"/>
    <cellStyle name="Normal 7 2 14 2" xfId="6884"/>
    <cellStyle name="Normal 7 2 15" xfId="6885"/>
    <cellStyle name="Normal 7 2 15 2" xfId="6886"/>
    <cellStyle name="Normal 7 2 16" xfId="6887"/>
    <cellStyle name="Normal 7 2 16 2" xfId="6888"/>
    <cellStyle name="Normal 7 2 17" xfId="6889"/>
    <cellStyle name="Normal 7 2 17 2" xfId="6890"/>
    <cellStyle name="Normal 7 2 18" xfId="6891"/>
    <cellStyle name="Normal 7 2 18 2" xfId="6892"/>
    <cellStyle name="Normal 7 2 19" xfId="6893"/>
    <cellStyle name="Normal 7 2 19 2" xfId="6894"/>
    <cellStyle name="Normal 7 2 2" xfId="496"/>
    <cellStyle name="Normal 7 2 2 2" xfId="973"/>
    <cellStyle name="Normal 7 2 2 2 2" xfId="8187"/>
    <cellStyle name="Normal 7 2 2 2 3" xfId="10318"/>
    <cellStyle name="Normal 7 2 2 3" xfId="7761"/>
    <cellStyle name="Normal 7 2 2 4" xfId="9900"/>
    <cellStyle name="Normal 7 2 20" xfId="6895"/>
    <cellStyle name="Normal 7 2 20 2" xfId="6896"/>
    <cellStyle name="Normal 7 2 21" xfId="6897"/>
    <cellStyle name="Normal 7 2 21 2" xfId="6898"/>
    <cellStyle name="Normal 7 2 22" xfId="6899"/>
    <cellStyle name="Normal 7 2 22 2" xfId="6900"/>
    <cellStyle name="Normal 7 2 23" xfId="6901"/>
    <cellStyle name="Normal 7 2 23 2" xfId="6902"/>
    <cellStyle name="Normal 7 2 24" xfId="6903"/>
    <cellStyle name="Normal 7 2 24 2" xfId="6904"/>
    <cellStyle name="Normal 7 2 25" xfId="6905"/>
    <cellStyle name="Normal 7 2 26" xfId="7760"/>
    <cellStyle name="Normal 7 2 27" xfId="9899"/>
    <cellStyle name="Normal 7 2 3" xfId="885"/>
    <cellStyle name="Normal 7 2 3 2" xfId="6906"/>
    <cellStyle name="Normal 7 2 3 3" xfId="8188"/>
    <cellStyle name="Normal 7 2 3 4" xfId="10319"/>
    <cellStyle name="Normal 7 2 4" xfId="6907"/>
    <cellStyle name="Normal 7 2 4 2" xfId="6908"/>
    <cellStyle name="Normal 7 2 5" xfId="6909"/>
    <cellStyle name="Normal 7 2 5 2" xfId="6910"/>
    <cellStyle name="Normal 7 2 6" xfId="6911"/>
    <cellStyle name="Normal 7 2 6 2" xfId="6912"/>
    <cellStyle name="Normal 7 2 7" xfId="6913"/>
    <cellStyle name="Normal 7 2 7 2" xfId="6914"/>
    <cellStyle name="Normal 7 2 8" xfId="6915"/>
    <cellStyle name="Normal 7 2 8 2" xfId="6916"/>
    <cellStyle name="Normal 7 2 9" xfId="6917"/>
    <cellStyle name="Normal 7 2 9 2" xfId="6918"/>
    <cellStyle name="Normal 7 20" xfId="6919"/>
    <cellStyle name="Normal 7 20 2" xfId="6920"/>
    <cellStyle name="Normal 7 21" xfId="6921"/>
    <cellStyle name="Normal 7 21 2" xfId="6922"/>
    <cellStyle name="Normal 7 22" xfId="6923"/>
    <cellStyle name="Normal 7 22 2" xfId="6924"/>
    <cellStyle name="Normal 7 23" xfId="6925"/>
    <cellStyle name="Normal 7 23 2" xfId="6926"/>
    <cellStyle name="Normal 7 24" xfId="6927"/>
    <cellStyle name="Normal 7 24 2" xfId="6928"/>
    <cellStyle name="Normal 7 25" xfId="6929"/>
    <cellStyle name="Normal 7 26" xfId="6930"/>
    <cellStyle name="Normal 7 27" xfId="6931"/>
    <cellStyle name="Normal 7 28" xfId="7759"/>
    <cellStyle name="Normal 7 29" xfId="9898"/>
    <cellStyle name="Normal 7 3" xfId="521"/>
    <cellStyle name="Normal 7 3 2" xfId="980"/>
    <cellStyle name="Normal 7 3 2 2" xfId="8189"/>
    <cellStyle name="Normal 7 3 2 3" xfId="10320"/>
    <cellStyle name="Normal 7 3 3" xfId="7762"/>
    <cellStyle name="Normal 7 3 4" xfId="9901"/>
    <cellStyle name="Normal 7 4" xfId="449"/>
    <cellStyle name="Normal 7 4 2" xfId="926"/>
    <cellStyle name="Normal 7 4 2 2" xfId="8190"/>
    <cellStyle name="Normal 7 4 2 3" xfId="10321"/>
    <cellStyle name="Normal 7 4 3" xfId="7763"/>
    <cellStyle name="Normal 7 4 4" xfId="9902"/>
    <cellStyle name="Normal 7 5" xfId="767"/>
    <cellStyle name="Normal 7 5 2" xfId="6932"/>
    <cellStyle name="Normal 7 6" xfId="826"/>
    <cellStyle name="Normal 7 6 2" xfId="6933"/>
    <cellStyle name="Normal 7 6 3" xfId="8191"/>
    <cellStyle name="Normal 7 6 4" xfId="10322"/>
    <cellStyle name="Normal 7 7" xfId="6934"/>
    <cellStyle name="Normal 7 7 2" xfId="6935"/>
    <cellStyle name="Normal 7 8" xfId="6936"/>
    <cellStyle name="Normal 7 8 2" xfId="6937"/>
    <cellStyle name="Normal 7 9" xfId="6938"/>
    <cellStyle name="Normal 7 9 2" xfId="6939"/>
    <cellStyle name="Normal 70" xfId="6940"/>
    <cellStyle name="Normal 71" xfId="6941"/>
    <cellStyle name="Normal 72" xfId="7637"/>
    <cellStyle name="Normal 73" xfId="11106"/>
    <cellStyle name="Normal 74" xfId="11107"/>
    <cellStyle name="Normal 75" xfId="11108"/>
    <cellStyle name="Normal 76" xfId="11109"/>
    <cellStyle name="Normal 77" xfId="11110"/>
    <cellStyle name="Normal 78" xfId="11111"/>
    <cellStyle name="Normal 8" xfId="348"/>
    <cellStyle name="Normal 8 2" xfId="408"/>
    <cellStyle name="Normal 8 2 2" xfId="497"/>
    <cellStyle name="Normal 8 2 2 2" xfId="974"/>
    <cellStyle name="Normal 8 2 2 2 2" xfId="8192"/>
    <cellStyle name="Normal 8 2 2 2 3" xfId="10323"/>
    <cellStyle name="Normal 8 2 2 3" xfId="7767"/>
    <cellStyle name="Normal 8 2 2 4" xfId="9905"/>
    <cellStyle name="Normal 8 2 3" xfId="886"/>
    <cellStyle name="Normal 8 2 3 2" xfId="8193"/>
    <cellStyle name="Normal 8 2 3 3" xfId="10324"/>
    <cellStyle name="Normal 8 2 4" xfId="7766"/>
    <cellStyle name="Normal 8 2 5" xfId="9904"/>
    <cellStyle name="Normal 8 3" xfId="522"/>
    <cellStyle name="Normal 8 3 2" xfId="981"/>
    <cellStyle name="Normal 8 3 2 2" xfId="8194"/>
    <cellStyle name="Normal 8 3 2 3" xfId="10325"/>
    <cellStyle name="Normal 8 3 3" xfId="7768"/>
    <cellStyle name="Normal 8 3 4" xfId="9906"/>
    <cellStyle name="Normal 8 4" xfId="450"/>
    <cellStyle name="Normal 8 4 2" xfId="927"/>
    <cellStyle name="Normal 8 4 2 2" xfId="8195"/>
    <cellStyle name="Normal 8 4 2 3" xfId="10326"/>
    <cellStyle name="Normal 8 4 3" xfId="7769"/>
    <cellStyle name="Normal 8 4 4" xfId="9907"/>
    <cellStyle name="Normal 8 5" xfId="776"/>
    <cellStyle name="Normal 8 6" xfId="827"/>
    <cellStyle name="Normal 8 6 2" xfId="8196"/>
    <cellStyle name="Normal 8 6 3" xfId="10327"/>
    <cellStyle name="Normal 8 7" xfId="7765"/>
    <cellStyle name="Normal 8 8" xfId="9903"/>
    <cellStyle name="Normal 9" xfId="723"/>
    <cellStyle name="Normal 9 2" xfId="777"/>
    <cellStyle name="Normal 9 2 2" xfId="6942"/>
    <cellStyle name="Normal 9 3" xfId="1179"/>
    <cellStyle name="Normal 9 3 2" xfId="8197"/>
    <cellStyle name="Normal 9 3 3" xfId="10328"/>
    <cellStyle name="Normal 9 4" xfId="6943"/>
    <cellStyle name="Normal 9 4 2" xfId="9377"/>
    <cellStyle name="Normal 9 4 3" xfId="10874"/>
    <cellStyle name="Normal 9 5" xfId="7771"/>
    <cellStyle name="Normal 9 6" xfId="9908"/>
    <cellStyle name="Normal_Funding Shift Table Sample" xfId="137"/>
    <cellStyle name="Note 10" xfId="7685"/>
    <cellStyle name="Note 2" xfId="66"/>
    <cellStyle name="Note 2 2" xfId="783"/>
    <cellStyle name="Note 2 2 2" xfId="1197"/>
    <cellStyle name="Note 2 2 2 2" xfId="6944"/>
    <cellStyle name="Note 2 2 2 2 2" xfId="6945"/>
    <cellStyle name="Note 2 2 2 3" xfId="6946"/>
    <cellStyle name="Note 2 2 2 4" xfId="8198"/>
    <cellStyle name="Note 2 2 2 5" xfId="10329"/>
    <cellStyle name="Note 2 2 3" xfId="6947"/>
    <cellStyle name="Note 2 2 3 2" xfId="6948"/>
    <cellStyle name="Note 2 2 4" xfId="6949"/>
    <cellStyle name="Note 2 2 5" xfId="6950"/>
    <cellStyle name="Note 2 2 6" xfId="6951"/>
    <cellStyle name="Note 2 2 7" xfId="6952"/>
    <cellStyle name="Note 2 2 8" xfId="7774"/>
    <cellStyle name="Note 2 2 9" xfId="9909"/>
    <cellStyle name="Note 2 3" xfId="6953"/>
    <cellStyle name="Note 2 3 2" xfId="6954"/>
    <cellStyle name="Note 2 3 2 2" xfId="6955"/>
    <cellStyle name="Note 2 3 3" xfId="6956"/>
    <cellStyle name="Note 2 3 4" xfId="6957"/>
    <cellStyle name="Note 2 3 4 2" xfId="9391"/>
    <cellStyle name="Note 2 3 4 3" xfId="9704"/>
    <cellStyle name="Note 2 3 4 4" xfId="10875"/>
    <cellStyle name="Note 2 4" xfId="6958"/>
    <cellStyle name="Note 2 4 2" xfId="6959"/>
    <cellStyle name="Note 2 5" xfId="6960"/>
    <cellStyle name="Note 2 6" xfId="6961"/>
    <cellStyle name="Note 2 7" xfId="6962"/>
    <cellStyle name="Note 2 8" xfId="6963"/>
    <cellStyle name="Note 2 9" xfId="7686"/>
    <cellStyle name="Note 3" xfId="67"/>
    <cellStyle name="Note 3 2" xfId="6964"/>
    <cellStyle name="Note 3 2 2" xfId="6965"/>
    <cellStyle name="Note 3 2 2 2" xfId="6966"/>
    <cellStyle name="Note 3 2 2 2 2" xfId="6967"/>
    <cellStyle name="Note 3 2 2 3" xfId="6968"/>
    <cellStyle name="Note 3 2 3" xfId="6969"/>
    <cellStyle name="Note 3 2 3 2" xfId="6970"/>
    <cellStyle name="Note 3 2 4" xfId="6971"/>
    <cellStyle name="Note 3 2 5" xfId="6972"/>
    <cellStyle name="Note 3 2 6" xfId="6973"/>
    <cellStyle name="Note 3 2 7" xfId="6974"/>
    <cellStyle name="Note 3 3" xfId="6975"/>
    <cellStyle name="Note 3 3 2" xfId="6976"/>
    <cellStyle name="Note 3 3 2 2" xfId="6977"/>
    <cellStyle name="Note 3 3 3" xfId="6978"/>
    <cellStyle name="Note 3 3 4" xfId="6979"/>
    <cellStyle name="Note 3 3 4 2" xfId="9413"/>
    <cellStyle name="Note 3 3 4 3" xfId="9705"/>
    <cellStyle name="Note 3 3 4 4" xfId="10876"/>
    <cellStyle name="Note 3 4" xfId="6980"/>
    <cellStyle name="Note 3 4 2" xfId="6981"/>
    <cellStyle name="Note 3 5" xfId="6982"/>
    <cellStyle name="Note 3 6" xfId="6983"/>
    <cellStyle name="Note 3 7" xfId="6984"/>
    <cellStyle name="Note 3 8" xfId="6985"/>
    <cellStyle name="Note 4" xfId="68"/>
    <cellStyle name="Note 4 2" xfId="6986"/>
    <cellStyle name="Note 4 2 2" xfId="6987"/>
    <cellStyle name="Note 4 2 2 2" xfId="6988"/>
    <cellStyle name="Note 4 2 2 2 2" xfId="6989"/>
    <cellStyle name="Note 4 2 2 3" xfId="6990"/>
    <cellStyle name="Note 4 2 3" xfId="6991"/>
    <cellStyle name="Note 4 2 3 2" xfId="6992"/>
    <cellStyle name="Note 4 2 4" xfId="6993"/>
    <cellStyle name="Note 4 2 5" xfId="6994"/>
    <cellStyle name="Note 4 2 6" xfId="6995"/>
    <cellStyle name="Note 4 2 7" xfId="6996"/>
    <cellStyle name="Note 4 3" xfId="6997"/>
    <cellStyle name="Note 4 3 2" xfId="6998"/>
    <cellStyle name="Note 4 3 2 2" xfId="6999"/>
    <cellStyle name="Note 4 3 3" xfId="7000"/>
    <cellStyle name="Note 4 3 4" xfId="7001"/>
    <cellStyle name="Note 4 3 4 2" xfId="9435"/>
    <cellStyle name="Note 4 3 4 3" xfId="9706"/>
    <cellStyle name="Note 4 3 4 4" xfId="10877"/>
    <cellStyle name="Note 4 4" xfId="7002"/>
    <cellStyle name="Note 4 4 2" xfId="7003"/>
    <cellStyle name="Note 4 5" xfId="7004"/>
    <cellStyle name="Note 4 6" xfId="7005"/>
    <cellStyle name="Note 4 7" xfId="7006"/>
    <cellStyle name="Note 4 8" xfId="7007"/>
    <cellStyle name="Note 5" xfId="69"/>
    <cellStyle name="Note 5 2" xfId="7008"/>
    <cellStyle name="Note 5 2 2" xfId="7009"/>
    <cellStyle name="Note 5 2 2 2" xfId="7010"/>
    <cellStyle name="Note 5 2 2 2 2" xfId="7011"/>
    <cellStyle name="Note 5 2 2 3" xfId="7012"/>
    <cellStyle name="Note 5 2 3" xfId="7013"/>
    <cellStyle name="Note 5 2 3 2" xfId="7014"/>
    <cellStyle name="Note 5 2 4" xfId="7015"/>
    <cellStyle name="Note 5 2 5" xfId="7016"/>
    <cellStyle name="Note 5 2 6" xfId="7017"/>
    <cellStyle name="Note 5 2 7" xfId="7018"/>
    <cellStyle name="Note 5 3" xfId="7019"/>
    <cellStyle name="Note 5 3 2" xfId="7020"/>
    <cellStyle name="Note 5 3 2 2" xfId="7021"/>
    <cellStyle name="Note 5 3 3" xfId="7022"/>
    <cellStyle name="Note 5 3 4" xfId="7023"/>
    <cellStyle name="Note 5 3 4 2" xfId="9451"/>
    <cellStyle name="Note 5 3 4 3" xfId="9707"/>
    <cellStyle name="Note 5 3 4 4" xfId="10878"/>
    <cellStyle name="Note 5 4" xfId="7024"/>
    <cellStyle name="Note 5 4 2" xfId="7025"/>
    <cellStyle name="Note 5 5" xfId="7026"/>
    <cellStyle name="Note 5 6" xfId="7027"/>
    <cellStyle name="Note 5 7" xfId="7028"/>
    <cellStyle name="Note 5 8" xfId="7029"/>
    <cellStyle name="Note 6" xfId="70"/>
    <cellStyle name="Note 6 2" xfId="7030"/>
    <cellStyle name="Note 6 2 2" xfId="7031"/>
    <cellStyle name="Note 6 2 2 2" xfId="7032"/>
    <cellStyle name="Note 6 2 2 2 2" xfId="7033"/>
    <cellStyle name="Note 6 2 2 3" xfId="7034"/>
    <cellStyle name="Note 6 2 3" xfId="7035"/>
    <cellStyle name="Note 6 2 3 2" xfId="7036"/>
    <cellStyle name="Note 6 2 4" xfId="7037"/>
    <cellStyle name="Note 6 2 5" xfId="7038"/>
    <cellStyle name="Note 6 2 6" xfId="7039"/>
    <cellStyle name="Note 6 2 7" xfId="7040"/>
    <cellStyle name="Note 6 3" xfId="7041"/>
    <cellStyle name="Note 6 3 2" xfId="7042"/>
    <cellStyle name="Note 6 3 2 2" xfId="7043"/>
    <cellStyle name="Note 6 3 3" xfId="7044"/>
    <cellStyle name="Note 6 3 4" xfId="7045"/>
    <cellStyle name="Note 6 3 4 2" xfId="9464"/>
    <cellStyle name="Note 6 3 4 3" xfId="9708"/>
    <cellStyle name="Note 6 3 4 4" xfId="10879"/>
    <cellStyle name="Note 6 4" xfId="7046"/>
    <cellStyle name="Note 6 4 2" xfId="7047"/>
    <cellStyle name="Note 6 5" xfId="7048"/>
    <cellStyle name="Note 6 6" xfId="7049"/>
    <cellStyle name="Note 6 7" xfId="7050"/>
    <cellStyle name="Note 6 8" xfId="7051"/>
    <cellStyle name="Note 7" xfId="7052"/>
    <cellStyle name="Note 7 2" xfId="7053"/>
    <cellStyle name="Note 7 2 2" xfId="7054"/>
    <cellStyle name="Note 7 2 2 2" xfId="7055"/>
    <cellStyle name="Note 7 2 3" xfId="7056"/>
    <cellStyle name="Note 7 2 4" xfId="7057"/>
    <cellStyle name="Note 7 2 4 2" xfId="9476"/>
    <cellStyle name="Note 7 2 4 3" xfId="9709"/>
    <cellStyle name="Note 7 2 4 4" xfId="10880"/>
    <cellStyle name="Note 7 3" xfId="7058"/>
    <cellStyle name="Note 7 3 2" xfId="7059"/>
    <cellStyle name="Note 7 4" xfId="7060"/>
    <cellStyle name="Note 7 5" xfId="7061"/>
    <cellStyle name="Note 7 6" xfId="7062"/>
    <cellStyle name="Note 7 7" xfId="7063"/>
    <cellStyle name="Note 8" xfId="7064"/>
    <cellStyle name="Note 8 2" xfId="7065"/>
    <cellStyle name="Note 8 2 2" xfId="7066"/>
    <cellStyle name="Note 8 2 2 2" xfId="7067"/>
    <cellStyle name="Note 8 2 3" xfId="7068"/>
    <cellStyle name="Note 8 2 4" xfId="9479"/>
    <cellStyle name="Note 8 2 5" xfId="10881"/>
    <cellStyle name="Note 8 3" xfId="7069"/>
    <cellStyle name="Note 8 3 2" xfId="7070"/>
    <cellStyle name="Note 8 3 3" xfId="7071"/>
    <cellStyle name="Note 8 3 3 2" xfId="9480"/>
    <cellStyle name="Note 8 3 3 3" xfId="10882"/>
    <cellStyle name="Note 8 4" xfId="7072"/>
    <cellStyle name="Note 8 5" xfId="7073"/>
    <cellStyle name="Note 8 6" xfId="7074"/>
    <cellStyle name="Note 8 7" xfId="7075"/>
    <cellStyle name="Note 9" xfId="7076"/>
    <cellStyle name="Note 9 2" xfId="7077"/>
    <cellStyle name="Note 9 3" xfId="9481"/>
    <cellStyle name="Note 9 4" xfId="9710"/>
    <cellStyle name="Note 9 5" xfId="10883"/>
    <cellStyle name="Number no Dec" xfId="7078"/>
    <cellStyle name="Number no Dec 2" xfId="7079"/>
    <cellStyle name="Number no Dec 3" xfId="7080"/>
    <cellStyle name="Number no Dec 4" xfId="7081"/>
    <cellStyle name="Number no Dec_Controls" xfId="7082"/>
    <cellStyle name="Output" xfId="735" builtinId="21" customBuiltin="1"/>
    <cellStyle name="Output 2" xfId="333"/>
    <cellStyle name="Output 2 2" xfId="7083"/>
    <cellStyle name="Output 2 3" xfId="7084"/>
    <cellStyle name="Output 2 3 2" xfId="9482"/>
    <cellStyle name="Output 2 3 3" xfId="9711"/>
    <cellStyle name="Output 2 3 4" xfId="10884"/>
    <cellStyle name="Output 3" xfId="7085"/>
    <cellStyle name="Output 3 2" xfId="7086"/>
    <cellStyle name="Output 3 2 2" xfId="9483"/>
    <cellStyle name="Output 3 2 3" xfId="9712"/>
    <cellStyle name="Output 3 2 4" xfId="10885"/>
    <cellStyle name="Output 4" xfId="7087"/>
    <cellStyle name="Output 4 2" xfId="7088"/>
    <cellStyle name="Output 4 2 2" xfId="9484"/>
    <cellStyle name="Output 4 2 3" xfId="9713"/>
    <cellStyle name="Output 4 2 4" xfId="10886"/>
    <cellStyle name="Output 5" xfId="7089"/>
    <cellStyle name="Output 5 2" xfId="7090"/>
    <cellStyle name="Output 5 2 2" xfId="9486"/>
    <cellStyle name="Output 5 2 3" xfId="9715"/>
    <cellStyle name="Output 5 2 4" xfId="10888"/>
    <cellStyle name="Output 5 3" xfId="9485"/>
    <cellStyle name="Output 5 4" xfId="9714"/>
    <cellStyle name="Output 5 5" xfId="10887"/>
    <cellStyle name="Output 6" xfId="7091"/>
    <cellStyle name="Output 6 2" xfId="7092"/>
    <cellStyle name="Output 6 2 2" xfId="9488"/>
    <cellStyle name="Output 6 2 3" xfId="9717"/>
    <cellStyle name="Output 6 2 4" xfId="10890"/>
    <cellStyle name="Output 6 3" xfId="9487"/>
    <cellStyle name="Output 6 4" xfId="9716"/>
    <cellStyle name="Output 6 5" xfId="10889"/>
    <cellStyle name="Output 7" xfId="7093"/>
    <cellStyle name="Output 7 2" xfId="7094"/>
    <cellStyle name="Output 7 2 2" xfId="9490"/>
    <cellStyle name="Output 7 2 3" xfId="9719"/>
    <cellStyle name="Output 7 2 4" xfId="10892"/>
    <cellStyle name="Output 7 3" xfId="9489"/>
    <cellStyle name="Output 7 4" xfId="9718"/>
    <cellStyle name="Output 7 5" xfId="10891"/>
    <cellStyle name="Output 8" xfId="7095"/>
    <cellStyle name="Output 9" xfId="7687"/>
    <cellStyle name="Paragraph text" xfId="7096"/>
    <cellStyle name="pb_page_heading_LS" xfId="7097"/>
    <cellStyle name="Percent" xfId="7569" builtinId="5"/>
    <cellStyle name="Percent [2]" xfId="7098"/>
    <cellStyle name="Percent [2] 2" xfId="7099"/>
    <cellStyle name="Percent [2] 2 2" xfId="7100"/>
    <cellStyle name="Percent [2] 3" xfId="7101"/>
    <cellStyle name="Percent [2] 3 2" xfId="7102"/>
    <cellStyle name="Percent [2] 4" xfId="7103"/>
    <cellStyle name="Percent 10" xfId="7104"/>
    <cellStyle name="Percent 10 2" xfId="7105"/>
    <cellStyle name="Percent 10 2 2" xfId="7106"/>
    <cellStyle name="Percent 10 2 3" xfId="9492"/>
    <cellStyle name="Percent 10 2 4" xfId="10894"/>
    <cellStyle name="Percent 10 3" xfId="7107"/>
    <cellStyle name="Percent 10 3 2" xfId="7108"/>
    <cellStyle name="Percent 10 3 2 2" xfId="9493"/>
    <cellStyle name="Percent 10 3 2 3" xfId="10895"/>
    <cellStyle name="Percent 10 4" xfId="9491"/>
    <cellStyle name="Percent 10 5" xfId="10893"/>
    <cellStyle name="Percent 11" xfId="7109"/>
    <cellStyle name="Percent 11 2" xfId="7110"/>
    <cellStyle name="Percent 12" xfId="7111"/>
    <cellStyle name="Percent 12 2" xfId="7112"/>
    <cellStyle name="Percent 13" xfId="7113"/>
    <cellStyle name="Percent 13 2" xfId="7114"/>
    <cellStyle name="Percent 14" xfId="7115"/>
    <cellStyle name="Percent 14 2" xfId="7116"/>
    <cellStyle name="Percent 14 2 2" xfId="7117"/>
    <cellStyle name="Percent 14 3" xfId="7118"/>
    <cellStyle name="Percent 15" xfId="7119"/>
    <cellStyle name="Percent 15 2" xfId="7120"/>
    <cellStyle name="Percent 15 2 2" xfId="7121"/>
    <cellStyle name="Percent 15 3" xfId="7122"/>
    <cellStyle name="Percent 16" xfId="7123"/>
    <cellStyle name="Percent 16 2" xfId="7124"/>
    <cellStyle name="Percent 16 3" xfId="7125"/>
    <cellStyle name="Percent 17" xfId="7126"/>
    <cellStyle name="Percent 17 2" xfId="7127"/>
    <cellStyle name="Percent 18" xfId="7128"/>
    <cellStyle name="Percent 18 2" xfId="7129"/>
    <cellStyle name="Percent 18 2 2" xfId="7130"/>
    <cellStyle name="Percent 18 2 2 2" xfId="7131"/>
    <cellStyle name="Percent 18 2 2 2 2" xfId="7132"/>
    <cellStyle name="Percent 18 2 2 2 2 2" xfId="9496"/>
    <cellStyle name="Percent 18 2 2 2 2 3" xfId="10898"/>
    <cellStyle name="Percent 18 2 2 2 3" xfId="9495"/>
    <cellStyle name="Percent 18 2 2 2 4" xfId="10897"/>
    <cellStyle name="Percent 18 2 2 3" xfId="7133"/>
    <cellStyle name="Percent 18 2 2 3 2" xfId="9497"/>
    <cellStyle name="Percent 18 2 2 3 3" xfId="10899"/>
    <cellStyle name="Percent 18 2 2 4" xfId="9494"/>
    <cellStyle name="Percent 18 2 2 5" xfId="10896"/>
    <cellStyle name="Percent 18 2 3" xfId="7134"/>
    <cellStyle name="Percent 18 2 3 2" xfId="7135"/>
    <cellStyle name="Percent 18 2 3 2 2" xfId="9499"/>
    <cellStyle name="Percent 18 2 3 2 3" xfId="10901"/>
    <cellStyle name="Percent 18 2 3 3" xfId="9498"/>
    <cellStyle name="Percent 18 2 3 4" xfId="10900"/>
    <cellStyle name="Percent 18 2 4" xfId="7136"/>
    <cellStyle name="Percent 18 2 4 2" xfId="9500"/>
    <cellStyle name="Percent 18 2 4 3" xfId="10902"/>
    <cellStyle name="Percent 18 3" xfId="7137"/>
    <cellStyle name="Percent 18 3 2" xfId="7138"/>
    <cellStyle name="Percent 18 3 2 2" xfId="9502"/>
    <cellStyle name="Percent 18 3 2 3" xfId="10904"/>
    <cellStyle name="Percent 18 3 3" xfId="9501"/>
    <cellStyle name="Percent 18 3 4" xfId="10903"/>
    <cellStyle name="Percent 18 4" xfId="7139"/>
    <cellStyle name="Percent 18 4 2" xfId="9503"/>
    <cellStyle name="Percent 18 4 3" xfId="10905"/>
    <cellStyle name="Percent 19" xfId="7140"/>
    <cellStyle name="Percent 19 2" xfId="7141"/>
    <cellStyle name="Percent 19 2 2" xfId="7142"/>
    <cellStyle name="Percent 19 2 2 2" xfId="9504"/>
    <cellStyle name="Percent 19 2 2 3" xfId="10906"/>
    <cellStyle name="Percent 19 3" xfId="7143"/>
    <cellStyle name="Percent 19 3 2" xfId="9505"/>
    <cellStyle name="Percent 19 3 3" xfId="10907"/>
    <cellStyle name="Percent 2" xfId="136"/>
    <cellStyle name="Percent 2 10" xfId="7144"/>
    <cellStyle name="Percent 2 10 2" xfId="9506"/>
    <cellStyle name="Percent 2 10 3" xfId="10908"/>
    <cellStyle name="Percent 2 2" xfId="7145"/>
    <cellStyle name="Percent 2 2 2" xfId="7146"/>
    <cellStyle name="Percent 2 2 2 2" xfId="7147"/>
    <cellStyle name="Percent 2 2 2 2 2" xfId="7148"/>
    <cellStyle name="Percent 2 2 2 2 3" xfId="7149"/>
    <cellStyle name="Percent 2 2 2 3" xfId="7150"/>
    <cellStyle name="Percent 2 2 2 4" xfId="7151"/>
    <cellStyle name="Percent 2 2 3" xfId="7152"/>
    <cellStyle name="Percent 2 2 3 2" xfId="7153"/>
    <cellStyle name="Percent 2 2 3 3" xfId="7154"/>
    <cellStyle name="Percent 2 2 4" xfId="7155"/>
    <cellStyle name="Percent 2 2 4 2" xfId="7156"/>
    <cellStyle name="Percent 2 2 4 3" xfId="7157"/>
    <cellStyle name="Percent 2 2 5" xfId="7158"/>
    <cellStyle name="Percent 2 2 5 2" xfId="7159"/>
    <cellStyle name="Percent 2 2 5 3" xfId="7160"/>
    <cellStyle name="Percent 2 2 6" xfId="7161"/>
    <cellStyle name="Percent 2 2 6 2" xfId="7162"/>
    <cellStyle name="Percent 2 2 6 3" xfId="7163"/>
    <cellStyle name="Percent 2 2 7" xfId="7733"/>
    <cellStyle name="Percent 2 3" xfId="7164"/>
    <cellStyle name="Percent 2 3 2" xfId="7165"/>
    <cellStyle name="Percent 2 3 2 2" xfId="7166"/>
    <cellStyle name="Percent 2 3 2 3" xfId="7167"/>
    <cellStyle name="Percent 2 3 3" xfId="7168"/>
    <cellStyle name="Percent 2 3 3 2" xfId="7169"/>
    <cellStyle name="Percent 2 3 4" xfId="7170"/>
    <cellStyle name="Percent 2 3 5" xfId="7737"/>
    <cellStyle name="Percent 2 4" xfId="7171"/>
    <cellStyle name="Percent 2 4 2" xfId="7172"/>
    <cellStyle name="Percent 2 4 3" xfId="7173"/>
    <cellStyle name="Percent 2 5" xfId="7174"/>
    <cellStyle name="Percent 2 5 2" xfId="7175"/>
    <cellStyle name="Percent 2 5 3" xfId="7176"/>
    <cellStyle name="Percent 2 6" xfId="7177"/>
    <cellStyle name="Percent 2 6 2" xfId="7178"/>
    <cellStyle name="Percent 2 6 3" xfId="7179"/>
    <cellStyle name="Percent 2 7" xfId="7180"/>
    <cellStyle name="Percent 2 8" xfId="7181"/>
    <cellStyle name="Percent 2 9" xfId="7182"/>
    <cellStyle name="Percent 20" xfId="7183"/>
    <cellStyle name="Percent 20 2" xfId="7184"/>
    <cellStyle name="Percent 20 2 2" xfId="7185"/>
    <cellStyle name="Percent 20 2 2 2" xfId="9507"/>
    <cellStyle name="Percent 20 2 2 3" xfId="10909"/>
    <cellStyle name="Percent 20 3" xfId="7186"/>
    <cellStyle name="Percent 20 3 2" xfId="9508"/>
    <cellStyle name="Percent 20 3 3" xfId="10910"/>
    <cellStyle name="Percent 21" xfId="7187"/>
    <cellStyle name="Percent 21 2" xfId="7188"/>
    <cellStyle name="Percent 21 2 2" xfId="9509"/>
    <cellStyle name="Percent 21 2 3" xfId="10911"/>
    <cellStyle name="Percent 22" xfId="7189"/>
    <cellStyle name="Percent 22 2" xfId="7190"/>
    <cellStyle name="Percent 22 2 2" xfId="9510"/>
    <cellStyle name="Percent 22 2 3" xfId="10912"/>
    <cellStyle name="Percent 23" xfId="7191"/>
    <cellStyle name="Percent 24" xfId="7192"/>
    <cellStyle name="Percent 25" xfId="7193"/>
    <cellStyle name="Percent 26" xfId="7194"/>
    <cellStyle name="Percent 27" xfId="7195"/>
    <cellStyle name="Percent 28" xfId="7196"/>
    <cellStyle name="Percent 29" xfId="7197"/>
    <cellStyle name="Percent 3" xfId="772"/>
    <cellStyle name="Percent 3 2" xfId="7198"/>
    <cellStyle name="Percent 3 2 2" xfId="7199"/>
    <cellStyle name="Percent 3 2 2 2" xfId="7200"/>
    <cellStyle name="Percent 3 2 2 3" xfId="7201"/>
    <cellStyle name="Percent 3 2 2 3 2" xfId="9511"/>
    <cellStyle name="Percent 3 2 2 3 3" xfId="10913"/>
    <cellStyle name="Percent 3 2 3" xfId="7202"/>
    <cellStyle name="Percent 3 3" xfId="7203"/>
    <cellStyle name="Percent 3 3 2" xfId="7204"/>
    <cellStyle name="Percent 3 3 2 2" xfId="7205"/>
    <cellStyle name="Percent 3 3 2 3" xfId="9512"/>
    <cellStyle name="Percent 3 3 2 4" xfId="10914"/>
    <cellStyle name="Percent 3 3 3" xfId="7206"/>
    <cellStyle name="Percent 3 4" xfId="7207"/>
    <cellStyle name="Percent 3 4 2" xfId="7208"/>
    <cellStyle name="Percent 3 4 3" xfId="7209"/>
    <cellStyle name="Percent 3 4 3 2" xfId="9513"/>
    <cellStyle name="Percent 3 4 3 3" xfId="10915"/>
    <cellStyle name="Percent 3 5" xfId="7210"/>
    <cellStyle name="Percent 3 5 2" xfId="7211"/>
    <cellStyle name="Percent 3 5 2 2" xfId="9514"/>
    <cellStyle name="Percent 3 5 2 3" xfId="10916"/>
    <cellStyle name="Percent 3 6" xfId="7212"/>
    <cellStyle name="Percent 3 6 2" xfId="9515"/>
    <cellStyle name="Percent 3 6 3" xfId="10917"/>
    <cellStyle name="Percent 3 7" xfId="7213"/>
    <cellStyle name="Percent 3 8" xfId="7729"/>
    <cellStyle name="Percent 30" xfId="7214"/>
    <cellStyle name="Percent 31" xfId="7215"/>
    <cellStyle name="Percent 32" xfId="7216"/>
    <cellStyle name="Percent 4" xfId="785"/>
    <cellStyle name="Percent 4 2" xfId="1198"/>
    <cellStyle name="Percent 4 2 2" xfId="8199"/>
    <cellStyle name="Percent 4 2 3" xfId="10330"/>
    <cellStyle name="Percent 4 3" xfId="7779"/>
    <cellStyle name="Percent 4 4" xfId="9910"/>
    <cellStyle name="Percent 5" xfId="787"/>
    <cellStyle name="Percent 5 2" xfId="7217"/>
    <cellStyle name="Percent 6" xfId="7218"/>
    <cellStyle name="Percent 6 2" xfId="7219"/>
    <cellStyle name="Percent 6 2 2" xfId="7220"/>
    <cellStyle name="Percent 6 2 2 2" xfId="9517"/>
    <cellStyle name="Percent 6 2 2 3" xfId="10919"/>
    <cellStyle name="Percent 6 2 3" xfId="7221"/>
    <cellStyle name="Percent 6 2 4" xfId="9516"/>
    <cellStyle name="Percent 6 2 5" xfId="10918"/>
    <cellStyle name="Percent 6 3" xfId="7222"/>
    <cellStyle name="Percent 6 3 2" xfId="7223"/>
    <cellStyle name="Percent 6 3 2 2" xfId="9518"/>
    <cellStyle name="Percent 6 3 2 3" xfId="10920"/>
    <cellStyle name="Percent 6 4" xfId="8569"/>
    <cellStyle name="Percent 6 5" xfId="10700"/>
    <cellStyle name="Percent 7" xfId="7224"/>
    <cellStyle name="Percent 7 2" xfId="7225"/>
    <cellStyle name="Percent 7 2 2" xfId="9520"/>
    <cellStyle name="Percent 7 2 3" xfId="10922"/>
    <cellStyle name="Percent 7 3" xfId="7226"/>
    <cellStyle name="Percent 7 3 2" xfId="7227"/>
    <cellStyle name="Percent 7 3 2 2" xfId="9521"/>
    <cellStyle name="Percent 7 3 2 3" xfId="10923"/>
    <cellStyle name="Percent 7 4" xfId="9519"/>
    <cellStyle name="Percent 7 5" xfId="10921"/>
    <cellStyle name="Percent 8" xfId="7228"/>
    <cellStyle name="Percent 8 2" xfId="7229"/>
    <cellStyle name="Percent 9" xfId="7230"/>
    <cellStyle name="Percent 9 2" xfId="7231"/>
    <cellStyle name="Percent2" xfId="7232"/>
    <cellStyle name="Red Text" xfId="7233"/>
    <cellStyle name="Remote" xfId="7234"/>
    <cellStyle name="Revenue" xfId="7235"/>
    <cellStyle name="RevList" xfId="7236"/>
    <cellStyle name="s]_x000d__x000a_spooler=no_x000d__x000a_LOAD=C:\CONTROL\VIRUSCAN\VSHWIN.EXE_x000d__x000a_run=_x000d__x000a_Beep=yes_x000d__x000a_NullPort=None_x000d__x000a_BorderWidth=3_x000d__x000a_CursorBlinkRate=530_x000d_" xfId="7237"/>
    <cellStyle name="s]_x000d__x000a_spooler=no_x000d__x000a_LOAD=C:\CONTROL\VIRUSCAN\VSHWIN.EXE_x000d__x000a_run=_x000d__x000a_Beep=yes_x000d__x000a_NullPort=None_x000d__x000a_BorderWidth=3_x000d__x000a_CursorBlinkRate=530_x000d_ 2" xfId="7238"/>
    <cellStyle name="SAPBEXaggData" xfId="71"/>
    <cellStyle name="SAPBEXaggData 2" xfId="349"/>
    <cellStyle name="SAPBEXaggData 2 2" xfId="412"/>
    <cellStyle name="SAPBEXaggData 2 2 2" xfId="889"/>
    <cellStyle name="SAPBEXaggData 2 2 2 2" xfId="8200"/>
    <cellStyle name="SAPBEXaggData 2 2 2 3" xfId="9097"/>
    <cellStyle name="SAPBEXaggData 2 2 2 4" xfId="10331"/>
    <cellStyle name="SAPBEXaggData 2 2 3" xfId="7239"/>
    <cellStyle name="SAPBEXaggData 2 2 3 2" xfId="9522"/>
    <cellStyle name="SAPBEXaggData 2 2 3 3" xfId="9720"/>
    <cellStyle name="SAPBEXaggData 2 2 3 4" xfId="10924"/>
    <cellStyle name="SAPBEXaggData 2 2 4" xfId="7781"/>
    <cellStyle name="SAPBEXaggData 2 2 5" xfId="9477"/>
    <cellStyle name="SAPBEXaggData 2 2 6" xfId="9912"/>
    <cellStyle name="SAPBEXaggData 2 3" xfId="443"/>
    <cellStyle name="SAPBEXaggData 2 3 2" xfId="920"/>
    <cellStyle name="SAPBEXaggData 2 3 2 2" xfId="8201"/>
    <cellStyle name="SAPBEXaggData 2 3 2 3" xfId="9096"/>
    <cellStyle name="SAPBEXaggData 2 3 2 4" xfId="10332"/>
    <cellStyle name="SAPBEXaggData 2 3 3" xfId="7782"/>
    <cellStyle name="SAPBEXaggData 2 3 4" xfId="9475"/>
    <cellStyle name="SAPBEXaggData 2 3 5" xfId="9913"/>
    <cellStyle name="SAPBEXaggData 2 4" xfId="828"/>
    <cellStyle name="SAPBEXaggData 2 4 2" xfId="8202"/>
    <cellStyle name="SAPBEXaggData 2 4 3" xfId="9095"/>
    <cellStyle name="SAPBEXaggData 2 4 4" xfId="10333"/>
    <cellStyle name="SAPBEXaggData 2 5" xfId="7780"/>
    <cellStyle name="SAPBEXaggData 2 6" xfId="9478"/>
    <cellStyle name="SAPBEXaggData 2 7" xfId="9911"/>
    <cellStyle name="SAPBEXaggData 3" xfId="417"/>
    <cellStyle name="SAPBEXaggData 3 2" xfId="894"/>
    <cellStyle name="SAPBEXaggData 3 2 2" xfId="8203"/>
    <cellStyle name="SAPBEXaggData 3 2 3" xfId="9093"/>
    <cellStyle name="SAPBEXaggData 3 2 4" xfId="10334"/>
    <cellStyle name="SAPBEXaggData 3 3" xfId="7240"/>
    <cellStyle name="SAPBEXaggData 3 3 2" xfId="9523"/>
    <cellStyle name="SAPBEXaggData 3 3 3" xfId="9721"/>
    <cellStyle name="SAPBEXaggData 3 3 4" xfId="10925"/>
    <cellStyle name="SAPBEXaggData 3 4" xfId="7783"/>
    <cellStyle name="SAPBEXaggData 3 5" xfId="9474"/>
    <cellStyle name="SAPBEXaggData 3 6" xfId="9914"/>
    <cellStyle name="SAPBEXaggData 4" xfId="790"/>
    <cellStyle name="SAPBEXaggData 4 2" xfId="8204"/>
    <cellStyle name="SAPBEXaggData 4 3" xfId="9092"/>
    <cellStyle name="SAPBEXaggData 4 4" xfId="10335"/>
    <cellStyle name="SAPBEXaggData 5" xfId="7241"/>
    <cellStyle name="SAPBEXaggData 5 2" xfId="9524"/>
    <cellStyle name="SAPBEXaggData 5 3" xfId="9722"/>
    <cellStyle name="SAPBEXaggData 5 4" xfId="10926"/>
    <cellStyle name="SAPBEXaggData 6" xfId="7242"/>
    <cellStyle name="SAPBEXaggData 6 2" xfId="9525"/>
    <cellStyle name="SAPBEXaggData 6 3" xfId="9723"/>
    <cellStyle name="SAPBEXaggData 6 4" xfId="10927"/>
    <cellStyle name="SAPBEXaggData 7" xfId="7688"/>
    <cellStyle name="SAPBEXaggData 8" xfId="7739"/>
    <cellStyle name="SAPBEXaggData_DATA-12moDEC2010 Cap Targets" xfId="7243"/>
    <cellStyle name="SAPBEXaggDataEmph" xfId="72"/>
    <cellStyle name="SAPBEXaggDataEmph 2" xfId="350"/>
    <cellStyle name="SAPBEXaggDataEmph 2 2" xfId="451"/>
    <cellStyle name="SAPBEXaggDataEmph 2 2 2" xfId="928"/>
    <cellStyle name="SAPBEXaggDataEmph 2 2 2 2" xfId="8205"/>
    <cellStyle name="SAPBEXaggDataEmph 2 2 2 3" xfId="9091"/>
    <cellStyle name="SAPBEXaggDataEmph 2 2 2 4" xfId="10336"/>
    <cellStyle name="SAPBEXaggDataEmph 2 2 3" xfId="7786"/>
    <cellStyle name="SAPBEXaggDataEmph 2 2 4" xfId="9471"/>
    <cellStyle name="SAPBEXaggDataEmph 2 2 5" xfId="9917"/>
    <cellStyle name="SAPBEXaggDataEmph 2 3" xfId="526"/>
    <cellStyle name="SAPBEXaggDataEmph 2 3 2" xfId="982"/>
    <cellStyle name="SAPBEXaggDataEmph 2 3 2 2" xfId="8206"/>
    <cellStyle name="SAPBEXaggDataEmph 2 3 2 3" xfId="9090"/>
    <cellStyle name="SAPBEXaggDataEmph 2 3 2 4" xfId="10337"/>
    <cellStyle name="SAPBEXaggDataEmph 2 3 3" xfId="7787"/>
    <cellStyle name="SAPBEXaggDataEmph 2 3 4" xfId="9470"/>
    <cellStyle name="SAPBEXaggDataEmph 2 3 5" xfId="9918"/>
    <cellStyle name="SAPBEXaggDataEmph 2 4" xfId="603"/>
    <cellStyle name="SAPBEXaggDataEmph 2 4 2" xfId="1059"/>
    <cellStyle name="SAPBEXaggDataEmph 2 4 2 2" xfId="8207"/>
    <cellStyle name="SAPBEXaggDataEmph 2 4 2 3" xfId="9089"/>
    <cellStyle name="SAPBEXaggDataEmph 2 4 2 4" xfId="10338"/>
    <cellStyle name="SAPBEXaggDataEmph 2 4 3" xfId="7788"/>
    <cellStyle name="SAPBEXaggDataEmph 2 4 4" xfId="9469"/>
    <cellStyle name="SAPBEXaggDataEmph 2 4 5" xfId="9919"/>
    <cellStyle name="SAPBEXaggDataEmph 2 5" xfId="419"/>
    <cellStyle name="SAPBEXaggDataEmph 2 5 2" xfId="896"/>
    <cellStyle name="SAPBEXaggDataEmph 2 5 2 2" xfId="8208"/>
    <cellStyle name="SAPBEXaggDataEmph 2 5 2 3" xfId="9088"/>
    <cellStyle name="SAPBEXaggDataEmph 2 5 2 4" xfId="10339"/>
    <cellStyle name="SAPBEXaggDataEmph 2 5 3" xfId="7789"/>
    <cellStyle name="SAPBEXaggDataEmph 2 5 4" xfId="9468"/>
    <cellStyle name="SAPBEXaggDataEmph 2 5 5" xfId="9920"/>
    <cellStyle name="SAPBEXaggDataEmph 2 6" xfId="829"/>
    <cellStyle name="SAPBEXaggDataEmph 2 6 2" xfId="8209"/>
    <cellStyle name="SAPBEXaggDataEmph 2 6 3" xfId="9087"/>
    <cellStyle name="SAPBEXaggDataEmph 2 6 4" xfId="10340"/>
    <cellStyle name="SAPBEXaggDataEmph 2 7" xfId="7785"/>
    <cellStyle name="SAPBEXaggDataEmph 2 8" xfId="9472"/>
    <cellStyle name="SAPBEXaggDataEmph 2 9" xfId="9916"/>
    <cellStyle name="SAPBEXaggDataEmph 3" xfId="404"/>
    <cellStyle name="SAPBEXaggDataEmph 3 2" xfId="494"/>
    <cellStyle name="SAPBEXaggDataEmph 3 2 2" xfId="971"/>
    <cellStyle name="SAPBEXaggDataEmph 3 2 2 2" xfId="8210"/>
    <cellStyle name="SAPBEXaggDataEmph 3 2 2 3" xfId="9086"/>
    <cellStyle name="SAPBEXaggDataEmph 3 2 2 4" xfId="10341"/>
    <cellStyle name="SAPBEXaggDataEmph 3 2 3" xfId="7791"/>
    <cellStyle name="SAPBEXaggDataEmph 3 2 4" xfId="9466"/>
    <cellStyle name="SAPBEXaggDataEmph 3 2 5" xfId="9922"/>
    <cellStyle name="SAPBEXaggDataEmph 3 3" xfId="578"/>
    <cellStyle name="SAPBEXaggDataEmph 3 3 2" xfId="1034"/>
    <cellStyle name="SAPBEXaggDataEmph 3 3 2 2" xfId="8211"/>
    <cellStyle name="SAPBEXaggDataEmph 3 3 2 3" xfId="9085"/>
    <cellStyle name="SAPBEXaggDataEmph 3 3 2 4" xfId="10342"/>
    <cellStyle name="SAPBEXaggDataEmph 3 3 3" xfId="7792"/>
    <cellStyle name="SAPBEXaggDataEmph 3 3 4" xfId="9465"/>
    <cellStyle name="SAPBEXaggDataEmph 3 3 5" xfId="9923"/>
    <cellStyle name="SAPBEXaggDataEmph 3 4" xfId="644"/>
    <cellStyle name="SAPBEXaggDataEmph 3 4 2" xfId="1100"/>
    <cellStyle name="SAPBEXaggDataEmph 3 4 2 2" xfId="8212"/>
    <cellStyle name="SAPBEXaggDataEmph 3 4 2 3" xfId="9084"/>
    <cellStyle name="SAPBEXaggDataEmph 3 4 2 4" xfId="10343"/>
    <cellStyle name="SAPBEXaggDataEmph 3 4 3" xfId="7793"/>
    <cellStyle name="SAPBEXaggDataEmph 3 4 4" xfId="9463"/>
    <cellStyle name="SAPBEXaggDataEmph 3 4 5" xfId="9924"/>
    <cellStyle name="SAPBEXaggDataEmph 3 5" xfId="698"/>
    <cellStyle name="SAPBEXaggDataEmph 3 5 2" xfId="1154"/>
    <cellStyle name="SAPBEXaggDataEmph 3 5 2 2" xfId="8213"/>
    <cellStyle name="SAPBEXaggDataEmph 3 5 2 3" xfId="9083"/>
    <cellStyle name="SAPBEXaggDataEmph 3 5 2 4" xfId="10344"/>
    <cellStyle name="SAPBEXaggDataEmph 3 5 3" xfId="7794"/>
    <cellStyle name="SAPBEXaggDataEmph 3 5 4" xfId="9462"/>
    <cellStyle name="SAPBEXaggDataEmph 3 5 5" xfId="9925"/>
    <cellStyle name="SAPBEXaggDataEmph 3 6" xfId="883"/>
    <cellStyle name="SAPBEXaggDataEmph 3 6 2" xfId="8214"/>
    <cellStyle name="SAPBEXaggDataEmph 3 6 3" xfId="9082"/>
    <cellStyle name="SAPBEXaggDataEmph 3 6 4" xfId="10345"/>
    <cellStyle name="SAPBEXaggDataEmph 3 7" xfId="7790"/>
    <cellStyle name="SAPBEXaggDataEmph 3 8" xfId="9467"/>
    <cellStyle name="SAPBEXaggDataEmph 3 9" xfId="9921"/>
    <cellStyle name="SAPBEXaggDataEmph 4" xfId="502"/>
    <cellStyle name="SAPBEXaggDataEmph 4 2" xfId="583"/>
    <cellStyle name="SAPBEXaggDataEmph 4 2 2" xfId="1039"/>
    <cellStyle name="SAPBEXaggDataEmph 4 2 2 2" xfId="8215"/>
    <cellStyle name="SAPBEXaggDataEmph 4 2 2 3" xfId="9081"/>
    <cellStyle name="SAPBEXaggDataEmph 4 2 2 4" xfId="10346"/>
    <cellStyle name="SAPBEXaggDataEmph 4 2 3" xfId="7796"/>
    <cellStyle name="SAPBEXaggDataEmph 4 2 4" xfId="9460"/>
    <cellStyle name="SAPBEXaggDataEmph 4 2 5" xfId="9927"/>
    <cellStyle name="SAPBEXaggDataEmph 4 3" xfId="648"/>
    <cellStyle name="SAPBEXaggDataEmph 4 3 2" xfId="1104"/>
    <cellStyle name="SAPBEXaggDataEmph 4 3 2 2" xfId="8216"/>
    <cellStyle name="SAPBEXaggDataEmph 4 3 2 3" xfId="9080"/>
    <cellStyle name="SAPBEXaggDataEmph 4 3 2 4" xfId="10347"/>
    <cellStyle name="SAPBEXaggDataEmph 4 3 3" xfId="7797"/>
    <cellStyle name="SAPBEXaggDataEmph 4 3 4" xfId="9459"/>
    <cellStyle name="SAPBEXaggDataEmph 4 3 5" xfId="9928"/>
    <cellStyle name="SAPBEXaggDataEmph 4 4" xfId="703"/>
    <cellStyle name="SAPBEXaggDataEmph 4 4 2" xfId="1159"/>
    <cellStyle name="SAPBEXaggDataEmph 4 4 2 2" xfId="8217"/>
    <cellStyle name="SAPBEXaggDataEmph 4 4 2 3" xfId="9079"/>
    <cellStyle name="SAPBEXaggDataEmph 4 4 2 4" xfId="10348"/>
    <cellStyle name="SAPBEXaggDataEmph 4 4 3" xfId="7798"/>
    <cellStyle name="SAPBEXaggDataEmph 4 4 4" xfId="9458"/>
    <cellStyle name="SAPBEXaggDataEmph 4 4 5" xfId="9929"/>
    <cellStyle name="SAPBEXaggDataEmph 4 5" xfId="7795"/>
    <cellStyle name="SAPBEXaggDataEmph 4 6" xfId="9461"/>
    <cellStyle name="SAPBEXaggDataEmph 4 7" xfId="9926"/>
    <cellStyle name="SAPBEXaggDataEmph 5" xfId="791"/>
    <cellStyle name="SAPBEXaggDataEmph 5 2" xfId="8218"/>
    <cellStyle name="SAPBEXaggDataEmph 5 3" xfId="9078"/>
    <cellStyle name="SAPBEXaggDataEmph 5 4" xfId="10349"/>
    <cellStyle name="SAPBEXaggDataEmph 6" xfId="7689"/>
    <cellStyle name="SAPBEXaggDataEmph 7" xfId="7784"/>
    <cellStyle name="SAPBEXaggDataEmph 8" xfId="9473"/>
    <cellStyle name="SAPBEXaggDataEmph 9" xfId="9915"/>
    <cellStyle name="SAPBEXaggExc1" xfId="73"/>
    <cellStyle name="SAPBEXaggExc1Emph" xfId="74"/>
    <cellStyle name="SAPBEXaggExc2" xfId="75"/>
    <cellStyle name="SAPBEXaggExc2Emph" xfId="76"/>
    <cellStyle name="SAPBEXaggItem" xfId="77"/>
    <cellStyle name="SAPBEXaggItem 2" xfId="351"/>
    <cellStyle name="SAPBEXaggItem 2 2" xfId="527"/>
    <cellStyle name="SAPBEXaggItem 2 2 2" xfId="983"/>
    <cellStyle name="SAPBEXaggItem 2 2 2 2" xfId="8219"/>
    <cellStyle name="SAPBEXaggItem 2 2 2 3" xfId="9077"/>
    <cellStyle name="SAPBEXaggItem 2 2 2 4" xfId="10350"/>
    <cellStyle name="SAPBEXaggItem 2 2 3" xfId="7801"/>
    <cellStyle name="SAPBEXaggItem 2 2 4" xfId="9932"/>
    <cellStyle name="SAPBEXaggItem 2 3" xfId="423"/>
    <cellStyle name="SAPBEXaggItem 2 3 2" xfId="900"/>
    <cellStyle name="SAPBEXaggItem 2 3 2 2" xfId="8220"/>
    <cellStyle name="SAPBEXaggItem 2 3 2 3" xfId="9076"/>
    <cellStyle name="SAPBEXaggItem 2 3 2 4" xfId="10351"/>
    <cellStyle name="SAPBEXaggItem 2 3 3" xfId="7802"/>
    <cellStyle name="SAPBEXaggItem 2 3 4" xfId="9933"/>
    <cellStyle name="SAPBEXaggItem 2 4" xfId="830"/>
    <cellStyle name="SAPBEXaggItem 2 4 2" xfId="8221"/>
    <cellStyle name="SAPBEXaggItem 2 4 3" xfId="9075"/>
    <cellStyle name="SAPBEXaggItem 2 4 4" xfId="10352"/>
    <cellStyle name="SAPBEXaggItem 2 5" xfId="7800"/>
    <cellStyle name="SAPBEXaggItem 2 6" xfId="9931"/>
    <cellStyle name="SAPBEXaggItem 3" xfId="447"/>
    <cellStyle name="SAPBEXaggItem 3 2" xfId="924"/>
    <cellStyle name="SAPBEXaggItem 3 2 2" xfId="8222"/>
    <cellStyle name="SAPBEXaggItem 3 2 3" xfId="9074"/>
    <cellStyle name="SAPBEXaggItem 3 2 4" xfId="10353"/>
    <cellStyle name="SAPBEXaggItem 3 3" xfId="7803"/>
    <cellStyle name="SAPBEXaggItem 3 4" xfId="9934"/>
    <cellStyle name="SAPBEXaggItem 4" xfId="792"/>
    <cellStyle name="SAPBEXaggItem 4 2" xfId="8223"/>
    <cellStyle name="SAPBEXaggItem 4 3" xfId="9073"/>
    <cellStyle name="SAPBEXaggItem 4 4" xfId="10354"/>
    <cellStyle name="SAPBEXaggItem 5" xfId="7244"/>
    <cellStyle name="SAPBEXaggItem 5 2" xfId="9526"/>
    <cellStyle name="SAPBEXaggItem 5 3" xfId="9724"/>
    <cellStyle name="SAPBEXaggItem 5 4" xfId="10928"/>
    <cellStyle name="SAPBEXaggItem 6" xfId="7690"/>
    <cellStyle name="SAPBEXaggItem 7" xfId="7799"/>
    <cellStyle name="SAPBEXaggItem 8" xfId="9930"/>
    <cellStyle name="SAPBEXaggItemX" xfId="78"/>
    <cellStyle name="SAPBEXaggItemX 10" xfId="9935"/>
    <cellStyle name="SAPBEXaggItemX 2" xfId="352"/>
    <cellStyle name="SAPBEXaggItemX 2 2" xfId="452"/>
    <cellStyle name="SAPBEXaggItemX 2 2 2" xfId="929"/>
    <cellStyle name="SAPBEXaggItemX 2 2 2 2" xfId="8224"/>
    <cellStyle name="SAPBEXaggItemX 2 2 2 3" xfId="9072"/>
    <cellStyle name="SAPBEXaggItemX 2 2 2 4" xfId="10355"/>
    <cellStyle name="SAPBEXaggItemX 2 2 3" xfId="7806"/>
    <cellStyle name="SAPBEXaggItemX 2 2 4" xfId="9456"/>
    <cellStyle name="SAPBEXaggItemX 2 2 5" xfId="9937"/>
    <cellStyle name="SAPBEXaggItemX 2 3" xfId="528"/>
    <cellStyle name="SAPBEXaggItemX 2 3 2" xfId="984"/>
    <cellStyle name="SAPBEXaggItemX 2 3 2 2" xfId="8225"/>
    <cellStyle name="SAPBEXaggItemX 2 3 2 3" xfId="9071"/>
    <cellStyle name="SAPBEXaggItemX 2 3 2 4" xfId="10356"/>
    <cellStyle name="SAPBEXaggItemX 2 3 3" xfId="7807"/>
    <cellStyle name="SAPBEXaggItemX 2 3 4" xfId="9455"/>
    <cellStyle name="SAPBEXaggItemX 2 3 5" xfId="9938"/>
    <cellStyle name="SAPBEXaggItemX 2 4" xfId="604"/>
    <cellStyle name="SAPBEXaggItemX 2 4 2" xfId="1060"/>
    <cellStyle name="SAPBEXaggItemX 2 4 2 2" xfId="8226"/>
    <cellStyle name="SAPBEXaggItemX 2 4 2 3" xfId="9070"/>
    <cellStyle name="SAPBEXaggItemX 2 4 2 4" xfId="10357"/>
    <cellStyle name="SAPBEXaggItemX 2 4 3" xfId="7808"/>
    <cellStyle name="SAPBEXaggItemX 2 4 4" xfId="9454"/>
    <cellStyle name="SAPBEXaggItemX 2 4 5" xfId="9939"/>
    <cellStyle name="SAPBEXaggItemX 2 5" xfId="418"/>
    <cellStyle name="SAPBEXaggItemX 2 5 2" xfId="895"/>
    <cellStyle name="SAPBEXaggItemX 2 5 2 2" xfId="8227"/>
    <cellStyle name="SAPBEXaggItemX 2 5 2 3" xfId="9069"/>
    <cellStyle name="SAPBEXaggItemX 2 5 2 4" xfId="10358"/>
    <cellStyle name="SAPBEXaggItemX 2 5 3" xfId="7809"/>
    <cellStyle name="SAPBEXaggItemX 2 5 4" xfId="9453"/>
    <cellStyle name="SAPBEXaggItemX 2 5 5" xfId="9940"/>
    <cellStyle name="SAPBEXaggItemX 2 6" xfId="831"/>
    <cellStyle name="SAPBEXaggItemX 2 6 2" xfId="8228"/>
    <cellStyle name="SAPBEXaggItemX 2 6 3" xfId="9068"/>
    <cellStyle name="SAPBEXaggItemX 2 6 4" xfId="10359"/>
    <cellStyle name="SAPBEXaggItemX 2 7" xfId="7805"/>
    <cellStyle name="SAPBEXaggItemX 2 8" xfId="9457"/>
    <cellStyle name="SAPBEXaggItemX 2 9" xfId="9936"/>
    <cellStyle name="SAPBEXaggItemX 3" xfId="403"/>
    <cellStyle name="SAPBEXaggItemX 3 2" xfId="493"/>
    <cellStyle name="SAPBEXaggItemX 3 2 2" xfId="970"/>
    <cellStyle name="SAPBEXaggItemX 3 2 2 2" xfId="8229"/>
    <cellStyle name="SAPBEXaggItemX 3 2 2 3" xfId="9067"/>
    <cellStyle name="SAPBEXaggItemX 3 2 2 4" xfId="10360"/>
    <cellStyle name="SAPBEXaggItemX 3 2 3" xfId="7811"/>
    <cellStyle name="SAPBEXaggItemX 3 2 4" xfId="9450"/>
    <cellStyle name="SAPBEXaggItemX 3 2 5" xfId="9942"/>
    <cellStyle name="SAPBEXaggItemX 3 3" xfId="577"/>
    <cellStyle name="SAPBEXaggItemX 3 3 2" xfId="1033"/>
    <cellStyle name="SAPBEXaggItemX 3 3 2 2" xfId="8230"/>
    <cellStyle name="SAPBEXaggItemX 3 3 2 3" xfId="9066"/>
    <cellStyle name="SAPBEXaggItemX 3 3 2 4" xfId="10361"/>
    <cellStyle name="SAPBEXaggItemX 3 3 3" xfId="7812"/>
    <cellStyle name="SAPBEXaggItemX 3 3 4" xfId="9449"/>
    <cellStyle name="SAPBEXaggItemX 3 3 5" xfId="9943"/>
    <cellStyle name="SAPBEXaggItemX 3 4" xfId="643"/>
    <cellStyle name="SAPBEXaggItemX 3 4 2" xfId="1099"/>
    <cellStyle name="SAPBEXaggItemX 3 4 2 2" xfId="8231"/>
    <cellStyle name="SAPBEXaggItemX 3 4 2 3" xfId="9065"/>
    <cellStyle name="SAPBEXaggItemX 3 4 2 4" xfId="10362"/>
    <cellStyle name="SAPBEXaggItemX 3 4 3" xfId="7813"/>
    <cellStyle name="SAPBEXaggItemX 3 4 4" xfId="9448"/>
    <cellStyle name="SAPBEXaggItemX 3 4 5" xfId="9944"/>
    <cellStyle name="SAPBEXaggItemX 3 5" xfId="697"/>
    <cellStyle name="SAPBEXaggItemX 3 5 2" xfId="1153"/>
    <cellStyle name="SAPBEXaggItemX 3 5 2 2" xfId="8232"/>
    <cellStyle name="SAPBEXaggItemX 3 5 2 3" xfId="9064"/>
    <cellStyle name="SAPBEXaggItemX 3 5 2 4" xfId="10363"/>
    <cellStyle name="SAPBEXaggItemX 3 5 3" xfId="7814"/>
    <cellStyle name="SAPBEXaggItemX 3 5 4" xfId="9447"/>
    <cellStyle name="SAPBEXaggItemX 3 5 5" xfId="9945"/>
    <cellStyle name="SAPBEXaggItemX 3 6" xfId="882"/>
    <cellStyle name="SAPBEXaggItemX 3 6 2" xfId="8233"/>
    <cellStyle name="SAPBEXaggItemX 3 6 3" xfId="9063"/>
    <cellStyle name="SAPBEXaggItemX 3 6 4" xfId="10364"/>
    <cellStyle name="SAPBEXaggItemX 3 7" xfId="7810"/>
    <cellStyle name="SAPBEXaggItemX 3 8" xfId="9452"/>
    <cellStyle name="SAPBEXaggItemX 3 9" xfId="9941"/>
    <cellStyle name="SAPBEXaggItemX 4" xfId="520"/>
    <cellStyle name="SAPBEXaggItemX 4 2" xfId="599"/>
    <cellStyle name="SAPBEXaggItemX 4 2 2" xfId="1055"/>
    <cellStyle name="SAPBEXaggItemX 4 2 2 2" xfId="8234"/>
    <cellStyle name="SAPBEXaggItemX 4 2 2 3" xfId="9062"/>
    <cellStyle name="SAPBEXaggItemX 4 2 2 4" xfId="10365"/>
    <cellStyle name="SAPBEXaggItemX 4 2 3" xfId="7816"/>
    <cellStyle name="SAPBEXaggItemX 4 2 4" xfId="9445"/>
    <cellStyle name="SAPBEXaggItemX 4 2 5" xfId="9947"/>
    <cellStyle name="SAPBEXaggItemX 4 3" xfId="664"/>
    <cellStyle name="SAPBEXaggItemX 4 3 2" xfId="1120"/>
    <cellStyle name="SAPBEXaggItemX 4 3 2 2" xfId="8235"/>
    <cellStyle name="SAPBEXaggItemX 4 3 2 3" xfId="9061"/>
    <cellStyle name="SAPBEXaggItemX 4 3 2 4" xfId="10366"/>
    <cellStyle name="SAPBEXaggItemX 4 3 3" xfId="7817"/>
    <cellStyle name="SAPBEXaggItemX 4 3 4" xfId="9444"/>
    <cellStyle name="SAPBEXaggItemX 4 3 5" xfId="9948"/>
    <cellStyle name="SAPBEXaggItemX 4 4" xfId="719"/>
    <cellStyle name="SAPBEXaggItemX 4 4 2" xfId="1175"/>
    <cellStyle name="SAPBEXaggItemX 4 4 2 2" xfId="8236"/>
    <cellStyle name="SAPBEXaggItemX 4 4 2 3" xfId="9060"/>
    <cellStyle name="SAPBEXaggItemX 4 4 2 4" xfId="10367"/>
    <cellStyle name="SAPBEXaggItemX 4 4 3" xfId="7818"/>
    <cellStyle name="SAPBEXaggItemX 4 4 4" xfId="9443"/>
    <cellStyle name="SAPBEXaggItemX 4 4 5" xfId="9949"/>
    <cellStyle name="SAPBEXaggItemX 4 5" xfId="7815"/>
    <cellStyle name="SAPBEXaggItemX 4 6" xfId="9446"/>
    <cellStyle name="SAPBEXaggItemX 4 7" xfId="9946"/>
    <cellStyle name="SAPBEXaggItemX 5" xfId="793"/>
    <cellStyle name="SAPBEXaggItemX 5 2" xfId="8237"/>
    <cellStyle name="SAPBEXaggItemX 5 3" xfId="9059"/>
    <cellStyle name="SAPBEXaggItemX 5 4" xfId="10368"/>
    <cellStyle name="SAPBEXaggItemX 6" xfId="7245"/>
    <cellStyle name="SAPBEXaggItemX 6 2" xfId="9527"/>
    <cellStyle name="SAPBEXaggItemX 6 3" xfId="9725"/>
    <cellStyle name="SAPBEXaggItemX 6 4" xfId="10929"/>
    <cellStyle name="SAPBEXaggItemX 7" xfId="7691"/>
    <cellStyle name="SAPBEXaggItemX 8" xfId="7804"/>
    <cellStyle name="SAPBEXaggItemX 9" xfId="7778"/>
    <cellStyle name="SAPBEXchaText" xfId="79"/>
    <cellStyle name="SAPBEXchaText 2" xfId="353"/>
    <cellStyle name="SAPBEXchaText 2 2" xfId="529"/>
    <cellStyle name="SAPBEXchaText 2 2 2" xfId="985"/>
    <cellStyle name="SAPBEXchaText 2 2 2 2" xfId="8238"/>
    <cellStyle name="SAPBEXchaText 2 2 2 3" xfId="9058"/>
    <cellStyle name="SAPBEXchaText 2 2 2 4" xfId="10369"/>
    <cellStyle name="SAPBEXchaText 2 2 3" xfId="7821"/>
    <cellStyle name="SAPBEXchaText 2 2 4" xfId="9951"/>
    <cellStyle name="SAPBEXchaText 2 3" xfId="410"/>
    <cellStyle name="SAPBEXchaText 2 3 2" xfId="887"/>
    <cellStyle name="SAPBEXchaText 2 3 2 2" xfId="8239"/>
    <cellStyle name="SAPBEXchaText 2 3 2 3" xfId="9057"/>
    <cellStyle name="SAPBEXchaText 2 3 2 4" xfId="10370"/>
    <cellStyle name="SAPBEXchaText 2 3 3" xfId="7822"/>
    <cellStyle name="SAPBEXchaText 2 3 4" xfId="9952"/>
    <cellStyle name="SAPBEXchaText 2 4" xfId="832"/>
    <cellStyle name="SAPBEXchaText 2 4 2" xfId="8240"/>
    <cellStyle name="SAPBEXchaText 2 4 3" xfId="9056"/>
    <cellStyle name="SAPBEXchaText 2 4 4" xfId="10371"/>
    <cellStyle name="SAPBEXchaText 2 5" xfId="7820"/>
    <cellStyle name="SAPBEXchaText 2 6" xfId="9950"/>
    <cellStyle name="SAPBEXchaText 3" xfId="416"/>
    <cellStyle name="SAPBEXchaText 3 2" xfId="893"/>
    <cellStyle name="SAPBEXchaText 3 2 2" xfId="8241"/>
    <cellStyle name="SAPBEXchaText 3 2 3" xfId="9055"/>
    <cellStyle name="SAPBEXchaText 3 2 4" xfId="10372"/>
    <cellStyle name="SAPBEXchaText 3 3" xfId="7823"/>
    <cellStyle name="SAPBEXchaText 3 4" xfId="9953"/>
    <cellStyle name="SAPBEXchaText 4" xfId="794"/>
    <cellStyle name="SAPBEXchaText 4 2" xfId="7246"/>
    <cellStyle name="SAPBEXchaText 4 2 2" xfId="9528"/>
    <cellStyle name="SAPBEXchaText 4 2 3" xfId="9726"/>
    <cellStyle name="SAPBEXchaText 4 2 4" xfId="10930"/>
    <cellStyle name="SAPBEXchaText 4 3" xfId="8242"/>
    <cellStyle name="SAPBEXchaText 4 4" xfId="9054"/>
    <cellStyle name="SAPBEXchaText 4 5" xfId="10373"/>
    <cellStyle name="SAPBEXchaText 5" xfId="7247"/>
    <cellStyle name="SAPBEXchaText 5 2" xfId="9529"/>
    <cellStyle name="SAPBEXchaText 5 3" xfId="9727"/>
    <cellStyle name="SAPBEXchaText 5 4" xfId="10931"/>
    <cellStyle name="SAPBEXchaText 6" xfId="7692"/>
    <cellStyle name="SAPBEXchaText 7" xfId="7819"/>
    <cellStyle name="SAPBEXchaText_Budget Consolidation by Balancing Acct v1" xfId="7248"/>
    <cellStyle name="SAPBEXColoum_Header_SA" xfId="80"/>
    <cellStyle name="SAPBEXexcBad7" xfId="81"/>
    <cellStyle name="SAPBEXexcBad7 2" xfId="354"/>
    <cellStyle name="SAPBEXexcBad7 2 2" xfId="453"/>
    <cellStyle name="SAPBEXexcBad7 2 2 2" xfId="930"/>
    <cellStyle name="SAPBEXexcBad7 2 2 2 2" xfId="8243"/>
    <cellStyle name="SAPBEXexcBad7 2 2 2 3" xfId="9053"/>
    <cellStyle name="SAPBEXexcBad7 2 2 2 4" xfId="10374"/>
    <cellStyle name="SAPBEXexcBad7 2 2 3" xfId="7825"/>
    <cellStyle name="SAPBEXexcBad7 2 2 4" xfId="9441"/>
    <cellStyle name="SAPBEXexcBad7 2 2 5" xfId="9956"/>
    <cellStyle name="SAPBEXexcBad7 2 3" xfId="530"/>
    <cellStyle name="SAPBEXexcBad7 2 3 2" xfId="986"/>
    <cellStyle name="SAPBEXexcBad7 2 3 2 2" xfId="8244"/>
    <cellStyle name="SAPBEXexcBad7 2 3 2 3" xfId="9052"/>
    <cellStyle name="SAPBEXexcBad7 2 3 2 4" xfId="10375"/>
    <cellStyle name="SAPBEXexcBad7 2 3 3" xfId="7826"/>
    <cellStyle name="SAPBEXexcBad7 2 3 4" xfId="9440"/>
    <cellStyle name="SAPBEXexcBad7 2 3 5" xfId="9957"/>
    <cellStyle name="SAPBEXexcBad7 2 4" xfId="605"/>
    <cellStyle name="SAPBEXexcBad7 2 4 2" xfId="1061"/>
    <cellStyle name="SAPBEXexcBad7 2 4 2 2" xfId="8245"/>
    <cellStyle name="SAPBEXexcBad7 2 4 2 3" xfId="9051"/>
    <cellStyle name="SAPBEXexcBad7 2 4 2 4" xfId="10376"/>
    <cellStyle name="SAPBEXexcBad7 2 4 3" xfId="7827"/>
    <cellStyle name="SAPBEXexcBad7 2 4 4" xfId="9439"/>
    <cellStyle name="SAPBEXexcBad7 2 4 5" xfId="9958"/>
    <cellStyle name="SAPBEXexcBad7 2 5" xfId="442"/>
    <cellStyle name="SAPBEXexcBad7 2 5 2" xfId="919"/>
    <cellStyle name="SAPBEXexcBad7 2 5 2 2" xfId="8246"/>
    <cellStyle name="SAPBEXexcBad7 2 5 2 3" xfId="9050"/>
    <cellStyle name="SAPBEXexcBad7 2 5 2 4" xfId="10377"/>
    <cellStyle name="SAPBEXexcBad7 2 5 3" xfId="7828"/>
    <cellStyle name="SAPBEXexcBad7 2 5 4" xfId="9438"/>
    <cellStyle name="SAPBEXexcBad7 2 5 5" xfId="9959"/>
    <cellStyle name="SAPBEXexcBad7 2 6" xfId="833"/>
    <cellStyle name="SAPBEXexcBad7 2 6 2" xfId="8247"/>
    <cellStyle name="SAPBEXexcBad7 2 6 3" xfId="9049"/>
    <cellStyle name="SAPBEXexcBad7 2 6 4" xfId="10378"/>
    <cellStyle name="SAPBEXexcBad7 2 7" xfId="7824"/>
    <cellStyle name="SAPBEXexcBad7 2 8" xfId="7777"/>
    <cellStyle name="SAPBEXexcBad7 2 9" xfId="9955"/>
    <cellStyle name="SAPBEXexcBad7 3" xfId="402"/>
    <cellStyle name="SAPBEXexcBad7 3 2" xfId="492"/>
    <cellStyle name="SAPBEXexcBad7 3 2 2" xfId="969"/>
    <cellStyle name="SAPBEXexcBad7 3 2 2 2" xfId="8248"/>
    <cellStyle name="SAPBEXexcBad7 3 2 2 3" xfId="9048"/>
    <cellStyle name="SAPBEXexcBad7 3 2 2 4" xfId="10379"/>
    <cellStyle name="SAPBEXexcBad7 3 2 3" xfId="7830"/>
    <cellStyle name="SAPBEXexcBad7 3 2 4" xfId="9436"/>
    <cellStyle name="SAPBEXexcBad7 3 2 5" xfId="9961"/>
    <cellStyle name="SAPBEXexcBad7 3 3" xfId="576"/>
    <cellStyle name="SAPBEXexcBad7 3 3 2" xfId="1032"/>
    <cellStyle name="SAPBEXexcBad7 3 3 2 2" xfId="8249"/>
    <cellStyle name="SAPBEXexcBad7 3 3 2 3" xfId="9047"/>
    <cellStyle name="SAPBEXexcBad7 3 3 2 4" xfId="10380"/>
    <cellStyle name="SAPBEXexcBad7 3 3 3" xfId="7831"/>
    <cellStyle name="SAPBEXexcBad7 3 3 4" xfId="9434"/>
    <cellStyle name="SAPBEXexcBad7 3 3 5" xfId="9962"/>
    <cellStyle name="SAPBEXexcBad7 3 4" xfId="642"/>
    <cellStyle name="SAPBEXexcBad7 3 4 2" xfId="1098"/>
    <cellStyle name="SAPBEXexcBad7 3 4 2 2" xfId="8250"/>
    <cellStyle name="SAPBEXexcBad7 3 4 2 3" xfId="9046"/>
    <cellStyle name="SAPBEXexcBad7 3 4 2 4" xfId="10381"/>
    <cellStyle name="SAPBEXexcBad7 3 4 3" xfId="7832"/>
    <cellStyle name="SAPBEXexcBad7 3 4 4" xfId="9433"/>
    <cellStyle name="SAPBEXexcBad7 3 4 5" xfId="9963"/>
    <cellStyle name="SAPBEXexcBad7 3 5" xfId="696"/>
    <cellStyle name="SAPBEXexcBad7 3 5 2" xfId="1152"/>
    <cellStyle name="SAPBEXexcBad7 3 5 2 2" xfId="8251"/>
    <cellStyle name="SAPBEXexcBad7 3 5 2 3" xfId="9045"/>
    <cellStyle name="SAPBEXexcBad7 3 5 2 4" xfId="10382"/>
    <cellStyle name="SAPBEXexcBad7 3 5 3" xfId="7833"/>
    <cellStyle name="SAPBEXexcBad7 3 5 4" xfId="9432"/>
    <cellStyle name="SAPBEXexcBad7 3 5 5" xfId="9964"/>
    <cellStyle name="SAPBEXexcBad7 3 6" xfId="881"/>
    <cellStyle name="SAPBEXexcBad7 3 6 2" xfId="8252"/>
    <cellStyle name="SAPBEXexcBad7 3 6 3" xfId="9044"/>
    <cellStyle name="SAPBEXexcBad7 3 6 4" xfId="10383"/>
    <cellStyle name="SAPBEXexcBad7 3 7" xfId="7829"/>
    <cellStyle name="SAPBEXexcBad7 3 8" xfId="9437"/>
    <cellStyle name="SAPBEXexcBad7 3 9" xfId="9960"/>
    <cellStyle name="SAPBEXexcBad7 4" xfId="501"/>
    <cellStyle name="SAPBEXexcBad7 4 2" xfId="582"/>
    <cellStyle name="SAPBEXexcBad7 4 2 2" xfId="1038"/>
    <cellStyle name="SAPBEXexcBad7 4 2 2 2" xfId="8253"/>
    <cellStyle name="SAPBEXexcBad7 4 2 2 3" xfId="9043"/>
    <cellStyle name="SAPBEXexcBad7 4 2 2 4" xfId="10384"/>
    <cellStyle name="SAPBEXexcBad7 4 2 3" xfId="7835"/>
    <cellStyle name="SAPBEXexcBad7 4 2 4" xfId="9430"/>
    <cellStyle name="SAPBEXexcBad7 4 2 5" xfId="9966"/>
    <cellStyle name="SAPBEXexcBad7 4 3" xfId="647"/>
    <cellStyle name="SAPBEXexcBad7 4 3 2" xfId="1103"/>
    <cellStyle name="SAPBEXexcBad7 4 3 2 2" xfId="8254"/>
    <cellStyle name="SAPBEXexcBad7 4 3 2 3" xfId="9042"/>
    <cellStyle name="SAPBEXexcBad7 4 3 2 4" xfId="10385"/>
    <cellStyle name="SAPBEXexcBad7 4 3 3" xfId="7836"/>
    <cellStyle name="SAPBEXexcBad7 4 3 4" xfId="9429"/>
    <cellStyle name="SAPBEXexcBad7 4 3 5" xfId="9967"/>
    <cellStyle name="SAPBEXexcBad7 4 4" xfId="702"/>
    <cellStyle name="SAPBEXexcBad7 4 4 2" xfId="1158"/>
    <cellStyle name="SAPBEXexcBad7 4 4 2 2" xfId="8255"/>
    <cellStyle name="SAPBEXexcBad7 4 4 2 3" xfId="9041"/>
    <cellStyle name="SAPBEXexcBad7 4 4 2 4" xfId="10386"/>
    <cellStyle name="SAPBEXexcBad7 4 4 3" xfId="7837"/>
    <cellStyle name="SAPBEXexcBad7 4 4 4" xfId="9428"/>
    <cellStyle name="SAPBEXexcBad7 4 4 5" xfId="9968"/>
    <cellStyle name="SAPBEXexcBad7 4 5" xfId="7834"/>
    <cellStyle name="SAPBEXexcBad7 4 6" xfId="9431"/>
    <cellStyle name="SAPBEXexcBad7 4 7" xfId="9965"/>
    <cellStyle name="SAPBEXexcBad7 5" xfId="795"/>
    <cellStyle name="SAPBEXexcBad7 5 2" xfId="8256"/>
    <cellStyle name="SAPBEXexcBad7 5 3" xfId="9040"/>
    <cellStyle name="SAPBEXexcBad7 5 4" xfId="10387"/>
    <cellStyle name="SAPBEXexcBad7 6" xfId="7249"/>
    <cellStyle name="SAPBEXexcBad7 6 2" xfId="9530"/>
    <cellStyle name="SAPBEXexcBad7 6 3" xfId="9728"/>
    <cellStyle name="SAPBEXexcBad7 6 4" xfId="10932"/>
    <cellStyle name="SAPBEXexcBad7 7" xfId="7693"/>
    <cellStyle name="SAPBEXexcBad7 8" xfId="9442"/>
    <cellStyle name="SAPBEXexcBad7 9" xfId="9954"/>
    <cellStyle name="SAPBEXexcBad8" xfId="82"/>
    <cellStyle name="SAPBEXexcBad8 2" xfId="355"/>
    <cellStyle name="SAPBEXexcBad8 2 2" xfId="454"/>
    <cellStyle name="SAPBEXexcBad8 2 2 2" xfId="931"/>
    <cellStyle name="SAPBEXexcBad8 2 2 2 2" xfId="8257"/>
    <cellStyle name="SAPBEXexcBad8 2 2 2 3" xfId="9039"/>
    <cellStyle name="SAPBEXexcBad8 2 2 2 4" xfId="10388"/>
    <cellStyle name="SAPBEXexcBad8 2 2 3" xfId="7839"/>
    <cellStyle name="SAPBEXexcBad8 2 2 4" xfId="9425"/>
    <cellStyle name="SAPBEXexcBad8 2 2 5" xfId="9971"/>
    <cellStyle name="SAPBEXexcBad8 2 3" xfId="531"/>
    <cellStyle name="SAPBEXexcBad8 2 3 2" xfId="987"/>
    <cellStyle name="SAPBEXexcBad8 2 3 2 2" xfId="8258"/>
    <cellStyle name="SAPBEXexcBad8 2 3 2 3" xfId="9038"/>
    <cellStyle name="SAPBEXexcBad8 2 3 2 4" xfId="10389"/>
    <cellStyle name="SAPBEXexcBad8 2 3 3" xfId="7840"/>
    <cellStyle name="SAPBEXexcBad8 2 3 4" xfId="9424"/>
    <cellStyle name="SAPBEXexcBad8 2 3 5" xfId="9972"/>
    <cellStyle name="SAPBEXexcBad8 2 4" xfId="606"/>
    <cellStyle name="SAPBEXexcBad8 2 4 2" xfId="1062"/>
    <cellStyle name="SAPBEXexcBad8 2 4 2 2" xfId="8259"/>
    <cellStyle name="SAPBEXexcBad8 2 4 2 3" xfId="9037"/>
    <cellStyle name="SAPBEXexcBad8 2 4 2 4" xfId="10390"/>
    <cellStyle name="SAPBEXexcBad8 2 4 3" xfId="7841"/>
    <cellStyle name="SAPBEXexcBad8 2 4 4" xfId="9423"/>
    <cellStyle name="SAPBEXexcBad8 2 4 5" xfId="9973"/>
    <cellStyle name="SAPBEXexcBad8 2 5" xfId="440"/>
    <cellStyle name="SAPBEXexcBad8 2 5 2" xfId="917"/>
    <cellStyle name="SAPBEXexcBad8 2 5 2 2" xfId="8260"/>
    <cellStyle name="SAPBEXexcBad8 2 5 2 3" xfId="9036"/>
    <cellStyle name="SAPBEXexcBad8 2 5 2 4" xfId="10391"/>
    <cellStyle name="SAPBEXexcBad8 2 5 3" xfId="7842"/>
    <cellStyle name="SAPBEXexcBad8 2 5 4" xfId="9422"/>
    <cellStyle name="SAPBEXexcBad8 2 5 5" xfId="9974"/>
    <cellStyle name="SAPBEXexcBad8 2 6" xfId="834"/>
    <cellStyle name="SAPBEXexcBad8 2 6 2" xfId="8261"/>
    <cellStyle name="SAPBEXexcBad8 2 6 3" xfId="9035"/>
    <cellStyle name="SAPBEXexcBad8 2 6 4" xfId="10392"/>
    <cellStyle name="SAPBEXexcBad8 2 7" xfId="7838"/>
    <cellStyle name="SAPBEXexcBad8 2 8" xfId="9426"/>
    <cellStyle name="SAPBEXexcBad8 2 9" xfId="9970"/>
    <cellStyle name="SAPBEXexcBad8 3" xfId="401"/>
    <cellStyle name="SAPBEXexcBad8 3 2" xfId="491"/>
    <cellStyle name="SAPBEXexcBad8 3 2 2" xfId="968"/>
    <cellStyle name="SAPBEXexcBad8 3 2 2 2" xfId="8262"/>
    <cellStyle name="SAPBEXexcBad8 3 2 2 3" xfId="9034"/>
    <cellStyle name="SAPBEXexcBad8 3 2 2 4" xfId="10393"/>
    <cellStyle name="SAPBEXexcBad8 3 2 3" xfId="7844"/>
    <cellStyle name="SAPBEXexcBad8 3 2 4" xfId="9420"/>
    <cellStyle name="SAPBEXexcBad8 3 2 5" xfId="9976"/>
    <cellStyle name="SAPBEXexcBad8 3 3" xfId="575"/>
    <cellStyle name="SAPBEXexcBad8 3 3 2" xfId="1031"/>
    <cellStyle name="SAPBEXexcBad8 3 3 2 2" xfId="8263"/>
    <cellStyle name="SAPBEXexcBad8 3 3 2 3" xfId="9033"/>
    <cellStyle name="SAPBEXexcBad8 3 3 2 4" xfId="10394"/>
    <cellStyle name="SAPBEXexcBad8 3 3 3" xfId="7845"/>
    <cellStyle name="SAPBEXexcBad8 3 3 4" xfId="7776"/>
    <cellStyle name="SAPBEXexcBad8 3 3 5" xfId="9977"/>
    <cellStyle name="SAPBEXexcBad8 3 4" xfId="641"/>
    <cellStyle name="SAPBEXexcBad8 3 4 2" xfId="1097"/>
    <cellStyle name="SAPBEXexcBad8 3 4 2 2" xfId="8264"/>
    <cellStyle name="SAPBEXexcBad8 3 4 2 3" xfId="9032"/>
    <cellStyle name="SAPBEXexcBad8 3 4 2 4" xfId="10395"/>
    <cellStyle name="SAPBEXexcBad8 3 4 3" xfId="7846"/>
    <cellStyle name="SAPBEXexcBad8 3 4 4" xfId="9419"/>
    <cellStyle name="SAPBEXexcBad8 3 4 5" xfId="9978"/>
    <cellStyle name="SAPBEXexcBad8 3 5" xfId="695"/>
    <cellStyle name="SAPBEXexcBad8 3 5 2" xfId="1151"/>
    <cellStyle name="SAPBEXexcBad8 3 5 2 2" xfId="8265"/>
    <cellStyle name="SAPBEXexcBad8 3 5 2 3" xfId="9031"/>
    <cellStyle name="SAPBEXexcBad8 3 5 2 4" xfId="10396"/>
    <cellStyle name="SAPBEXexcBad8 3 5 3" xfId="7847"/>
    <cellStyle name="SAPBEXexcBad8 3 5 4" xfId="9418"/>
    <cellStyle name="SAPBEXexcBad8 3 5 5" xfId="9979"/>
    <cellStyle name="SAPBEXexcBad8 3 6" xfId="880"/>
    <cellStyle name="SAPBEXexcBad8 3 6 2" xfId="8266"/>
    <cellStyle name="SAPBEXexcBad8 3 6 3" xfId="9030"/>
    <cellStyle name="SAPBEXexcBad8 3 6 4" xfId="10397"/>
    <cellStyle name="SAPBEXexcBad8 3 7" xfId="7843"/>
    <cellStyle name="SAPBEXexcBad8 3 8" xfId="9421"/>
    <cellStyle name="SAPBEXexcBad8 3 9" xfId="9975"/>
    <cellStyle name="SAPBEXexcBad8 4" xfId="518"/>
    <cellStyle name="SAPBEXexcBad8 4 2" xfId="597"/>
    <cellStyle name="SAPBEXexcBad8 4 2 2" xfId="1053"/>
    <cellStyle name="SAPBEXexcBad8 4 2 2 2" xfId="8267"/>
    <cellStyle name="SAPBEXexcBad8 4 2 2 3" xfId="9029"/>
    <cellStyle name="SAPBEXexcBad8 4 2 2 4" xfId="10398"/>
    <cellStyle name="SAPBEXexcBad8 4 2 3" xfId="7849"/>
    <cellStyle name="SAPBEXexcBad8 4 2 4" xfId="9416"/>
    <cellStyle name="SAPBEXexcBad8 4 2 5" xfId="9981"/>
    <cellStyle name="SAPBEXexcBad8 4 3" xfId="662"/>
    <cellStyle name="SAPBEXexcBad8 4 3 2" xfId="1118"/>
    <cellStyle name="SAPBEXexcBad8 4 3 2 2" xfId="8268"/>
    <cellStyle name="SAPBEXexcBad8 4 3 2 3" xfId="9028"/>
    <cellStyle name="SAPBEXexcBad8 4 3 2 4" xfId="10399"/>
    <cellStyle name="SAPBEXexcBad8 4 3 3" xfId="7850"/>
    <cellStyle name="SAPBEXexcBad8 4 3 4" xfId="9415"/>
    <cellStyle name="SAPBEXexcBad8 4 3 5" xfId="9982"/>
    <cellStyle name="SAPBEXexcBad8 4 4" xfId="717"/>
    <cellStyle name="SAPBEXexcBad8 4 4 2" xfId="1173"/>
    <cellStyle name="SAPBEXexcBad8 4 4 2 2" xfId="8269"/>
    <cellStyle name="SAPBEXexcBad8 4 4 2 3" xfId="9027"/>
    <cellStyle name="SAPBEXexcBad8 4 4 2 4" xfId="10400"/>
    <cellStyle name="SAPBEXexcBad8 4 4 3" xfId="7851"/>
    <cellStyle name="SAPBEXexcBad8 4 4 4" xfId="9414"/>
    <cellStyle name="SAPBEXexcBad8 4 4 5" xfId="9983"/>
    <cellStyle name="SAPBEXexcBad8 4 5" xfId="7848"/>
    <cellStyle name="SAPBEXexcBad8 4 6" xfId="9417"/>
    <cellStyle name="SAPBEXexcBad8 4 7" xfId="9980"/>
    <cellStyle name="SAPBEXexcBad8 5" xfId="796"/>
    <cellStyle name="SAPBEXexcBad8 5 2" xfId="8270"/>
    <cellStyle name="SAPBEXexcBad8 5 3" xfId="9026"/>
    <cellStyle name="SAPBEXexcBad8 5 4" xfId="10401"/>
    <cellStyle name="SAPBEXexcBad8 6" xfId="7250"/>
    <cellStyle name="SAPBEXexcBad8 6 2" xfId="9531"/>
    <cellStyle name="SAPBEXexcBad8 6 3" xfId="9729"/>
    <cellStyle name="SAPBEXexcBad8 6 4" xfId="10933"/>
    <cellStyle name="SAPBEXexcBad8 7" xfId="7694"/>
    <cellStyle name="SAPBEXexcBad8 8" xfId="9427"/>
    <cellStyle name="SAPBEXexcBad8 9" xfId="9969"/>
    <cellStyle name="SAPBEXexcBad9" xfId="83"/>
    <cellStyle name="SAPBEXexcBad9 2" xfId="356"/>
    <cellStyle name="SAPBEXexcBad9 2 2" xfId="455"/>
    <cellStyle name="SAPBEXexcBad9 2 2 2" xfId="932"/>
    <cellStyle name="SAPBEXexcBad9 2 2 2 2" xfId="8271"/>
    <cellStyle name="SAPBEXexcBad9 2 2 2 3" xfId="9025"/>
    <cellStyle name="SAPBEXexcBad9 2 2 2 4" xfId="10402"/>
    <cellStyle name="SAPBEXexcBad9 2 2 3" xfId="7853"/>
    <cellStyle name="SAPBEXexcBad9 2 2 4" xfId="9410"/>
    <cellStyle name="SAPBEXexcBad9 2 2 5" xfId="9986"/>
    <cellStyle name="SAPBEXexcBad9 2 3" xfId="532"/>
    <cellStyle name="SAPBEXexcBad9 2 3 2" xfId="988"/>
    <cellStyle name="SAPBEXexcBad9 2 3 2 2" xfId="8272"/>
    <cellStyle name="SAPBEXexcBad9 2 3 2 3" xfId="9024"/>
    <cellStyle name="SAPBEXexcBad9 2 3 2 4" xfId="10403"/>
    <cellStyle name="SAPBEXexcBad9 2 3 3" xfId="7854"/>
    <cellStyle name="SAPBEXexcBad9 2 3 4" xfId="9409"/>
    <cellStyle name="SAPBEXexcBad9 2 3 5" xfId="9987"/>
    <cellStyle name="SAPBEXexcBad9 2 4" xfId="607"/>
    <cellStyle name="SAPBEXexcBad9 2 4 2" xfId="1063"/>
    <cellStyle name="SAPBEXexcBad9 2 4 2 2" xfId="8273"/>
    <cellStyle name="SAPBEXexcBad9 2 4 2 3" xfId="9023"/>
    <cellStyle name="SAPBEXexcBad9 2 4 2 4" xfId="10404"/>
    <cellStyle name="SAPBEXexcBad9 2 4 3" xfId="7855"/>
    <cellStyle name="SAPBEXexcBad9 2 4 4" xfId="9408"/>
    <cellStyle name="SAPBEXexcBad9 2 4 5" xfId="9988"/>
    <cellStyle name="SAPBEXexcBad9 2 5" xfId="439"/>
    <cellStyle name="SAPBEXexcBad9 2 5 2" xfId="916"/>
    <cellStyle name="SAPBEXexcBad9 2 5 2 2" xfId="8274"/>
    <cellStyle name="SAPBEXexcBad9 2 5 2 3" xfId="9022"/>
    <cellStyle name="SAPBEXexcBad9 2 5 2 4" xfId="10405"/>
    <cellStyle name="SAPBEXexcBad9 2 5 3" xfId="7856"/>
    <cellStyle name="SAPBEXexcBad9 2 5 4" xfId="9407"/>
    <cellStyle name="SAPBEXexcBad9 2 5 5" xfId="9989"/>
    <cellStyle name="SAPBEXexcBad9 2 6" xfId="835"/>
    <cellStyle name="SAPBEXexcBad9 2 6 2" xfId="8275"/>
    <cellStyle name="SAPBEXexcBad9 2 6 3" xfId="9021"/>
    <cellStyle name="SAPBEXexcBad9 2 6 4" xfId="10406"/>
    <cellStyle name="SAPBEXexcBad9 2 7" xfId="7852"/>
    <cellStyle name="SAPBEXexcBad9 2 8" xfId="9411"/>
    <cellStyle name="SAPBEXexcBad9 2 9" xfId="9985"/>
    <cellStyle name="SAPBEXexcBad9 3" xfId="400"/>
    <cellStyle name="SAPBEXexcBad9 3 2" xfId="490"/>
    <cellStyle name="SAPBEXexcBad9 3 2 2" xfId="967"/>
    <cellStyle name="SAPBEXexcBad9 3 2 2 2" xfId="8276"/>
    <cellStyle name="SAPBEXexcBad9 3 2 2 3" xfId="9020"/>
    <cellStyle name="SAPBEXexcBad9 3 2 2 4" xfId="10407"/>
    <cellStyle name="SAPBEXexcBad9 3 2 3" xfId="7858"/>
    <cellStyle name="SAPBEXexcBad9 3 2 4" xfId="9405"/>
    <cellStyle name="SAPBEXexcBad9 3 2 5" xfId="9991"/>
    <cellStyle name="SAPBEXexcBad9 3 3" xfId="574"/>
    <cellStyle name="SAPBEXexcBad9 3 3 2" xfId="1030"/>
    <cellStyle name="SAPBEXexcBad9 3 3 2 2" xfId="8277"/>
    <cellStyle name="SAPBEXexcBad9 3 3 2 3" xfId="9019"/>
    <cellStyle name="SAPBEXexcBad9 3 3 2 4" xfId="10408"/>
    <cellStyle name="SAPBEXexcBad9 3 3 3" xfId="7859"/>
    <cellStyle name="SAPBEXexcBad9 3 3 4" xfId="9404"/>
    <cellStyle name="SAPBEXexcBad9 3 3 5" xfId="9992"/>
    <cellStyle name="SAPBEXexcBad9 3 4" xfId="640"/>
    <cellStyle name="SAPBEXexcBad9 3 4 2" xfId="1096"/>
    <cellStyle name="SAPBEXexcBad9 3 4 2 2" xfId="8278"/>
    <cellStyle name="SAPBEXexcBad9 3 4 2 3" xfId="9018"/>
    <cellStyle name="SAPBEXexcBad9 3 4 2 4" xfId="10409"/>
    <cellStyle name="SAPBEXexcBad9 3 4 3" xfId="7860"/>
    <cellStyle name="SAPBEXexcBad9 3 4 4" xfId="9403"/>
    <cellStyle name="SAPBEXexcBad9 3 4 5" xfId="9993"/>
    <cellStyle name="SAPBEXexcBad9 3 5" xfId="694"/>
    <cellStyle name="SAPBEXexcBad9 3 5 2" xfId="1150"/>
    <cellStyle name="SAPBEXexcBad9 3 5 2 2" xfId="8279"/>
    <cellStyle name="SAPBEXexcBad9 3 5 2 3" xfId="9017"/>
    <cellStyle name="SAPBEXexcBad9 3 5 2 4" xfId="10410"/>
    <cellStyle name="SAPBEXexcBad9 3 5 3" xfId="7861"/>
    <cellStyle name="SAPBEXexcBad9 3 5 4" xfId="9402"/>
    <cellStyle name="SAPBEXexcBad9 3 5 5" xfId="9994"/>
    <cellStyle name="SAPBEXexcBad9 3 6" xfId="879"/>
    <cellStyle name="SAPBEXexcBad9 3 6 2" xfId="8280"/>
    <cellStyle name="SAPBEXexcBad9 3 6 3" xfId="9016"/>
    <cellStyle name="SAPBEXexcBad9 3 6 4" xfId="10411"/>
    <cellStyle name="SAPBEXexcBad9 3 7" xfId="7857"/>
    <cellStyle name="SAPBEXexcBad9 3 8" xfId="9406"/>
    <cellStyle name="SAPBEXexcBad9 3 9" xfId="9990"/>
    <cellStyle name="SAPBEXexcBad9 4" xfId="525"/>
    <cellStyle name="SAPBEXexcBad9 4 2" xfId="602"/>
    <cellStyle name="SAPBEXexcBad9 4 2 2" xfId="1058"/>
    <cellStyle name="SAPBEXexcBad9 4 2 2 2" xfId="8281"/>
    <cellStyle name="SAPBEXexcBad9 4 2 2 3" xfId="9015"/>
    <cellStyle name="SAPBEXexcBad9 4 2 2 4" xfId="10412"/>
    <cellStyle name="SAPBEXexcBad9 4 2 3" xfId="7863"/>
    <cellStyle name="SAPBEXexcBad9 4 2 4" xfId="9400"/>
    <cellStyle name="SAPBEXexcBad9 4 2 5" xfId="9996"/>
    <cellStyle name="SAPBEXexcBad9 4 3" xfId="667"/>
    <cellStyle name="SAPBEXexcBad9 4 3 2" xfId="1123"/>
    <cellStyle name="SAPBEXexcBad9 4 3 2 2" xfId="8282"/>
    <cellStyle name="SAPBEXexcBad9 4 3 2 3" xfId="9014"/>
    <cellStyle name="SAPBEXexcBad9 4 3 2 4" xfId="10413"/>
    <cellStyle name="SAPBEXexcBad9 4 3 3" xfId="7864"/>
    <cellStyle name="SAPBEXexcBad9 4 3 4" xfId="9399"/>
    <cellStyle name="SAPBEXexcBad9 4 3 5" xfId="9997"/>
    <cellStyle name="SAPBEXexcBad9 4 4" xfId="722"/>
    <cellStyle name="SAPBEXexcBad9 4 4 2" xfId="1178"/>
    <cellStyle name="SAPBEXexcBad9 4 4 2 2" xfId="8283"/>
    <cellStyle name="SAPBEXexcBad9 4 4 2 3" xfId="9013"/>
    <cellStyle name="SAPBEXexcBad9 4 4 2 4" xfId="10414"/>
    <cellStyle name="SAPBEXexcBad9 4 4 3" xfId="7865"/>
    <cellStyle name="SAPBEXexcBad9 4 4 4" xfId="9398"/>
    <cellStyle name="SAPBEXexcBad9 4 4 5" xfId="9998"/>
    <cellStyle name="SAPBEXexcBad9 4 5" xfId="7862"/>
    <cellStyle name="SAPBEXexcBad9 4 6" xfId="9401"/>
    <cellStyle name="SAPBEXexcBad9 4 7" xfId="9995"/>
    <cellStyle name="SAPBEXexcBad9 5" xfId="797"/>
    <cellStyle name="SAPBEXexcBad9 5 2" xfId="8284"/>
    <cellStyle name="SAPBEXexcBad9 5 3" xfId="9012"/>
    <cellStyle name="SAPBEXexcBad9 5 4" xfId="10415"/>
    <cellStyle name="SAPBEXexcBad9 6" xfId="7251"/>
    <cellStyle name="SAPBEXexcBad9 6 2" xfId="9532"/>
    <cellStyle name="SAPBEXexcBad9 6 3" xfId="9730"/>
    <cellStyle name="SAPBEXexcBad9 6 4" xfId="10934"/>
    <cellStyle name="SAPBEXexcBad9 7" xfId="7695"/>
    <cellStyle name="SAPBEXexcBad9 8" xfId="9412"/>
    <cellStyle name="SAPBEXexcBad9 9" xfId="9984"/>
    <cellStyle name="SAPBEXexcCritical4" xfId="84"/>
    <cellStyle name="SAPBEXexcCritical4 2" xfId="357"/>
    <cellStyle name="SAPBEXexcCritical4 2 2" xfId="456"/>
    <cellStyle name="SAPBEXexcCritical4 2 2 2" xfId="933"/>
    <cellStyle name="SAPBEXexcCritical4 2 2 2 2" xfId="8285"/>
    <cellStyle name="SAPBEXexcCritical4 2 2 2 3" xfId="9011"/>
    <cellStyle name="SAPBEXexcCritical4 2 2 2 4" xfId="10416"/>
    <cellStyle name="SAPBEXexcCritical4 2 2 3" xfId="7867"/>
    <cellStyle name="SAPBEXexcCritical4 2 2 4" xfId="9396"/>
    <cellStyle name="SAPBEXexcCritical4 2 2 5" xfId="10001"/>
    <cellStyle name="SAPBEXexcCritical4 2 3" xfId="533"/>
    <cellStyle name="SAPBEXexcCritical4 2 3 2" xfId="989"/>
    <cellStyle name="SAPBEXexcCritical4 2 3 2 2" xfId="8286"/>
    <cellStyle name="SAPBEXexcCritical4 2 3 2 3" xfId="9010"/>
    <cellStyle name="SAPBEXexcCritical4 2 3 2 4" xfId="10417"/>
    <cellStyle name="SAPBEXexcCritical4 2 3 3" xfId="7868"/>
    <cellStyle name="SAPBEXexcCritical4 2 3 4" xfId="9395"/>
    <cellStyle name="SAPBEXexcCritical4 2 3 5" xfId="10002"/>
    <cellStyle name="SAPBEXexcCritical4 2 4" xfId="608"/>
    <cellStyle name="SAPBEXexcCritical4 2 4 2" xfId="1064"/>
    <cellStyle name="SAPBEXexcCritical4 2 4 2 2" xfId="8287"/>
    <cellStyle name="SAPBEXexcCritical4 2 4 2 3" xfId="9009"/>
    <cellStyle name="SAPBEXexcCritical4 2 4 2 4" xfId="10418"/>
    <cellStyle name="SAPBEXexcCritical4 2 4 3" xfId="7869"/>
    <cellStyle name="SAPBEXexcCritical4 2 4 4" xfId="9394"/>
    <cellStyle name="SAPBEXexcCritical4 2 4 5" xfId="10003"/>
    <cellStyle name="SAPBEXexcCritical4 2 5" xfId="438"/>
    <cellStyle name="SAPBEXexcCritical4 2 5 2" xfId="915"/>
    <cellStyle name="SAPBEXexcCritical4 2 5 2 2" xfId="8288"/>
    <cellStyle name="SAPBEXexcCritical4 2 5 2 3" xfId="9008"/>
    <cellStyle name="SAPBEXexcCritical4 2 5 2 4" xfId="10419"/>
    <cellStyle name="SAPBEXexcCritical4 2 5 3" xfId="7870"/>
    <cellStyle name="SAPBEXexcCritical4 2 5 4" xfId="9393"/>
    <cellStyle name="SAPBEXexcCritical4 2 5 5" xfId="10004"/>
    <cellStyle name="SAPBEXexcCritical4 2 6" xfId="836"/>
    <cellStyle name="SAPBEXexcCritical4 2 6 2" xfId="8289"/>
    <cellStyle name="SAPBEXexcCritical4 2 6 3" xfId="9007"/>
    <cellStyle name="SAPBEXexcCritical4 2 6 4" xfId="10420"/>
    <cellStyle name="SAPBEXexcCritical4 2 7" xfId="7866"/>
    <cellStyle name="SAPBEXexcCritical4 2 8" xfId="9397"/>
    <cellStyle name="SAPBEXexcCritical4 2 9" xfId="10000"/>
    <cellStyle name="SAPBEXexcCritical4 3" xfId="399"/>
    <cellStyle name="SAPBEXexcCritical4 3 2" xfId="489"/>
    <cellStyle name="SAPBEXexcCritical4 3 2 2" xfId="966"/>
    <cellStyle name="SAPBEXexcCritical4 3 2 2 2" xfId="8290"/>
    <cellStyle name="SAPBEXexcCritical4 3 2 2 3" xfId="9006"/>
    <cellStyle name="SAPBEXexcCritical4 3 2 2 4" xfId="10421"/>
    <cellStyle name="SAPBEXexcCritical4 3 2 3" xfId="7872"/>
    <cellStyle name="SAPBEXexcCritical4 3 2 4" xfId="9390"/>
    <cellStyle name="SAPBEXexcCritical4 3 2 5" xfId="10006"/>
    <cellStyle name="SAPBEXexcCritical4 3 3" xfId="573"/>
    <cellStyle name="SAPBEXexcCritical4 3 3 2" xfId="1029"/>
    <cellStyle name="SAPBEXexcCritical4 3 3 2 2" xfId="8291"/>
    <cellStyle name="SAPBEXexcCritical4 3 3 2 3" xfId="9005"/>
    <cellStyle name="SAPBEXexcCritical4 3 3 2 4" xfId="10422"/>
    <cellStyle name="SAPBEXexcCritical4 3 3 3" xfId="7873"/>
    <cellStyle name="SAPBEXexcCritical4 3 3 4" xfId="9389"/>
    <cellStyle name="SAPBEXexcCritical4 3 3 5" xfId="10007"/>
    <cellStyle name="SAPBEXexcCritical4 3 4" xfId="639"/>
    <cellStyle name="SAPBEXexcCritical4 3 4 2" xfId="1095"/>
    <cellStyle name="SAPBEXexcCritical4 3 4 2 2" xfId="8292"/>
    <cellStyle name="SAPBEXexcCritical4 3 4 2 3" xfId="9004"/>
    <cellStyle name="SAPBEXexcCritical4 3 4 2 4" xfId="10423"/>
    <cellStyle name="SAPBEXexcCritical4 3 4 3" xfId="7874"/>
    <cellStyle name="SAPBEXexcCritical4 3 4 4" xfId="9388"/>
    <cellStyle name="SAPBEXexcCritical4 3 4 5" xfId="10008"/>
    <cellStyle name="SAPBEXexcCritical4 3 5" xfId="693"/>
    <cellStyle name="SAPBEXexcCritical4 3 5 2" xfId="1149"/>
    <cellStyle name="SAPBEXexcCritical4 3 5 2 2" xfId="8293"/>
    <cellStyle name="SAPBEXexcCritical4 3 5 2 3" xfId="9003"/>
    <cellStyle name="SAPBEXexcCritical4 3 5 2 4" xfId="10424"/>
    <cellStyle name="SAPBEXexcCritical4 3 5 3" xfId="7875"/>
    <cellStyle name="SAPBEXexcCritical4 3 5 4" xfId="9387"/>
    <cellStyle name="SAPBEXexcCritical4 3 5 5" xfId="10009"/>
    <cellStyle name="SAPBEXexcCritical4 3 6" xfId="878"/>
    <cellStyle name="SAPBEXexcCritical4 3 6 2" xfId="8294"/>
    <cellStyle name="SAPBEXexcCritical4 3 6 3" xfId="9002"/>
    <cellStyle name="SAPBEXexcCritical4 3 6 4" xfId="10425"/>
    <cellStyle name="SAPBEXexcCritical4 3 7" xfId="7871"/>
    <cellStyle name="SAPBEXexcCritical4 3 8" xfId="9392"/>
    <cellStyle name="SAPBEXexcCritical4 3 9" xfId="10005"/>
    <cellStyle name="SAPBEXexcCritical4 4" xfId="519"/>
    <cellStyle name="SAPBEXexcCritical4 4 2" xfId="598"/>
    <cellStyle name="SAPBEXexcCritical4 4 2 2" xfId="1054"/>
    <cellStyle name="SAPBEXexcCritical4 4 2 2 2" xfId="8295"/>
    <cellStyle name="SAPBEXexcCritical4 4 2 2 3" xfId="9001"/>
    <cellStyle name="SAPBEXexcCritical4 4 2 2 4" xfId="10426"/>
    <cellStyle name="SAPBEXexcCritical4 4 2 3" xfId="7877"/>
    <cellStyle name="SAPBEXexcCritical4 4 2 4" xfId="9385"/>
    <cellStyle name="SAPBEXexcCritical4 4 2 5" xfId="10011"/>
    <cellStyle name="SAPBEXexcCritical4 4 3" xfId="663"/>
    <cellStyle name="SAPBEXexcCritical4 4 3 2" xfId="1119"/>
    <cellStyle name="SAPBEXexcCritical4 4 3 2 2" xfId="8296"/>
    <cellStyle name="SAPBEXexcCritical4 4 3 2 3" xfId="9000"/>
    <cellStyle name="SAPBEXexcCritical4 4 3 2 4" xfId="10427"/>
    <cellStyle name="SAPBEXexcCritical4 4 3 3" xfId="7878"/>
    <cellStyle name="SAPBEXexcCritical4 4 3 4" xfId="9384"/>
    <cellStyle name="SAPBEXexcCritical4 4 3 5" xfId="10012"/>
    <cellStyle name="SAPBEXexcCritical4 4 4" xfId="718"/>
    <cellStyle name="SAPBEXexcCritical4 4 4 2" xfId="1174"/>
    <cellStyle name="SAPBEXexcCritical4 4 4 2 2" xfId="8297"/>
    <cellStyle name="SAPBEXexcCritical4 4 4 2 3" xfId="8999"/>
    <cellStyle name="SAPBEXexcCritical4 4 4 2 4" xfId="10428"/>
    <cellStyle name="SAPBEXexcCritical4 4 4 3" xfId="7879"/>
    <cellStyle name="SAPBEXexcCritical4 4 4 4" xfId="9383"/>
    <cellStyle name="SAPBEXexcCritical4 4 4 5" xfId="10013"/>
    <cellStyle name="SAPBEXexcCritical4 4 5" xfId="7876"/>
    <cellStyle name="SAPBEXexcCritical4 4 6" xfId="9386"/>
    <cellStyle name="SAPBEXexcCritical4 4 7" xfId="10010"/>
    <cellStyle name="SAPBEXexcCritical4 5" xfId="798"/>
    <cellStyle name="SAPBEXexcCritical4 5 2" xfId="8298"/>
    <cellStyle name="SAPBEXexcCritical4 5 3" xfId="8998"/>
    <cellStyle name="SAPBEXexcCritical4 5 4" xfId="10429"/>
    <cellStyle name="SAPBEXexcCritical4 6" xfId="7252"/>
    <cellStyle name="SAPBEXexcCritical4 6 2" xfId="9533"/>
    <cellStyle name="SAPBEXexcCritical4 6 3" xfId="9731"/>
    <cellStyle name="SAPBEXexcCritical4 6 4" xfId="10935"/>
    <cellStyle name="SAPBEXexcCritical4 7" xfId="7696"/>
    <cellStyle name="SAPBEXexcCritical4 8" xfId="7775"/>
    <cellStyle name="SAPBEXexcCritical4 9" xfId="9999"/>
    <cellStyle name="SAPBEXexcCritical5" xfId="85"/>
    <cellStyle name="SAPBEXexcCritical5 2" xfId="358"/>
    <cellStyle name="SAPBEXexcCritical5 2 2" xfId="457"/>
    <cellStyle name="SAPBEXexcCritical5 2 2 2" xfId="934"/>
    <cellStyle name="SAPBEXexcCritical5 2 2 2 2" xfId="8299"/>
    <cellStyle name="SAPBEXexcCritical5 2 2 2 3" xfId="8997"/>
    <cellStyle name="SAPBEXexcCritical5 2 2 2 4" xfId="10430"/>
    <cellStyle name="SAPBEXexcCritical5 2 2 3" xfId="7881"/>
    <cellStyle name="SAPBEXexcCritical5 2 2 4" xfId="9380"/>
    <cellStyle name="SAPBEXexcCritical5 2 2 5" xfId="10016"/>
    <cellStyle name="SAPBEXexcCritical5 2 3" xfId="534"/>
    <cellStyle name="SAPBEXexcCritical5 2 3 2" xfId="990"/>
    <cellStyle name="SAPBEXexcCritical5 2 3 2 2" xfId="8300"/>
    <cellStyle name="SAPBEXexcCritical5 2 3 2 3" xfId="8996"/>
    <cellStyle name="SAPBEXexcCritical5 2 3 2 4" xfId="10431"/>
    <cellStyle name="SAPBEXexcCritical5 2 3 3" xfId="7882"/>
    <cellStyle name="SAPBEXexcCritical5 2 3 4" xfId="9379"/>
    <cellStyle name="SAPBEXexcCritical5 2 3 5" xfId="10017"/>
    <cellStyle name="SAPBEXexcCritical5 2 4" xfId="609"/>
    <cellStyle name="SAPBEXexcCritical5 2 4 2" xfId="1065"/>
    <cellStyle name="SAPBEXexcCritical5 2 4 2 2" xfId="8301"/>
    <cellStyle name="SAPBEXexcCritical5 2 4 2 3" xfId="8995"/>
    <cellStyle name="SAPBEXexcCritical5 2 4 2 4" xfId="10432"/>
    <cellStyle name="SAPBEXexcCritical5 2 4 3" xfId="7883"/>
    <cellStyle name="SAPBEXexcCritical5 2 4 4" xfId="9378"/>
    <cellStyle name="SAPBEXexcCritical5 2 4 5" xfId="10018"/>
    <cellStyle name="SAPBEXexcCritical5 2 5" xfId="437"/>
    <cellStyle name="SAPBEXexcCritical5 2 5 2" xfId="914"/>
    <cellStyle name="SAPBEXexcCritical5 2 5 2 2" xfId="8302"/>
    <cellStyle name="SAPBEXexcCritical5 2 5 2 3" xfId="8994"/>
    <cellStyle name="SAPBEXexcCritical5 2 5 2 4" xfId="10433"/>
    <cellStyle name="SAPBEXexcCritical5 2 5 3" xfId="7884"/>
    <cellStyle name="SAPBEXexcCritical5 2 5 4" xfId="7773"/>
    <cellStyle name="SAPBEXexcCritical5 2 5 5" xfId="10019"/>
    <cellStyle name="SAPBEXexcCritical5 2 6" xfId="837"/>
    <cellStyle name="SAPBEXexcCritical5 2 6 2" xfId="8303"/>
    <cellStyle name="SAPBEXexcCritical5 2 6 3" xfId="8993"/>
    <cellStyle name="SAPBEXexcCritical5 2 6 4" xfId="10434"/>
    <cellStyle name="SAPBEXexcCritical5 2 7" xfId="7880"/>
    <cellStyle name="SAPBEXexcCritical5 2 8" xfId="9381"/>
    <cellStyle name="SAPBEXexcCritical5 2 9" xfId="10015"/>
    <cellStyle name="SAPBEXexcCritical5 3" xfId="398"/>
    <cellStyle name="SAPBEXexcCritical5 3 2" xfId="488"/>
    <cellStyle name="SAPBEXexcCritical5 3 2 2" xfId="965"/>
    <cellStyle name="SAPBEXexcCritical5 3 2 2 2" xfId="8304"/>
    <cellStyle name="SAPBEXexcCritical5 3 2 2 3" xfId="8992"/>
    <cellStyle name="SAPBEXexcCritical5 3 2 2 4" xfId="10435"/>
    <cellStyle name="SAPBEXexcCritical5 3 2 3" xfId="7886"/>
    <cellStyle name="SAPBEXexcCritical5 3 2 4" xfId="7772"/>
    <cellStyle name="SAPBEXexcCritical5 3 2 5" xfId="10021"/>
    <cellStyle name="SAPBEXexcCritical5 3 3" xfId="572"/>
    <cellStyle name="SAPBEXexcCritical5 3 3 2" xfId="1028"/>
    <cellStyle name="SAPBEXexcCritical5 3 3 2 2" xfId="8305"/>
    <cellStyle name="SAPBEXexcCritical5 3 3 2 3" xfId="8991"/>
    <cellStyle name="SAPBEXexcCritical5 3 3 2 4" xfId="10436"/>
    <cellStyle name="SAPBEXexcCritical5 3 3 3" xfId="7887"/>
    <cellStyle name="SAPBEXexcCritical5 3 3 4" xfId="7770"/>
    <cellStyle name="SAPBEXexcCritical5 3 3 5" xfId="10022"/>
    <cellStyle name="SAPBEXexcCritical5 3 4" xfId="638"/>
    <cellStyle name="SAPBEXexcCritical5 3 4 2" xfId="1094"/>
    <cellStyle name="SAPBEXexcCritical5 3 4 2 2" xfId="8306"/>
    <cellStyle name="SAPBEXexcCritical5 3 4 2 3" xfId="8990"/>
    <cellStyle name="SAPBEXexcCritical5 3 4 2 4" xfId="10437"/>
    <cellStyle name="SAPBEXexcCritical5 3 4 3" xfId="7888"/>
    <cellStyle name="SAPBEXexcCritical5 3 4 4" xfId="9375"/>
    <cellStyle name="SAPBEXexcCritical5 3 4 5" xfId="10023"/>
    <cellStyle name="SAPBEXexcCritical5 3 5" xfId="692"/>
    <cellStyle name="SAPBEXexcCritical5 3 5 2" xfId="1148"/>
    <cellStyle name="SAPBEXexcCritical5 3 5 2 2" xfId="8307"/>
    <cellStyle name="SAPBEXexcCritical5 3 5 2 3" xfId="8989"/>
    <cellStyle name="SAPBEXexcCritical5 3 5 2 4" xfId="10438"/>
    <cellStyle name="SAPBEXexcCritical5 3 5 3" xfId="7889"/>
    <cellStyle name="SAPBEXexcCritical5 3 5 4" xfId="9374"/>
    <cellStyle name="SAPBEXexcCritical5 3 5 5" xfId="10024"/>
    <cellStyle name="SAPBEXexcCritical5 3 6" xfId="877"/>
    <cellStyle name="SAPBEXexcCritical5 3 6 2" xfId="8308"/>
    <cellStyle name="SAPBEXexcCritical5 3 6 3" xfId="8988"/>
    <cellStyle name="SAPBEXexcCritical5 3 6 4" xfId="10439"/>
    <cellStyle name="SAPBEXexcCritical5 3 7" xfId="7885"/>
    <cellStyle name="SAPBEXexcCritical5 3 8" xfId="9376"/>
    <cellStyle name="SAPBEXexcCritical5 3 9" xfId="10020"/>
    <cellStyle name="SAPBEXexcCritical5 4" xfId="523"/>
    <cellStyle name="SAPBEXexcCritical5 4 2" xfId="600"/>
    <cellStyle name="SAPBEXexcCritical5 4 2 2" xfId="1056"/>
    <cellStyle name="SAPBEXexcCritical5 4 2 2 2" xfId="8309"/>
    <cellStyle name="SAPBEXexcCritical5 4 2 2 3" xfId="8987"/>
    <cellStyle name="SAPBEXexcCritical5 4 2 2 4" xfId="10440"/>
    <cellStyle name="SAPBEXexcCritical5 4 2 3" xfId="7891"/>
    <cellStyle name="SAPBEXexcCritical5 4 2 4" xfId="9372"/>
    <cellStyle name="SAPBEXexcCritical5 4 2 5" xfId="10026"/>
    <cellStyle name="SAPBEXexcCritical5 4 3" xfId="665"/>
    <cellStyle name="SAPBEXexcCritical5 4 3 2" xfId="1121"/>
    <cellStyle name="SAPBEXexcCritical5 4 3 2 2" xfId="8310"/>
    <cellStyle name="SAPBEXexcCritical5 4 3 2 3" xfId="8986"/>
    <cellStyle name="SAPBEXexcCritical5 4 3 2 4" xfId="10441"/>
    <cellStyle name="SAPBEXexcCritical5 4 3 3" xfId="7892"/>
    <cellStyle name="SAPBEXexcCritical5 4 3 4" xfId="9371"/>
    <cellStyle name="SAPBEXexcCritical5 4 3 5" xfId="10027"/>
    <cellStyle name="SAPBEXexcCritical5 4 4" xfId="720"/>
    <cellStyle name="SAPBEXexcCritical5 4 4 2" xfId="1176"/>
    <cellStyle name="SAPBEXexcCritical5 4 4 2 2" xfId="8311"/>
    <cellStyle name="SAPBEXexcCritical5 4 4 2 3" xfId="8985"/>
    <cellStyle name="SAPBEXexcCritical5 4 4 2 4" xfId="10442"/>
    <cellStyle name="SAPBEXexcCritical5 4 4 3" xfId="7893"/>
    <cellStyle name="SAPBEXexcCritical5 4 4 4" xfId="9370"/>
    <cellStyle name="SAPBEXexcCritical5 4 4 5" xfId="10028"/>
    <cellStyle name="SAPBEXexcCritical5 4 5" xfId="7890"/>
    <cellStyle name="SAPBEXexcCritical5 4 6" xfId="9373"/>
    <cellStyle name="SAPBEXexcCritical5 4 7" xfId="10025"/>
    <cellStyle name="SAPBEXexcCritical5 5" xfId="799"/>
    <cellStyle name="SAPBEXexcCritical5 5 2" xfId="8312"/>
    <cellStyle name="SAPBEXexcCritical5 5 3" xfId="8984"/>
    <cellStyle name="SAPBEXexcCritical5 5 4" xfId="10443"/>
    <cellStyle name="SAPBEXexcCritical5 6" xfId="7253"/>
    <cellStyle name="SAPBEXexcCritical5 6 2" xfId="9534"/>
    <cellStyle name="SAPBEXexcCritical5 6 3" xfId="9732"/>
    <cellStyle name="SAPBEXexcCritical5 6 4" xfId="10936"/>
    <cellStyle name="SAPBEXexcCritical5 7" xfId="7697"/>
    <cellStyle name="SAPBEXexcCritical5 8" xfId="9382"/>
    <cellStyle name="SAPBEXexcCritical5 9" xfId="10014"/>
    <cellStyle name="SAPBEXexcCritical6" xfId="86"/>
    <cellStyle name="SAPBEXexcCritical6 2" xfId="359"/>
    <cellStyle name="SAPBEXexcCritical6 2 2" xfId="458"/>
    <cellStyle name="SAPBEXexcCritical6 2 2 2" xfId="935"/>
    <cellStyle name="SAPBEXexcCritical6 2 2 2 2" xfId="8313"/>
    <cellStyle name="SAPBEXexcCritical6 2 2 2 3" xfId="8983"/>
    <cellStyle name="SAPBEXexcCritical6 2 2 2 4" xfId="10444"/>
    <cellStyle name="SAPBEXexcCritical6 2 2 3" xfId="7895"/>
    <cellStyle name="SAPBEXexcCritical6 2 2 4" xfId="9367"/>
    <cellStyle name="SAPBEXexcCritical6 2 2 5" xfId="10031"/>
    <cellStyle name="SAPBEXexcCritical6 2 3" xfId="535"/>
    <cellStyle name="SAPBEXexcCritical6 2 3 2" xfId="991"/>
    <cellStyle name="SAPBEXexcCritical6 2 3 2 2" xfId="8314"/>
    <cellStyle name="SAPBEXexcCritical6 2 3 2 3" xfId="8982"/>
    <cellStyle name="SAPBEXexcCritical6 2 3 2 4" xfId="10445"/>
    <cellStyle name="SAPBEXexcCritical6 2 3 3" xfId="7896"/>
    <cellStyle name="SAPBEXexcCritical6 2 3 4" xfId="9366"/>
    <cellStyle name="SAPBEXexcCritical6 2 3 5" xfId="10032"/>
    <cellStyle name="SAPBEXexcCritical6 2 4" xfId="610"/>
    <cellStyle name="SAPBEXexcCritical6 2 4 2" xfId="1066"/>
    <cellStyle name="SAPBEXexcCritical6 2 4 2 2" xfId="8315"/>
    <cellStyle name="SAPBEXexcCritical6 2 4 2 3" xfId="8981"/>
    <cellStyle name="SAPBEXexcCritical6 2 4 2 4" xfId="10446"/>
    <cellStyle name="SAPBEXexcCritical6 2 4 3" xfId="7897"/>
    <cellStyle name="SAPBEXexcCritical6 2 4 4" xfId="7764"/>
    <cellStyle name="SAPBEXexcCritical6 2 4 5" xfId="10033"/>
    <cellStyle name="SAPBEXexcCritical6 2 5" xfId="436"/>
    <cellStyle name="SAPBEXexcCritical6 2 5 2" xfId="913"/>
    <cellStyle name="SAPBEXexcCritical6 2 5 2 2" xfId="8316"/>
    <cellStyle name="SAPBEXexcCritical6 2 5 2 3" xfId="8980"/>
    <cellStyle name="SAPBEXexcCritical6 2 5 2 4" xfId="10447"/>
    <cellStyle name="SAPBEXexcCritical6 2 5 3" xfId="7898"/>
    <cellStyle name="SAPBEXexcCritical6 2 5 4" xfId="9365"/>
    <cellStyle name="SAPBEXexcCritical6 2 5 5" xfId="10034"/>
    <cellStyle name="SAPBEXexcCritical6 2 6" xfId="838"/>
    <cellStyle name="SAPBEXexcCritical6 2 6 2" xfId="8317"/>
    <cellStyle name="SAPBEXexcCritical6 2 6 3" xfId="8979"/>
    <cellStyle name="SAPBEXexcCritical6 2 6 4" xfId="10448"/>
    <cellStyle name="SAPBEXexcCritical6 2 7" xfId="7894"/>
    <cellStyle name="SAPBEXexcCritical6 2 8" xfId="9368"/>
    <cellStyle name="SAPBEXexcCritical6 2 9" xfId="10030"/>
    <cellStyle name="SAPBEXexcCritical6 3" xfId="397"/>
    <cellStyle name="SAPBEXexcCritical6 3 2" xfId="487"/>
    <cellStyle name="SAPBEXexcCritical6 3 2 2" xfId="964"/>
    <cellStyle name="SAPBEXexcCritical6 3 2 2 2" xfId="8318"/>
    <cellStyle name="SAPBEXexcCritical6 3 2 2 3" xfId="8978"/>
    <cellStyle name="SAPBEXexcCritical6 3 2 2 4" xfId="10449"/>
    <cellStyle name="SAPBEXexcCritical6 3 2 3" xfId="7900"/>
    <cellStyle name="SAPBEXexcCritical6 3 2 4" xfId="9363"/>
    <cellStyle name="SAPBEXexcCritical6 3 2 5" xfId="10036"/>
    <cellStyle name="SAPBEXexcCritical6 3 3" xfId="571"/>
    <cellStyle name="SAPBEXexcCritical6 3 3 2" xfId="1027"/>
    <cellStyle name="SAPBEXexcCritical6 3 3 2 2" xfId="8319"/>
    <cellStyle name="SAPBEXexcCritical6 3 3 2 3" xfId="8977"/>
    <cellStyle name="SAPBEXexcCritical6 3 3 2 4" xfId="10450"/>
    <cellStyle name="SAPBEXexcCritical6 3 3 3" xfId="7901"/>
    <cellStyle name="SAPBEXexcCritical6 3 3 4" xfId="9362"/>
    <cellStyle name="SAPBEXexcCritical6 3 3 5" xfId="10037"/>
    <cellStyle name="SAPBEXexcCritical6 3 4" xfId="637"/>
    <cellStyle name="SAPBEXexcCritical6 3 4 2" xfId="1093"/>
    <cellStyle name="SAPBEXexcCritical6 3 4 2 2" xfId="8320"/>
    <cellStyle name="SAPBEXexcCritical6 3 4 2 3" xfId="8976"/>
    <cellStyle name="SAPBEXexcCritical6 3 4 2 4" xfId="10451"/>
    <cellStyle name="SAPBEXexcCritical6 3 4 3" xfId="7902"/>
    <cellStyle name="SAPBEXexcCritical6 3 4 4" xfId="9361"/>
    <cellStyle name="SAPBEXexcCritical6 3 4 5" xfId="10038"/>
    <cellStyle name="SAPBEXexcCritical6 3 5" xfId="691"/>
    <cellStyle name="SAPBEXexcCritical6 3 5 2" xfId="1147"/>
    <cellStyle name="SAPBEXexcCritical6 3 5 2 2" xfId="8321"/>
    <cellStyle name="SAPBEXexcCritical6 3 5 2 3" xfId="8975"/>
    <cellStyle name="SAPBEXexcCritical6 3 5 2 4" xfId="10452"/>
    <cellStyle name="SAPBEXexcCritical6 3 5 3" xfId="7903"/>
    <cellStyle name="SAPBEXexcCritical6 3 5 4" xfId="9360"/>
    <cellStyle name="SAPBEXexcCritical6 3 5 5" xfId="10039"/>
    <cellStyle name="SAPBEXexcCritical6 3 6" xfId="876"/>
    <cellStyle name="SAPBEXexcCritical6 3 6 2" xfId="8322"/>
    <cellStyle name="SAPBEXexcCritical6 3 6 3" xfId="8974"/>
    <cellStyle name="SAPBEXexcCritical6 3 6 4" xfId="10453"/>
    <cellStyle name="SAPBEXexcCritical6 3 7" xfId="7899"/>
    <cellStyle name="SAPBEXexcCritical6 3 8" xfId="9364"/>
    <cellStyle name="SAPBEXexcCritical6 3 9" xfId="10035"/>
    <cellStyle name="SAPBEXexcCritical6 4" xfId="517"/>
    <cellStyle name="SAPBEXexcCritical6 4 2" xfId="596"/>
    <cellStyle name="SAPBEXexcCritical6 4 2 2" xfId="1052"/>
    <cellStyle name="SAPBEXexcCritical6 4 2 2 2" xfId="8323"/>
    <cellStyle name="SAPBEXexcCritical6 4 2 2 3" xfId="8973"/>
    <cellStyle name="SAPBEXexcCritical6 4 2 2 4" xfId="10454"/>
    <cellStyle name="SAPBEXexcCritical6 4 2 3" xfId="7905"/>
    <cellStyle name="SAPBEXexcCritical6 4 2 4" xfId="9358"/>
    <cellStyle name="SAPBEXexcCritical6 4 2 5" xfId="10041"/>
    <cellStyle name="SAPBEXexcCritical6 4 3" xfId="661"/>
    <cellStyle name="SAPBEXexcCritical6 4 3 2" xfId="1117"/>
    <cellStyle name="SAPBEXexcCritical6 4 3 2 2" xfId="8324"/>
    <cellStyle name="SAPBEXexcCritical6 4 3 2 3" xfId="8972"/>
    <cellStyle name="SAPBEXexcCritical6 4 3 2 4" xfId="10455"/>
    <cellStyle name="SAPBEXexcCritical6 4 3 3" xfId="7906"/>
    <cellStyle name="SAPBEXexcCritical6 4 3 4" xfId="9357"/>
    <cellStyle name="SAPBEXexcCritical6 4 3 5" xfId="10042"/>
    <cellStyle name="SAPBEXexcCritical6 4 4" xfId="716"/>
    <cellStyle name="SAPBEXexcCritical6 4 4 2" xfId="1172"/>
    <cellStyle name="SAPBEXexcCritical6 4 4 2 2" xfId="8325"/>
    <cellStyle name="SAPBEXexcCritical6 4 4 2 3" xfId="8971"/>
    <cellStyle name="SAPBEXexcCritical6 4 4 2 4" xfId="10456"/>
    <cellStyle name="SAPBEXexcCritical6 4 4 3" xfId="7907"/>
    <cellStyle name="SAPBEXexcCritical6 4 4 4" xfId="9356"/>
    <cellStyle name="SAPBEXexcCritical6 4 4 5" xfId="10043"/>
    <cellStyle name="SAPBEXexcCritical6 4 5" xfId="7904"/>
    <cellStyle name="SAPBEXexcCritical6 4 6" xfId="9359"/>
    <cellStyle name="SAPBEXexcCritical6 4 7" xfId="10040"/>
    <cellStyle name="SAPBEXexcCritical6 5" xfId="800"/>
    <cellStyle name="SAPBEXexcCritical6 5 2" xfId="8326"/>
    <cellStyle name="SAPBEXexcCritical6 5 3" xfId="8970"/>
    <cellStyle name="SAPBEXexcCritical6 5 4" xfId="10457"/>
    <cellStyle name="SAPBEXexcCritical6 6" xfId="7254"/>
    <cellStyle name="SAPBEXexcCritical6 6 2" xfId="9535"/>
    <cellStyle name="SAPBEXexcCritical6 6 3" xfId="9733"/>
    <cellStyle name="SAPBEXexcCritical6 6 4" xfId="10937"/>
    <cellStyle name="SAPBEXexcCritical6 7" xfId="7698"/>
    <cellStyle name="SAPBEXexcCritical6 8" xfId="9369"/>
    <cellStyle name="SAPBEXexcCritical6 9" xfId="10029"/>
    <cellStyle name="SAPBEXexcGood1" xfId="87"/>
    <cellStyle name="SAPBEXexcGood1 2" xfId="360"/>
    <cellStyle name="SAPBEXexcGood1 2 2" xfId="459"/>
    <cellStyle name="SAPBEXexcGood1 2 2 2" xfId="936"/>
    <cellStyle name="SAPBEXexcGood1 2 2 2 2" xfId="8327"/>
    <cellStyle name="SAPBEXexcGood1 2 2 2 3" xfId="8969"/>
    <cellStyle name="SAPBEXexcGood1 2 2 2 4" xfId="10458"/>
    <cellStyle name="SAPBEXexcGood1 2 2 3" xfId="7909"/>
    <cellStyle name="SAPBEXexcGood1 2 2 4" xfId="9353"/>
    <cellStyle name="SAPBEXexcGood1 2 2 5" xfId="10046"/>
    <cellStyle name="SAPBEXexcGood1 2 3" xfId="536"/>
    <cellStyle name="SAPBEXexcGood1 2 3 2" xfId="992"/>
    <cellStyle name="SAPBEXexcGood1 2 3 2 2" xfId="8328"/>
    <cellStyle name="SAPBEXexcGood1 2 3 2 3" xfId="8968"/>
    <cellStyle name="SAPBEXexcGood1 2 3 2 4" xfId="10459"/>
    <cellStyle name="SAPBEXexcGood1 2 3 3" xfId="7910"/>
    <cellStyle name="SAPBEXexcGood1 2 3 4" xfId="9352"/>
    <cellStyle name="SAPBEXexcGood1 2 3 5" xfId="10047"/>
    <cellStyle name="SAPBEXexcGood1 2 4" xfId="611"/>
    <cellStyle name="SAPBEXexcGood1 2 4 2" xfId="1067"/>
    <cellStyle name="SAPBEXexcGood1 2 4 2 2" xfId="8329"/>
    <cellStyle name="SAPBEXexcGood1 2 4 2 3" xfId="8967"/>
    <cellStyle name="SAPBEXexcGood1 2 4 2 4" xfId="10460"/>
    <cellStyle name="SAPBEXexcGood1 2 4 3" xfId="7911"/>
    <cellStyle name="SAPBEXexcGood1 2 4 4" xfId="9351"/>
    <cellStyle name="SAPBEXexcGood1 2 4 5" xfId="10048"/>
    <cellStyle name="SAPBEXexcGood1 2 5" xfId="435"/>
    <cellStyle name="SAPBEXexcGood1 2 5 2" xfId="912"/>
    <cellStyle name="SAPBEXexcGood1 2 5 2 2" xfId="8330"/>
    <cellStyle name="SAPBEXexcGood1 2 5 2 3" xfId="8966"/>
    <cellStyle name="SAPBEXexcGood1 2 5 2 4" xfId="10461"/>
    <cellStyle name="SAPBEXexcGood1 2 5 3" xfId="7912"/>
    <cellStyle name="SAPBEXexcGood1 2 5 4" xfId="9350"/>
    <cellStyle name="SAPBEXexcGood1 2 5 5" xfId="10049"/>
    <cellStyle name="SAPBEXexcGood1 2 6" xfId="839"/>
    <cellStyle name="SAPBEXexcGood1 2 6 2" xfId="8331"/>
    <cellStyle name="SAPBEXexcGood1 2 6 3" xfId="8965"/>
    <cellStyle name="SAPBEXexcGood1 2 6 4" xfId="10462"/>
    <cellStyle name="SAPBEXexcGood1 2 7" xfId="7908"/>
    <cellStyle name="SAPBEXexcGood1 2 8" xfId="9354"/>
    <cellStyle name="SAPBEXexcGood1 2 9" xfId="10045"/>
    <cellStyle name="SAPBEXexcGood1 3" xfId="396"/>
    <cellStyle name="SAPBEXexcGood1 3 2" xfId="486"/>
    <cellStyle name="SAPBEXexcGood1 3 2 2" xfId="963"/>
    <cellStyle name="SAPBEXexcGood1 3 2 2 2" xfId="8332"/>
    <cellStyle name="SAPBEXexcGood1 3 2 2 3" xfId="8964"/>
    <cellStyle name="SAPBEXexcGood1 3 2 2 4" xfId="10463"/>
    <cellStyle name="SAPBEXexcGood1 3 2 3" xfId="7914"/>
    <cellStyle name="SAPBEXexcGood1 3 2 4" xfId="9348"/>
    <cellStyle name="SAPBEXexcGood1 3 2 5" xfId="10051"/>
    <cellStyle name="SAPBEXexcGood1 3 3" xfId="570"/>
    <cellStyle name="SAPBEXexcGood1 3 3 2" xfId="1026"/>
    <cellStyle name="SAPBEXexcGood1 3 3 2 2" xfId="8333"/>
    <cellStyle name="SAPBEXexcGood1 3 3 2 3" xfId="8963"/>
    <cellStyle name="SAPBEXexcGood1 3 3 2 4" xfId="10464"/>
    <cellStyle name="SAPBEXexcGood1 3 3 3" xfId="7915"/>
    <cellStyle name="SAPBEXexcGood1 3 3 4" xfId="9347"/>
    <cellStyle name="SAPBEXexcGood1 3 3 5" xfId="10052"/>
    <cellStyle name="SAPBEXexcGood1 3 4" xfId="636"/>
    <cellStyle name="SAPBEXexcGood1 3 4 2" xfId="1092"/>
    <cellStyle name="SAPBEXexcGood1 3 4 2 2" xfId="8334"/>
    <cellStyle name="SAPBEXexcGood1 3 4 2 3" xfId="8962"/>
    <cellStyle name="SAPBEXexcGood1 3 4 2 4" xfId="10465"/>
    <cellStyle name="SAPBEXexcGood1 3 4 3" xfId="7916"/>
    <cellStyle name="SAPBEXexcGood1 3 4 4" xfId="9346"/>
    <cellStyle name="SAPBEXexcGood1 3 4 5" xfId="10053"/>
    <cellStyle name="SAPBEXexcGood1 3 5" xfId="690"/>
    <cellStyle name="SAPBEXexcGood1 3 5 2" xfId="1146"/>
    <cellStyle name="SAPBEXexcGood1 3 5 2 2" xfId="8335"/>
    <cellStyle name="SAPBEXexcGood1 3 5 2 3" xfId="8961"/>
    <cellStyle name="SAPBEXexcGood1 3 5 2 4" xfId="10466"/>
    <cellStyle name="SAPBEXexcGood1 3 5 3" xfId="7917"/>
    <cellStyle name="SAPBEXexcGood1 3 5 4" xfId="9345"/>
    <cellStyle name="SAPBEXexcGood1 3 5 5" xfId="10054"/>
    <cellStyle name="SAPBEXexcGood1 3 6" xfId="875"/>
    <cellStyle name="SAPBEXexcGood1 3 6 2" xfId="8336"/>
    <cellStyle name="SAPBEXexcGood1 3 6 3" xfId="8960"/>
    <cellStyle name="SAPBEXexcGood1 3 6 4" xfId="10467"/>
    <cellStyle name="SAPBEXexcGood1 3 7" xfId="7913"/>
    <cellStyle name="SAPBEXexcGood1 3 8" xfId="9349"/>
    <cellStyle name="SAPBEXexcGood1 3 9" xfId="10050"/>
    <cellStyle name="SAPBEXexcGood1 4" xfId="513"/>
    <cellStyle name="SAPBEXexcGood1 4 2" xfId="594"/>
    <cellStyle name="SAPBEXexcGood1 4 2 2" xfId="1050"/>
    <cellStyle name="SAPBEXexcGood1 4 2 2 2" xfId="8337"/>
    <cellStyle name="SAPBEXexcGood1 4 2 2 3" xfId="8959"/>
    <cellStyle name="SAPBEXexcGood1 4 2 2 4" xfId="10468"/>
    <cellStyle name="SAPBEXexcGood1 4 2 3" xfId="7919"/>
    <cellStyle name="SAPBEXexcGood1 4 2 4" xfId="9343"/>
    <cellStyle name="SAPBEXexcGood1 4 2 5" xfId="10056"/>
    <cellStyle name="SAPBEXexcGood1 4 3" xfId="659"/>
    <cellStyle name="SAPBEXexcGood1 4 3 2" xfId="1115"/>
    <cellStyle name="SAPBEXexcGood1 4 3 2 2" xfId="8338"/>
    <cellStyle name="SAPBEXexcGood1 4 3 2 3" xfId="8958"/>
    <cellStyle name="SAPBEXexcGood1 4 3 2 4" xfId="10469"/>
    <cellStyle name="SAPBEXexcGood1 4 3 3" xfId="7920"/>
    <cellStyle name="SAPBEXexcGood1 4 3 4" xfId="9342"/>
    <cellStyle name="SAPBEXexcGood1 4 3 5" xfId="10057"/>
    <cellStyle name="SAPBEXexcGood1 4 4" xfId="714"/>
    <cellStyle name="SAPBEXexcGood1 4 4 2" xfId="1170"/>
    <cellStyle name="SAPBEXexcGood1 4 4 2 2" xfId="8339"/>
    <cellStyle name="SAPBEXexcGood1 4 4 2 3" xfId="8957"/>
    <cellStyle name="SAPBEXexcGood1 4 4 2 4" xfId="10470"/>
    <cellStyle name="SAPBEXexcGood1 4 4 3" xfId="7921"/>
    <cellStyle name="SAPBEXexcGood1 4 4 4" xfId="9341"/>
    <cellStyle name="SAPBEXexcGood1 4 4 5" xfId="10058"/>
    <cellStyle name="SAPBEXexcGood1 4 5" xfId="7918"/>
    <cellStyle name="SAPBEXexcGood1 4 6" xfId="9344"/>
    <cellStyle name="SAPBEXexcGood1 4 7" xfId="10055"/>
    <cellStyle name="SAPBEXexcGood1 5" xfId="801"/>
    <cellStyle name="SAPBEXexcGood1 5 2" xfId="8340"/>
    <cellStyle name="SAPBEXexcGood1 5 3" xfId="8956"/>
    <cellStyle name="SAPBEXexcGood1 5 4" xfId="10471"/>
    <cellStyle name="SAPBEXexcGood1 6" xfId="7255"/>
    <cellStyle name="SAPBEXexcGood1 6 2" xfId="9536"/>
    <cellStyle name="SAPBEXexcGood1 6 3" xfId="9734"/>
    <cellStyle name="SAPBEXexcGood1 6 4" xfId="10938"/>
    <cellStyle name="SAPBEXexcGood1 7" xfId="7699"/>
    <cellStyle name="SAPBEXexcGood1 8" xfId="9355"/>
    <cellStyle name="SAPBEXexcGood1 9" xfId="10044"/>
    <cellStyle name="SAPBEXexcGood2" xfId="88"/>
    <cellStyle name="SAPBEXexcGood2 2" xfId="361"/>
    <cellStyle name="SAPBEXexcGood2 2 2" xfId="460"/>
    <cellStyle name="SAPBEXexcGood2 2 2 2" xfId="937"/>
    <cellStyle name="SAPBEXexcGood2 2 2 2 2" xfId="8341"/>
    <cellStyle name="SAPBEXexcGood2 2 2 2 3" xfId="8955"/>
    <cellStyle name="SAPBEXexcGood2 2 2 2 4" xfId="10472"/>
    <cellStyle name="SAPBEXexcGood2 2 2 3" xfId="7923"/>
    <cellStyle name="SAPBEXexcGood2 2 2 4" xfId="9338"/>
    <cellStyle name="SAPBEXexcGood2 2 2 5" xfId="10061"/>
    <cellStyle name="SAPBEXexcGood2 2 3" xfId="537"/>
    <cellStyle name="SAPBEXexcGood2 2 3 2" xfId="993"/>
    <cellStyle name="SAPBEXexcGood2 2 3 2 2" xfId="8342"/>
    <cellStyle name="SAPBEXexcGood2 2 3 2 3" xfId="8954"/>
    <cellStyle name="SAPBEXexcGood2 2 3 2 4" xfId="10473"/>
    <cellStyle name="SAPBEXexcGood2 2 3 3" xfId="7924"/>
    <cellStyle name="SAPBEXexcGood2 2 3 4" xfId="9337"/>
    <cellStyle name="SAPBEXexcGood2 2 3 5" xfId="10062"/>
    <cellStyle name="SAPBEXexcGood2 2 4" xfId="612"/>
    <cellStyle name="SAPBEXexcGood2 2 4 2" xfId="1068"/>
    <cellStyle name="SAPBEXexcGood2 2 4 2 2" xfId="8343"/>
    <cellStyle name="SAPBEXexcGood2 2 4 2 3" xfId="8953"/>
    <cellStyle name="SAPBEXexcGood2 2 4 2 4" xfId="10474"/>
    <cellStyle name="SAPBEXexcGood2 2 4 3" xfId="7925"/>
    <cellStyle name="SAPBEXexcGood2 2 4 4" xfId="9336"/>
    <cellStyle name="SAPBEXexcGood2 2 4 5" xfId="10063"/>
    <cellStyle name="SAPBEXexcGood2 2 5" xfId="413"/>
    <cellStyle name="SAPBEXexcGood2 2 5 2" xfId="890"/>
    <cellStyle name="SAPBEXexcGood2 2 5 2 2" xfId="8344"/>
    <cellStyle name="SAPBEXexcGood2 2 5 2 3" xfId="8952"/>
    <cellStyle name="SAPBEXexcGood2 2 5 2 4" xfId="10475"/>
    <cellStyle name="SAPBEXexcGood2 2 5 3" xfId="7926"/>
    <cellStyle name="SAPBEXexcGood2 2 5 4" xfId="9335"/>
    <cellStyle name="SAPBEXexcGood2 2 5 5" xfId="10064"/>
    <cellStyle name="SAPBEXexcGood2 2 6" xfId="840"/>
    <cellStyle name="SAPBEXexcGood2 2 6 2" xfId="8345"/>
    <cellStyle name="SAPBEXexcGood2 2 6 3" xfId="8951"/>
    <cellStyle name="SAPBEXexcGood2 2 6 4" xfId="10476"/>
    <cellStyle name="SAPBEXexcGood2 2 7" xfId="7922"/>
    <cellStyle name="SAPBEXexcGood2 2 8" xfId="9339"/>
    <cellStyle name="SAPBEXexcGood2 2 9" xfId="10060"/>
    <cellStyle name="SAPBEXexcGood2 3" xfId="395"/>
    <cellStyle name="SAPBEXexcGood2 3 2" xfId="485"/>
    <cellStyle name="SAPBEXexcGood2 3 2 2" xfId="962"/>
    <cellStyle name="SAPBEXexcGood2 3 2 2 2" xfId="8346"/>
    <cellStyle name="SAPBEXexcGood2 3 2 2 3" xfId="8950"/>
    <cellStyle name="SAPBEXexcGood2 3 2 2 4" xfId="10477"/>
    <cellStyle name="SAPBEXexcGood2 3 2 3" xfId="7928"/>
    <cellStyle name="SAPBEXexcGood2 3 2 4" xfId="9333"/>
    <cellStyle name="SAPBEXexcGood2 3 2 5" xfId="10066"/>
    <cellStyle name="SAPBEXexcGood2 3 3" xfId="569"/>
    <cellStyle name="SAPBEXexcGood2 3 3 2" xfId="1025"/>
    <cellStyle name="SAPBEXexcGood2 3 3 2 2" xfId="8347"/>
    <cellStyle name="SAPBEXexcGood2 3 3 2 3" xfId="8949"/>
    <cellStyle name="SAPBEXexcGood2 3 3 2 4" xfId="10478"/>
    <cellStyle name="SAPBEXexcGood2 3 3 3" xfId="7929"/>
    <cellStyle name="SAPBEXexcGood2 3 3 4" xfId="9332"/>
    <cellStyle name="SAPBEXexcGood2 3 3 5" xfId="10067"/>
    <cellStyle name="SAPBEXexcGood2 3 4" xfId="635"/>
    <cellStyle name="SAPBEXexcGood2 3 4 2" xfId="1091"/>
    <cellStyle name="SAPBEXexcGood2 3 4 2 2" xfId="8348"/>
    <cellStyle name="SAPBEXexcGood2 3 4 2 3" xfId="8948"/>
    <cellStyle name="SAPBEXexcGood2 3 4 2 4" xfId="10479"/>
    <cellStyle name="SAPBEXexcGood2 3 4 3" xfId="7930"/>
    <cellStyle name="SAPBEXexcGood2 3 4 4" xfId="9331"/>
    <cellStyle name="SAPBEXexcGood2 3 4 5" xfId="10068"/>
    <cellStyle name="SAPBEXexcGood2 3 5" xfId="689"/>
    <cellStyle name="SAPBEXexcGood2 3 5 2" xfId="1145"/>
    <cellStyle name="SAPBEXexcGood2 3 5 2 2" xfId="8349"/>
    <cellStyle name="SAPBEXexcGood2 3 5 2 3" xfId="8947"/>
    <cellStyle name="SAPBEXexcGood2 3 5 2 4" xfId="10480"/>
    <cellStyle name="SAPBEXexcGood2 3 5 3" xfId="7931"/>
    <cellStyle name="SAPBEXexcGood2 3 5 4" xfId="9330"/>
    <cellStyle name="SAPBEXexcGood2 3 5 5" xfId="10069"/>
    <cellStyle name="SAPBEXexcGood2 3 6" xfId="874"/>
    <cellStyle name="SAPBEXexcGood2 3 6 2" xfId="8350"/>
    <cellStyle name="SAPBEXexcGood2 3 6 3" xfId="8946"/>
    <cellStyle name="SAPBEXexcGood2 3 6 4" xfId="10481"/>
    <cellStyle name="SAPBEXexcGood2 3 7" xfId="7927"/>
    <cellStyle name="SAPBEXexcGood2 3 8" xfId="9334"/>
    <cellStyle name="SAPBEXexcGood2 3 9" xfId="10065"/>
    <cellStyle name="SAPBEXexcGood2 4" xfId="524"/>
    <cellStyle name="SAPBEXexcGood2 4 2" xfId="601"/>
    <cellStyle name="SAPBEXexcGood2 4 2 2" xfId="1057"/>
    <cellStyle name="SAPBEXexcGood2 4 2 2 2" xfId="8351"/>
    <cellStyle name="SAPBEXexcGood2 4 2 2 3" xfId="8945"/>
    <cellStyle name="SAPBEXexcGood2 4 2 2 4" xfId="10482"/>
    <cellStyle name="SAPBEXexcGood2 4 2 3" xfId="7933"/>
    <cellStyle name="SAPBEXexcGood2 4 2 4" xfId="9328"/>
    <cellStyle name="SAPBEXexcGood2 4 2 5" xfId="10071"/>
    <cellStyle name="SAPBEXexcGood2 4 3" xfId="666"/>
    <cellStyle name="SAPBEXexcGood2 4 3 2" xfId="1122"/>
    <cellStyle name="SAPBEXexcGood2 4 3 2 2" xfId="8352"/>
    <cellStyle name="SAPBEXexcGood2 4 3 2 3" xfId="8944"/>
    <cellStyle name="SAPBEXexcGood2 4 3 2 4" xfId="10483"/>
    <cellStyle name="SAPBEXexcGood2 4 3 3" xfId="7934"/>
    <cellStyle name="SAPBEXexcGood2 4 3 4" xfId="9327"/>
    <cellStyle name="SAPBEXexcGood2 4 3 5" xfId="10072"/>
    <cellStyle name="SAPBEXexcGood2 4 4" xfId="721"/>
    <cellStyle name="SAPBEXexcGood2 4 4 2" xfId="1177"/>
    <cellStyle name="SAPBEXexcGood2 4 4 2 2" xfId="8353"/>
    <cellStyle name="SAPBEXexcGood2 4 4 2 3" xfId="8943"/>
    <cellStyle name="SAPBEXexcGood2 4 4 2 4" xfId="10484"/>
    <cellStyle name="SAPBEXexcGood2 4 4 3" xfId="7935"/>
    <cellStyle name="SAPBEXexcGood2 4 4 4" xfId="9326"/>
    <cellStyle name="SAPBEXexcGood2 4 4 5" xfId="10073"/>
    <cellStyle name="SAPBEXexcGood2 4 5" xfId="7932"/>
    <cellStyle name="SAPBEXexcGood2 4 6" xfId="9329"/>
    <cellStyle name="SAPBEXexcGood2 4 7" xfId="10070"/>
    <cellStyle name="SAPBEXexcGood2 5" xfId="802"/>
    <cellStyle name="SAPBEXexcGood2 5 2" xfId="8354"/>
    <cellStyle name="SAPBEXexcGood2 5 3" xfId="8942"/>
    <cellStyle name="SAPBEXexcGood2 5 4" xfId="10485"/>
    <cellStyle name="SAPBEXexcGood2 6" xfId="7256"/>
    <cellStyle name="SAPBEXexcGood2 6 2" xfId="9537"/>
    <cellStyle name="SAPBEXexcGood2 6 3" xfId="9735"/>
    <cellStyle name="SAPBEXexcGood2 6 4" xfId="10939"/>
    <cellStyle name="SAPBEXexcGood2 7" xfId="7700"/>
    <cellStyle name="SAPBEXexcGood2 8" xfId="9340"/>
    <cellStyle name="SAPBEXexcGood2 9" xfId="10059"/>
    <cellStyle name="SAPBEXexcGood3" xfId="89"/>
    <cellStyle name="SAPBEXexcGood3 2" xfId="362"/>
    <cellStyle name="SAPBEXexcGood3 2 2" xfId="461"/>
    <cellStyle name="SAPBEXexcGood3 2 2 2" xfId="938"/>
    <cellStyle name="SAPBEXexcGood3 2 2 2 2" xfId="8355"/>
    <cellStyle name="SAPBEXexcGood3 2 2 2 3" xfId="8941"/>
    <cellStyle name="SAPBEXexcGood3 2 2 2 4" xfId="10486"/>
    <cellStyle name="SAPBEXexcGood3 2 2 3" xfId="7937"/>
    <cellStyle name="SAPBEXexcGood3 2 2 4" xfId="9323"/>
    <cellStyle name="SAPBEXexcGood3 2 2 5" xfId="10076"/>
    <cellStyle name="SAPBEXexcGood3 2 3" xfId="538"/>
    <cellStyle name="SAPBEXexcGood3 2 3 2" xfId="994"/>
    <cellStyle name="SAPBEXexcGood3 2 3 2 2" xfId="8356"/>
    <cellStyle name="SAPBEXexcGood3 2 3 2 3" xfId="8940"/>
    <cellStyle name="SAPBEXexcGood3 2 3 2 4" xfId="10487"/>
    <cellStyle name="SAPBEXexcGood3 2 3 3" xfId="7938"/>
    <cellStyle name="SAPBEXexcGood3 2 3 4" xfId="9322"/>
    <cellStyle name="SAPBEXexcGood3 2 3 5" xfId="10077"/>
    <cellStyle name="SAPBEXexcGood3 2 4" xfId="613"/>
    <cellStyle name="SAPBEXexcGood3 2 4 2" xfId="1069"/>
    <cellStyle name="SAPBEXexcGood3 2 4 2 2" xfId="8357"/>
    <cellStyle name="SAPBEXexcGood3 2 4 2 3" xfId="8939"/>
    <cellStyle name="SAPBEXexcGood3 2 4 2 4" xfId="10488"/>
    <cellStyle name="SAPBEXexcGood3 2 4 3" xfId="7939"/>
    <cellStyle name="SAPBEXexcGood3 2 4 4" xfId="9321"/>
    <cellStyle name="SAPBEXexcGood3 2 4 5" xfId="10078"/>
    <cellStyle name="SAPBEXexcGood3 2 5" xfId="432"/>
    <cellStyle name="SAPBEXexcGood3 2 5 2" xfId="909"/>
    <cellStyle name="SAPBEXexcGood3 2 5 2 2" xfId="8358"/>
    <cellStyle name="SAPBEXexcGood3 2 5 2 3" xfId="8938"/>
    <cellStyle name="SAPBEXexcGood3 2 5 2 4" xfId="10489"/>
    <cellStyle name="SAPBEXexcGood3 2 5 3" xfId="7940"/>
    <cellStyle name="SAPBEXexcGood3 2 5 4" xfId="9320"/>
    <cellStyle name="SAPBEXexcGood3 2 5 5" xfId="10079"/>
    <cellStyle name="SAPBEXexcGood3 2 6" xfId="841"/>
    <cellStyle name="SAPBEXexcGood3 2 6 2" xfId="8359"/>
    <cellStyle name="SAPBEXexcGood3 2 6 3" xfId="8937"/>
    <cellStyle name="SAPBEXexcGood3 2 6 4" xfId="10490"/>
    <cellStyle name="SAPBEXexcGood3 2 7" xfId="7936"/>
    <cellStyle name="SAPBEXexcGood3 2 8" xfId="9324"/>
    <cellStyle name="SAPBEXexcGood3 2 9" xfId="10075"/>
    <cellStyle name="SAPBEXexcGood3 3" xfId="394"/>
    <cellStyle name="SAPBEXexcGood3 3 2" xfId="484"/>
    <cellStyle name="SAPBEXexcGood3 3 2 2" xfId="961"/>
    <cellStyle name="SAPBEXexcGood3 3 2 2 2" xfId="8360"/>
    <cellStyle name="SAPBEXexcGood3 3 2 2 3" xfId="8936"/>
    <cellStyle name="SAPBEXexcGood3 3 2 2 4" xfId="10491"/>
    <cellStyle name="SAPBEXexcGood3 3 2 3" xfId="7942"/>
    <cellStyle name="SAPBEXexcGood3 3 2 4" xfId="9318"/>
    <cellStyle name="SAPBEXexcGood3 3 2 5" xfId="10081"/>
    <cellStyle name="SAPBEXexcGood3 3 3" xfId="568"/>
    <cellStyle name="SAPBEXexcGood3 3 3 2" xfId="1024"/>
    <cellStyle name="SAPBEXexcGood3 3 3 2 2" xfId="8361"/>
    <cellStyle name="SAPBEXexcGood3 3 3 2 3" xfId="8935"/>
    <cellStyle name="SAPBEXexcGood3 3 3 2 4" xfId="10492"/>
    <cellStyle name="SAPBEXexcGood3 3 3 3" xfId="7943"/>
    <cellStyle name="SAPBEXexcGood3 3 3 4" xfId="9317"/>
    <cellStyle name="SAPBEXexcGood3 3 3 5" xfId="10082"/>
    <cellStyle name="SAPBEXexcGood3 3 4" xfId="634"/>
    <cellStyle name="SAPBEXexcGood3 3 4 2" xfId="1090"/>
    <cellStyle name="SAPBEXexcGood3 3 4 2 2" xfId="8362"/>
    <cellStyle name="SAPBEXexcGood3 3 4 2 3" xfId="8934"/>
    <cellStyle name="SAPBEXexcGood3 3 4 2 4" xfId="10493"/>
    <cellStyle name="SAPBEXexcGood3 3 4 3" xfId="7944"/>
    <cellStyle name="SAPBEXexcGood3 3 4 4" xfId="9316"/>
    <cellStyle name="SAPBEXexcGood3 3 4 5" xfId="10083"/>
    <cellStyle name="SAPBEXexcGood3 3 5" xfId="688"/>
    <cellStyle name="SAPBEXexcGood3 3 5 2" xfId="1144"/>
    <cellStyle name="SAPBEXexcGood3 3 5 2 2" xfId="8363"/>
    <cellStyle name="SAPBEXexcGood3 3 5 2 3" xfId="8933"/>
    <cellStyle name="SAPBEXexcGood3 3 5 2 4" xfId="10494"/>
    <cellStyle name="SAPBEXexcGood3 3 5 3" xfId="7945"/>
    <cellStyle name="SAPBEXexcGood3 3 5 4" xfId="9315"/>
    <cellStyle name="SAPBEXexcGood3 3 5 5" xfId="10084"/>
    <cellStyle name="SAPBEXexcGood3 3 6" xfId="873"/>
    <cellStyle name="SAPBEXexcGood3 3 6 2" xfId="8364"/>
    <cellStyle name="SAPBEXexcGood3 3 6 3" xfId="8932"/>
    <cellStyle name="SAPBEXexcGood3 3 6 4" xfId="10495"/>
    <cellStyle name="SAPBEXexcGood3 3 7" xfId="7941"/>
    <cellStyle name="SAPBEXexcGood3 3 8" xfId="9319"/>
    <cellStyle name="SAPBEXexcGood3 3 9" xfId="10080"/>
    <cellStyle name="SAPBEXexcGood3 4" xfId="516"/>
    <cellStyle name="SAPBEXexcGood3 4 2" xfId="595"/>
    <cellStyle name="SAPBEXexcGood3 4 2 2" xfId="1051"/>
    <cellStyle name="SAPBEXexcGood3 4 2 2 2" xfId="8365"/>
    <cellStyle name="SAPBEXexcGood3 4 2 2 3" xfId="8931"/>
    <cellStyle name="SAPBEXexcGood3 4 2 2 4" xfId="10496"/>
    <cellStyle name="SAPBEXexcGood3 4 2 3" xfId="7947"/>
    <cellStyle name="SAPBEXexcGood3 4 2 4" xfId="9313"/>
    <cellStyle name="SAPBEXexcGood3 4 2 5" xfId="10086"/>
    <cellStyle name="SAPBEXexcGood3 4 3" xfId="660"/>
    <cellStyle name="SAPBEXexcGood3 4 3 2" xfId="1116"/>
    <cellStyle name="SAPBEXexcGood3 4 3 2 2" xfId="8366"/>
    <cellStyle name="SAPBEXexcGood3 4 3 2 3" xfId="8930"/>
    <cellStyle name="SAPBEXexcGood3 4 3 2 4" xfId="10497"/>
    <cellStyle name="SAPBEXexcGood3 4 3 3" xfId="7948"/>
    <cellStyle name="SAPBEXexcGood3 4 3 4" xfId="9312"/>
    <cellStyle name="SAPBEXexcGood3 4 3 5" xfId="10087"/>
    <cellStyle name="SAPBEXexcGood3 4 4" xfId="715"/>
    <cellStyle name="SAPBEXexcGood3 4 4 2" xfId="1171"/>
    <cellStyle name="SAPBEXexcGood3 4 4 2 2" xfId="8367"/>
    <cellStyle name="SAPBEXexcGood3 4 4 2 3" xfId="8929"/>
    <cellStyle name="SAPBEXexcGood3 4 4 2 4" xfId="10498"/>
    <cellStyle name="SAPBEXexcGood3 4 4 3" xfId="7949"/>
    <cellStyle name="SAPBEXexcGood3 4 4 4" xfId="9311"/>
    <cellStyle name="SAPBEXexcGood3 4 4 5" xfId="10088"/>
    <cellStyle name="SAPBEXexcGood3 4 5" xfId="7946"/>
    <cellStyle name="SAPBEXexcGood3 4 6" xfId="9314"/>
    <cellStyle name="SAPBEXexcGood3 4 7" xfId="10085"/>
    <cellStyle name="SAPBEXexcGood3 5" xfId="803"/>
    <cellStyle name="SAPBEXexcGood3 5 2" xfId="8368"/>
    <cellStyle name="SAPBEXexcGood3 5 3" xfId="8928"/>
    <cellStyle name="SAPBEXexcGood3 5 4" xfId="10499"/>
    <cellStyle name="SAPBEXexcGood3 6" xfId="7257"/>
    <cellStyle name="SAPBEXexcGood3 6 2" xfId="9538"/>
    <cellStyle name="SAPBEXexcGood3 6 3" xfId="9736"/>
    <cellStyle name="SAPBEXexcGood3 6 4" xfId="10940"/>
    <cellStyle name="SAPBEXexcGood3 7" xfId="7701"/>
    <cellStyle name="SAPBEXexcGood3 8" xfId="9325"/>
    <cellStyle name="SAPBEXexcGood3 9" xfId="10074"/>
    <cellStyle name="SAPBEXfilterDrill" xfId="90"/>
    <cellStyle name="SAPBEXfilterDrill 2" xfId="363"/>
    <cellStyle name="SAPBEXfilterDrill 2 2" xfId="539"/>
    <cellStyle name="SAPBEXfilterDrill 2 2 2" xfId="995"/>
    <cellStyle name="SAPBEXfilterDrill 2 2 2 2" xfId="8369"/>
    <cellStyle name="SAPBEXfilterDrill 2 2 2 3" xfId="8927"/>
    <cellStyle name="SAPBEXfilterDrill 2 2 2 4" xfId="10500"/>
    <cellStyle name="SAPBEXfilterDrill 2 2 3" xfId="7952"/>
    <cellStyle name="SAPBEXfilterDrill 2 2 4" xfId="10091"/>
    <cellStyle name="SAPBEXfilterDrill 2 3" xfId="431"/>
    <cellStyle name="SAPBEXfilterDrill 2 3 2" xfId="908"/>
    <cellStyle name="SAPBEXfilterDrill 2 3 2 2" xfId="8370"/>
    <cellStyle name="SAPBEXfilterDrill 2 3 2 3" xfId="8926"/>
    <cellStyle name="SAPBEXfilterDrill 2 3 2 4" xfId="10501"/>
    <cellStyle name="SAPBEXfilterDrill 2 3 3" xfId="7953"/>
    <cellStyle name="SAPBEXfilterDrill 2 3 4" xfId="10092"/>
    <cellStyle name="SAPBEXfilterDrill 2 4" xfId="842"/>
    <cellStyle name="SAPBEXfilterDrill 2 4 2" xfId="8371"/>
    <cellStyle name="SAPBEXfilterDrill 2 4 3" xfId="8925"/>
    <cellStyle name="SAPBEXfilterDrill 2 4 4" xfId="10502"/>
    <cellStyle name="SAPBEXfilterDrill 2 5" xfId="7951"/>
    <cellStyle name="SAPBEXfilterDrill 2 6" xfId="10090"/>
    <cellStyle name="SAPBEXfilterDrill 3" xfId="448"/>
    <cellStyle name="SAPBEXfilterDrill 3 2" xfId="925"/>
    <cellStyle name="SAPBEXfilterDrill 3 2 2" xfId="8372"/>
    <cellStyle name="SAPBEXfilterDrill 3 2 3" xfId="8924"/>
    <cellStyle name="SAPBEXfilterDrill 3 2 4" xfId="10503"/>
    <cellStyle name="SAPBEXfilterDrill 3 3" xfId="7954"/>
    <cellStyle name="SAPBEXfilterDrill 3 4" xfId="10093"/>
    <cellStyle name="SAPBEXfilterDrill 4" xfId="804"/>
    <cellStyle name="SAPBEXfilterDrill 4 2" xfId="8373"/>
    <cellStyle name="SAPBEXfilterDrill 4 3" xfId="8923"/>
    <cellStyle name="SAPBEXfilterDrill 4 4" xfId="10504"/>
    <cellStyle name="SAPBEXfilterDrill 5" xfId="7702"/>
    <cellStyle name="SAPBEXfilterDrill 6" xfId="7950"/>
    <cellStyle name="SAPBEXfilterDrill 7" xfId="10089"/>
    <cellStyle name="SAPBEXfilterItem" xfId="91"/>
    <cellStyle name="SAPBEXfilterItem 2" xfId="364"/>
    <cellStyle name="SAPBEXfilterItem 2 2" xfId="540"/>
    <cellStyle name="SAPBEXfilterItem 2 2 2" xfId="996"/>
    <cellStyle name="SAPBEXfilterItem 2 2 2 2" xfId="8374"/>
    <cellStyle name="SAPBEXfilterItem 2 2 2 3" xfId="8922"/>
    <cellStyle name="SAPBEXfilterItem 2 2 2 4" xfId="10505"/>
    <cellStyle name="SAPBEXfilterItem 2 2 3" xfId="7957"/>
    <cellStyle name="SAPBEXfilterItem 2 2 4" xfId="10096"/>
    <cellStyle name="SAPBEXfilterItem 2 3" xfId="430"/>
    <cellStyle name="SAPBEXfilterItem 2 3 2" xfId="907"/>
    <cellStyle name="SAPBEXfilterItem 2 3 2 2" xfId="8375"/>
    <cellStyle name="SAPBEXfilterItem 2 3 2 3" xfId="8921"/>
    <cellStyle name="SAPBEXfilterItem 2 3 2 4" xfId="10506"/>
    <cellStyle name="SAPBEXfilterItem 2 3 3" xfId="7958"/>
    <cellStyle name="SAPBEXfilterItem 2 3 4" xfId="10097"/>
    <cellStyle name="SAPBEXfilterItem 2 4" xfId="843"/>
    <cellStyle name="SAPBEXfilterItem 2 4 2" xfId="8376"/>
    <cellStyle name="SAPBEXfilterItem 2 4 3" xfId="8920"/>
    <cellStyle name="SAPBEXfilterItem 2 4 4" xfId="10507"/>
    <cellStyle name="SAPBEXfilterItem 2 5" xfId="7956"/>
    <cellStyle name="SAPBEXfilterItem 2 6" xfId="10095"/>
    <cellStyle name="SAPBEXfilterItem 3" xfId="422"/>
    <cellStyle name="SAPBEXfilterItem 3 2" xfId="899"/>
    <cellStyle name="SAPBEXfilterItem 3 2 2" xfId="8377"/>
    <cellStyle name="SAPBEXfilterItem 3 2 3" xfId="8919"/>
    <cellStyle name="SAPBEXfilterItem 3 2 4" xfId="10508"/>
    <cellStyle name="SAPBEXfilterItem 3 3" xfId="7959"/>
    <cellStyle name="SAPBEXfilterItem 3 4" xfId="10098"/>
    <cellStyle name="SAPBEXfilterItem 4" xfId="805"/>
    <cellStyle name="SAPBEXfilterItem 4 2" xfId="8378"/>
    <cellStyle name="SAPBEXfilterItem 4 3" xfId="8918"/>
    <cellStyle name="SAPBEXfilterItem 4 4" xfId="10509"/>
    <cellStyle name="SAPBEXfilterItem 5" xfId="7258"/>
    <cellStyle name="SAPBEXfilterItem 6" xfId="7703"/>
    <cellStyle name="SAPBEXfilterItem 7" xfId="7955"/>
    <cellStyle name="SAPBEXfilterItem 8" xfId="10094"/>
    <cellStyle name="SAPBEXfilterText" xfId="92"/>
    <cellStyle name="SAPBEXfilterText 2" xfId="7259"/>
    <cellStyle name="SAPBEXfilterText 2 2" xfId="7260"/>
    <cellStyle name="SAPBEXfilterText 3" xfId="7261"/>
    <cellStyle name="SAPBEXfilterText 3 2" xfId="7262"/>
    <cellStyle name="SAPBEXfilterText 4" xfId="7263"/>
    <cellStyle name="SAPBEXfilterText 4 2" xfId="7264"/>
    <cellStyle name="SAPBEXfilterText 5" xfId="7265"/>
    <cellStyle name="SAPBEXfilterText 5 2" xfId="7266"/>
    <cellStyle name="SAPBEXfilterText 6" xfId="7267"/>
    <cellStyle name="SAPBEXfilterText 7" xfId="7268"/>
    <cellStyle name="SAPBEXfilterText 8" xfId="7269"/>
    <cellStyle name="SAPBEXfilterText 9" xfId="7704"/>
    <cellStyle name="SAPBEXformats" xfId="93"/>
    <cellStyle name="SAPBEXformats 2" xfId="365"/>
    <cellStyle name="SAPBEXformats 2 2" xfId="462"/>
    <cellStyle name="SAPBEXformats 2 2 2" xfId="939"/>
    <cellStyle name="SAPBEXformats 2 2 2 2" xfId="8379"/>
    <cellStyle name="SAPBEXformats 2 2 2 3" xfId="8917"/>
    <cellStyle name="SAPBEXformats 2 2 2 4" xfId="10510"/>
    <cellStyle name="SAPBEXformats 2 2 3" xfId="7961"/>
    <cellStyle name="SAPBEXformats 2 2 4" xfId="9308"/>
    <cellStyle name="SAPBEXformats 2 2 5" xfId="10101"/>
    <cellStyle name="SAPBEXformats 2 3" xfId="541"/>
    <cellStyle name="SAPBEXformats 2 3 2" xfId="997"/>
    <cellStyle name="SAPBEXformats 2 3 2 2" xfId="8380"/>
    <cellStyle name="SAPBEXformats 2 3 2 3" xfId="8916"/>
    <cellStyle name="SAPBEXformats 2 3 2 4" xfId="10511"/>
    <cellStyle name="SAPBEXformats 2 3 3" xfId="7962"/>
    <cellStyle name="SAPBEXformats 2 3 4" xfId="9307"/>
    <cellStyle name="SAPBEXformats 2 3 5" xfId="10102"/>
    <cellStyle name="SAPBEXformats 2 4" xfId="614"/>
    <cellStyle name="SAPBEXformats 2 4 2" xfId="1070"/>
    <cellStyle name="SAPBEXformats 2 4 2 2" xfId="8381"/>
    <cellStyle name="SAPBEXformats 2 4 2 3" xfId="8915"/>
    <cellStyle name="SAPBEXformats 2 4 2 4" xfId="10512"/>
    <cellStyle name="SAPBEXformats 2 4 3" xfId="7963"/>
    <cellStyle name="SAPBEXformats 2 4 4" xfId="9306"/>
    <cellStyle name="SAPBEXformats 2 4 5" xfId="10103"/>
    <cellStyle name="SAPBEXformats 2 5" xfId="429"/>
    <cellStyle name="SAPBEXformats 2 5 2" xfId="906"/>
    <cellStyle name="SAPBEXformats 2 5 2 2" xfId="8382"/>
    <cellStyle name="SAPBEXformats 2 5 2 3" xfId="8914"/>
    <cellStyle name="SAPBEXformats 2 5 2 4" xfId="10513"/>
    <cellStyle name="SAPBEXformats 2 5 3" xfId="7964"/>
    <cellStyle name="SAPBEXformats 2 5 4" xfId="9305"/>
    <cellStyle name="SAPBEXformats 2 5 5" xfId="10104"/>
    <cellStyle name="SAPBEXformats 2 6" xfId="844"/>
    <cellStyle name="SAPBEXformats 2 6 2" xfId="8383"/>
    <cellStyle name="SAPBEXformats 2 6 3" xfId="8913"/>
    <cellStyle name="SAPBEXformats 2 6 4" xfId="10514"/>
    <cellStyle name="SAPBEXformats 2 7" xfId="7960"/>
    <cellStyle name="SAPBEXformats 2 8" xfId="9309"/>
    <cellStyle name="SAPBEXformats 2 9" xfId="10100"/>
    <cellStyle name="SAPBEXformats 3" xfId="393"/>
    <cellStyle name="SAPBEXformats 3 2" xfId="483"/>
    <cellStyle name="SAPBEXformats 3 2 2" xfId="960"/>
    <cellStyle name="SAPBEXformats 3 2 2 2" xfId="8384"/>
    <cellStyle name="SAPBEXformats 3 2 2 3" xfId="8912"/>
    <cellStyle name="SAPBEXformats 3 2 2 4" xfId="10515"/>
    <cellStyle name="SAPBEXformats 3 2 3" xfId="7966"/>
    <cellStyle name="SAPBEXformats 3 2 4" xfId="9303"/>
    <cellStyle name="SAPBEXformats 3 2 5" xfId="10106"/>
    <cellStyle name="SAPBEXformats 3 3" xfId="567"/>
    <cellStyle name="SAPBEXformats 3 3 2" xfId="1023"/>
    <cellStyle name="SAPBEXformats 3 3 2 2" xfId="8385"/>
    <cellStyle name="SAPBEXformats 3 3 2 3" xfId="8911"/>
    <cellStyle name="SAPBEXformats 3 3 2 4" xfId="10516"/>
    <cellStyle name="SAPBEXformats 3 3 3" xfId="7967"/>
    <cellStyle name="SAPBEXformats 3 3 4" xfId="9302"/>
    <cellStyle name="SAPBEXformats 3 3 5" xfId="10107"/>
    <cellStyle name="SAPBEXformats 3 4" xfId="633"/>
    <cellStyle name="SAPBEXformats 3 4 2" xfId="1089"/>
    <cellStyle name="SAPBEXformats 3 4 2 2" xfId="8386"/>
    <cellStyle name="SAPBEXformats 3 4 2 3" xfId="8910"/>
    <cellStyle name="SAPBEXformats 3 4 2 4" xfId="10517"/>
    <cellStyle name="SAPBEXformats 3 4 3" xfId="7968"/>
    <cellStyle name="SAPBEXformats 3 4 4" xfId="9301"/>
    <cellStyle name="SAPBEXformats 3 4 5" xfId="10108"/>
    <cellStyle name="SAPBEXformats 3 5" xfId="687"/>
    <cellStyle name="SAPBEXformats 3 5 2" xfId="1143"/>
    <cellStyle name="SAPBEXformats 3 5 2 2" xfId="8387"/>
    <cellStyle name="SAPBEXformats 3 5 2 3" xfId="8909"/>
    <cellStyle name="SAPBEXformats 3 5 2 4" xfId="10518"/>
    <cellStyle name="SAPBEXformats 3 5 3" xfId="7969"/>
    <cellStyle name="SAPBEXformats 3 5 4" xfId="9300"/>
    <cellStyle name="SAPBEXformats 3 5 5" xfId="10109"/>
    <cellStyle name="SAPBEXformats 3 6" xfId="872"/>
    <cellStyle name="SAPBEXformats 3 6 2" xfId="8388"/>
    <cellStyle name="SAPBEXformats 3 6 3" xfId="8908"/>
    <cellStyle name="SAPBEXformats 3 6 4" xfId="10519"/>
    <cellStyle name="SAPBEXformats 3 7" xfId="7965"/>
    <cellStyle name="SAPBEXformats 3 8" xfId="9304"/>
    <cellStyle name="SAPBEXformats 3 9" xfId="10105"/>
    <cellStyle name="SAPBEXformats 4" xfId="503"/>
    <cellStyle name="SAPBEXformats 4 2" xfId="584"/>
    <cellStyle name="SAPBEXformats 4 2 2" xfId="1040"/>
    <cellStyle name="SAPBEXformats 4 2 2 2" xfId="8389"/>
    <cellStyle name="SAPBEXformats 4 2 2 3" xfId="8907"/>
    <cellStyle name="SAPBEXformats 4 2 2 4" xfId="10520"/>
    <cellStyle name="SAPBEXformats 4 2 3" xfId="7971"/>
    <cellStyle name="SAPBEXformats 4 2 4" xfId="9298"/>
    <cellStyle name="SAPBEXformats 4 2 5" xfId="10111"/>
    <cellStyle name="SAPBEXformats 4 3" xfId="649"/>
    <cellStyle name="SAPBEXformats 4 3 2" xfId="1105"/>
    <cellStyle name="SAPBEXformats 4 3 2 2" xfId="8390"/>
    <cellStyle name="SAPBEXformats 4 3 2 3" xfId="8906"/>
    <cellStyle name="SAPBEXformats 4 3 2 4" xfId="10521"/>
    <cellStyle name="SAPBEXformats 4 3 3" xfId="7972"/>
    <cellStyle name="SAPBEXformats 4 3 4" xfId="9297"/>
    <cellStyle name="SAPBEXformats 4 3 5" xfId="10112"/>
    <cellStyle name="SAPBEXformats 4 4" xfId="704"/>
    <cellStyle name="SAPBEXformats 4 4 2" xfId="1160"/>
    <cellStyle name="SAPBEXformats 4 4 2 2" xfId="8391"/>
    <cellStyle name="SAPBEXformats 4 4 2 3" xfId="8905"/>
    <cellStyle name="SAPBEXformats 4 4 2 4" xfId="10522"/>
    <cellStyle name="SAPBEXformats 4 4 3" xfId="7973"/>
    <cellStyle name="SAPBEXformats 4 4 4" xfId="9296"/>
    <cellStyle name="SAPBEXformats 4 4 5" xfId="10113"/>
    <cellStyle name="SAPBEXformats 4 5" xfId="7970"/>
    <cellStyle name="SAPBEXformats 4 6" xfId="9299"/>
    <cellStyle name="SAPBEXformats 4 7" xfId="10110"/>
    <cellStyle name="SAPBEXformats 5" xfId="806"/>
    <cellStyle name="SAPBEXformats 5 2" xfId="8392"/>
    <cellStyle name="SAPBEXformats 5 3" xfId="8904"/>
    <cellStyle name="SAPBEXformats 5 4" xfId="10523"/>
    <cellStyle name="SAPBEXformats 6" xfId="7270"/>
    <cellStyle name="SAPBEXformats 6 2" xfId="9539"/>
    <cellStyle name="SAPBEXformats 6 3" xfId="9737"/>
    <cellStyle name="SAPBEXformats 6 4" xfId="10941"/>
    <cellStyle name="SAPBEXformats 7" xfId="7705"/>
    <cellStyle name="SAPBEXformats 8" xfId="9310"/>
    <cellStyle name="SAPBEXformats 9" xfId="10099"/>
    <cellStyle name="SAPBEXheaderData" xfId="94"/>
    <cellStyle name="SAPBEXheaderItem" xfId="95"/>
    <cellStyle name="SAPBEXheaderItem 10" xfId="7271"/>
    <cellStyle name="SAPBEXheaderItem 11" xfId="7706"/>
    <cellStyle name="SAPBEXheaderItem 2" xfId="7272"/>
    <cellStyle name="SAPBEXheaderItem 2 2" xfId="7273"/>
    <cellStyle name="SAPBEXheaderItem 3" xfId="7274"/>
    <cellStyle name="SAPBEXheaderItem 3 2" xfId="7275"/>
    <cellStyle name="SAPBEXheaderItem 3 3" xfId="7276"/>
    <cellStyle name="SAPBEXheaderItem 4" xfId="7277"/>
    <cellStyle name="SAPBEXheaderItem 4 2" xfId="7278"/>
    <cellStyle name="SAPBEXheaderItem 5" xfId="7279"/>
    <cellStyle name="SAPBEXheaderItem 6" xfId="7280"/>
    <cellStyle name="SAPBEXheaderItem 6 2" xfId="7281"/>
    <cellStyle name="SAPBEXheaderItem 7" xfId="7282"/>
    <cellStyle name="SAPBEXheaderItem 8" xfId="7283"/>
    <cellStyle name="SAPBEXheaderItem 9" xfId="7284"/>
    <cellStyle name="SAPBEXheaderItem_2010-2012 Program Workbook Completed_Incent_V2" xfId="7285"/>
    <cellStyle name="SAPBEXheaderText" xfId="96"/>
    <cellStyle name="SAPBEXheaderText 10" xfId="7286"/>
    <cellStyle name="SAPBEXheaderText 11" xfId="7707"/>
    <cellStyle name="SAPBEXheaderText 2" xfId="7287"/>
    <cellStyle name="SAPBEXheaderText 2 2" xfId="7288"/>
    <cellStyle name="SAPBEXheaderText 3" xfId="7289"/>
    <cellStyle name="SAPBEXheaderText 3 2" xfId="7290"/>
    <cellStyle name="SAPBEXheaderText 3 3" xfId="7291"/>
    <cellStyle name="SAPBEXheaderText 4" xfId="7292"/>
    <cellStyle name="SAPBEXheaderText 4 2" xfId="7293"/>
    <cellStyle name="SAPBEXheaderText 5" xfId="7294"/>
    <cellStyle name="SAPBEXheaderText 6" xfId="7295"/>
    <cellStyle name="SAPBEXheaderText 6 2" xfId="7296"/>
    <cellStyle name="SAPBEXheaderText 7" xfId="7297"/>
    <cellStyle name="SAPBEXheaderText 8" xfId="7298"/>
    <cellStyle name="SAPBEXheaderText 9" xfId="7299"/>
    <cellStyle name="SAPBEXheaderText_2010-2012 Program Workbook Completed_Incent_V2" xfId="7300"/>
    <cellStyle name="SAPBEXHLevel0" xfId="97"/>
    <cellStyle name="SAPBEXHLevel0 10" xfId="7301"/>
    <cellStyle name="SAPBEXHLevel0 10 2" xfId="7302"/>
    <cellStyle name="SAPBEXHLevel0 10 2 2" xfId="9541"/>
    <cellStyle name="SAPBEXHLevel0 10 2 3" xfId="9739"/>
    <cellStyle name="SAPBEXHLevel0 10 2 4" xfId="10943"/>
    <cellStyle name="SAPBEXHLevel0 10 3" xfId="9540"/>
    <cellStyle name="SAPBEXHLevel0 10 4" xfId="9738"/>
    <cellStyle name="SAPBEXHLevel0 10 5" xfId="10942"/>
    <cellStyle name="SAPBEXHLevel0 11" xfId="7303"/>
    <cellStyle name="SAPBEXHLevel0 11 2" xfId="9542"/>
    <cellStyle name="SAPBEXHLevel0 11 3" xfId="9740"/>
    <cellStyle name="SAPBEXHLevel0 11 4" xfId="10944"/>
    <cellStyle name="SAPBEXHLevel0 12" xfId="7304"/>
    <cellStyle name="SAPBEXHLevel0 12 2" xfId="9543"/>
    <cellStyle name="SAPBEXHLevel0 12 3" xfId="9741"/>
    <cellStyle name="SAPBEXHLevel0 12 4" xfId="10945"/>
    <cellStyle name="SAPBEXHLevel0 13" xfId="7305"/>
    <cellStyle name="SAPBEXHLevel0 13 2" xfId="9544"/>
    <cellStyle name="SAPBEXHLevel0 13 3" xfId="9742"/>
    <cellStyle name="SAPBEXHLevel0 13 4" xfId="10946"/>
    <cellStyle name="SAPBEXHLevel0 14" xfId="7306"/>
    <cellStyle name="SAPBEXHLevel0 14 2" xfId="9545"/>
    <cellStyle name="SAPBEXHLevel0 14 3" xfId="9743"/>
    <cellStyle name="SAPBEXHLevel0 14 4" xfId="10947"/>
    <cellStyle name="SAPBEXHLevel0 15" xfId="7307"/>
    <cellStyle name="SAPBEXHLevel0 15 2" xfId="9546"/>
    <cellStyle name="SAPBEXHLevel0 15 3" xfId="9744"/>
    <cellStyle name="SAPBEXHLevel0 15 4" xfId="10948"/>
    <cellStyle name="SAPBEXHLevel0 16" xfId="7308"/>
    <cellStyle name="SAPBEXHLevel0 16 2" xfId="9547"/>
    <cellStyle name="SAPBEXHLevel0 16 3" xfId="9745"/>
    <cellStyle name="SAPBEXHLevel0 16 4" xfId="10949"/>
    <cellStyle name="SAPBEXHLevel0 17" xfId="7708"/>
    <cellStyle name="SAPBEXHLevel0 18" xfId="7974"/>
    <cellStyle name="SAPBEXHLevel0 2" xfId="366"/>
    <cellStyle name="SAPBEXHLevel0 2 2" xfId="542"/>
    <cellStyle name="SAPBEXHLevel0 2 2 2" xfId="998"/>
    <cellStyle name="SAPBEXHLevel0 2 2 2 2" xfId="8393"/>
    <cellStyle name="SAPBEXHLevel0 2 2 2 3" xfId="8903"/>
    <cellStyle name="SAPBEXHLevel0 2 2 2 4" xfId="10524"/>
    <cellStyle name="SAPBEXHLevel0 2 2 3" xfId="7309"/>
    <cellStyle name="SAPBEXHLevel0 2 2 3 2" xfId="9548"/>
    <cellStyle name="SAPBEXHLevel0 2 2 3 3" xfId="9746"/>
    <cellStyle name="SAPBEXHLevel0 2 2 3 4" xfId="10950"/>
    <cellStyle name="SAPBEXHLevel0 2 2 4" xfId="7976"/>
    <cellStyle name="SAPBEXHLevel0 2 3" xfId="428"/>
    <cellStyle name="SAPBEXHLevel0 2 3 2" xfId="905"/>
    <cellStyle name="SAPBEXHLevel0 2 3 2 2" xfId="8394"/>
    <cellStyle name="SAPBEXHLevel0 2 3 2 3" xfId="8902"/>
    <cellStyle name="SAPBEXHLevel0 2 3 2 4" xfId="10525"/>
    <cellStyle name="SAPBEXHLevel0 2 3 3" xfId="7977"/>
    <cellStyle name="SAPBEXHLevel0 2 3 4" xfId="10114"/>
    <cellStyle name="SAPBEXHLevel0 2 4" xfId="845"/>
    <cellStyle name="SAPBEXHLevel0 2 4 2" xfId="8395"/>
    <cellStyle name="SAPBEXHLevel0 2 4 3" xfId="8901"/>
    <cellStyle name="SAPBEXHLevel0 2 4 4" xfId="10526"/>
    <cellStyle name="SAPBEXHLevel0 2 5" xfId="7975"/>
    <cellStyle name="SAPBEXHLevel0 3" xfId="446"/>
    <cellStyle name="SAPBEXHLevel0 3 2" xfId="923"/>
    <cellStyle name="SAPBEXHLevel0 3 2 2" xfId="8396"/>
    <cellStyle name="SAPBEXHLevel0 3 2 3" xfId="8900"/>
    <cellStyle name="SAPBEXHLevel0 3 2 4" xfId="10527"/>
    <cellStyle name="SAPBEXHLevel0 3 3" xfId="7310"/>
    <cellStyle name="SAPBEXHLevel0 3 3 2" xfId="9549"/>
    <cellStyle name="SAPBEXHLevel0 3 3 3" xfId="9747"/>
    <cellStyle name="SAPBEXHLevel0 3 3 4" xfId="10951"/>
    <cellStyle name="SAPBEXHLevel0 3 4" xfId="7978"/>
    <cellStyle name="SAPBEXHLevel0 4" xfId="807"/>
    <cellStyle name="SAPBEXHLevel0 4 2" xfId="7311"/>
    <cellStyle name="SAPBEXHLevel0 4 2 2" xfId="9550"/>
    <cellStyle name="SAPBEXHLevel0 4 2 3" xfId="9748"/>
    <cellStyle name="SAPBEXHLevel0 4 2 4" xfId="10952"/>
    <cellStyle name="SAPBEXHLevel0 4 3" xfId="7312"/>
    <cellStyle name="SAPBEXHLevel0 4 3 2" xfId="9551"/>
    <cellStyle name="SAPBEXHLevel0 4 3 3" xfId="9749"/>
    <cellStyle name="SAPBEXHLevel0 4 3 4" xfId="10953"/>
    <cellStyle name="SAPBEXHLevel0 4 4" xfId="8397"/>
    <cellStyle name="SAPBEXHLevel0 4 5" xfId="8899"/>
    <cellStyle name="SAPBEXHLevel0 4 6" xfId="10528"/>
    <cellStyle name="SAPBEXHLevel0 5" xfId="7313"/>
    <cellStyle name="SAPBEXHLevel0 5 2" xfId="9552"/>
    <cellStyle name="SAPBEXHLevel0 5 3" xfId="9750"/>
    <cellStyle name="SAPBEXHLevel0 5 4" xfId="10954"/>
    <cellStyle name="SAPBEXHLevel0 6" xfId="7314"/>
    <cellStyle name="SAPBEXHLevel0 6 2" xfId="7315"/>
    <cellStyle name="SAPBEXHLevel0 6 2 2" xfId="9554"/>
    <cellStyle name="SAPBEXHLevel0 6 2 3" xfId="9752"/>
    <cellStyle name="SAPBEXHLevel0 6 2 4" xfId="10956"/>
    <cellStyle name="SAPBEXHLevel0 6 3" xfId="7316"/>
    <cellStyle name="SAPBEXHLevel0 6 3 2" xfId="9555"/>
    <cellStyle name="SAPBEXHLevel0 6 3 3" xfId="9753"/>
    <cellStyle name="SAPBEXHLevel0 6 3 4" xfId="10957"/>
    <cellStyle name="SAPBEXHLevel0 6 4" xfId="9553"/>
    <cellStyle name="SAPBEXHLevel0 6 5" xfId="9751"/>
    <cellStyle name="SAPBEXHLevel0 6 6" xfId="10955"/>
    <cellStyle name="SAPBEXHLevel0 7" xfId="7317"/>
    <cellStyle name="SAPBEXHLevel0 7 2" xfId="9556"/>
    <cellStyle name="SAPBEXHLevel0 7 3" xfId="9754"/>
    <cellStyle name="SAPBEXHLevel0 7 4" xfId="10958"/>
    <cellStyle name="SAPBEXHLevel0 8" xfId="7318"/>
    <cellStyle name="SAPBEXHLevel0 8 2" xfId="9557"/>
    <cellStyle name="SAPBEXHLevel0 8 3" xfId="9755"/>
    <cellStyle name="SAPBEXHLevel0 8 4" xfId="10959"/>
    <cellStyle name="SAPBEXHLevel0 9" xfId="7319"/>
    <cellStyle name="SAPBEXHLevel0 9 2" xfId="7320"/>
    <cellStyle name="SAPBEXHLevel0 9 2 2" xfId="9559"/>
    <cellStyle name="SAPBEXHLevel0 9 2 3" xfId="9757"/>
    <cellStyle name="SAPBEXHLevel0 9 2 4" xfId="10961"/>
    <cellStyle name="SAPBEXHLevel0 9 3" xfId="9558"/>
    <cellStyle name="SAPBEXHLevel0 9 4" xfId="9756"/>
    <cellStyle name="SAPBEXHLevel0 9 5" xfId="10960"/>
    <cellStyle name="SAPBEXHLevel0_2010-2012 Program Workbook Completed_Incent_V2" xfId="7321"/>
    <cellStyle name="SAPBEXHLevel0X" xfId="98"/>
    <cellStyle name="SAPBEXHLevel0X 10" xfId="7322"/>
    <cellStyle name="SAPBEXHLevel0X 10 2" xfId="9560"/>
    <cellStyle name="SAPBEXHLevel0X 10 3" xfId="9758"/>
    <cellStyle name="SAPBEXHLevel0X 10 4" xfId="10962"/>
    <cellStyle name="SAPBEXHLevel0X 11" xfId="7323"/>
    <cellStyle name="SAPBEXHLevel0X 11 2" xfId="9561"/>
    <cellStyle name="SAPBEXHLevel0X 11 3" xfId="9759"/>
    <cellStyle name="SAPBEXHLevel0X 11 4" xfId="10963"/>
    <cellStyle name="SAPBEXHLevel0X 12" xfId="7324"/>
    <cellStyle name="SAPBEXHLevel0X 12 2" xfId="9562"/>
    <cellStyle name="SAPBEXHLevel0X 12 3" xfId="9760"/>
    <cellStyle name="SAPBEXHLevel0X 12 4" xfId="10964"/>
    <cellStyle name="SAPBEXHLevel0X 13" xfId="7709"/>
    <cellStyle name="SAPBEXHLevel0X 14" xfId="7979"/>
    <cellStyle name="SAPBEXHLevel0X 15" xfId="9280"/>
    <cellStyle name="SAPBEXHLevel0X 16" xfId="10115"/>
    <cellStyle name="SAPBEXHLevel0X 2" xfId="367"/>
    <cellStyle name="SAPBEXHLevel0X 2 2" xfId="463"/>
    <cellStyle name="SAPBEXHLevel0X 2 2 2" xfId="940"/>
    <cellStyle name="SAPBEXHLevel0X 2 2 2 2" xfId="8398"/>
    <cellStyle name="SAPBEXHLevel0X 2 2 2 3" xfId="8898"/>
    <cellStyle name="SAPBEXHLevel0X 2 2 2 4" xfId="10529"/>
    <cellStyle name="SAPBEXHLevel0X 2 2 3" xfId="7981"/>
    <cellStyle name="SAPBEXHLevel0X 2 2 4" xfId="9275"/>
    <cellStyle name="SAPBEXHLevel0X 2 2 5" xfId="10117"/>
    <cellStyle name="SAPBEXHLevel0X 2 3" xfId="543"/>
    <cellStyle name="SAPBEXHLevel0X 2 3 2" xfId="999"/>
    <cellStyle name="SAPBEXHLevel0X 2 3 2 2" xfId="8399"/>
    <cellStyle name="SAPBEXHLevel0X 2 3 2 3" xfId="8897"/>
    <cellStyle name="SAPBEXHLevel0X 2 3 2 4" xfId="10530"/>
    <cellStyle name="SAPBEXHLevel0X 2 3 3" xfId="7982"/>
    <cellStyle name="SAPBEXHLevel0X 2 3 4" xfId="7757"/>
    <cellStyle name="SAPBEXHLevel0X 2 3 5" xfId="10118"/>
    <cellStyle name="SAPBEXHLevel0X 2 4" xfId="615"/>
    <cellStyle name="SAPBEXHLevel0X 2 4 2" xfId="1071"/>
    <cellStyle name="SAPBEXHLevel0X 2 4 2 2" xfId="8400"/>
    <cellStyle name="SAPBEXHLevel0X 2 4 2 3" xfId="8896"/>
    <cellStyle name="SAPBEXHLevel0X 2 4 2 4" xfId="10531"/>
    <cellStyle name="SAPBEXHLevel0X 2 4 3" xfId="7983"/>
    <cellStyle name="SAPBEXHLevel0X 2 4 4" xfId="9260"/>
    <cellStyle name="SAPBEXHLevel0X 2 4 5" xfId="10119"/>
    <cellStyle name="SAPBEXHLevel0X 2 5" xfId="427"/>
    <cellStyle name="SAPBEXHLevel0X 2 5 2" xfId="904"/>
    <cellStyle name="SAPBEXHLevel0X 2 5 2 2" xfId="8401"/>
    <cellStyle name="SAPBEXHLevel0X 2 5 2 3" xfId="8895"/>
    <cellStyle name="SAPBEXHLevel0X 2 5 2 4" xfId="10532"/>
    <cellStyle name="SAPBEXHLevel0X 2 5 3" xfId="7984"/>
    <cellStyle name="SAPBEXHLevel0X 2 5 4" xfId="9259"/>
    <cellStyle name="SAPBEXHLevel0X 2 5 5" xfId="10120"/>
    <cellStyle name="SAPBEXHLevel0X 2 6" xfId="846"/>
    <cellStyle name="SAPBEXHLevel0X 2 6 2" xfId="8402"/>
    <cellStyle name="SAPBEXHLevel0X 2 6 3" xfId="8894"/>
    <cellStyle name="SAPBEXHLevel0X 2 6 4" xfId="10533"/>
    <cellStyle name="SAPBEXHLevel0X 2 7" xfId="7980"/>
    <cellStyle name="SAPBEXHLevel0X 2 8" xfId="9276"/>
    <cellStyle name="SAPBEXHLevel0X 2 9" xfId="10116"/>
    <cellStyle name="SAPBEXHLevel0X 3" xfId="392"/>
    <cellStyle name="SAPBEXHLevel0X 3 2" xfId="482"/>
    <cellStyle name="SAPBEXHLevel0X 3 2 2" xfId="959"/>
    <cellStyle name="SAPBEXHLevel0X 3 2 2 2" xfId="8403"/>
    <cellStyle name="SAPBEXHLevel0X 3 2 2 3" xfId="8893"/>
    <cellStyle name="SAPBEXHLevel0X 3 2 2 4" xfId="10534"/>
    <cellStyle name="SAPBEXHLevel0X 3 2 3" xfId="7986"/>
    <cellStyle name="SAPBEXHLevel0X 3 2 4" xfId="9257"/>
    <cellStyle name="SAPBEXHLevel0X 3 2 5" xfId="10122"/>
    <cellStyle name="SAPBEXHLevel0X 3 3" xfId="566"/>
    <cellStyle name="SAPBEXHLevel0X 3 3 2" xfId="1022"/>
    <cellStyle name="SAPBEXHLevel0X 3 3 2 2" xfId="8404"/>
    <cellStyle name="SAPBEXHLevel0X 3 3 2 3" xfId="8892"/>
    <cellStyle name="SAPBEXHLevel0X 3 3 2 4" xfId="10535"/>
    <cellStyle name="SAPBEXHLevel0X 3 3 3" xfId="7987"/>
    <cellStyle name="SAPBEXHLevel0X 3 3 4" xfId="9256"/>
    <cellStyle name="SAPBEXHLevel0X 3 3 5" xfId="10123"/>
    <cellStyle name="SAPBEXHLevel0X 3 4" xfId="632"/>
    <cellStyle name="SAPBEXHLevel0X 3 4 2" xfId="1088"/>
    <cellStyle name="SAPBEXHLevel0X 3 4 2 2" xfId="8405"/>
    <cellStyle name="SAPBEXHLevel0X 3 4 2 3" xfId="8891"/>
    <cellStyle name="SAPBEXHLevel0X 3 4 2 4" xfId="10536"/>
    <cellStyle name="SAPBEXHLevel0X 3 4 3" xfId="7988"/>
    <cellStyle name="SAPBEXHLevel0X 3 4 4" xfId="9255"/>
    <cellStyle name="SAPBEXHLevel0X 3 4 5" xfId="10124"/>
    <cellStyle name="SAPBEXHLevel0X 3 5" xfId="686"/>
    <cellStyle name="SAPBEXHLevel0X 3 5 2" xfId="1142"/>
    <cellStyle name="SAPBEXHLevel0X 3 5 2 2" xfId="8406"/>
    <cellStyle name="SAPBEXHLevel0X 3 5 2 3" xfId="8890"/>
    <cellStyle name="SAPBEXHLevel0X 3 5 2 4" xfId="10537"/>
    <cellStyle name="SAPBEXHLevel0X 3 5 3" xfId="7989"/>
    <cellStyle name="SAPBEXHLevel0X 3 5 4" xfId="9254"/>
    <cellStyle name="SAPBEXHLevel0X 3 5 5" xfId="10125"/>
    <cellStyle name="SAPBEXHLevel0X 3 6" xfId="871"/>
    <cellStyle name="SAPBEXHLevel0X 3 6 2" xfId="8407"/>
    <cellStyle name="SAPBEXHLevel0X 3 6 3" xfId="8889"/>
    <cellStyle name="SAPBEXHLevel0X 3 6 4" xfId="10538"/>
    <cellStyle name="SAPBEXHLevel0X 3 7" xfId="7985"/>
    <cellStyle name="SAPBEXHLevel0X 3 8" xfId="9258"/>
    <cellStyle name="SAPBEXHLevel0X 3 9" xfId="10121"/>
    <cellStyle name="SAPBEXHLevel0X 4" xfId="504"/>
    <cellStyle name="SAPBEXHLevel0X 4 2" xfId="585"/>
    <cellStyle name="SAPBEXHLevel0X 4 2 2" xfId="1041"/>
    <cellStyle name="SAPBEXHLevel0X 4 2 2 2" xfId="8408"/>
    <cellStyle name="SAPBEXHLevel0X 4 2 2 3" xfId="8888"/>
    <cellStyle name="SAPBEXHLevel0X 4 2 2 4" xfId="10539"/>
    <cellStyle name="SAPBEXHLevel0X 4 2 3" xfId="7991"/>
    <cellStyle name="SAPBEXHLevel0X 4 2 4" xfId="9252"/>
    <cellStyle name="SAPBEXHLevel0X 4 2 5" xfId="10127"/>
    <cellStyle name="SAPBEXHLevel0X 4 3" xfId="650"/>
    <cellStyle name="SAPBEXHLevel0X 4 3 2" xfId="1106"/>
    <cellStyle name="SAPBEXHLevel0X 4 3 2 2" xfId="8409"/>
    <cellStyle name="SAPBEXHLevel0X 4 3 2 3" xfId="8887"/>
    <cellStyle name="SAPBEXHLevel0X 4 3 2 4" xfId="10540"/>
    <cellStyle name="SAPBEXHLevel0X 4 3 3" xfId="7992"/>
    <cellStyle name="SAPBEXHLevel0X 4 3 4" xfId="9251"/>
    <cellStyle name="SAPBEXHLevel0X 4 3 5" xfId="10128"/>
    <cellStyle name="SAPBEXHLevel0X 4 4" xfId="705"/>
    <cellStyle name="SAPBEXHLevel0X 4 4 2" xfId="1161"/>
    <cellStyle name="SAPBEXHLevel0X 4 4 2 2" xfId="8410"/>
    <cellStyle name="SAPBEXHLevel0X 4 4 2 3" xfId="8886"/>
    <cellStyle name="SAPBEXHLevel0X 4 4 2 4" xfId="10541"/>
    <cellStyle name="SAPBEXHLevel0X 4 4 3" xfId="7993"/>
    <cellStyle name="SAPBEXHLevel0X 4 4 4" xfId="9250"/>
    <cellStyle name="SAPBEXHLevel0X 4 4 5" xfId="10129"/>
    <cellStyle name="SAPBEXHLevel0X 4 5" xfId="7990"/>
    <cellStyle name="SAPBEXHLevel0X 4 6" xfId="9253"/>
    <cellStyle name="SAPBEXHLevel0X 4 7" xfId="10126"/>
    <cellStyle name="SAPBEXHLevel0X 5" xfId="808"/>
    <cellStyle name="SAPBEXHLevel0X 5 2" xfId="7325"/>
    <cellStyle name="SAPBEXHLevel0X 5 2 2" xfId="9563"/>
    <cellStyle name="SAPBEXHLevel0X 5 2 3" xfId="9761"/>
    <cellStyle name="SAPBEXHLevel0X 5 2 4" xfId="10965"/>
    <cellStyle name="SAPBEXHLevel0X 5 3" xfId="7326"/>
    <cellStyle name="SAPBEXHLevel0X 5 3 2" xfId="9564"/>
    <cellStyle name="SAPBEXHLevel0X 5 3 3" xfId="9762"/>
    <cellStyle name="SAPBEXHLevel0X 5 3 4" xfId="10966"/>
    <cellStyle name="SAPBEXHLevel0X 5 4" xfId="8411"/>
    <cellStyle name="SAPBEXHLevel0X 5 5" xfId="8885"/>
    <cellStyle name="SAPBEXHLevel0X 5 6" xfId="10542"/>
    <cellStyle name="SAPBEXHLevel0X 6" xfId="7327"/>
    <cellStyle name="SAPBEXHLevel0X 6 2" xfId="7328"/>
    <cellStyle name="SAPBEXHLevel0X 6 2 2" xfId="9566"/>
    <cellStyle name="SAPBEXHLevel0X 6 2 3" xfId="9764"/>
    <cellStyle name="SAPBEXHLevel0X 6 2 4" xfId="10968"/>
    <cellStyle name="SAPBEXHLevel0X 6 3" xfId="9565"/>
    <cellStyle name="SAPBEXHLevel0X 6 4" xfId="9763"/>
    <cellStyle name="SAPBEXHLevel0X 6 5" xfId="10967"/>
    <cellStyle name="SAPBEXHLevel0X 7" xfId="7329"/>
    <cellStyle name="SAPBEXHLevel0X 7 2" xfId="7330"/>
    <cellStyle name="SAPBEXHLevel0X 7 2 2" xfId="9568"/>
    <cellStyle name="SAPBEXHLevel0X 7 2 3" xfId="9766"/>
    <cellStyle name="SAPBEXHLevel0X 7 2 4" xfId="10970"/>
    <cellStyle name="SAPBEXHLevel0X 7 3" xfId="7331"/>
    <cellStyle name="SAPBEXHLevel0X 7 3 2" xfId="9569"/>
    <cellStyle name="SAPBEXHLevel0X 7 3 3" xfId="9767"/>
    <cellStyle name="SAPBEXHLevel0X 7 3 4" xfId="10971"/>
    <cellStyle name="SAPBEXHLevel0X 7 4" xfId="9567"/>
    <cellStyle name="SAPBEXHLevel0X 7 5" xfId="9765"/>
    <cellStyle name="SAPBEXHLevel0X 7 6" xfId="10969"/>
    <cellStyle name="SAPBEXHLevel0X 8" xfId="7332"/>
    <cellStyle name="SAPBEXHLevel0X 8 2" xfId="7333"/>
    <cellStyle name="SAPBEXHLevel0X 8 2 2" xfId="9571"/>
    <cellStyle name="SAPBEXHLevel0X 8 2 3" xfId="9769"/>
    <cellStyle name="SAPBEXHLevel0X 8 2 4" xfId="10973"/>
    <cellStyle name="SAPBEXHLevel0X 8 3" xfId="9570"/>
    <cellStyle name="SAPBEXHLevel0X 8 4" xfId="9768"/>
    <cellStyle name="SAPBEXHLevel0X 8 5" xfId="10972"/>
    <cellStyle name="SAPBEXHLevel0X 9" xfId="7334"/>
    <cellStyle name="SAPBEXHLevel0X 9 2" xfId="9572"/>
    <cellStyle name="SAPBEXHLevel0X 9 3" xfId="9770"/>
    <cellStyle name="SAPBEXHLevel0X 9 4" xfId="10974"/>
    <cellStyle name="SAPBEXHLevel0X_2010-2012 Program Workbook_Incent_FS" xfId="7335"/>
    <cellStyle name="SAPBEXHLevel1" xfId="99"/>
    <cellStyle name="SAPBEXHLevel1 10" xfId="7336"/>
    <cellStyle name="SAPBEXHLevel1 10 2" xfId="9573"/>
    <cellStyle name="SAPBEXHLevel1 10 3" xfId="9771"/>
    <cellStyle name="SAPBEXHLevel1 10 4" xfId="10975"/>
    <cellStyle name="SAPBEXHLevel1 11" xfId="7337"/>
    <cellStyle name="SAPBEXHLevel1 11 2" xfId="9574"/>
    <cellStyle name="SAPBEXHLevel1 11 3" xfId="9772"/>
    <cellStyle name="SAPBEXHLevel1 11 4" xfId="10976"/>
    <cellStyle name="SAPBEXHLevel1 12" xfId="7338"/>
    <cellStyle name="SAPBEXHLevel1 12 2" xfId="9575"/>
    <cellStyle name="SAPBEXHLevel1 12 3" xfId="9773"/>
    <cellStyle name="SAPBEXHLevel1 12 4" xfId="10977"/>
    <cellStyle name="SAPBEXHLevel1 13" xfId="7339"/>
    <cellStyle name="SAPBEXHLevel1 13 2" xfId="9576"/>
    <cellStyle name="SAPBEXHLevel1 13 3" xfId="9774"/>
    <cellStyle name="SAPBEXHLevel1 13 4" xfId="10978"/>
    <cellStyle name="SAPBEXHLevel1 14" xfId="7340"/>
    <cellStyle name="SAPBEXHLevel1 14 2" xfId="9577"/>
    <cellStyle name="SAPBEXHLevel1 14 3" xfId="9775"/>
    <cellStyle name="SAPBEXHLevel1 14 4" xfId="10979"/>
    <cellStyle name="SAPBEXHLevel1 15" xfId="7341"/>
    <cellStyle name="SAPBEXHLevel1 15 2" xfId="9578"/>
    <cellStyle name="SAPBEXHLevel1 15 3" xfId="9776"/>
    <cellStyle name="SAPBEXHLevel1 15 4" xfId="10980"/>
    <cellStyle name="SAPBEXHLevel1 16" xfId="7710"/>
    <cellStyle name="SAPBEXHLevel1 17" xfId="7994"/>
    <cellStyle name="SAPBEXHLevel1 2" xfId="368"/>
    <cellStyle name="SAPBEXHLevel1 2 2" xfId="544"/>
    <cellStyle name="SAPBEXHLevel1 2 2 2" xfId="1000"/>
    <cellStyle name="SAPBEXHLevel1 2 2 2 2" xfId="8412"/>
    <cellStyle name="SAPBEXHLevel1 2 2 2 3" xfId="8884"/>
    <cellStyle name="SAPBEXHLevel1 2 2 2 4" xfId="10543"/>
    <cellStyle name="SAPBEXHLevel1 2 2 3" xfId="7996"/>
    <cellStyle name="SAPBEXHLevel1 2 2 4" xfId="10131"/>
    <cellStyle name="SAPBEXHLevel1 2 3" xfId="426"/>
    <cellStyle name="SAPBEXHLevel1 2 3 2" xfId="903"/>
    <cellStyle name="SAPBEXHLevel1 2 3 2 2" xfId="8413"/>
    <cellStyle name="SAPBEXHLevel1 2 3 2 3" xfId="8883"/>
    <cellStyle name="SAPBEXHLevel1 2 3 2 4" xfId="10544"/>
    <cellStyle name="SAPBEXHLevel1 2 3 3" xfId="7997"/>
    <cellStyle name="SAPBEXHLevel1 2 3 4" xfId="10132"/>
    <cellStyle name="SAPBEXHLevel1 2 4" xfId="847"/>
    <cellStyle name="SAPBEXHLevel1 2 4 2" xfId="8414"/>
    <cellStyle name="SAPBEXHLevel1 2 4 3" xfId="8882"/>
    <cellStyle name="SAPBEXHLevel1 2 4 4" xfId="10545"/>
    <cellStyle name="SAPBEXHLevel1 2 5" xfId="7995"/>
    <cellStyle name="SAPBEXHLevel1 2 6" xfId="10130"/>
    <cellStyle name="SAPBEXHLevel1 3" xfId="411"/>
    <cellStyle name="SAPBEXHLevel1 3 2" xfId="888"/>
    <cellStyle name="SAPBEXHLevel1 3 2 2" xfId="8415"/>
    <cellStyle name="SAPBEXHLevel1 3 2 3" xfId="8881"/>
    <cellStyle name="SAPBEXHLevel1 3 2 4" xfId="10546"/>
    <cellStyle name="SAPBEXHLevel1 3 3" xfId="7342"/>
    <cellStyle name="SAPBEXHLevel1 3 3 2" xfId="9579"/>
    <cellStyle name="SAPBEXHLevel1 3 3 3" xfId="9777"/>
    <cellStyle name="SAPBEXHLevel1 3 3 4" xfId="10981"/>
    <cellStyle name="SAPBEXHLevel1 3 4" xfId="7998"/>
    <cellStyle name="SAPBEXHLevel1 4" xfId="809"/>
    <cellStyle name="SAPBEXHLevel1 4 2" xfId="7343"/>
    <cellStyle name="SAPBEXHLevel1 4 2 2" xfId="9580"/>
    <cellStyle name="SAPBEXHLevel1 4 2 3" xfId="9778"/>
    <cellStyle name="SAPBEXHLevel1 4 2 4" xfId="10982"/>
    <cellStyle name="SAPBEXHLevel1 4 3" xfId="8416"/>
    <cellStyle name="SAPBEXHLevel1 4 4" xfId="8880"/>
    <cellStyle name="SAPBEXHLevel1 4 5" xfId="10547"/>
    <cellStyle name="SAPBEXHLevel1 5" xfId="7344"/>
    <cellStyle name="SAPBEXHLevel1 5 2" xfId="7345"/>
    <cellStyle name="SAPBEXHLevel1 5 2 2" xfId="9582"/>
    <cellStyle name="SAPBEXHLevel1 5 2 3" xfId="9780"/>
    <cellStyle name="SAPBEXHLevel1 5 2 4" xfId="10984"/>
    <cellStyle name="SAPBEXHLevel1 5 3" xfId="7346"/>
    <cellStyle name="SAPBEXHLevel1 5 3 2" xfId="9583"/>
    <cellStyle name="SAPBEXHLevel1 5 3 3" xfId="9781"/>
    <cellStyle name="SAPBEXHLevel1 5 3 4" xfId="10985"/>
    <cellStyle name="SAPBEXHLevel1 5 4" xfId="9581"/>
    <cellStyle name="SAPBEXHLevel1 5 5" xfId="9779"/>
    <cellStyle name="SAPBEXHLevel1 5 6" xfId="10983"/>
    <cellStyle name="SAPBEXHLevel1 6" xfId="7347"/>
    <cellStyle name="SAPBEXHLevel1 6 2" xfId="9584"/>
    <cellStyle name="SAPBEXHLevel1 6 3" xfId="9782"/>
    <cellStyle name="SAPBEXHLevel1 6 4" xfId="10986"/>
    <cellStyle name="SAPBEXHLevel1 7" xfId="7348"/>
    <cellStyle name="SAPBEXHLevel1 7 2" xfId="9585"/>
    <cellStyle name="SAPBEXHLevel1 7 3" xfId="9783"/>
    <cellStyle name="SAPBEXHLevel1 7 4" xfId="10987"/>
    <cellStyle name="SAPBEXHLevel1 8" xfId="7349"/>
    <cellStyle name="SAPBEXHLevel1 8 2" xfId="7350"/>
    <cellStyle name="SAPBEXHLevel1 8 2 2" xfId="9587"/>
    <cellStyle name="SAPBEXHLevel1 8 2 3" xfId="9785"/>
    <cellStyle name="SAPBEXHLevel1 8 2 4" xfId="10989"/>
    <cellStyle name="SAPBEXHLevel1 8 3" xfId="9586"/>
    <cellStyle name="SAPBEXHLevel1 8 4" xfId="9784"/>
    <cellStyle name="SAPBEXHLevel1 8 5" xfId="10988"/>
    <cellStyle name="SAPBEXHLevel1 9" xfId="7351"/>
    <cellStyle name="SAPBEXHLevel1 9 2" xfId="7352"/>
    <cellStyle name="SAPBEXHLevel1 9 2 2" xfId="9589"/>
    <cellStyle name="SAPBEXHLevel1 9 2 3" xfId="9787"/>
    <cellStyle name="SAPBEXHLevel1 9 2 4" xfId="10991"/>
    <cellStyle name="SAPBEXHLevel1 9 3" xfId="9588"/>
    <cellStyle name="SAPBEXHLevel1 9 4" xfId="9786"/>
    <cellStyle name="SAPBEXHLevel1 9 5" xfId="10990"/>
    <cellStyle name="SAPBEXHLevel1_DATA-12moDEC2010 Cap Targets" xfId="7353"/>
    <cellStyle name="SAPBEXHLevel1X" xfId="100"/>
    <cellStyle name="SAPBEXHLevel1X 10" xfId="7354"/>
    <cellStyle name="SAPBEXHLevel1X 10 2" xfId="9590"/>
    <cellStyle name="SAPBEXHLevel1X 10 3" xfId="9788"/>
    <cellStyle name="SAPBEXHLevel1X 10 4" xfId="10992"/>
    <cellStyle name="SAPBEXHLevel1X 11" xfId="7355"/>
    <cellStyle name="SAPBEXHLevel1X 11 2" xfId="9591"/>
    <cellStyle name="SAPBEXHLevel1X 11 3" xfId="9789"/>
    <cellStyle name="SAPBEXHLevel1X 11 4" xfId="10993"/>
    <cellStyle name="SAPBEXHLevel1X 12" xfId="7356"/>
    <cellStyle name="SAPBEXHLevel1X 12 2" xfId="9592"/>
    <cellStyle name="SAPBEXHLevel1X 12 3" xfId="9790"/>
    <cellStyle name="SAPBEXHLevel1X 12 4" xfId="10994"/>
    <cellStyle name="SAPBEXHLevel1X 13" xfId="7711"/>
    <cellStyle name="SAPBEXHLevel1X 14" xfId="7999"/>
    <cellStyle name="SAPBEXHLevel1X 15" xfId="9249"/>
    <cellStyle name="SAPBEXHLevel1X 16" xfId="10133"/>
    <cellStyle name="SAPBEXHLevel1X 2" xfId="369"/>
    <cellStyle name="SAPBEXHLevel1X 2 2" xfId="464"/>
    <cellStyle name="SAPBEXHLevel1X 2 2 2" xfId="941"/>
    <cellStyle name="SAPBEXHLevel1X 2 2 2 2" xfId="8417"/>
    <cellStyle name="SAPBEXHLevel1X 2 2 2 3" xfId="8879"/>
    <cellStyle name="SAPBEXHLevel1X 2 2 2 4" xfId="10548"/>
    <cellStyle name="SAPBEXHLevel1X 2 2 3" xfId="8001"/>
    <cellStyle name="SAPBEXHLevel1X 2 2 4" xfId="9247"/>
    <cellStyle name="SAPBEXHLevel1X 2 2 5" xfId="10135"/>
    <cellStyle name="SAPBEXHLevel1X 2 3" xfId="545"/>
    <cellStyle name="SAPBEXHLevel1X 2 3 2" xfId="1001"/>
    <cellStyle name="SAPBEXHLevel1X 2 3 2 2" xfId="8418"/>
    <cellStyle name="SAPBEXHLevel1X 2 3 2 3" xfId="8878"/>
    <cellStyle name="SAPBEXHLevel1X 2 3 2 4" xfId="10549"/>
    <cellStyle name="SAPBEXHLevel1X 2 3 3" xfId="8002"/>
    <cellStyle name="SAPBEXHLevel1X 2 3 4" xfId="9246"/>
    <cellStyle name="SAPBEXHLevel1X 2 3 5" xfId="10136"/>
    <cellStyle name="SAPBEXHLevel1X 2 4" xfId="616"/>
    <cellStyle name="SAPBEXHLevel1X 2 4 2" xfId="1072"/>
    <cellStyle name="SAPBEXHLevel1X 2 4 2 2" xfId="8419"/>
    <cellStyle name="SAPBEXHLevel1X 2 4 2 3" xfId="8877"/>
    <cellStyle name="SAPBEXHLevel1X 2 4 2 4" xfId="10550"/>
    <cellStyle name="SAPBEXHLevel1X 2 4 3" xfId="8003"/>
    <cellStyle name="SAPBEXHLevel1X 2 4 4" xfId="9245"/>
    <cellStyle name="SAPBEXHLevel1X 2 4 5" xfId="10137"/>
    <cellStyle name="SAPBEXHLevel1X 2 5" xfId="425"/>
    <cellStyle name="SAPBEXHLevel1X 2 5 2" xfId="902"/>
    <cellStyle name="SAPBEXHLevel1X 2 5 2 2" xfId="8420"/>
    <cellStyle name="SAPBEXHLevel1X 2 5 2 3" xfId="8876"/>
    <cellStyle name="SAPBEXHLevel1X 2 5 2 4" xfId="10551"/>
    <cellStyle name="SAPBEXHLevel1X 2 5 3" xfId="8004"/>
    <cellStyle name="SAPBEXHLevel1X 2 5 4" xfId="9244"/>
    <cellStyle name="SAPBEXHLevel1X 2 5 5" xfId="10138"/>
    <cellStyle name="SAPBEXHLevel1X 2 6" xfId="848"/>
    <cellStyle name="SAPBEXHLevel1X 2 6 2" xfId="8421"/>
    <cellStyle name="SAPBEXHLevel1X 2 6 3" xfId="8875"/>
    <cellStyle name="SAPBEXHLevel1X 2 6 4" xfId="10552"/>
    <cellStyle name="SAPBEXHLevel1X 2 7" xfId="8000"/>
    <cellStyle name="SAPBEXHLevel1X 2 8" xfId="9248"/>
    <cellStyle name="SAPBEXHLevel1X 2 9" xfId="10134"/>
    <cellStyle name="SAPBEXHLevel1X 3" xfId="391"/>
    <cellStyle name="SAPBEXHLevel1X 3 2" xfId="481"/>
    <cellStyle name="SAPBEXHLevel1X 3 2 2" xfId="958"/>
    <cellStyle name="SAPBEXHLevel1X 3 2 2 2" xfId="8422"/>
    <cellStyle name="SAPBEXHLevel1X 3 2 2 3" xfId="8874"/>
    <cellStyle name="SAPBEXHLevel1X 3 2 2 4" xfId="10553"/>
    <cellStyle name="SAPBEXHLevel1X 3 2 3" xfId="8006"/>
    <cellStyle name="SAPBEXHLevel1X 3 2 4" xfId="9242"/>
    <cellStyle name="SAPBEXHLevel1X 3 2 5" xfId="10140"/>
    <cellStyle name="SAPBEXHLevel1X 3 3" xfId="565"/>
    <cellStyle name="SAPBEXHLevel1X 3 3 2" xfId="1021"/>
    <cellStyle name="SAPBEXHLevel1X 3 3 2 2" xfId="8423"/>
    <cellStyle name="SAPBEXHLevel1X 3 3 2 3" xfId="8873"/>
    <cellStyle name="SAPBEXHLevel1X 3 3 2 4" xfId="10554"/>
    <cellStyle name="SAPBEXHLevel1X 3 3 3" xfId="8007"/>
    <cellStyle name="SAPBEXHLevel1X 3 3 4" xfId="9241"/>
    <cellStyle name="SAPBEXHLevel1X 3 3 5" xfId="10141"/>
    <cellStyle name="SAPBEXHLevel1X 3 4" xfId="631"/>
    <cellStyle name="SAPBEXHLevel1X 3 4 2" xfId="1087"/>
    <cellStyle name="SAPBEXHLevel1X 3 4 2 2" xfId="8424"/>
    <cellStyle name="SAPBEXHLevel1X 3 4 2 3" xfId="8872"/>
    <cellStyle name="SAPBEXHLevel1X 3 4 2 4" xfId="10555"/>
    <cellStyle name="SAPBEXHLevel1X 3 4 3" xfId="8008"/>
    <cellStyle name="SAPBEXHLevel1X 3 4 4" xfId="9240"/>
    <cellStyle name="SAPBEXHLevel1X 3 4 5" xfId="10142"/>
    <cellStyle name="SAPBEXHLevel1X 3 5" xfId="685"/>
    <cellStyle name="SAPBEXHLevel1X 3 5 2" xfId="1141"/>
    <cellStyle name="SAPBEXHLevel1X 3 5 2 2" xfId="8425"/>
    <cellStyle name="SAPBEXHLevel1X 3 5 2 3" xfId="8871"/>
    <cellStyle name="SAPBEXHLevel1X 3 5 2 4" xfId="10556"/>
    <cellStyle name="SAPBEXHLevel1X 3 5 3" xfId="8009"/>
    <cellStyle name="SAPBEXHLevel1X 3 5 4" xfId="9238"/>
    <cellStyle name="SAPBEXHLevel1X 3 5 5" xfId="10143"/>
    <cellStyle name="SAPBEXHLevel1X 3 6" xfId="870"/>
    <cellStyle name="SAPBEXHLevel1X 3 6 2" xfId="8426"/>
    <cellStyle name="SAPBEXHLevel1X 3 6 3" xfId="8870"/>
    <cellStyle name="SAPBEXHLevel1X 3 6 4" xfId="10557"/>
    <cellStyle name="SAPBEXHLevel1X 3 7" xfId="8005"/>
    <cellStyle name="SAPBEXHLevel1X 3 8" xfId="9243"/>
    <cellStyle name="SAPBEXHLevel1X 3 9" xfId="10139"/>
    <cellStyle name="SAPBEXHLevel1X 4" xfId="505"/>
    <cellStyle name="SAPBEXHLevel1X 4 2" xfId="586"/>
    <cellStyle name="SAPBEXHLevel1X 4 2 2" xfId="1042"/>
    <cellStyle name="SAPBEXHLevel1X 4 2 2 2" xfId="8427"/>
    <cellStyle name="SAPBEXHLevel1X 4 2 2 3" xfId="8869"/>
    <cellStyle name="SAPBEXHLevel1X 4 2 2 4" xfId="10558"/>
    <cellStyle name="SAPBEXHLevel1X 4 2 3" xfId="8011"/>
    <cellStyle name="SAPBEXHLevel1X 4 2 4" xfId="9235"/>
    <cellStyle name="SAPBEXHLevel1X 4 2 5" xfId="10145"/>
    <cellStyle name="SAPBEXHLevel1X 4 3" xfId="651"/>
    <cellStyle name="SAPBEXHLevel1X 4 3 2" xfId="1107"/>
    <cellStyle name="SAPBEXHLevel1X 4 3 2 2" xfId="8428"/>
    <cellStyle name="SAPBEXHLevel1X 4 3 2 3" xfId="8868"/>
    <cellStyle name="SAPBEXHLevel1X 4 3 2 4" xfId="10559"/>
    <cellStyle name="SAPBEXHLevel1X 4 3 3" xfId="8012"/>
    <cellStyle name="SAPBEXHLevel1X 4 3 4" xfId="9234"/>
    <cellStyle name="SAPBEXHLevel1X 4 3 5" xfId="10146"/>
    <cellStyle name="SAPBEXHLevel1X 4 4" xfId="706"/>
    <cellStyle name="SAPBEXHLevel1X 4 4 2" xfId="1162"/>
    <cellStyle name="SAPBEXHLevel1X 4 4 2 2" xfId="8429"/>
    <cellStyle name="SAPBEXHLevel1X 4 4 2 3" xfId="8867"/>
    <cellStyle name="SAPBEXHLevel1X 4 4 2 4" xfId="10560"/>
    <cellStyle name="SAPBEXHLevel1X 4 4 3" xfId="8013"/>
    <cellStyle name="SAPBEXHLevel1X 4 4 4" xfId="9233"/>
    <cellStyle name="SAPBEXHLevel1X 4 4 5" xfId="10147"/>
    <cellStyle name="SAPBEXHLevel1X 4 5" xfId="8010"/>
    <cellStyle name="SAPBEXHLevel1X 4 6" xfId="9236"/>
    <cellStyle name="SAPBEXHLevel1X 4 7" xfId="10144"/>
    <cellStyle name="SAPBEXHLevel1X 5" xfId="810"/>
    <cellStyle name="SAPBEXHLevel1X 5 2" xfId="7357"/>
    <cellStyle name="SAPBEXHLevel1X 5 2 2" xfId="9593"/>
    <cellStyle name="SAPBEXHLevel1X 5 2 3" xfId="9791"/>
    <cellStyle name="SAPBEXHLevel1X 5 2 4" xfId="10995"/>
    <cellStyle name="SAPBEXHLevel1X 5 3" xfId="7358"/>
    <cellStyle name="SAPBEXHLevel1X 5 3 2" xfId="9594"/>
    <cellStyle name="SAPBEXHLevel1X 5 3 3" xfId="9792"/>
    <cellStyle name="SAPBEXHLevel1X 5 3 4" xfId="10996"/>
    <cellStyle name="SAPBEXHLevel1X 5 4" xfId="8430"/>
    <cellStyle name="SAPBEXHLevel1X 5 5" xfId="8866"/>
    <cellStyle name="SAPBEXHLevel1X 5 6" xfId="10561"/>
    <cellStyle name="SAPBEXHLevel1X 6" xfId="7359"/>
    <cellStyle name="SAPBEXHLevel1X 6 2" xfId="7360"/>
    <cellStyle name="SAPBEXHLevel1X 6 2 2" xfId="9596"/>
    <cellStyle name="SAPBEXHLevel1X 6 2 3" xfId="9794"/>
    <cellStyle name="SAPBEXHLevel1X 6 2 4" xfId="10998"/>
    <cellStyle name="SAPBEXHLevel1X 6 3" xfId="9595"/>
    <cellStyle name="SAPBEXHLevel1X 6 4" xfId="9793"/>
    <cellStyle name="SAPBEXHLevel1X 6 5" xfId="10997"/>
    <cellStyle name="SAPBEXHLevel1X 7" xfId="7361"/>
    <cellStyle name="SAPBEXHLevel1X 7 2" xfId="7362"/>
    <cellStyle name="SAPBEXHLevel1X 7 2 2" xfId="9598"/>
    <cellStyle name="SAPBEXHLevel1X 7 2 3" xfId="9796"/>
    <cellStyle name="SAPBEXHLevel1X 7 2 4" xfId="11000"/>
    <cellStyle name="SAPBEXHLevel1X 7 3" xfId="7363"/>
    <cellStyle name="SAPBEXHLevel1X 7 3 2" xfId="9599"/>
    <cellStyle name="SAPBEXHLevel1X 7 3 3" xfId="9797"/>
    <cellStyle name="SAPBEXHLevel1X 7 3 4" xfId="11001"/>
    <cellStyle name="SAPBEXHLevel1X 7 4" xfId="9597"/>
    <cellStyle name="SAPBEXHLevel1X 7 5" xfId="9795"/>
    <cellStyle name="SAPBEXHLevel1X 7 6" xfId="10999"/>
    <cellStyle name="SAPBEXHLevel1X 8" xfId="7364"/>
    <cellStyle name="SAPBEXHLevel1X 8 2" xfId="7365"/>
    <cellStyle name="SAPBEXHLevel1X 8 2 2" xfId="9601"/>
    <cellStyle name="SAPBEXHLevel1X 8 2 3" xfId="9799"/>
    <cellStyle name="SAPBEXHLevel1X 8 2 4" xfId="11003"/>
    <cellStyle name="SAPBEXHLevel1X 8 3" xfId="9600"/>
    <cellStyle name="SAPBEXHLevel1X 8 4" xfId="9798"/>
    <cellStyle name="SAPBEXHLevel1X 8 5" xfId="11002"/>
    <cellStyle name="SAPBEXHLevel1X 9" xfId="7366"/>
    <cellStyle name="SAPBEXHLevel1X 9 2" xfId="9602"/>
    <cellStyle name="SAPBEXHLevel1X 9 3" xfId="9800"/>
    <cellStyle name="SAPBEXHLevel1X 9 4" xfId="11004"/>
    <cellStyle name="SAPBEXHLevel1X_2010-2012 Program Workbook_Incent_FS" xfId="7367"/>
    <cellStyle name="SAPBEXHLevel2" xfId="101"/>
    <cellStyle name="SAPBEXHLevel2 10" xfId="7368"/>
    <cellStyle name="SAPBEXHLevel2 10 2" xfId="9603"/>
    <cellStyle name="SAPBEXHLevel2 10 3" xfId="9801"/>
    <cellStyle name="SAPBEXHLevel2 10 4" xfId="11005"/>
    <cellStyle name="SAPBEXHLevel2 11" xfId="7712"/>
    <cellStyle name="SAPBEXHLevel2 12" xfId="8014"/>
    <cellStyle name="SAPBEXHLevel2 2" xfId="370"/>
    <cellStyle name="SAPBEXHLevel2 2 2" xfId="546"/>
    <cellStyle name="SAPBEXHLevel2 2 2 2" xfId="1002"/>
    <cellStyle name="SAPBEXHLevel2 2 2 2 2" xfId="8431"/>
    <cellStyle name="SAPBEXHLevel2 2 2 2 3" xfId="8865"/>
    <cellStyle name="SAPBEXHLevel2 2 2 2 4" xfId="10562"/>
    <cellStyle name="SAPBEXHLevel2 2 2 3" xfId="8016"/>
    <cellStyle name="SAPBEXHLevel2 2 2 4" xfId="10149"/>
    <cellStyle name="SAPBEXHLevel2 2 3" xfId="424"/>
    <cellStyle name="SAPBEXHLevel2 2 3 2" xfId="901"/>
    <cellStyle name="SAPBEXHLevel2 2 3 2 2" xfId="8432"/>
    <cellStyle name="SAPBEXHLevel2 2 3 2 3" xfId="8864"/>
    <cellStyle name="SAPBEXHLevel2 2 3 2 4" xfId="10563"/>
    <cellStyle name="SAPBEXHLevel2 2 3 3" xfId="8017"/>
    <cellStyle name="SAPBEXHLevel2 2 3 4" xfId="10150"/>
    <cellStyle name="SAPBEXHLevel2 2 4" xfId="849"/>
    <cellStyle name="SAPBEXHLevel2 2 4 2" xfId="8433"/>
    <cellStyle name="SAPBEXHLevel2 2 4 3" xfId="8863"/>
    <cellStyle name="SAPBEXHLevel2 2 4 4" xfId="10564"/>
    <cellStyle name="SAPBEXHLevel2 2 5" xfId="8015"/>
    <cellStyle name="SAPBEXHLevel2 2 6" xfId="10148"/>
    <cellStyle name="SAPBEXHLevel2 3" xfId="445"/>
    <cellStyle name="SAPBEXHLevel2 3 2" xfId="922"/>
    <cellStyle name="SAPBEXHLevel2 3 2 2" xfId="8434"/>
    <cellStyle name="SAPBEXHLevel2 3 2 3" xfId="8862"/>
    <cellStyle name="SAPBEXHLevel2 3 2 4" xfId="10565"/>
    <cellStyle name="SAPBEXHLevel2 3 3" xfId="7369"/>
    <cellStyle name="SAPBEXHLevel2 3 3 2" xfId="9604"/>
    <cellStyle name="SAPBEXHLevel2 3 3 3" xfId="9802"/>
    <cellStyle name="SAPBEXHLevel2 3 3 4" xfId="11006"/>
    <cellStyle name="SAPBEXHLevel2 3 4" xfId="8018"/>
    <cellStyle name="SAPBEXHLevel2 4" xfId="811"/>
    <cellStyle name="SAPBEXHLevel2 4 2" xfId="7370"/>
    <cellStyle name="SAPBEXHLevel2 4 2 2" xfId="9605"/>
    <cellStyle name="SAPBEXHLevel2 4 2 3" xfId="9803"/>
    <cellStyle name="SAPBEXHLevel2 4 2 4" xfId="11007"/>
    <cellStyle name="SAPBEXHLevel2 4 3" xfId="8435"/>
    <cellStyle name="SAPBEXHLevel2 4 4" xfId="8861"/>
    <cellStyle name="SAPBEXHLevel2 4 5" xfId="10566"/>
    <cellStyle name="SAPBEXHLevel2 5" xfId="7371"/>
    <cellStyle name="SAPBEXHLevel2 5 2" xfId="7372"/>
    <cellStyle name="SAPBEXHLevel2 5 2 2" xfId="9607"/>
    <cellStyle name="SAPBEXHLevel2 5 2 3" xfId="9805"/>
    <cellStyle name="SAPBEXHLevel2 5 2 4" xfId="11009"/>
    <cellStyle name="SAPBEXHLevel2 5 3" xfId="9606"/>
    <cellStyle name="SAPBEXHLevel2 5 4" xfId="9804"/>
    <cellStyle name="SAPBEXHLevel2 5 5" xfId="11008"/>
    <cellStyle name="SAPBEXHLevel2 6" xfId="7373"/>
    <cellStyle name="SAPBEXHLevel2 6 2" xfId="9608"/>
    <cellStyle name="SAPBEXHLevel2 6 3" xfId="9806"/>
    <cellStyle name="SAPBEXHLevel2 6 4" xfId="11010"/>
    <cellStyle name="SAPBEXHLevel2 7" xfId="7374"/>
    <cellStyle name="SAPBEXHLevel2 7 2" xfId="9609"/>
    <cellStyle name="SAPBEXHLevel2 7 3" xfId="9807"/>
    <cellStyle name="SAPBEXHLevel2 7 4" xfId="11011"/>
    <cellStyle name="SAPBEXHLevel2 8" xfId="7375"/>
    <cellStyle name="SAPBEXHLevel2 8 2" xfId="9610"/>
    <cellStyle name="SAPBEXHLevel2 8 3" xfId="9808"/>
    <cellStyle name="SAPBEXHLevel2 8 4" xfId="11012"/>
    <cellStyle name="SAPBEXHLevel2 9" xfId="7376"/>
    <cellStyle name="SAPBEXHLevel2 9 2" xfId="9611"/>
    <cellStyle name="SAPBEXHLevel2 9 3" xfId="9809"/>
    <cellStyle name="SAPBEXHLevel2 9 4" xfId="11013"/>
    <cellStyle name="SAPBEXHLevel2X" xfId="102"/>
    <cellStyle name="SAPBEXHLevel2X 10" xfId="7377"/>
    <cellStyle name="SAPBEXHLevel2X 10 2" xfId="9612"/>
    <cellStyle name="SAPBEXHLevel2X 10 3" xfId="9810"/>
    <cellStyle name="SAPBEXHLevel2X 10 4" xfId="11014"/>
    <cellStyle name="SAPBEXHLevel2X 11" xfId="7378"/>
    <cellStyle name="SAPBEXHLevel2X 11 2" xfId="9613"/>
    <cellStyle name="SAPBEXHLevel2X 11 3" xfId="9811"/>
    <cellStyle name="SAPBEXHLevel2X 11 4" xfId="11015"/>
    <cellStyle name="SAPBEXHLevel2X 12" xfId="7379"/>
    <cellStyle name="SAPBEXHLevel2X 12 2" xfId="9614"/>
    <cellStyle name="SAPBEXHLevel2X 12 3" xfId="9812"/>
    <cellStyle name="SAPBEXHLevel2X 12 4" xfId="11016"/>
    <cellStyle name="SAPBEXHLevel2X 13" xfId="7713"/>
    <cellStyle name="SAPBEXHLevel2X 14" xfId="8019"/>
    <cellStyle name="SAPBEXHLevel2X 15" xfId="9232"/>
    <cellStyle name="SAPBEXHLevel2X 16" xfId="10151"/>
    <cellStyle name="SAPBEXHLevel2X 2" xfId="371"/>
    <cellStyle name="SAPBEXHLevel2X 2 2" xfId="465"/>
    <cellStyle name="SAPBEXHLevel2X 2 2 2" xfId="942"/>
    <cellStyle name="SAPBEXHLevel2X 2 2 2 2" xfId="8436"/>
    <cellStyle name="SAPBEXHLevel2X 2 2 2 3" xfId="8860"/>
    <cellStyle name="SAPBEXHLevel2X 2 2 2 4" xfId="10567"/>
    <cellStyle name="SAPBEXHLevel2X 2 2 3" xfId="8021"/>
    <cellStyle name="SAPBEXHLevel2X 2 2 4" xfId="9230"/>
    <cellStyle name="SAPBEXHLevel2X 2 2 5" xfId="10153"/>
    <cellStyle name="SAPBEXHLevel2X 2 3" xfId="547"/>
    <cellStyle name="SAPBEXHLevel2X 2 3 2" xfId="1003"/>
    <cellStyle name="SAPBEXHLevel2X 2 3 2 2" xfId="8437"/>
    <cellStyle name="SAPBEXHLevel2X 2 3 2 3" xfId="8859"/>
    <cellStyle name="SAPBEXHLevel2X 2 3 2 4" xfId="10568"/>
    <cellStyle name="SAPBEXHLevel2X 2 3 3" xfId="8022"/>
    <cellStyle name="SAPBEXHLevel2X 2 3 4" xfId="9229"/>
    <cellStyle name="SAPBEXHLevel2X 2 3 5" xfId="10154"/>
    <cellStyle name="SAPBEXHLevel2X 2 4" xfId="617"/>
    <cellStyle name="SAPBEXHLevel2X 2 4 2" xfId="1073"/>
    <cellStyle name="SAPBEXHLevel2X 2 4 2 2" xfId="8438"/>
    <cellStyle name="SAPBEXHLevel2X 2 4 2 3" xfId="8858"/>
    <cellStyle name="SAPBEXHLevel2X 2 4 2 4" xfId="10569"/>
    <cellStyle name="SAPBEXHLevel2X 2 4 3" xfId="8023"/>
    <cellStyle name="SAPBEXHLevel2X 2 4 4" xfId="9228"/>
    <cellStyle name="SAPBEXHLevel2X 2 4 5" xfId="10155"/>
    <cellStyle name="SAPBEXHLevel2X 2 5" xfId="414"/>
    <cellStyle name="SAPBEXHLevel2X 2 5 2" xfId="891"/>
    <cellStyle name="SAPBEXHLevel2X 2 5 2 2" xfId="8439"/>
    <cellStyle name="SAPBEXHLevel2X 2 5 2 3" xfId="8857"/>
    <cellStyle name="SAPBEXHLevel2X 2 5 2 4" xfId="10570"/>
    <cellStyle name="SAPBEXHLevel2X 2 5 3" xfId="8024"/>
    <cellStyle name="SAPBEXHLevel2X 2 5 4" xfId="9227"/>
    <cellStyle name="SAPBEXHLevel2X 2 5 5" xfId="10156"/>
    <cellStyle name="SAPBEXHLevel2X 2 6" xfId="850"/>
    <cellStyle name="SAPBEXHLevel2X 2 6 2" xfId="8440"/>
    <cellStyle name="SAPBEXHLevel2X 2 6 3" xfId="8856"/>
    <cellStyle name="SAPBEXHLevel2X 2 6 4" xfId="10571"/>
    <cellStyle name="SAPBEXHLevel2X 2 7" xfId="8020"/>
    <cellStyle name="SAPBEXHLevel2X 2 8" xfId="9231"/>
    <cellStyle name="SAPBEXHLevel2X 2 9" xfId="10152"/>
    <cellStyle name="SAPBEXHLevel2X 3" xfId="390"/>
    <cellStyle name="SAPBEXHLevel2X 3 2" xfId="480"/>
    <cellStyle name="SAPBEXHLevel2X 3 2 2" xfId="957"/>
    <cellStyle name="SAPBEXHLevel2X 3 2 2 2" xfId="8441"/>
    <cellStyle name="SAPBEXHLevel2X 3 2 2 3" xfId="8855"/>
    <cellStyle name="SAPBEXHLevel2X 3 2 2 4" xfId="10572"/>
    <cellStyle name="SAPBEXHLevel2X 3 2 3" xfId="8026"/>
    <cellStyle name="SAPBEXHLevel2X 3 2 4" xfId="9225"/>
    <cellStyle name="SAPBEXHLevel2X 3 2 5" xfId="10158"/>
    <cellStyle name="SAPBEXHLevel2X 3 3" xfId="564"/>
    <cellStyle name="SAPBEXHLevel2X 3 3 2" xfId="1020"/>
    <cellStyle name="SAPBEXHLevel2X 3 3 2 2" xfId="8442"/>
    <cellStyle name="SAPBEXHLevel2X 3 3 2 3" xfId="8854"/>
    <cellStyle name="SAPBEXHLevel2X 3 3 2 4" xfId="10573"/>
    <cellStyle name="SAPBEXHLevel2X 3 3 3" xfId="8027"/>
    <cellStyle name="SAPBEXHLevel2X 3 3 4" xfId="9224"/>
    <cellStyle name="SAPBEXHLevel2X 3 3 5" xfId="10159"/>
    <cellStyle name="SAPBEXHLevel2X 3 4" xfId="630"/>
    <cellStyle name="SAPBEXHLevel2X 3 4 2" xfId="1086"/>
    <cellStyle name="SAPBEXHLevel2X 3 4 2 2" xfId="8443"/>
    <cellStyle name="SAPBEXHLevel2X 3 4 2 3" xfId="8853"/>
    <cellStyle name="SAPBEXHLevel2X 3 4 2 4" xfId="10574"/>
    <cellStyle name="SAPBEXHLevel2X 3 4 3" xfId="8028"/>
    <cellStyle name="SAPBEXHLevel2X 3 4 4" xfId="9223"/>
    <cellStyle name="SAPBEXHLevel2X 3 4 5" xfId="10160"/>
    <cellStyle name="SAPBEXHLevel2X 3 5" xfId="684"/>
    <cellStyle name="SAPBEXHLevel2X 3 5 2" xfId="1140"/>
    <cellStyle name="SAPBEXHLevel2X 3 5 2 2" xfId="8444"/>
    <cellStyle name="SAPBEXHLevel2X 3 5 2 3" xfId="8852"/>
    <cellStyle name="SAPBEXHLevel2X 3 5 2 4" xfId="10575"/>
    <cellStyle name="SAPBEXHLevel2X 3 5 3" xfId="8029"/>
    <cellStyle name="SAPBEXHLevel2X 3 5 4" xfId="9222"/>
    <cellStyle name="SAPBEXHLevel2X 3 5 5" xfId="10161"/>
    <cellStyle name="SAPBEXHLevel2X 3 6" xfId="869"/>
    <cellStyle name="SAPBEXHLevel2X 3 6 2" xfId="8445"/>
    <cellStyle name="SAPBEXHLevel2X 3 6 3" xfId="8851"/>
    <cellStyle name="SAPBEXHLevel2X 3 6 4" xfId="10576"/>
    <cellStyle name="SAPBEXHLevel2X 3 7" xfId="8025"/>
    <cellStyle name="SAPBEXHLevel2X 3 8" xfId="9226"/>
    <cellStyle name="SAPBEXHLevel2X 3 9" xfId="10157"/>
    <cellStyle name="SAPBEXHLevel2X 4" xfId="506"/>
    <cellStyle name="SAPBEXHLevel2X 4 2" xfId="587"/>
    <cellStyle name="SAPBEXHLevel2X 4 2 2" xfId="1043"/>
    <cellStyle name="SAPBEXHLevel2X 4 2 2 2" xfId="8446"/>
    <cellStyle name="SAPBEXHLevel2X 4 2 2 3" xfId="8850"/>
    <cellStyle name="SAPBEXHLevel2X 4 2 2 4" xfId="10577"/>
    <cellStyle name="SAPBEXHLevel2X 4 2 3" xfId="8031"/>
    <cellStyle name="SAPBEXHLevel2X 4 2 4" xfId="9220"/>
    <cellStyle name="SAPBEXHLevel2X 4 2 5" xfId="10163"/>
    <cellStyle name="SAPBEXHLevel2X 4 3" xfId="652"/>
    <cellStyle name="SAPBEXHLevel2X 4 3 2" xfId="1108"/>
    <cellStyle name="SAPBEXHLevel2X 4 3 2 2" xfId="8447"/>
    <cellStyle name="SAPBEXHLevel2X 4 3 2 3" xfId="8849"/>
    <cellStyle name="SAPBEXHLevel2X 4 3 2 4" xfId="10578"/>
    <cellStyle name="SAPBEXHLevel2X 4 3 3" xfId="8032"/>
    <cellStyle name="SAPBEXHLevel2X 4 3 4" xfId="9219"/>
    <cellStyle name="SAPBEXHLevel2X 4 3 5" xfId="10164"/>
    <cellStyle name="SAPBEXHLevel2X 4 4" xfId="707"/>
    <cellStyle name="SAPBEXHLevel2X 4 4 2" xfId="1163"/>
    <cellStyle name="SAPBEXHLevel2X 4 4 2 2" xfId="8448"/>
    <cellStyle name="SAPBEXHLevel2X 4 4 2 3" xfId="8848"/>
    <cellStyle name="SAPBEXHLevel2X 4 4 2 4" xfId="10579"/>
    <cellStyle name="SAPBEXHLevel2X 4 4 3" xfId="8033"/>
    <cellStyle name="SAPBEXHLevel2X 4 4 4" xfId="9218"/>
    <cellStyle name="SAPBEXHLevel2X 4 4 5" xfId="10165"/>
    <cellStyle name="SAPBEXHLevel2X 4 5" xfId="8030"/>
    <cellStyle name="SAPBEXHLevel2X 4 6" xfId="9221"/>
    <cellStyle name="SAPBEXHLevel2X 4 7" xfId="10162"/>
    <cellStyle name="SAPBEXHLevel2X 5" xfId="812"/>
    <cellStyle name="SAPBEXHLevel2X 5 2" xfId="7380"/>
    <cellStyle name="SAPBEXHLevel2X 5 2 2" xfId="9615"/>
    <cellStyle name="SAPBEXHLevel2X 5 2 3" xfId="9813"/>
    <cellStyle name="SAPBEXHLevel2X 5 2 4" xfId="11017"/>
    <cellStyle name="SAPBEXHLevel2X 5 3" xfId="7381"/>
    <cellStyle name="SAPBEXHLevel2X 5 3 2" xfId="9616"/>
    <cellStyle name="SAPBEXHLevel2X 5 3 3" xfId="9814"/>
    <cellStyle name="SAPBEXHLevel2X 5 3 4" xfId="11018"/>
    <cellStyle name="SAPBEXHLevel2X 5 4" xfId="8449"/>
    <cellStyle name="SAPBEXHLevel2X 5 5" xfId="8847"/>
    <cellStyle name="SAPBEXHLevel2X 5 6" xfId="10580"/>
    <cellStyle name="SAPBEXHLevel2X 6" xfId="7382"/>
    <cellStyle name="SAPBEXHLevel2X 6 2" xfId="7383"/>
    <cellStyle name="SAPBEXHLevel2X 6 2 2" xfId="9618"/>
    <cellStyle name="SAPBEXHLevel2X 6 2 3" xfId="9816"/>
    <cellStyle name="SAPBEXHLevel2X 6 2 4" xfId="11020"/>
    <cellStyle name="SAPBEXHLevel2X 6 3" xfId="9617"/>
    <cellStyle name="SAPBEXHLevel2X 6 4" xfId="9815"/>
    <cellStyle name="SAPBEXHLevel2X 6 5" xfId="11019"/>
    <cellStyle name="SAPBEXHLevel2X 7" xfId="7384"/>
    <cellStyle name="SAPBEXHLevel2X 7 2" xfId="7385"/>
    <cellStyle name="SAPBEXHLevel2X 7 2 2" xfId="9620"/>
    <cellStyle name="SAPBEXHLevel2X 7 2 3" xfId="9818"/>
    <cellStyle name="SAPBEXHLevel2X 7 2 4" xfId="11022"/>
    <cellStyle name="SAPBEXHLevel2X 7 3" xfId="7386"/>
    <cellStyle name="SAPBEXHLevel2X 7 3 2" xfId="9621"/>
    <cellStyle name="SAPBEXHLevel2X 7 3 3" xfId="9819"/>
    <cellStyle name="SAPBEXHLevel2X 7 3 4" xfId="11023"/>
    <cellStyle name="SAPBEXHLevel2X 7 4" xfId="9619"/>
    <cellStyle name="SAPBEXHLevel2X 7 5" xfId="9817"/>
    <cellStyle name="SAPBEXHLevel2X 7 6" xfId="11021"/>
    <cellStyle name="SAPBEXHLevel2X 8" xfId="7387"/>
    <cellStyle name="SAPBEXHLevel2X 8 2" xfId="7388"/>
    <cellStyle name="SAPBEXHLevel2X 8 2 2" xfId="9623"/>
    <cellStyle name="SAPBEXHLevel2X 8 2 3" xfId="9821"/>
    <cellStyle name="SAPBEXHLevel2X 8 2 4" xfId="11025"/>
    <cellStyle name="SAPBEXHLevel2X 8 3" xfId="9622"/>
    <cellStyle name="SAPBEXHLevel2X 8 4" xfId="9820"/>
    <cellStyle name="SAPBEXHLevel2X 8 5" xfId="11024"/>
    <cellStyle name="SAPBEXHLevel2X 9" xfId="7389"/>
    <cellStyle name="SAPBEXHLevel2X 9 2" xfId="9624"/>
    <cellStyle name="SAPBEXHLevel2X 9 3" xfId="9822"/>
    <cellStyle name="SAPBEXHLevel2X 9 4" xfId="11026"/>
    <cellStyle name="SAPBEXHLevel2X_2010-2012 Program Workbook_Incent_FS" xfId="7390"/>
    <cellStyle name="SAPBEXHLevel3" xfId="103"/>
    <cellStyle name="SAPBEXHLevel3 10" xfId="7391"/>
    <cellStyle name="SAPBEXHLevel3 10 2" xfId="9625"/>
    <cellStyle name="SAPBEXHLevel3 10 3" xfId="9823"/>
    <cellStyle name="SAPBEXHLevel3 10 4" xfId="11027"/>
    <cellStyle name="SAPBEXHLevel3 11" xfId="7714"/>
    <cellStyle name="SAPBEXHLevel3 12" xfId="8034"/>
    <cellStyle name="SAPBEXHLevel3 2" xfId="372"/>
    <cellStyle name="SAPBEXHLevel3 2 2" xfId="548"/>
    <cellStyle name="SAPBEXHLevel3 2 2 2" xfId="1004"/>
    <cellStyle name="SAPBEXHLevel3 2 2 2 2" xfId="8450"/>
    <cellStyle name="SAPBEXHLevel3 2 2 2 3" xfId="8846"/>
    <cellStyle name="SAPBEXHLevel3 2 2 2 4" xfId="10581"/>
    <cellStyle name="SAPBEXHLevel3 2 2 3" xfId="8036"/>
    <cellStyle name="SAPBEXHLevel3 2 2 4" xfId="10167"/>
    <cellStyle name="SAPBEXHLevel3 2 3" xfId="668"/>
    <cellStyle name="SAPBEXHLevel3 2 3 2" xfId="1124"/>
    <cellStyle name="SAPBEXHLevel3 2 3 2 2" xfId="8451"/>
    <cellStyle name="SAPBEXHLevel3 2 3 2 3" xfId="8845"/>
    <cellStyle name="SAPBEXHLevel3 2 3 2 4" xfId="10582"/>
    <cellStyle name="SAPBEXHLevel3 2 3 3" xfId="8037"/>
    <cellStyle name="SAPBEXHLevel3 2 3 4" xfId="10168"/>
    <cellStyle name="SAPBEXHLevel3 2 4" xfId="851"/>
    <cellStyle name="SAPBEXHLevel3 2 4 2" xfId="8452"/>
    <cellStyle name="SAPBEXHLevel3 2 4 3" xfId="8844"/>
    <cellStyle name="SAPBEXHLevel3 2 4 4" xfId="10583"/>
    <cellStyle name="SAPBEXHLevel3 2 5" xfId="8035"/>
    <cellStyle name="SAPBEXHLevel3 2 6" xfId="10166"/>
    <cellStyle name="SAPBEXHLevel3 3" xfId="444"/>
    <cellStyle name="SAPBEXHLevel3 3 2" xfId="921"/>
    <cellStyle name="SAPBEXHLevel3 3 2 2" xfId="8453"/>
    <cellStyle name="SAPBEXHLevel3 3 2 3" xfId="8843"/>
    <cellStyle name="SAPBEXHLevel3 3 2 4" xfId="10584"/>
    <cellStyle name="SAPBEXHLevel3 3 3" xfId="7392"/>
    <cellStyle name="SAPBEXHLevel3 3 3 2" xfId="9626"/>
    <cellStyle name="SAPBEXHLevel3 3 3 3" xfId="9824"/>
    <cellStyle name="SAPBEXHLevel3 3 3 4" xfId="11028"/>
    <cellStyle name="SAPBEXHLevel3 3 4" xfId="8038"/>
    <cellStyle name="SAPBEXHLevel3 4" xfId="813"/>
    <cellStyle name="SAPBEXHLevel3 4 2" xfId="7393"/>
    <cellStyle name="SAPBEXHLevel3 4 2 2" xfId="9627"/>
    <cellStyle name="SAPBEXHLevel3 4 2 3" xfId="9825"/>
    <cellStyle name="SAPBEXHLevel3 4 2 4" xfId="11029"/>
    <cellStyle name="SAPBEXHLevel3 4 3" xfId="8454"/>
    <cellStyle name="SAPBEXHLevel3 4 4" xfId="8842"/>
    <cellStyle name="SAPBEXHLevel3 4 5" xfId="10585"/>
    <cellStyle name="SAPBEXHLevel3 5" xfId="7394"/>
    <cellStyle name="SAPBEXHLevel3 5 2" xfId="7395"/>
    <cellStyle name="SAPBEXHLevel3 5 2 2" xfId="9629"/>
    <cellStyle name="SAPBEXHLevel3 5 2 3" xfId="9827"/>
    <cellStyle name="SAPBEXHLevel3 5 2 4" xfId="11031"/>
    <cellStyle name="SAPBEXHLevel3 5 3" xfId="9628"/>
    <cellStyle name="SAPBEXHLevel3 5 4" xfId="9826"/>
    <cellStyle name="SAPBEXHLevel3 5 5" xfId="11030"/>
    <cellStyle name="SAPBEXHLevel3 6" xfId="7396"/>
    <cellStyle name="SAPBEXHLevel3 6 2" xfId="9630"/>
    <cellStyle name="SAPBEXHLevel3 6 3" xfId="9828"/>
    <cellStyle name="SAPBEXHLevel3 6 4" xfId="11032"/>
    <cellStyle name="SAPBEXHLevel3 7" xfId="7397"/>
    <cellStyle name="SAPBEXHLevel3 7 2" xfId="9631"/>
    <cellStyle name="SAPBEXHLevel3 7 3" xfId="9829"/>
    <cellStyle name="SAPBEXHLevel3 7 4" xfId="11033"/>
    <cellStyle name="SAPBEXHLevel3 8" xfId="7398"/>
    <cellStyle name="SAPBEXHLevel3 8 2" xfId="9632"/>
    <cellStyle name="SAPBEXHLevel3 8 3" xfId="9830"/>
    <cellStyle name="SAPBEXHLevel3 8 4" xfId="11034"/>
    <cellStyle name="SAPBEXHLevel3 9" xfId="7399"/>
    <cellStyle name="SAPBEXHLevel3 9 2" xfId="9633"/>
    <cellStyle name="SAPBEXHLevel3 9 3" xfId="9831"/>
    <cellStyle name="SAPBEXHLevel3 9 4" xfId="11035"/>
    <cellStyle name="SAPBEXHLevel3_CC Feb 2011 Reporting" xfId="7400"/>
    <cellStyle name="SAPBEXHLevel3X" xfId="104"/>
    <cellStyle name="SAPBEXHLevel3X 10" xfId="7401"/>
    <cellStyle name="SAPBEXHLevel3X 10 2" xfId="9634"/>
    <cellStyle name="SAPBEXHLevel3X 10 3" xfId="9832"/>
    <cellStyle name="SAPBEXHLevel3X 10 4" xfId="11036"/>
    <cellStyle name="SAPBEXHLevel3X 11" xfId="7402"/>
    <cellStyle name="SAPBEXHLevel3X 11 2" xfId="9635"/>
    <cellStyle name="SAPBEXHLevel3X 11 3" xfId="9833"/>
    <cellStyle name="SAPBEXHLevel3X 11 4" xfId="11037"/>
    <cellStyle name="SAPBEXHLevel3X 12" xfId="7403"/>
    <cellStyle name="SAPBEXHLevel3X 12 2" xfId="9636"/>
    <cellStyle name="SAPBEXHLevel3X 12 3" xfId="9834"/>
    <cellStyle name="SAPBEXHLevel3X 12 4" xfId="11038"/>
    <cellStyle name="SAPBEXHLevel3X 13" xfId="7715"/>
    <cellStyle name="SAPBEXHLevel3X 14" xfId="8039"/>
    <cellStyle name="SAPBEXHLevel3X 15" xfId="9217"/>
    <cellStyle name="SAPBEXHLevel3X 16" xfId="10169"/>
    <cellStyle name="SAPBEXHLevel3X 2" xfId="373"/>
    <cellStyle name="SAPBEXHLevel3X 2 2" xfId="466"/>
    <cellStyle name="SAPBEXHLevel3X 2 2 2" xfId="943"/>
    <cellStyle name="SAPBEXHLevel3X 2 2 2 2" xfId="8455"/>
    <cellStyle name="SAPBEXHLevel3X 2 2 2 3" xfId="8841"/>
    <cellStyle name="SAPBEXHLevel3X 2 2 2 4" xfId="10586"/>
    <cellStyle name="SAPBEXHLevel3X 2 2 3" xfId="8041"/>
    <cellStyle name="SAPBEXHLevel3X 2 2 4" xfId="9215"/>
    <cellStyle name="SAPBEXHLevel3X 2 2 5" xfId="10171"/>
    <cellStyle name="SAPBEXHLevel3X 2 3" xfId="549"/>
    <cellStyle name="SAPBEXHLevel3X 2 3 2" xfId="1005"/>
    <cellStyle name="SAPBEXHLevel3X 2 3 2 2" xfId="8456"/>
    <cellStyle name="SAPBEXHLevel3X 2 3 2 3" xfId="8840"/>
    <cellStyle name="SAPBEXHLevel3X 2 3 2 4" xfId="10587"/>
    <cellStyle name="SAPBEXHLevel3X 2 3 3" xfId="8042"/>
    <cellStyle name="SAPBEXHLevel3X 2 3 4" xfId="9214"/>
    <cellStyle name="SAPBEXHLevel3X 2 3 5" xfId="10172"/>
    <cellStyle name="SAPBEXHLevel3X 2 4" xfId="618"/>
    <cellStyle name="SAPBEXHLevel3X 2 4 2" xfId="1074"/>
    <cellStyle name="SAPBEXHLevel3X 2 4 2 2" xfId="8457"/>
    <cellStyle name="SAPBEXHLevel3X 2 4 2 3" xfId="8839"/>
    <cellStyle name="SAPBEXHLevel3X 2 4 2 4" xfId="10588"/>
    <cellStyle name="SAPBEXHLevel3X 2 4 3" xfId="8043"/>
    <cellStyle name="SAPBEXHLevel3X 2 4 4" xfId="9213"/>
    <cellStyle name="SAPBEXHLevel3X 2 4 5" xfId="10173"/>
    <cellStyle name="SAPBEXHLevel3X 2 5" xfId="669"/>
    <cellStyle name="SAPBEXHLevel3X 2 5 2" xfId="1125"/>
    <cellStyle name="SAPBEXHLevel3X 2 5 2 2" xfId="8458"/>
    <cellStyle name="SAPBEXHLevel3X 2 5 2 3" xfId="8838"/>
    <cellStyle name="SAPBEXHLevel3X 2 5 2 4" xfId="10589"/>
    <cellStyle name="SAPBEXHLevel3X 2 5 3" xfId="8044"/>
    <cellStyle name="SAPBEXHLevel3X 2 5 4" xfId="9212"/>
    <cellStyle name="SAPBEXHLevel3X 2 5 5" xfId="10174"/>
    <cellStyle name="SAPBEXHLevel3X 2 6" xfId="852"/>
    <cellStyle name="SAPBEXHLevel3X 2 6 2" xfId="8459"/>
    <cellStyle name="SAPBEXHLevel3X 2 6 3" xfId="8837"/>
    <cellStyle name="SAPBEXHLevel3X 2 6 4" xfId="10590"/>
    <cellStyle name="SAPBEXHLevel3X 2 7" xfId="8040"/>
    <cellStyle name="SAPBEXHLevel3X 2 8" xfId="9216"/>
    <cellStyle name="SAPBEXHLevel3X 2 9" xfId="10170"/>
    <cellStyle name="SAPBEXHLevel3X 3" xfId="389"/>
    <cellStyle name="SAPBEXHLevel3X 3 2" xfId="479"/>
    <cellStyle name="SAPBEXHLevel3X 3 2 2" xfId="956"/>
    <cellStyle name="SAPBEXHLevel3X 3 2 2 2" xfId="8460"/>
    <cellStyle name="SAPBEXHLevel3X 3 2 2 3" xfId="8836"/>
    <cellStyle name="SAPBEXHLevel3X 3 2 2 4" xfId="10591"/>
    <cellStyle name="SAPBEXHLevel3X 3 2 3" xfId="8046"/>
    <cellStyle name="SAPBEXHLevel3X 3 2 4" xfId="9210"/>
    <cellStyle name="SAPBEXHLevel3X 3 2 5" xfId="10176"/>
    <cellStyle name="SAPBEXHLevel3X 3 3" xfId="563"/>
    <cellStyle name="SAPBEXHLevel3X 3 3 2" xfId="1019"/>
    <cellStyle name="SAPBEXHLevel3X 3 3 2 2" xfId="8461"/>
    <cellStyle name="SAPBEXHLevel3X 3 3 2 3" xfId="8835"/>
    <cellStyle name="SAPBEXHLevel3X 3 3 2 4" xfId="10592"/>
    <cellStyle name="SAPBEXHLevel3X 3 3 3" xfId="8047"/>
    <cellStyle name="SAPBEXHLevel3X 3 3 4" xfId="9209"/>
    <cellStyle name="SAPBEXHLevel3X 3 3 5" xfId="10177"/>
    <cellStyle name="SAPBEXHLevel3X 3 4" xfId="629"/>
    <cellStyle name="SAPBEXHLevel3X 3 4 2" xfId="1085"/>
    <cellStyle name="SAPBEXHLevel3X 3 4 2 2" xfId="8462"/>
    <cellStyle name="SAPBEXHLevel3X 3 4 2 3" xfId="8834"/>
    <cellStyle name="SAPBEXHLevel3X 3 4 2 4" xfId="10593"/>
    <cellStyle name="SAPBEXHLevel3X 3 4 3" xfId="8048"/>
    <cellStyle name="SAPBEXHLevel3X 3 4 4" xfId="9208"/>
    <cellStyle name="SAPBEXHLevel3X 3 4 5" xfId="10178"/>
    <cellStyle name="SAPBEXHLevel3X 3 5" xfId="683"/>
    <cellStyle name="SAPBEXHLevel3X 3 5 2" xfId="1139"/>
    <cellStyle name="SAPBEXHLevel3X 3 5 2 2" xfId="8463"/>
    <cellStyle name="SAPBEXHLevel3X 3 5 2 3" xfId="8833"/>
    <cellStyle name="SAPBEXHLevel3X 3 5 2 4" xfId="10594"/>
    <cellStyle name="SAPBEXHLevel3X 3 5 3" xfId="8049"/>
    <cellStyle name="SAPBEXHLevel3X 3 5 4" xfId="9207"/>
    <cellStyle name="SAPBEXHLevel3X 3 5 5" xfId="10179"/>
    <cellStyle name="SAPBEXHLevel3X 3 6" xfId="868"/>
    <cellStyle name="SAPBEXHLevel3X 3 6 2" xfId="8464"/>
    <cellStyle name="SAPBEXHLevel3X 3 6 3" xfId="8832"/>
    <cellStyle name="SAPBEXHLevel3X 3 6 4" xfId="10595"/>
    <cellStyle name="SAPBEXHLevel3X 3 7" xfId="8045"/>
    <cellStyle name="SAPBEXHLevel3X 3 8" xfId="9211"/>
    <cellStyle name="SAPBEXHLevel3X 3 9" xfId="10175"/>
    <cellStyle name="SAPBEXHLevel3X 4" xfId="507"/>
    <cellStyle name="SAPBEXHLevel3X 4 2" xfId="588"/>
    <cellStyle name="SAPBEXHLevel3X 4 2 2" xfId="1044"/>
    <cellStyle name="SAPBEXHLevel3X 4 2 2 2" xfId="8465"/>
    <cellStyle name="SAPBEXHLevel3X 4 2 2 3" xfId="8831"/>
    <cellStyle name="SAPBEXHLevel3X 4 2 2 4" xfId="10596"/>
    <cellStyle name="SAPBEXHLevel3X 4 2 3" xfId="8051"/>
    <cellStyle name="SAPBEXHLevel3X 4 2 4" xfId="9205"/>
    <cellStyle name="SAPBEXHLevel3X 4 2 5" xfId="10181"/>
    <cellStyle name="SAPBEXHLevel3X 4 3" xfId="653"/>
    <cellStyle name="SAPBEXHLevel3X 4 3 2" xfId="1109"/>
    <cellStyle name="SAPBEXHLevel3X 4 3 2 2" xfId="8466"/>
    <cellStyle name="SAPBEXHLevel3X 4 3 2 3" xfId="8830"/>
    <cellStyle name="SAPBEXHLevel3X 4 3 2 4" xfId="10597"/>
    <cellStyle name="SAPBEXHLevel3X 4 3 3" xfId="8052"/>
    <cellStyle name="SAPBEXHLevel3X 4 3 4" xfId="9204"/>
    <cellStyle name="SAPBEXHLevel3X 4 3 5" xfId="10182"/>
    <cellStyle name="SAPBEXHLevel3X 4 4" xfId="708"/>
    <cellStyle name="SAPBEXHLevel3X 4 4 2" xfId="1164"/>
    <cellStyle name="SAPBEXHLevel3X 4 4 2 2" xfId="8467"/>
    <cellStyle name="SAPBEXHLevel3X 4 4 2 3" xfId="8829"/>
    <cellStyle name="SAPBEXHLevel3X 4 4 2 4" xfId="10598"/>
    <cellStyle name="SAPBEXHLevel3X 4 4 3" xfId="8053"/>
    <cellStyle name="SAPBEXHLevel3X 4 4 4" xfId="9203"/>
    <cellStyle name="SAPBEXHLevel3X 4 4 5" xfId="10183"/>
    <cellStyle name="SAPBEXHLevel3X 4 5" xfId="8050"/>
    <cellStyle name="SAPBEXHLevel3X 4 6" xfId="9206"/>
    <cellStyle name="SAPBEXHLevel3X 4 7" xfId="10180"/>
    <cellStyle name="SAPBEXHLevel3X 5" xfId="814"/>
    <cellStyle name="SAPBEXHLevel3X 5 2" xfId="7404"/>
    <cellStyle name="SAPBEXHLevel3X 5 2 2" xfId="9637"/>
    <cellStyle name="SAPBEXHLevel3X 5 2 3" xfId="9835"/>
    <cellStyle name="SAPBEXHLevel3X 5 2 4" xfId="11039"/>
    <cellStyle name="SAPBEXHLevel3X 5 3" xfId="7405"/>
    <cellStyle name="SAPBEXHLevel3X 5 3 2" xfId="9638"/>
    <cellStyle name="SAPBEXHLevel3X 5 3 3" xfId="9836"/>
    <cellStyle name="SAPBEXHLevel3X 5 3 4" xfId="11040"/>
    <cellStyle name="SAPBEXHLevel3X 5 4" xfId="8468"/>
    <cellStyle name="SAPBEXHLevel3X 5 5" xfId="8828"/>
    <cellStyle name="SAPBEXHLevel3X 5 6" xfId="10599"/>
    <cellStyle name="SAPBEXHLevel3X 6" xfId="7406"/>
    <cellStyle name="SAPBEXHLevel3X 6 2" xfId="7407"/>
    <cellStyle name="SAPBEXHLevel3X 6 2 2" xfId="9640"/>
    <cellStyle name="SAPBEXHLevel3X 6 2 3" xfId="9838"/>
    <cellStyle name="SAPBEXHLevel3X 6 2 4" xfId="11042"/>
    <cellStyle name="SAPBEXHLevel3X 6 3" xfId="9639"/>
    <cellStyle name="SAPBEXHLevel3X 6 4" xfId="9837"/>
    <cellStyle name="SAPBEXHLevel3X 6 5" xfId="11041"/>
    <cellStyle name="SAPBEXHLevel3X 7" xfId="7408"/>
    <cellStyle name="SAPBEXHLevel3X 7 2" xfId="7409"/>
    <cellStyle name="SAPBEXHLevel3X 7 2 2" xfId="9642"/>
    <cellStyle name="SAPBEXHLevel3X 7 2 3" xfId="9840"/>
    <cellStyle name="SAPBEXHLevel3X 7 2 4" xfId="11044"/>
    <cellStyle name="SAPBEXHLevel3X 7 3" xfId="7410"/>
    <cellStyle name="SAPBEXHLevel3X 7 3 2" xfId="9643"/>
    <cellStyle name="SAPBEXHLevel3X 7 3 3" xfId="9841"/>
    <cellStyle name="SAPBEXHLevel3X 7 3 4" xfId="11045"/>
    <cellStyle name="SAPBEXHLevel3X 7 4" xfId="9641"/>
    <cellStyle name="SAPBEXHLevel3X 7 5" xfId="9839"/>
    <cellStyle name="SAPBEXHLevel3X 7 6" xfId="11043"/>
    <cellStyle name="SAPBEXHLevel3X 8" xfId="7411"/>
    <cellStyle name="SAPBEXHLevel3X 8 2" xfId="7412"/>
    <cellStyle name="SAPBEXHLevel3X 8 2 2" xfId="9645"/>
    <cellStyle name="SAPBEXHLevel3X 8 2 3" xfId="9843"/>
    <cellStyle name="SAPBEXHLevel3X 8 2 4" xfId="11047"/>
    <cellStyle name="SAPBEXHLevel3X 8 3" xfId="9644"/>
    <cellStyle name="SAPBEXHLevel3X 8 4" xfId="9842"/>
    <cellStyle name="SAPBEXHLevel3X 8 5" xfId="11046"/>
    <cellStyle name="SAPBEXHLevel3X 9" xfId="7413"/>
    <cellStyle name="SAPBEXHLevel3X 9 2" xfId="9646"/>
    <cellStyle name="SAPBEXHLevel3X 9 3" xfId="9844"/>
    <cellStyle name="SAPBEXHLevel3X 9 4" xfId="11048"/>
    <cellStyle name="SAPBEXHLevel3X_2010-2012 Program Workbook_Incent_FS" xfId="7414"/>
    <cellStyle name="SAPBEXinputData" xfId="334"/>
    <cellStyle name="SAPBEXinputData 2" xfId="405"/>
    <cellStyle name="SAPBEXinputData 2 2" xfId="579"/>
    <cellStyle name="SAPBEXinputData 2 2 2" xfId="1035"/>
    <cellStyle name="SAPBEXinputData 2 2 2 2" xfId="8469"/>
    <cellStyle name="SAPBEXinputData 2 2 2 3" xfId="8827"/>
    <cellStyle name="SAPBEXinputData 2 2 2 4" xfId="10600"/>
    <cellStyle name="SAPBEXinputData 2 2 3" xfId="8055"/>
    <cellStyle name="SAPBEXinputData 2 2 4" xfId="10185"/>
    <cellStyle name="SAPBEXinputData 2 3" xfId="699"/>
    <cellStyle name="SAPBEXinputData 2 3 2" xfId="1155"/>
    <cellStyle name="SAPBEXinputData 2 3 2 2" xfId="8470"/>
    <cellStyle name="SAPBEXinputData 2 3 2 3" xfId="8826"/>
    <cellStyle name="SAPBEXinputData 2 3 2 4" xfId="10601"/>
    <cellStyle name="SAPBEXinputData 2 3 3" xfId="8056"/>
    <cellStyle name="SAPBEXinputData 2 3 4" xfId="10186"/>
    <cellStyle name="SAPBEXinputData 2 4" xfId="884"/>
    <cellStyle name="SAPBEXinputData 2 4 2" xfId="8471"/>
    <cellStyle name="SAPBEXinputData 2 4 3" xfId="8825"/>
    <cellStyle name="SAPBEXinputData 2 4 4" xfId="10602"/>
    <cellStyle name="SAPBEXinputData 2 5" xfId="8054"/>
    <cellStyle name="SAPBEXinputData 2 6" xfId="10184"/>
    <cellStyle name="SAPBEXinputData 3" xfId="415"/>
    <cellStyle name="SAPBEXinputData 3 2" xfId="892"/>
    <cellStyle name="SAPBEXinputData 3 2 2" xfId="7415"/>
    <cellStyle name="SAPBEXinputData 3 2 2 2" xfId="9647"/>
    <cellStyle name="SAPBEXinputData 3 2 2 3" xfId="9845"/>
    <cellStyle name="SAPBEXinputData 3 2 2 4" xfId="11049"/>
    <cellStyle name="SAPBEXinputData 3 2 3" xfId="8472"/>
    <cellStyle name="SAPBEXinputData 3 2 4" xfId="8824"/>
    <cellStyle name="SAPBEXinputData 3 2 5" xfId="10603"/>
    <cellStyle name="SAPBEXinputData 3 3" xfId="7416"/>
    <cellStyle name="SAPBEXinputData 3 3 2" xfId="9648"/>
    <cellStyle name="SAPBEXinputData 3 3 3" xfId="9846"/>
    <cellStyle name="SAPBEXinputData 3 3 4" xfId="11050"/>
    <cellStyle name="SAPBEXinputData 3 4" xfId="8057"/>
    <cellStyle name="SAPBEXinputData 4" xfId="825"/>
    <cellStyle name="SAPBEXinputData 4 2" xfId="7417"/>
    <cellStyle name="SAPBEXinputData 4 2 2" xfId="9649"/>
    <cellStyle name="SAPBEXinputData 4 2 3" xfId="9847"/>
    <cellStyle name="SAPBEXinputData 4 2 4" xfId="11051"/>
    <cellStyle name="SAPBEXinputData 4 3" xfId="8473"/>
    <cellStyle name="SAPBEXinputData 4 4" xfId="8823"/>
    <cellStyle name="SAPBEXinputData 4 5" xfId="10604"/>
    <cellStyle name="SAPBEXinputData 5" xfId="7418"/>
    <cellStyle name="SAPBEXinputData 5 2" xfId="9650"/>
    <cellStyle name="SAPBEXinputData 5 3" xfId="9848"/>
    <cellStyle name="SAPBEXinputData 5 4" xfId="11052"/>
    <cellStyle name="SAPBEXinputData 6" xfId="7716"/>
    <cellStyle name="SAPBEXinputData_2010-2012 Program Workbook_Incent_FS" xfId="7419"/>
    <cellStyle name="SAPBEXresData" xfId="105"/>
    <cellStyle name="SAPBEXresData 10" xfId="10187"/>
    <cellStyle name="SAPBEXresData 2" xfId="374"/>
    <cellStyle name="SAPBEXresData 2 2" xfId="467"/>
    <cellStyle name="SAPBEXresData 2 2 2" xfId="944"/>
    <cellStyle name="SAPBEXresData 2 2 2 2" xfId="8474"/>
    <cellStyle name="SAPBEXresData 2 2 2 3" xfId="8822"/>
    <cellStyle name="SAPBEXresData 2 2 2 4" xfId="10605"/>
    <cellStyle name="SAPBEXresData 2 2 3" xfId="8060"/>
    <cellStyle name="SAPBEXresData 2 2 4" xfId="9200"/>
    <cellStyle name="SAPBEXresData 2 2 5" xfId="10189"/>
    <cellStyle name="SAPBEXresData 2 3" xfId="550"/>
    <cellStyle name="SAPBEXresData 2 3 2" xfId="1006"/>
    <cellStyle name="SAPBEXresData 2 3 2 2" xfId="8475"/>
    <cellStyle name="SAPBEXresData 2 3 2 3" xfId="8821"/>
    <cellStyle name="SAPBEXresData 2 3 2 4" xfId="10606"/>
    <cellStyle name="SAPBEXresData 2 3 3" xfId="8061"/>
    <cellStyle name="SAPBEXresData 2 3 4" xfId="9199"/>
    <cellStyle name="SAPBEXresData 2 3 5" xfId="10190"/>
    <cellStyle name="SAPBEXresData 2 4" xfId="619"/>
    <cellStyle name="SAPBEXresData 2 4 2" xfId="1075"/>
    <cellStyle name="SAPBEXresData 2 4 2 2" xfId="8476"/>
    <cellStyle name="SAPBEXresData 2 4 2 3" xfId="8820"/>
    <cellStyle name="SAPBEXresData 2 4 2 4" xfId="10607"/>
    <cellStyle name="SAPBEXresData 2 4 3" xfId="8062"/>
    <cellStyle name="SAPBEXresData 2 4 4" xfId="9198"/>
    <cellStyle name="SAPBEXresData 2 4 5" xfId="10191"/>
    <cellStyle name="SAPBEXresData 2 5" xfId="670"/>
    <cellStyle name="SAPBEXresData 2 5 2" xfId="1126"/>
    <cellStyle name="SAPBEXresData 2 5 2 2" xfId="8477"/>
    <cellStyle name="SAPBEXresData 2 5 2 3" xfId="8819"/>
    <cellStyle name="SAPBEXresData 2 5 2 4" xfId="10608"/>
    <cellStyle name="SAPBEXresData 2 5 3" xfId="8063"/>
    <cellStyle name="SAPBEXresData 2 5 4" xfId="9197"/>
    <cellStyle name="SAPBEXresData 2 5 5" xfId="10192"/>
    <cellStyle name="SAPBEXresData 2 6" xfId="853"/>
    <cellStyle name="SAPBEXresData 2 6 2" xfId="8478"/>
    <cellStyle name="SAPBEXresData 2 6 3" xfId="8818"/>
    <cellStyle name="SAPBEXresData 2 6 4" xfId="10609"/>
    <cellStyle name="SAPBEXresData 2 7" xfId="8059"/>
    <cellStyle name="SAPBEXresData 2 8" xfId="9201"/>
    <cellStyle name="SAPBEXresData 2 9" xfId="10188"/>
    <cellStyle name="SAPBEXresData 3" xfId="388"/>
    <cellStyle name="SAPBEXresData 3 2" xfId="478"/>
    <cellStyle name="SAPBEXresData 3 2 2" xfId="955"/>
    <cellStyle name="SAPBEXresData 3 2 2 2" xfId="8479"/>
    <cellStyle name="SAPBEXresData 3 2 2 3" xfId="8817"/>
    <cellStyle name="SAPBEXresData 3 2 2 4" xfId="10610"/>
    <cellStyle name="SAPBEXresData 3 2 3" xfId="8065"/>
    <cellStyle name="SAPBEXresData 3 2 4" xfId="9195"/>
    <cellStyle name="SAPBEXresData 3 2 5" xfId="10194"/>
    <cellStyle name="SAPBEXresData 3 3" xfId="562"/>
    <cellStyle name="SAPBEXresData 3 3 2" xfId="1018"/>
    <cellStyle name="SAPBEXresData 3 3 2 2" xfId="8480"/>
    <cellStyle name="SAPBEXresData 3 3 2 3" xfId="8816"/>
    <cellStyle name="SAPBEXresData 3 3 2 4" xfId="10611"/>
    <cellStyle name="SAPBEXresData 3 3 3" xfId="8066"/>
    <cellStyle name="SAPBEXresData 3 3 4" xfId="9194"/>
    <cellStyle name="SAPBEXresData 3 3 5" xfId="10195"/>
    <cellStyle name="SAPBEXresData 3 4" xfId="628"/>
    <cellStyle name="SAPBEXresData 3 4 2" xfId="1084"/>
    <cellStyle name="SAPBEXresData 3 4 2 2" xfId="8481"/>
    <cellStyle name="SAPBEXresData 3 4 2 3" xfId="8815"/>
    <cellStyle name="SAPBEXresData 3 4 2 4" xfId="10612"/>
    <cellStyle name="SAPBEXresData 3 4 3" xfId="8067"/>
    <cellStyle name="SAPBEXresData 3 4 4" xfId="9193"/>
    <cellStyle name="SAPBEXresData 3 4 5" xfId="10196"/>
    <cellStyle name="SAPBEXresData 3 5" xfId="682"/>
    <cellStyle name="SAPBEXresData 3 5 2" xfId="1138"/>
    <cellStyle name="SAPBEXresData 3 5 2 2" xfId="8482"/>
    <cellStyle name="SAPBEXresData 3 5 2 3" xfId="8814"/>
    <cellStyle name="SAPBEXresData 3 5 2 4" xfId="10613"/>
    <cellStyle name="SAPBEXresData 3 5 3" xfId="8068"/>
    <cellStyle name="SAPBEXresData 3 5 4" xfId="9192"/>
    <cellStyle name="SAPBEXresData 3 5 5" xfId="10197"/>
    <cellStyle name="SAPBEXresData 3 6" xfId="867"/>
    <cellStyle name="SAPBEXresData 3 6 2" xfId="8483"/>
    <cellStyle name="SAPBEXresData 3 6 3" xfId="8813"/>
    <cellStyle name="SAPBEXresData 3 6 4" xfId="10614"/>
    <cellStyle name="SAPBEXresData 3 7" xfId="8064"/>
    <cellStyle name="SAPBEXresData 3 8" xfId="9196"/>
    <cellStyle name="SAPBEXresData 3 9" xfId="10193"/>
    <cellStyle name="SAPBEXresData 4" xfId="508"/>
    <cellStyle name="SAPBEXresData 4 2" xfId="589"/>
    <cellStyle name="SAPBEXresData 4 2 2" xfId="1045"/>
    <cellStyle name="SAPBEXresData 4 2 2 2" xfId="8484"/>
    <cellStyle name="SAPBEXresData 4 2 2 3" xfId="8812"/>
    <cellStyle name="SAPBEXresData 4 2 2 4" xfId="10615"/>
    <cellStyle name="SAPBEXresData 4 2 3" xfId="8070"/>
    <cellStyle name="SAPBEXresData 4 2 4" xfId="9190"/>
    <cellStyle name="SAPBEXresData 4 2 5" xfId="10199"/>
    <cellStyle name="SAPBEXresData 4 3" xfId="654"/>
    <cellStyle name="SAPBEXresData 4 3 2" xfId="1110"/>
    <cellStyle name="SAPBEXresData 4 3 2 2" xfId="8485"/>
    <cellStyle name="SAPBEXresData 4 3 2 3" xfId="8811"/>
    <cellStyle name="SAPBEXresData 4 3 2 4" xfId="10616"/>
    <cellStyle name="SAPBEXresData 4 3 3" xfId="8071"/>
    <cellStyle name="SAPBEXresData 4 3 4" xfId="9189"/>
    <cellStyle name="SAPBEXresData 4 3 5" xfId="10200"/>
    <cellStyle name="SAPBEXresData 4 4" xfId="709"/>
    <cellStyle name="SAPBEXresData 4 4 2" xfId="1165"/>
    <cellStyle name="SAPBEXresData 4 4 2 2" xfId="8486"/>
    <cellStyle name="SAPBEXresData 4 4 2 3" xfId="8810"/>
    <cellStyle name="SAPBEXresData 4 4 2 4" xfId="10617"/>
    <cellStyle name="SAPBEXresData 4 4 3" xfId="8072"/>
    <cellStyle name="SAPBEXresData 4 4 4" xfId="9188"/>
    <cellStyle name="SAPBEXresData 4 4 5" xfId="10201"/>
    <cellStyle name="SAPBEXresData 4 5" xfId="8069"/>
    <cellStyle name="SAPBEXresData 4 6" xfId="9191"/>
    <cellStyle name="SAPBEXresData 4 7" xfId="10198"/>
    <cellStyle name="SAPBEXresData 5" xfId="815"/>
    <cellStyle name="SAPBEXresData 5 2" xfId="8487"/>
    <cellStyle name="SAPBEXresData 5 3" xfId="8809"/>
    <cellStyle name="SAPBEXresData 5 4" xfId="10618"/>
    <cellStyle name="SAPBEXresData 6" xfId="7420"/>
    <cellStyle name="SAPBEXresData 6 2" xfId="9651"/>
    <cellStyle name="SAPBEXresData 6 3" xfId="9849"/>
    <cellStyle name="SAPBEXresData 6 4" xfId="11053"/>
    <cellStyle name="SAPBEXresData 7" xfId="7717"/>
    <cellStyle name="SAPBEXresData 8" xfId="8058"/>
    <cellStyle name="SAPBEXresData 9" xfId="9202"/>
    <cellStyle name="SAPBEXresDataEmph" xfId="106"/>
    <cellStyle name="SAPBEXresDataEmph 2" xfId="375"/>
    <cellStyle name="SAPBEXresDataEmph 2 2" xfId="468"/>
    <cellStyle name="SAPBEXresDataEmph 2 2 2" xfId="945"/>
    <cellStyle name="SAPBEXresDataEmph 2 2 2 2" xfId="8488"/>
    <cellStyle name="SAPBEXresDataEmph 2 2 2 3" xfId="8808"/>
    <cellStyle name="SAPBEXresDataEmph 2 2 2 4" xfId="10619"/>
    <cellStyle name="SAPBEXresDataEmph 2 2 3" xfId="8075"/>
    <cellStyle name="SAPBEXresDataEmph 2 2 4" xfId="9185"/>
    <cellStyle name="SAPBEXresDataEmph 2 2 5" xfId="10204"/>
    <cellStyle name="SAPBEXresDataEmph 2 3" xfId="551"/>
    <cellStyle name="SAPBEXresDataEmph 2 3 2" xfId="1007"/>
    <cellStyle name="SAPBEXresDataEmph 2 3 2 2" xfId="8489"/>
    <cellStyle name="SAPBEXresDataEmph 2 3 2 3" xfId="8807"/>
    <cellStyle name="SAPBEXresDataEmph 2 3 2 4" xfId="10620"/>
    <cellStyle name="SAPBEXresDataEmph 2 3 3" xfId="8076"/>
    <cellStyle name="SAPBEXresDataEmph 2 3 4" xfId="9184"/>
    <cellStyle name="SAPBEXresDataEmph 2 3 5" xfId="10205"/>
    <cellStyle name="SAPBEXresDataEmph 2 4" xfId="620"/>
    <cellStyle name="SAPBEXresDataEmph 2 4 2" xfId="1076"/>
    <cellStyle name="SAPBEXresDataEmph 2 4 2 2" xfId="8490"/>
    <cellStyle name="SAPBEXresDataEmph 2 4 2 3" xfId="8806"/>
    <cellStyle name="SAPBEXresDataEmph 2 4 2 4" xfId="10621"/>
    <cellStyle name="SAPBEXresDataEmph 2 4 3" xfId="8077"/>
    <cellStyle name="SAPBEXresDataEmph 2 4 4" xfId="9183"/>
    <cellStyle name="SAPBEXresDataEmph 2 4 5" xfId="10206"/>
    <cellStyle name="SAPBEXresDataEmph 2 5" xfId="671"/>
    <cellStyle name="SAPBEXresDataEmph 2 5 2" xfId="1127"/>
    <cellStyle name="SAPBEXresDataEmph 2 5 2 2" xfId="8491"/>
    <cellStyle name="SAPBEXresDataEmph 2 5 2 3" xfId="8805"/>
    <cellStyle name="SAPBEXresDataEmph 2 5 2 4" xfId="10622"/>
    <cellStyle name="SAPBEXresDataEmph 2 5 3" xfId="8078"/>
    <cellStyle name="SAPBEXresDataEmph 2 5 4" xfId="9182"/>
    <cellStyle name="SAPBEXresDataEmph 2 5 5" xfId="10207"/>
    <cellStyle name="SAPBEXresDataEmph 2 6" xfId="854"/>
    <cellStyle name="SAPBEXresDataEmph 2 6 2" xfId="8492"/>
    <cellStyle name="SAPBEXresDataEmph 2 6 3" xfId="8804"/>
    <cellStyle name="SAPBEXresDataEmph 2 6 4" xfId="10623"/>
    <cellStyle name="SAPBEXresDataEmph 2 7" xfId="8074"/>
    <cellStyle name="SAPBEXresDataEmph 2 8" xfId="9186"/>
    <cellStyle name="SAPBEXresDataEmph 2 9" xfId="10203"/>
    <cellStyle name="SAPBEXresDataEmph 3" xfId="387"/>
    <cellStyle name="SAPBEXresDataEmph 3 2" xfId="477"/>
    <cellStyle name="SAPBEXresDataEmph 3 2 2" xfId="954"/>
    <cellStyle name="SAPBEXresDataEmph 3 2 2 2" xfId="8493"/>
    <cellStyle name="SAPBEXresDataEmph 3 2 2 3" xfId="8803"/>
    <cellStyle name="SAPBEXresDataEmph 3 2 2 4" xfId="10624"/>
    <cellStyle name="SAPBEXresDataEmph 3 2 3" xfId="8080"/>
    <cellStyle name="SAPBEXresDataEmph 3 2 4" xfId="9180"/>
    <cellStyle name="SAPBEXresDataEmph 3 2 5" xfId="10209"/>
    <cellStyle name="SAPBEXresDataEmph 3 3" xfId="561"/>
    <cellStyle name="SAPBEXresDataEmph 3 3 2" xfId="1017"/>
    <cellStyle name="SAPBEXresDataEmph 3 3 2 2" xfId="8494"/>
    <cellStyle name="SAPBEXresDataEmph 3 3 2 3" xfId="8802"/>
    <cellStyle name="SAPBEXresDataEmph 3 3 2 4" xfId="10625"/>
    <cellStyle name="SAPBEXresDataEmph 3 3 3" xfId="8081"/>
    <cellStyle name="SAPBEXresDataEmph 3 3 4" xfId="9179"/>
    <cellStyle name="SAPBEXresDataEmph 3 3 5" xfId="10210"/>
    <cellStyle name="SAPBEXresDataEmph 3 4" xfId="627"/>
    <cellStyle name="SAPBEXresDataEmph 3 4 2" xfId="1083"/>
    <cellStyle name="SAPBEXresDataEmph 3 4 2 2" xfId="8495"/>
    <cellStyle name="SAPBEXresDataEmph 3 4 2 3" xfId="8801"/>
    <cellStyle name="SAPBEXresDataEmph 3 4 2 4" xfId="10626"/>
    <cellStyle name="SAPBEXresDataEmph 3 4 3" xfId="8082"/>
    <cellStyle name="SAPBEXresDataEmph 3 4 4" xfId="9178"/>
    <cellStyle name="SAPBEXresDataEmph 3 4 5" xfId="10211"/>
    <cellStyle name="SAPBEXresDataEmph 3 5" xfId="681"/>
    <cellStyle name="SAPBEXresDataEmph 3 5 2" xfId="1137"/>
    <cellStyle name="SAPBEXresDataEmph 3 5 2 2" xfId="8496"/>
    <cellStyle name="SAPBEXresDataEmph 3 5 2 3" xfId="8800"/>
    <cellStyle name="SAPBEXresDataEmph 3 5 2 4" xfId="10627"/>
    <cellStyle name="SAPBEXresDataEmph 3 5 3" xfId="8083"/>
    <cellStyle name="SAPBEXresDataEmph 3 5 4" xfId="9177"/>
    <cellStyle name="SAPBEXresDataEmph 3 5 5" xfId="10212"/>
    <cellStyle name="SAPBEXresDataEmph 3 6" xfId="866"/>
    <cellStyle name="SAPBEXresDataEmph 3 6 2" xfId="8497"/>
    <cellStyle name="SAPBEXresDataEmph 3 6 3" xfId="8799"/>
    <cellStyle name="SAPBEXresDataEmph 3 6 4" xfId="10628"/>
    <cellStyle name="SAPBEXresDataEmph 3 7" xfId="8079"/>
    <cellStyle name="SAPBEXresDataEmph 3 8" xfId="9181"/>
    <cellStyle name="SAPBEXresDataEmph 3 9" xfId="10208"/>
    <cellStyle name="SAPBEXresDataEmph 4" xfId="509"/>
    <cellStyle name="SAPBEXresDataEmph 4 2" xfId="590"/>
    <cellStyle name="SAPBEXresDataEmph 4 2 2" xfId="1046"/>
    <cellStyle name="SAPBEXresDataEmph 4 2 2 2" xfId="8498"/>
    <cellStyle name="SAPBEXresDataEmph 4 2 2 3" xfId="8798"/>
    <cellStyle name="SAPBEXresDataEmph 4 2 2 4" xfId="10629"/>
    <cellStyle name="SAPBEXresDataEmph 4 2 3" xfId="8085"/>
    <cellStyle name="SAPBEXresDataEmph 4 2 4" xfId="9176"/>
    <cellStyle name="SAPBEXresDataEmph 4 2 5" xfId="10214"/>
    <cellStyle name="SAPBEXresDataEmph 4 3" xfId="655"/>
    <cellStyle name="SAPBEXresDataEmph 4 3 2" xfId="1111"/>
    <cellStyle name="SAPBEXresDataEmph 4 3 2 2" xfId="8499"/>
    <cellStyle name="SAPBEXresDataEmph 4 3 2 3" xfId="8797"/>
    <cellStyle name="SAPBEXresDataEmph 4 3 2 4" xfId="10630"/>
    <cellStyle name="SAPBEXresDataEmph 4 3 3" xfId="8086"/>
    <cellStyle name="SAPBEXresDataEmph 4 3 4" xfId="9175"/>
    <cellStyle name="SAPBEXresDataEmph 4 3 5" xfId="10215"/>
    <cellStyle name="SAPBEXresDataEmph 4 4" xfId="710"/>
    <cellStyle name="SAPBEXresDataEmph 4 4 2" xfId="1166"/>
    <cellStyle name="SAPBEXresDataEmph 4 4 2 2" xfId="8500"/>
    <cellStyle name="SAPBEXresDataEmph 4 4 2 3" xfId="8796"/>
    <cellStyle name="SAPBEXresDataEmph 4 4 2 4" xfId="10631"/>
    <cellStyle name="SAPBEXresDataEmph 4 4 3" xfId="8087"/>
    <cellStyle name="SAPBEXresDataEmph 4 4 4" xfId="9174"/>
    <cellStyle name="SAPBEXresDataEmph 4 4 5" xfId="10216"/>
    <cellStyle name="SAPBEXresDataEmph 4 5" xfId="8084"/>
    <cellStyle name="SAPBEXresDataEmph 4 6" xfId="7755"/>
    <cellStyle name="SAPBEXresDataEmph 4 7" xfId="10213"/>
    <cellStyle name="SAPBEXresDataEmph 5" xfId="816"/>
    <cellStyle name="SAPBEXresDataEmph 5 2" xfId="8501"/>
    <cellStyle name="SAPBEXresDataEmph 5 3" xfId="8795"/>
    <cellStyle name="SAPBEXresDataEmph 5 4" xfId="10632"/>
    <cellStyle name="SAPBEXresDataEmph 6" xfId="7718"/>
    <cellStyle name="SAPBEXresDataEmph 7" xfId="8073"/>
    <cellStyle name="SAPBEXresDataEmph 8" xfId="9187"/>
    <cellStyle name="SAPBEXresDataEmph 9" xfId="10202"/>
    <cellStyle name="SAPBEXresExc1" xfId="107"/>
    <cellStyle name="SAPBEXresExc1Emph" xfId="108"/>
    <cellStyle name="SAPBEXresExc2" xfId="109"/>
    <cellStyle name="SAPBEXresExc2Emph" xfId="110"/>
    <cellStyle name="SAPBEXresItem" xfId="111"/>
    <cellStyle name="SAPBEXresItem 2" xfId="7421"/>
    <cellStyle name="SAPBEXresItem 2 2" xfId="9652"/>
    <cellStyle name="SAPBEXresItem 2 3" xfId="9850"/>
    <cellStyle name="SAPBEXresItem 2 4" xfId="11054"/>
    <cellStyle name="SAPBEXresItem 3" xfId="7422"/>
    <cellStyle name="SAPBEXresItem 3 2" xfId="7423"/>
    <cellStyle name="SAPBEXresItem 3 2 2" xfId="9654"/>
    <cellStyle name="SAPBEXresItem 3 2 3" xfId="9852"/>
    <cellStyle name="SAPBEXresItem 3 2 4" xfId="11056"/>
    <cellStyle name="SAPBEXresItem 3 3" xfId="9653"/>
    <cellStyle name="SAPBEXresItem 3 4" xfId="9851"/>
    <cellStyle name="SAPBEXresItem 3 5" xfId="11055"/>
    <cellStyle name="SAPBEXresItem 4" xfId="7424"/>
    <cellStyle name="SAPBEXresItem 5" xfId="7425"/>
    <cellStyle name="SAPBEXresItem 5 2" xfId="9655"/>
    <cellStyle name="SAPBEXresItem 5 3" xfId="9853"/>
    <cellStyle name="SAPBEXresItem 5 4" xfId="11057"/>
    <cellStyle name="SAPBEXresItem 6" xfId="7719"/>
    <cellStyle name="SAPBEXresItemX" xfId="112"/>
    <cellStyle name="SAPBEXresItemX 10" xfId="10217"/>
    <cellStyle name="SAPBEXresItemX 2" xfId="376"/>
    <cellStyle name="SAPBEXresItemX 2 2" xfId="469"/>
    <cellStyle name="SAPBEXresItemX 2 2 2" xfId="946"/>
    <cellStyle name="SAPBEXresItemX 2 2 2 2" xfId="8502"/>
    <cellStyle name="SAPBEXresItemX 2 2 2 3" xfId="8794"/>
    <cellStyle name="SAPBEXresItemX 2 2 2 4" xfId="10633"/>
    <cellStyle name="SAPBEXresItemX 2 2 3" xfId="8090"/>
    <cellStyle name="SAPBEXresItemX 2 2 4" xfId="9168"/>
    <cellStyle name="SAPBEXresItemX 2 2 5" xfId="10219"/>
    <cellStyle name="SAPBEXresItemX 2 3" xfId="552"/>
    <cellStyle name="SAPBEXresItemX 2 3 2" xfId="1008"/>
    <cellStyle name="SAPBEXresItemX 2 3 2 2" xfId="8503"/>
    <cellStyle name="SAPBEXresItemX 2 3 2 3" xfId="8793"/>
    <cellStyle name="SAPBEXresItemX 2 3 2 4" xfId="10634"/>
    <cellStyle name="SAPBEXresItemX 2 3 3" xfId="8091"/>
    <cellStyle name="SAPBEXresItemX 2 3 4" xfId="9167"/>
    <cellStyle name="SAPBEXresItemX 2 3 5" xfId="10220"/>
    <cellStyle name="SAPBEXresItemX 2 4" xfId="621"/>
    <cellStyle name="SAPBEXresItemX 2 4 2" xfId="1077"/>
    <cellStyle name="SAPBEXresItemX 2 4 2 2" xfId="8504"/>
    <cellStyle name="SAPBEXresItemX 2 4 2 3" xfId="8792"/>
    <cellStyle name="SAPBEXresItemX 2 4 2 4" xfId="10635"/>
    <cellStyle name="SAPBEXresItemX 2 4 3" xfId="8092"/>
    <cellStyle name="SAPBEXresItemX 2 4 4" xfId="9165"/>
    <cellStyle name="SAPBEXresItemX 2 4 5" xfId="10221"/>
    <cellStyle name="SAPBEXresItemX 2 5" xfId="672"/>
    <cellStyle name="SAPBEXresItemX 2 5 2" xfId="1128"/>
    <cellStyle name="SAPBEXresItemX 2 5 2 2" xfId="8505"/>
    <cellStyle name="SAPBEXresItemX 2 5 2 3" xfId="8791"/>
    <cellStyle name="SAPBEXresItemX 2 5 2 4" xfId="10636"/>
    <cellStyle name="SAPBEXresItemX 2 5 3" xfId="8093"/>
    <cellStyle name="SAPBEXresItemX 2 5 4" xfId="9163"/>
    <cellStyle name="SAPBEXresItemX 2 5 5" xfId="10222"/>
    <cellStyle name="SAPBEXresItemX 2 6" xfId="855"/>
    <cellStyle name="SAPBEXresItemX 2 6 2" xfId="8506"/>
    <cellStyle name="SAPBEXresItemX 2 6 3" xfId="8790"/>
    <cellStyle name="SAPBEXresItemX 2 6 4" xfId="10637"/>
    <cellStyle name="SAPBEXresItemX 2 7" xfId="8089"/>
    <cellStyle name="SAPBEXresItemX 2 8" xfId="9170"/>
    <cellStyle name="SAPBEXresItemX 2 9" xfId="10218"/>
    <cellStyle name="SAPBEXresItemX 3" xfId="386"/>
    <cellStyle name="SAPBEXresItemX 3 2" xfId="476"/>
    <cellStyle name="SAPBEXresItemX 3 2 2" xfId="953"/>
    <cellStyle name="SAPBEXresItemX 3 2 2 2" xfId="8507"/>
    <cellStyle name="SAPBEXresItemX 3 2 2 3" xfId="8789"/>
    <cellStyle name="SAPBEXresItemX 3 2 2 4" xfId="10638"/>
    <cellStyle name="SAPBEXresItemX 3 2 3" xfId="8095"/>
    <cellStyle name="SAPBEXresItemX 3 2 4" xfId="9161"/>
    <cellStyle name="SAPBEXresItemX 3 2 5" xfId="10224"/>
    <cellStyle name="SAPBEXresItemX 3 3" xfId="560"/>
    <cellStyle name="SAPBEXresItemX 3 3 2" xfId="1016"/>
    <cellStyle name="SAPBEXresItemX 3 3 2 2" xfId="8508"/>
    <cellStyle name="SAPBEXresItemX 3 3 2 3" xfId="8788"/>
    <cellStyle name="SAPBEXresItemX 3 3 2 4" xfId="10639"/>
    <cellStyle name="SAPBEXresItemX 3 3 3" xfId="8096"/>
    <cellStyle name="SAPBEXresItemX 3 3 4" xfId="9160"/>
    <cellStyle name="SAPBEXresItemX 3 3 5" xfId="10225"/>
    <cellStyle name="SAPBEXresItemX 3 4" xfId="626"/>
    <cellStyle name="SAPBEXresItemX 3 4 2" xfId="1082"/>
    <cellStyle name="SAPBEXresItemX 3 4 2 2" xfId="8509"/>
    <cellStyle name="SAPBEXresItemX 3 4 2 3" xfId="8787"/>
    <cellStyle name="SAPBEXresItemX 3 4 2 4" xfId="10640"/>
    <cellStyle name="SAPBEXresItemX 3 4 3" xfId="8097"/>
    <cellStyle name="SAPBEXresItemX 3 4 4" xfId="9159"/>
    <cellStyle name="SAPBEXresItemX 3 4 5" xfId="10226"/>
    <cellStyle name="SAPBEXresItemX 3 5" xfId="680"/>
    <cellStyle name="SAPBEXresItemX 3 5 2" xfId="1136"/>
    <cellStyle name="SAPBEXresItemX 3 5 2 2" xfId="8510"/>
    <cellStyle name="SAPBEXresItemX 3 5 2 3" xfId="8786"/>
    <cellStyle name="SAPBEXresItemX 3 5 2 4" xfId="10641"/>
    <cellStyle name="SAPBEXresItemX 3 5 3" xfId="8098"/>
    <cellStyle name="SAPBEXresItemX 3 5 4" xfId="9157"/>
    <cellStyle name="SAPBEXresItemX 3 5 5" xfId="10227"/>
    <cellStyle name="SAPBEXresItemX 3 6" xfId="865"/>
    <cellStyle name="SAPBEXresItemX 3 6 2" xfId="8511"/>
    <cellStyle name="SAPBEXresItemX 3 6 3" xfId="8785"/>
    <cellStyle name="SAPBEXresItemX 3 6 4" xfId="10642"/>
    <cellStyle name="SAPBEXresItemX 3 7" xfId="8094"/>
    <cellStyle name="SAPBEXresItemX 3 8" xfId="9162"/>
    <cellStyle name="SAPBEXresItemX 3 9" xfId="10223"/>
    <cellStyle name="SAPBEXresItemX 4" xfId="510"/>
    <cellStyle name="SAPBEXresItemX 4 2" xfId="591"/>
    <cellStyle name="SAPBEXresItemX 4 2 2" xfId="1047"/>
    <cellStyle name="SAPBEXresItemX 4 2 2 2" xfId="8512"/>
    <cellStyle name="SAPBEXresItemX 4 2 2 3" xfId="8784"/>
    <cellStyle name="SAPBEXresItemX 4 2 2 4" xfId="10643"/>
    <cellStyle name="SAPBEXresItemX 4 2 3" xfId="8100"/>
    <cellStyle name="SAPBEXresItemX 4 2 4" xfId="9155"/>
    <cellStyle name="SAPBEXresItemX 4 2 5" xfId="10229"/>
    <cellStyle name="SAPBEXresItemX 4 3" xfId="656"/>
    <cellStyle name="SAPBEXresItemX 4 3 2" xfId="1112"/>
    <cellStyle name="SAPBEXresItemX 4 3 2 2" xfId="8513"/>
    <cellStyle name="SAPBEXresItemX 4 3 2 3" xfId="8783"/>
    <cellStyle name="SAPBEXresItemX 4 3 2 4" xfId="10644"/>
    <cellStyle name="SAPBEXresItemX 4 3 3" xfId="8101"/>
    <cellStyle name="SAPBEXresItemX 4 3 4" xfId="9153"/>
    <cellStyle name="SAPBEXresItemX 4 3 5" xfId="10230"/>
    <cellStyle name="SAPBEXresItemX 4 4" xfId="711"/>
    <cellStyle name="SAPBEXresItemX 4 4 2" xfId="1167"/>
    <cellStyle name="SAPBEXresItemX 4 4 2 2" xfId="8514"/>
    <cellStyle name="SAPBEXresItemX 4 4 2 3" xfId="8782"/>
    <cellStyle name="SAPBEXresItemX 4 4 2 4" xfId="10645"/>
    <cellStyle name="SAPBEXresItemX 4 4 3" xfId="8102"/>
    <cellStyle name="SAPBEXresItemX 4 4 4" xfId="7754"/>
    <cellStyle name="SAPBEXresItemX 4 4 5" xfId="10231"/>
    <cellStyle name="SAPBEXresItemX 4 5" xfId="8099"/>
    <cellStyle name="SAPBEXresItemX 4 6" xfId="9156"/>
    <cellStyle name="SAPBEXresItemX 4 7" xfId="10228"/>
    <cellStyle name="SAPBEXresItemX 5" xfId="817"/>
    <cellStyle name="SAPBEXresItemX 5 2" xfId="8515"/>
    <cellStyle name="SAPBEXresItemX 5 3" xfId="8781"/>
    <cellStyle name="SAPBEXresItemX 5 4" xfId="10646"/>
    <cellStyle name="SAPBEXresItemX 6" xfId="7426"/>
    <cellStyle name="SAPBEXresItemX 6 2" xfId="9656"/>
    <cellStyle name="SAPBEXresItemX 6 3" xfId="9854"/>
    <cellStyle name="SAPBEXresItemX 6 4" xfId="11058"/>
    <cellStyle name="SAPBEXresItemX 7" xfId="7720"/>
    <cellStyle name="SAPBEXresItemX 8" xfId="8088"/>
    <cellStyle name="SAPBEXresItemX 9" xfId="9171"/>
    <cellStyle name="SAPBEXRow_Headings_SA" xfId="113"/>
    <cellStyle name="SAPBEXRowResults_SA" xfId="114"/>
    <cellStyle name="SAPBEXstdData" xfId="115"/>
    <cellStyle name="SAPBEXstdData 2" xfId="116"/>
    <cellStyle name="SAPBEXstdData 2 2" xfId="377"/>
    <cellStyle name="SAPBEXstdData 2 2 2" xfId="553"/>
    <cellStyle name="SAPBEXstdData 2 2 2 2" xfId="1009"/>
    <cellStyle name="SAPBEXstdData 2 2 2 2 2" xfId="8516"/>
    <cellStyle name="SAPBEXstdData 2 2 2 2 3" xfId="8780"/>
    <cellStyle name="SAPBEXstdData 2 2 2 2 4" xfId="10647"/>
    <cellStyle name="SAPBEXstdData 2 2 2 3" xfId="8105"/>
    <cellStyle name="SAPBEXstdData 2 2 2 4" xfId="10234"/>
    <cellStyle name="SAPBEXstdData 2 2 3" xfId="673"/>
    <cellStyle name="SAPBEXstdData 2 2 3 2" xfId="1129"/>
    <cellStyle name="SAPBEXstdData 2 2 3 2 2" xfId="8517"/>
    <cellStyle name="SAPBEXstdData 2 2 3 2 3" xfId="8779"/>
    <cellStyle name="SAPBEXstdData 2 2 3 2 4" xfId="10648"/>
    <cellStyle name="SAPBEXstdData 2 2 3 3" xfId="8106"/>
    <cellStyle name="SAPBEXstdData 2 2 3 4" xfId="10235"/>
    <cellStyle name="SAPBEXstdData 2 2 4" xfId="856"/>
    <cellStyle name="SAPBEXstdData 2 2 4 2" xfId="8518"/>
    <cellStyle name="SAPBEXstdData 2 2 4 3" xfId="8778"/>
    <cellStyle name="SAPBEXstdData 2 2 4 4" xfId="10649"/>
    <cellStyle name="SAPBEXstdData 2 2 5" xfId="8104"/>
    <cellStyle name="SAPBEXstdData 2 2 6" xfId="10233"/>
    <cellStyle name="SAPBEXstdData 2 3" xfId="441"/>
    <cellStyle name="SAPBEXstdData 2 3 2" xfId="918"/>
    <cellStyle name="SAPBEXstdData 2 3 2 2" xfId="8519"/>
    <cellStyle name="SAPBEXstdData 2 3 2 3" xfId="8777"/>
    <cellStyle name="SAPBEXstdData 2 3 2 4" xfId="10650"/>
    <cellStyle name="SAPBEXstdData 2 3 3" xfId="8107"/>
    <cellStyle name="SAPBEXstdData 2 3 4" xfId="10236"/>
    <cellStyle name="SAPBEXstdData 2 4" xfId="818"/>
    <cellStyle name="SAPBEXstdData 2 4 2" xfId="8520"/>
    <cellStyle name="SAPBEXstdData 2 4 3" xfId="8776"/>
    <cellStyle name="SAPBEXstdData 2 4 4" xfId="10651"/>
    <cellStyle name="SAPBEXstdData 2 5" xfId="8103"/>
    <cellStyle name="SAPBEXstdData 2 6" xfId="10232"/>
    <cellStyle name="SAPBEXstdData 3" xfId="7427"/>
    <cellStyle name="SAPBEXstdData 3 2" xfId="7428"/>
    <cellStyle name="SAPBEXstdData 3 2 2" xfId="9657"/>
    <cellStyle name="SAPBEXstdData 3 2 3" xfId="9855"/>
    <cellStyle name="SAPBEXstdData 3 2 4" xfId="11059"/>
    <cellStyle name="SAPBEXstdData 4" xfId="7429"/>
    <cellStyle name="SAPBEXstdData 4 2" xfId="7430"/>
    <cellStyle name="SAPBEXstdData 4 2 2" xfId="9658"/>
    <cellStyle name="SAPBEXstdData 4 2 3" xfId="9856"/>
    <cellStyle name="SAPBEXstdData 4 2 4" xfId="11060"/>
    <cellStyle name="SAPBEXstdData 5" xfId="7431"/>
    <cellStyle name="SAPBEXstdData 5 2" xfId="9659"/>
    <cellStyle name="SAPBEXstdData 5 3" xfId="9857"/>
    <cellStyle name="SAPBEXstdData 5 4" xfId="11061"/>
    <cellStyle name="SAPBEXstdData 6" xfId="7432"/>
    <cellStyle name="SAPBEXstdData 6 2" xfId="9660"/>
    <cellStyle name="SAPBEXstdData 6 3" xfId="9858"/>
    <cellStyle name="SAPBEXstdData 6 4" xfId="11062"/>
    <cellStyle name="SAPBEXstdData 7" xfId="7433"/>
    <cellStyle name="SAPBEXstdData 7 2" xfId="9661"/>
    <cellStyle name="SAPBEXstdData 7 3" xfId="9859"/>
    <cellStyle name="SAPBEXstdData 7 4" xfId="11063"/>
    <cellStyle name="SAPBEXstdData 8" xfId="7721"/>
    <cellStyle name="SAPBEXstdData_13737 3p Contracts v3" xfId="7434"/>
    <cellStyle name="SAPBEXstdDataEmph" xfId="117"/>
    <cellStyle name="SAPBEXstdDataEmph 2" xfId="378"/>
    <cellStyle name="SAPBEXstdDataEmph 2 2" xfId="470"/>
    <cellStyle name="SAPBEXstdDataEmph 2 2 2" xfId="947"/>
    <cellStyle name="SAPBEXstdDataEmph 2 2 2 2" xfId="8521"/>
    <cellStyle name="SAPBEXstdDataEmph 2 2 2 3" xfId="8775"/>
    <cellStyle name="SAPBEXstdDataEmph 2 2 2 4" xfId="10652"/>
    <cellStyle name="SAPBEXstdDataEmph 2 2 3" xfId="8109"/>
    <cellStyle name="SAPBEXstdDataEmph 2 2 4" xfId="9149"/>
    <cellStyle name="SAPBEXstdDataEmph 2 2 5" xfId="10239"/>
    <cellStyle name="SAPBEXstdDataEmph 2 3" xfId="554"/>
    <cellStyle name="SAPBEXstdDataEmph 2 3 2" xfId="1010"/>
    <cellStyle name="SAPBEXstdDataEmph 2 3 2 2" xfId="8522"/>
    <cellStyle name="SAPBEXstdDataEmph 2 3 2 3" xfId="8774"/>
    <cellStyle name="SAPBEXstdDataEmph 2 3 2 4" xfId="10653"/>
    <cellStyle name="SAPBEXstdDataEmph 2 3 3" xfId="8110"/>
    <cellStyle name="SAPBEXstdDataEmph 2 3 4" xfId="9148"/>
    <cellStyle name="SAPBEXstdDataEmph 2 3 5" xfId="10240"/>
    <cellStyle name="SAPBEXstdDataEmph 2 4" xfId="622"/>
    <cellStyle name="SAPBEXstdDataEmph 2 4 2" xfId="1078"/>
    <cellStyle name="SAPBEXstdDataEmph 2 4 2 2" xfId="8523"/>
    <cellStyle name="SAPBEXstdDataEmph 2 4 2 3" xfId="8773"/>
    <cellStyle name="SAPBEXstdDataEmph 2 4 2 4" xfId="10654"/>
    <cellStyle name="SAPBEXstdDataEmph 2 4 3" xfId="8111"/>
    <cellStyle name="SAPBEXstdDataEmph 2 4 4" xfId="9147"/>
    <cellStyle name="SAPBEXstdDataEmph 2 4 5" xfId="10241"/>
    <cellStyle name="SAPBEXstdDataEmph 2 5" xfId="674"/>
    <cellStyle name="SAPBEXstdDataEmph 2 5 2" xfId="1130"/>
    <cellStyle name="SAPBEXstdDataEmph 2 5 2 2" xfId="8524"/>
    <cellStyle name="SAPBEXstdDataEmph 2 5 2 3" xfId="8772"/>
    <cellStyle name="SAPBEXstdDataEmph 2 5 2 4" xfId="10655"/>
    <cellStyle name="SAPBEXstdDataEmph 2 5 3" xfId="8112"/>
    <cellStyle name="SAPBEXstdDataEmph 2 5 4" xfId="9146"/>
    <cellStyle name="SAPBEXstdDataEmph 2 5 5" xfId="10242"/>
    <cellStyle name="SAPBEXstdDataEmph 2 6" xfId="857"/>
    <cellStyle name="SAPBEXstdDataEmph 2 6 2" xfId="8525"/>
    <cellStyle name="SAPBEXstdDataEmph 2 6 3" xfId="8771"/>
    <cellStyle name="SAPBEXstdDataEmph 2 6 4" xfId="10656"/>
    <cellStyle name="SAPBEXstdDataEmph 2 7" xfId="8108"/>
    <cellStyle name="SAPBEXstdDataEmph 2 8" xfId="9150"/>
    <cellStyle name="SAPBEXstdDataEmph 2 9" xfId="10238"/>
    <cellStyle name="SAPBEXstdDataEmph 3" xfId="385"/>
    <cellStyle name="SAPBEXstdDataEmph 3 2" xfId="475"/>
    <cellStyle name="SAPBEXstdDataEmph 3 2 2" xfId="952"/>
    <cellStyle name="SAPBEXstdDataEmph 3 2 2 2" xfId="8526"/>
    <cellStyle name="SAPBEXstdDataEmph 3 2 2 3" xfId="8770"/>
    <cellStyle name="SAPBEXstdDataEmph 3 2 2 4" xfId="10657"/>
    <cellStyle name="SAPBEXstdDataEmph 3 2 3" xfId="8114"/>
    <cellStyle name="SAPBEXstdDataEmph 3 2 4" xfId="9144"/>
    <cellStyle name="SAPBEXstdDataEmph 3 2 5" xfId="10244"/>
    <cellStyle name="SAPBEXstdDataEmph 3 3" xfId="559"/>
    <cellStyle name="SAPBEXstdDataEmph 3 3 2" xfId="1015"/>
    <cellStyle name="SAPBEXstdDataEmph 3 3 2 2" xfId="8527"/>
    <cellStyle name="SAPBEXstdDataEmph 3 3 2 3" xfId="8769"/>
    <cellStyle name="SAPBEXstdDataEmph 3 3 2 4" xfId="10658"/>
    <cellStyle name="SAPBEXstdDataEmph 3 3 3" xfId="8115"/>
    <cellStyle name="SAPBEXstdDataEmph 3 3 4" xfId="9143"/>
    <cellStyle name="SAPBEXstdDataEmph 3 3 5" xfId="10245"/>
    <cellStyle name="SAPBEXstdDataEmph 3 4" xfId="625"/>
    <cellStyle name="SAPBEXstdDataEmph 3 4 2" xfId="1081"/>
    <cellStyle name="SAPBEXstdDataEmph 3 4 2 2" xfId="8528"/>
    <cellStyle name="SAPBEXstdDataEmph 3 4 2 3" xfId="8768"/>
    <cellStyle name="SAPBEXstdDataEmph 3 4 2 4" xfId="10659"/>
    <cellStyle name="SAPBEXstdDataEmph 3 4 3" xfId="8116"/>
    <cellStyle name="SAPBEXstdDataEmph 3 4 4" xfId="9142"/>
    <cellStyle name="SAPBEXstdDataEmph 3 4 5" xfId="10246"/>
    <cellStyle name="SAPBEXstdDataEmph 3 5" xfId="679"/>
    <cellStyle name="SAPBEXstdDataEmph 3 5 2" xfId="1135"/>
    <cellStyle name="SAPBEXstdDataEmph 3 5 2 2" xfId="8529"/>
    <cellStyle name="SAPBEXstdDataEmph 3 5 2 3" xfId="8767"/>
    <cellStyle name="SAPBEXstdDataEmph 3 5 2 4" xfId="10660"/>
    <cellStyle name="SAPBEXstdDataEmph 3 5 3" xfId="8117"/>
    <cellStyle name="SAPBEXstdDataEmph 3 5 4" xfId="9141"/>
    <cellStyle name="SAPBEXstdDataEmph 3 5 5" xfId="10247"/>
    <cellStyle name="SAPBEXstdDataEmph 3 6" xfId="864"/>
    <cellStyle name="SAPBEXstdDataEmph 3 6 2" xfId="8530"/>
    <cellStyle name="SAPBEXstdDataEmph 3 6 3" xfId="8766"/>
    <cellStyle name="SAPBEXstdDataEmph 3 6 4" xfId="10661"/>
    <cellStyle name="SAPBEXstdDataEmph 3 7" xfId="8113"/>
    <cellStyle name="SAPBEXstdDataEmph 3 8" xfId="9145"/>
    <cellStyle name="SAPBEXstdDataEmph 3 9" xfId="10243"/>
    <cellStyle name="SAPBEXstdDataEmph 4" xfId="511"/>
    <cellStyle name="SAPBEXstdDataEmph 4 2" xfId="592"/>
    <cellStyle name="SAPBEXstdDataEmph 4 2 2" xfId="1048"/>
    <cellStyle name="SAPBEXstdDataEmph 4 2 2 2" xfId="8531"/>
    <cellStyle name="SAPBEXstdDataEmph 4 2 2 3" xfId="8765"/>
    <cellStyle name="SAPBEXstdDataEmph 4 2 2 4" xfId="10662"/>
    <cellStyle name="SAPBEXstdDataEmph 4 2 3" xfId="8119"/>
    <cellStyle name="SAPBEXstdDataEmph 4 2 4" xfId="9139"/>
    <cellStyle name="SAPBEXstdDataEmph 4 2 5" xfId="10249"/>
    <cellStyle name="SAPBEXstdDataEmph 4 3" xfId="657"/>
    <cellStyle name="SAPBEXstdDataEmph 4 3 2" xfId="1113"/>
    <cellStyle name="SAPBEXstdDataEmph 4 3 2 2" xfId="8532"/>
    <cellStyle name="SAPBEXstdDataEmph 4 3 2 3" xfId="8764"/>
    <cellStyle name="SAPBEXstdDataEmph 4 3 2 4" xfId="10663"/>
    <cellStyle name="SAPBEXstdDataEmph 4 3 3" xfId="8120"/>
    <cellStyle name="SAPBEXstdDataEmph 4 3 4" xfId="9138"/>
    <cellStyle name="SAPBEXstdDataEmph 4 3 5" xfId="10250"/>
    <cellStyle name="SAPBEXstdDataEmph 4 4" xfId="712"/>
    <cellStyle name="SAPBEXstdDataEmph 4 4 2" xfId="1168"/>
    <cellStyle name="SAPBEXstdDataEmph 4 4 2 2" xfId="8533"/>
    <cellStyle name="SAPBEXstdDataEmph 4 4 2 3" xfId="8763"/>
    <cellStyle name="SAPBEXstdDataEmph 4 4 2 4" xfId="10664"/>
    <cellStyle name="SAPBEXstdDataEmph 4 4 3" xfId="8121"/>
    <cellStyle name="SAPBEXstdDataEmph 4 4 4" xfId="9137"/>
    <cellStyle name="SAPBEXstdDataEmph 4 4 5" xfId="10251"/>
    <cellStyle name="SAPBEXstdDataEmph 4 5" xfId="8118"/>
    <cellStyle name="SAPBEXstdDataEmph 4 6" xfId="9140"/>
    <cellStyle name="SAPBEXstdDataEmph 4 7" xfId="10248"/>
    <cellStyle name="SAPBEXstdDataEmph 5" xfId="819"/>
    <cellStyle name="SAPBEXstdDataEmph 5 2" xfId="8534"/>
    <cellStyle name="SAPBEXstdDataEmph 5 3" xfId="8762"/>
    <cellStyle name="SAPBEXstdDataEmph 5 4" xfId="10665"/>
    <cellStyle name="SAPBEXstdDataEmph 6" xfId="7722"/>
    <cellStyle name="SAPBEXstdDataEmph 7" xfId="9151"/>
    <cellStyle name="SAPBEXstdDataEmph 8" xfId="10237"/>
    <cellStyle name="SAPBEXstdExc1" xfId="118"/>
    <cellStyle name="SAPBEXstdExc1Emph" xfId="119"/>
    <cellStyle name="SAPBEXstdExc2" xfId="120"/>
    <cellStyle name="SAPBEXstdExc2Emph" xfId="121"/>
    <cellStyle name="SAPBEXstdItem" xfId="122"/>
    <cellStyle name="SAPBEXstdItem 2" xfId="339"/>
    <cellStyle name="SAPBEXstdItem 2 2" xfId="406"/>
    <cellStyle name="SAPBEXstdItem 2 2 2" xfId="495"/>
    <cellStyle name="SAPBEXstdItem 2 2 2 2" xfId="972"/>
    <cellStyle name="SAPBEXstdItem 2 2 2 2 2" xfId="8535"/>
    <cellStyle name="SAPBEXstdItem 2 2 2 2 3" xfId="8761"/>
    <cellStyle name="SAPBEXstdItem 2 2 2 2 4" xfId="10666"/>
    <cellStyle name="SAPBEXstdItem 2 2 2 3" xfId="8124"/>
    <cellStyle name="SAPBEXstdItem 2 2 2 4" xfId="9133"/>
    <cellStyle name="SAPBEXstdItem 2 2 2 5" xfId="10254"/>
    <cellStyle name="SAPBEXstdItem 2 2 3" xfId="580"/>
    <cellStyle name="SAPBEXstdItem 2 2 3 2" xfId="1036"/>
    <cellStyle name="SAPBEXstdItem 2 2 3 2 2" xfId="8536"/>
    <cellStyle name="SAPBEXstdItem 2 2 3 2 3" xfId="8760"/>
    <cellStyle name="SAPBEXstdItem 2 2 3 2 4" xfId="10667"/>
    <cellStyle name="SAPBEXstdItem 2 2 3 3" xfId="8125"/>
    <cellStyle name="SAPBEXstdItem 2 2 3 4" xfId="9132"/>
    <cellStyle name="SAPBEXstdItem 2 2 3 5" xfId="10255"/>
    <cellStyle name="SAPBEXstdItem 2 2 4" xfId="645"/>
    <cellStyle name="SAPBEXstdItem 2 2 4 2" xfId="1101"/>
    <cellStyle name="SAPBEXstdItem 2 2 4 2 2" xfId="8537"/>
    <cellStyle name="SAPBEXstdItem 2 2 4 2 3" xfId="8759"/>
    <cellStyle name="SAPBEXstdItem 2 2 4 2 4" xfId="10668"/>
    <cellStyle name="SAPBEXstdItem 2 2 4 3" xfId="8126"/>
    <cellStyle name="SAPBEXstdItem 2 2 4 4" xfId="9131"/>
    <cellStyle name="SAPBEXstdItem 2 2 4 5" xfId="10256"/>
    <cellStyle name="SAPBEXstdItem 2 2 5" xfId="700"/>
    <cellStyle name="SAPBEXstdItem 2 2 5 2" xfId="1156"/>
    <cellStyle name="SAPBEXstdItem 2 2 5 2 2" xfId="8538"/>
    <cellStyle name="SAPBEXstdItem 2 2 5 2 3" xfId="8758"/>
    <cellStyle name="SAPBEXstdItem 2 2 5 2 4" xfId="10669"/>
    <cellStyle name="SAPBEXstdItem 2 2 5 3" xfId="8127"/>
    <cellStyle name="SAPBEXstdItem 2 2 5 4" xfId="9130"/>
    <cellStyle name="SAPBEXstdItem 2 2 5 5" xfId="10257"/>
    <cellStyle name="SAPBEXstdItem 2 2 6" xfId="724"/>
    <cellStyle name="SAPBEXstdItem 2 2 6 2" xfId="1180"/>
    <cellStyle name="SAPBEXstdItem 2 2 6 2 2" xfId="1200"/>
    <cellStyle name="SAPBEXstdItem 2 2 6 2 3" xfId="8158"/>
    <cellStyle name="SAPBEXstdItem 2 2 6 2 4" xfId="9098"/>
    <cellStyle name="SAPBEXstdItem 2 2 6 2 5" xfId="10289"/>
    <cellStyle name="SAPBEXstdItem 2 2 6 3" xfId="1199"/>
    <cellStyle name="SAPBEXstdItem 2 2 6 3 2" xfId="8539"/>
    <cellStyle name="SAPBEXstdItem 2 2 6 3 3" xfId="8757"/>
    <cellStyle name="SAPBEXstdItem 2 2 6 3 4" xfId="10670"/>
    <cellStyle name="SAPBEXstdItem 2 2 6 4" xfId="8128"/>
    <cellStyle name="SAPBEXstdItem 2 2 6 5" xfId="9129"/>
    <cellStyle name="SAPBEXstdItem 2 2 6 6" xfId="10258"/>
    <cellStyle name="SAPBEXstdItem 2 2 7" xfId="8123"/>
    <cellStyle name="SAPBEXstdItem 2 2 8" xfId="9134"/>
    <cellStyle name="SAPBEXstdItem 2 2 9" xfId="10253"/>
    <cellStyle name="SAPBEXstdItem 2 3" xfId="409"/>
    <cellStyle name="SAPBEXstdItem 2 3 2" xfId="498"/>
    <cellStyle name="SAPBEXstdItem 2 3 2 2" xfId="975"/>
    <cellStyle name="SAPBEXstdItem 2 3 2 2 2" xfId="8540"/>
    <cellStyle name="SAPBEXstdItem 2 3 2 2 3" xfId="8756"/>
    <cellStyle name="SAPBEXstdItem 2 3 2 2 4" xfId="10671"/>
    <cellStyle name="SAPBEXstdItem 2 3 2 3" xfId="8130"/>
    <cellStyle name="SAPBEXstdItem 2 3 2 4" xfId="9127"/>
    <cellStyle name="SAPBEXstdItem 2 3 2 5" xfId="10260"/>
    <cellStyle name="SAPBEXstdItem 2 3 3" xfId="581"/>
    <cellStyle name="SAPBEXstdItem 2 3 3 2" xfId="1037"/>
    <cellStyle name="SAPBEXstdItem 2 3 3 2 2" xfId="8541"/>
    <cellStyle name="SAPBEXstdItem 2 3 3 2 3" xfId="8755"/>
    <cellStyle name="SAPBEXstdItem 2 3 3 2 4" xfId="10672"/>
    <cellStyle name="SAPBEXstdItem 2 3 3 3" xfId="8131"/>
    <cellStyle name="SAPBEXstdItem 2 3 3 4" xfId="9126"/>
    <cellStyle name="SAPBEXstdItem 2 3 3 5" xfId="10261"/>
    <cellStyle name="SAPBEXstdItem 2 3 4" xfId="646"/>
    <cellStyle name="SAPBEXstdItem 2 3 4 2" xfId="1102"/>
    <cellStyle name="SAPBEXstdItem 2 3 4 2 2" xfId="8542"/>
    <cellStyle name="SAPBEXstdItem 2 3 4 2 3" xfId="8754"/>
    <cellStyle name="SAPBEXstdItem 2 3 4 2 4" xfId="10673"/>
    <cellStyle name="SAPBEXstdItem 2 3 4 3" xfId="8132"/>
    <cellStyle name="SAPBEXstdItem 2 3 4 4" xfId="9125"/>
    <cellStyle name="SAPBEXstdItem 2 3 4 5" xfId="10262"/>
    <cellStyle name="SAPBEXstdItem 2 3 5" xfId="701"/>
    <cellStyle name="SAPBEXstdItem 2 3 5 2" xfId="1157"/>
    <cellStyle name="SAPBEXstdItem 2 3 5 2 2" xfId="8543"/>
    <cellStyle name="SAPBEXstdItem 2 3 5 2 3" xfId="8753"/>
    <cellStyle name="SAPBEXstdItem 2 3 5 2 4" xfId="10674"/>
    <cellStyle name="SAPBEXstdItem 2 3 5 3" xfId="8133"/>
    <cellStyle name="SAPBEXstdItem 2 3 5 4" xfId="9124"/>
    <cellStyle name="SAPBEXstdItem 2 3 5 5" xfId="10263"/>
    <cellStyle name="SAPBEXstdItem 2 3 6" xfId="8129"/>
    <cellStyle name="SAPBEXstdItem 2 3 7" xfId="9128"/>
    <cellStyle name="SAPBEXstdItem 2 3 8" xfId="10259"/>
    <cellStyle name="SAPBEXstdItem 2 4" xfId="8122"/>
    <cellStyle name="SAPBEXstdItem 2 5" xfId="9135"/>
    <cellStyle name="SAPBEXstdItem 2 6" xfId="10252"/>
    <cellStyle name="SAPBEXstdItem 3" xfId="7435"/>
    <cellStyle name="SAPBEXstdItem 3 2" xfId="7436"/>
    <cellStyle name="SAPBEXstdItem 3 2 2" xfId="9663"/>
    <cellStyle name="SAPBEXstdItem 3 2 3" xfId="9861"/>
    <cellStyle name="SAPBEXstdItem 3 2 4" xfId="11065"/>
    <cellStyle name="SAPBEXstdItem 3 3" xfId="9662"/>
    <cellStyle name="SAPBEXstdItem 3 4" xfId="9860"/>
    <cellStyle name="SAPBEXstdItem 3 5" xfId="11064"/>
    <cellStyle name="SAPBEXstdItem 4" xfId="7437"/>
    <cellStyle name="SAPBEXstdItem 4 2" xfId="7438"/>
    <cellStyle name="SAPBEXstdItem 4 2 2" xfId="9665"/>
    <cellStyle name="SAPBEXstdItem 4 2 3" xfId="9863"/>
    <cellStyle name="SAPBEXstdItem 4 2 4" xfId="11067"/>
    <cellStyle name="SAPBEXstdItem 4 3" xfId="9664"/>
    <cellStyle name="SAPBEXstdItem 4 4" xfId="9862"/>
    <cellStyle name="SAPBEXstdItem 4 5" xfId="11066"/>
    <cellStyle name="SAPBEXstdItem 5" xfId="7439"/>
    <cellStyle name="SAPBEXstdItem 5 2" xfId="9666"/>
    <cellStyle name="SAPBEXstdItem 5 3" xfId="9864"/>
    <cellStyle name="SAPBEXstdItem 5 4" xfId="11068"/>
    <cellStyle name="SAPBEXstdItem 6" xfId="7440"/>
    <cellStyle name="SAPBEXstdItem 6 2" xfId="9667"/>
    <cellStyle name="SAPBEXstdItem 6 3" xfId="9865"/>
    <cellStyle name="SAPBEXstdItem 6 4" xfId="11069"/>
    <cellStyle name="SAPBEXstdItem 7" xfId="7723"/>
    <cellStyle name="SAPBEXstdItem 8" xfId="7738"/>
    <cellStyle name="SAPBEXstdItem_13737 3p Contracts v3" xfId="7441"/>
    <cellStyle name="SAPBEXstdItemX" xfId="123"/>
    <cellStyle name="SAPBEXstdItemX 10" xfId="8134"/>
    <cellStyle name="SAPBEXstdItemX 11" xfId="9123"/>
    <cellStyle name="SAPBEXstdItemX 12" xfId="10264"/>
    <cellStyle name="SAPBEXstdItemX 2" xfId="124"/>
    <cellStyle name="SAPBEXstdItemX 2 2" xfId="380"/>
    <cellStyle name="SAPBEXstdItemX 2 2 2" xfId="556"/>
    <cellStyle name="SAPBEXstdItemX 2 2 2 2" xfId="1012"/>
    <cellStyle name="SAPBEXstdItemX 2 2 2 2 2" xfId="8544"/>
    <cellStyle name="SAPBEXstdItemX 2 2 2 2 3" xfId="8752"/>
    <cellStyle name="SAPBEXstdItemX 2 2 2 2 4" xfId="10675"/>
    <cellStyle name="SAPBEXstdItemX 2 2 2 3" xfId="8137"/>
    <cellStyle name="SAPBEXstdItemX 2 2 2 4" xfId="9120"/>
    <cellStyle name="SAPBEXstdItemX 2 2 2 5" xfId="10267"/>
    <cellStyle name="SAPBEXstdItemX 2 2 3" xfId="676"/>
    <cellStyle name="SAPBEXstdItemX 2 2 3 2" xfId="1132"/>
    <cellStyle name="SAPBEXstdItemX 2 2 3 2 2" xfId="8545"/>
    <cellStyle name="SAPBEXstdItemX 2 2 3 2 3" xfId="8751"/>
    <cellStyle name="SAPBEXstdItemX 2 2 3 2 4" xfId="10676"/>
    <cellStyle name="SAPBEXstdItemX 2 2 3 3" xfId="8138"/>
    <cellStyle name="SAPBEXstdItemX 2 2 3 4" xfId="9119"/>
    <cellStyle name="SAPBEXstdItemX 2 2 3 5" xfId="10268"/>
    <cellStyle name="SAPBEXstdItemX 2 2 4" xfId="859"/>
    <cellStyle name="SAPBEXstdItemX 2 2 4 2" xfId="8546"/>
    <cellStyle name="SAPBEXstdItemX 2 2 4 3" xfId="8750"/>
    <cellStyle name="SAPBEXstdItemX 2 2 4 4" xfId="10677"/>
    <cellStyle name="SAPBEXstdItemX 2 2 5" xfId="8136"/>
    <cellStyle name="SAPBEXstdItemX 2 2 6" xfId="9121"/>
    <cellStyle name="SAPBEXstdItemX 2 2 7" xfId="10266"/>
    <cellStyle name="SAPBEXstdItemX 2 3" xfId="433"/>
    <cellStyle name="SAPBEXstdItemX 2 3 2" xfId="910"/>
    <cellStyle name="SAPBEXstdItemX 2 3 2 2" xfId="8547"/>
    <cellStyle name="SAPBEXstdItemX 2 3 2 3" xfId="8749"/>
    <cellStyle name="SAPBEXstdItemX 2 3 2 4" xfId="10678"/>
    <cellStyle name="SAPBEXstdItemX 2 3 3" xfId="8139"/>
    <cellStyle name="SAPBEXstdItemX 2 3 4" xfId="9118"/>
    <cellStyle name="SAPBEXstdItemX 2 3 5" xfId="10269"/>
    <cellStyle name="SAPBEXstdItemX 2 4" xfId="821"/>
    <cellStyle name="SAPBEXstdItemX 2 4 2" xfId="8548"/>
    <cellStyle name="SAPBEXstdItemX 2 4 3" xfId="8748"/>
    <cellStyle name="SAPBEXstdItemX 2 4 4" xfId="10679"/>
    <cellStyle name="SAPBEXstdItemX 2 5" xfId="8135"/>
    <cellStyle name="SAPBEXstdItemX 2 6" xfId="9122"/>
    <cellStyle name="SAPBEXstdItemX 2 7" xfId="10265"/>
    <cellStyle name="SAPBEXstdItemX 3" xfId="379"/>
    <cellStyle name="SAPBEXstdItemX 3 2" xfId="555"/>
    <cellStyle name="SAPBEXstdItemX 3 2 2" xfId="1011"/>
    <cellStyle name="SAPBEXstdItemX 3 2 2 2" xfId="8549"/>
    <cellStyle name="SAPBEXstdItemX 3 2 2 3" xfId="8747"/>
    <cellStyle name="SAPBEXstdItemX 3 2 2 4" xfId="10680"/>
    <cellStyle name="SAPBEXstdItemX 3 2 3" xfId="8141"/>
    <cellStyle name="SAPBEXstdItemX 3 2 4" xfId="9116"/>
    <cellStyle name="SAPBEXstdItemX 3 2 5" xfId="10271"/>
    <cellStyle name="SAPBEXstdItemX 3 3" xfId="675"/>
    <cellStyle name="SAPBEXstdItemX 3 3 2" xfId="1131"/>
    <cellStyle name="SAPBEXstdItemX 3 3 2 2" xfId="8550"/>
    <cellStyle name="SAPBEXstdItemX 3 3 2 3" xfId="8746"/>
    <cellStyle name="SAPBEXstdItemX 3 3 2 4" xfId="10681"/>
    <cellStyle name="SAPBEXstdItemX 3 3 3" xfId="8142"/>
    <cellStyle name="SAPBEXstdItemX 3 3 4" xfId="9115"/>
    <cellStyle name="SAPBEXstdItemX 3 3 5" xfId="10272"/>
    <cellStyle name="SAPBEXstdItemX 3 4" xfId="858"/>
    <cellStyle name="SAPBEXstdItemX 3 4 2" xfId="8551"/>
    <cellStyle name="SAPBEXstdItemX 3 4 3" xfId="8745"/>
    <cellStyle name="SAPBEXstdItemX 3 4 4" xfId="10682"/>
    <cellStyle name="SAPBEXstdItemX 3 5" xfId="8140"/>
    <cellStyle name="SAPBEXstdItemX 3 6" xfId="9117"/>
    <cellStyle name="SAPBEXstdItemX 3 7" xfId="10270"/>
    <cellStyle name="SAPBEXstdItemX 4" xfId="434"/>
    <cellStyle name="SAPBEXstdItemX 4 2" xfId="911"/>
    <cellStyle name="SAPBEXstdItemX 4 2 2" xfId="8552"/>
    <cellStyle name="SAPBEXstdItemX 4 2 3" xfId="8744"/>
    <cellStyle name="SAPBEXstdItemX 4 2 4" xfId="10683"/>
    <cellStyle name="SAPBEXstdItemX 4 3" xfId="8143"/>
    <cellStyle name="SAPBEXstdItemX 4 4" xfId="9114"/>
    <cellStyle name="SAPBEXstdItemX 4 5" xfId="10273"/>
    <cellStyle name="SAPBEXstdItemX 5" xfId="820"/>
    <cellStyle name="SAPBEXstdItemX 5 2" xfId="8553"/>
    <cellStyle name="SAPBEXstdItemX 5 3" xfId="8743"/>
    <cellStyle name="SAPBEXstdItemX 5 4" xfId="10684"/>
    <cellStyle name="SAPBEXstdItemX 6" xfId="7442"/>
    <cellStyle name="SAPBEXstdItemX 6 2" xfId="9668"/>
    <cellStyle name="SAPBEXstdItemX 6 3" xfId="9866"/>
    <cellStyle name="SAPBEXstdItemX 6 4" xfId="11070"/>
    <cellStyle name="SAPBEXstdItemX 7" xfId="7443"/>
    <cellStyle name="SAPBEXstdItemX 7 2" xfId="9669"/>
    <cellStyle name="SAPBEXstdItemX 7 3" xfId="9867"/>
    <cellStyle name="SAPBEXstdItemX 7 4" xfId="11071"/>
    <cellStyle name="SAPBEXstdItemX 8" xfId="7444"/>
    <cellStyle name="SAPBEXstdItemX 8 2" xfId="9670"/>
    <cellStyle name="SAPBEXstdItemX 8 3" xfId="9868"/>
    <cellStyle name="SAPBEXstdItemX 8 4" xfId="11072"/>
    <cellStyle name="SAPBEXstdItemX 9" xfId="7724"/>
    <cellStyle name="SAPBEXstdItemX_Budget Consolidation by Balancing Acct v1" xfId="7445"/>
    <cellStyle name="SAPBEXsubData" xfId="125"/>
    <cellStyle name="SAPBEXsubData 2" xfId="7446"/>
    <cellStyle name="SAPBEXsubDataEmph" xfId="126"/>
    <cellStyle name="SAPBEXsubDataEmph 2" xfId="7447"/>
    <cellStyle name="SAPBEXsubExc1" xfId="127"/>
    <cellStyle name="SAPBEXsubExc1 2" xfId="7448"/>
    <cellStyle name="SAPBEXsubExc1Emph" xfId="128"/>
    <cellStyle name="SAPBEXsubExc1Emph 2" xfId="7449"/>
    <cellStyle name="SAPBEXsubExc2" xfId="129"/>
    <cellStyle name="SAPBEXsubExc2Emph" xfId="130"/>
    <cellStyle name="SAPBEXsubItem" xfId="131"/>
    <cellStyle name="SAPBEXsubItem 2" xfId="7450"/>
    <cellStyle name="SAPBEXtitle" xfId="132"/>
    <cellStyle name="SAPBEXtitle 2" xfId="7451"/>
    <cellStyle name="SAPBEXtitle 2 2" xfId="7452"/>
    <cellStyle name="SAPBEXtitle 3" xfId="7725"/>
    <cellStyle name="SAPBEXundefined" xfId="133"/>
    <cellStyle name="SAPBEXundefined 2" xfId="381"/>
    <cellStyle name="SAPBEXundefined 2 2" xfId="471"/>
    <cellStyle name="SAPBEXundefined 2 2 2" xfId="948"/>
    <cellStyle name="SAPBEXundefined 2 2 2 2" xfId="8554"/>
    <cellStyle name="SAPBEXundefined 2 2 2 3" xfId="8742"/>
    <cellStyle name="SAPBEXundefined 2 2 2 4" xfId="10685"/>
    <cellStyle name="SAPBEXundefined 2 2 3" xfId="8145"/>
    <cellStyle name="SAPBEXundefined 2 2 4" xfId="9111"/>
    <cellStyle name="SAPBEXundefined 2 2 5" xfId="10276"/>
    <cellStyle name="SAPBEXundefined 2 3" xfId="557"/>
    <cellStyle name="SAPBEXundefined 2 3 2" xfId="1013"/>
    <cellStyle name="SAPBEXundefined 2 3 2 2" xfId="8555"/>
    <cellStyle name="SAPBEXundefined 2 3 2 3" xfId="8741"/>
    <cellStyle name="SAPBEXundefined 2 3 2 4" xfId="10686"/>
    <cellStyle name="SAPBEXundefined 2 3 3" xfId="8146"/>
    <cellStyle name="SAPBEXundefined 2 3 4" xfId="9110"/>
    <cellStyle name="SAPBEXundefined 2 3 5" xfId="10277"/>
    <cellStyle name="SAPBEXundefined 2 4" xfId="623"/>
    <cellStyle name="SAPBEXundefined 2 4 2" xfId="1079"/>
    <cellStyle name="SAPBEXundefined 2 4 2 2" xfId="8556"/>
    <cellStyle name="SAPBEXundefined 2 4 2 3" xfId="8740"/>
    <cellStyle name="SAPBEXundefined 2 4 2 4" xfId="10687"/>
    <cellStyle name="SAPBEXundefined 2 4 3" xfId="8147"/>
    <cellStyle name="SAPBEXundefined 2 4 4" xfId="9109"/>
    <cellStyle name="SAPBEXundefined 2 4 5" xfId="10278"/>
    <cellStyle name="SAPBEXundefined 2 5" xfId="677"/>
    <cellStyle name="SAPBEXundefined 2 5 2" xfId="1133"/>
    <cellStyle name="SAPBEXundefined 2 5 2 2" xfId="8557"/>
    <cellStyle name="SAPBEXundefined 2 5 2 3" xfId="8739"/>
    <cellStyle name="SAPBEXundefined 2 5 2 4" xfId="10688"/>
    <cellStyle name="SAPBEXundefined 2 5 3" xfId="8148"/>
    <cellStyle name="SAPBEXundefined 2 5 4" xfId="9108"/>
    <cellStyle name="SAPBEXundefined 2 5 5" xfId="10279"/>
    <cellStyle name="SAPBEXundefined 2 6" xfId="860"/>
    <cellStyle name="SAPBEXundefined 2 6 2" xfId="8558"/>
    <cellStyle name="SAPBEXundefined 2 6 3" xfId="8738"/>
    <cellStyle name="SAPBEXundefined 2 6 4" xfId="10689"/>
    <cellStyle name="SAPBEXundefined 2 7" xfId="8144"/>
    <cellStyle name="SAPBEXundefined 2 8" xfId="9112"/>
    <cellStyle name="SAPBEXundefined 2 9" xfId="10275"/>
    <cellStyle name="SAPBEXundefined 3" xfId="384"/>
    <cellStyle name="SAPBEXundefined 3 2" xfId="474"/>
    <cellStyle name="SAPBEXundefined 3 2 2" xfId="951"/>
    <cellStyle name="SAPBEXundefined 3 2 2 2" xfId="8559"/>
    <cellStyle name="SAPBEXundefined 3 2 2 3" xfId="8737"/>
    <cellStyle name="SAPBEXundefined 3 2 2 4" xfId="10690"/>
    <cellStyle name="SAPBEXundefined 3 2 3" xfId="8150"/>
    <cellStyle name="SAPBEXundefined 3 2 4" xfId="9106"/>
    <cellStyle name="SAPBEXundefined 3 2 5" xfId="10281"/>
    <cellStyle name="SAPBEXundefined 3 3" xfId="558"/>
    <cellStyle name="SAPBEXundefined 3 3 2" xfId="1014"/>
    <cellStyle name="SAPBEXundefined 3 3 2 2" xfId="8560"/>
    <cellStyle name="SAPBEXundefined 3 3 2 3" xfId="8736"/>
    <cellStyle name="SAPBEXundefined 3 3 2 4" xfId="10691"/>
    <cellStyle name="SAPBEXundefined 3 3 3" xfId="8151"/>
    <cellStyle name="SAPBEXundefined 3 3 4" xfId="9105"/>
    <cellStyle name="SAPBEXundefined 3 3 5" xfId="10282"/>
    <cellStyle name="SAPBEXundefined 3 4" xfId="624"/>
    <cellStyle name="SAPBEXundefined 3 4 2" xfId="1080"/>
    <cellStyle name="SAPBEXundefined 3 4 2 2" xfId="8561"/>
    <cellStyle name="SAPBEXundefined 3 4 2 3" xfId="8735"/>
    <cellStyle name="SAPBEXundefined 3 4 2 4" xfId="10692"/>
    <cellStyle name="SAPBEXundefined 3 4 3" xfId="8152"/>
    <cellStyle name="SAPBEXundefined 3 4 4" xfId="9104"/>
    <cellStyle name="SAPBEXundefined 3 4 5" xfId="10283"/>
    <cellStyle name="SAPBEXundefined 3 5" xfId="678"/>
    <cellStyle name="SAPBEXundefined 3 5 2" xfId="1134"/>
    <cellStyle name="SAPBEXundefined 3 5 2 2" xfId="8562"/>
    <cellStyle name="SAPBEXundefined 3 5 2 3" xfId="8734"/>
    <cellStyle name="SAPBEXundefined 3 5 2 4" xfId="10693"/>
    <cellStyle name="SAPBEXundefined 3 5 3" xfId="8153"/>
    <cellStyle name="SAPBEXundefined 3 5 4" xfId="9103"/>
    <cellStyle name="SAPBEXundefined 3 5 5" xfId="10284"/>
    <cellStyle name="SAPBEXundefined 3 6" xfId="863"/>
    <cellStyle name="SAPBEXundefined 3 6 2" xfId="8563"/>
    <cellStyle name="SAPBEXundefined 3 6 3" xfId="8733"/>
    <cellStyle name="SAPBEXundefined 3 6 4" xfId="10694"/>
    <cellStyle name="SAPBEXundefined 3 7" xfId="8149"/>
    <cellStyle name="SAPBEXundefined 3 8" xfId="9107"/>
    <cellStyle name="SAPBEXundefined 3 9" xfId="10280"/>
    <cellStyle name="SAPBEXundefined 4" xfId="512"/>
    <cellStyle name="SAPBEXundefined 4 2" xfId="593"/>
    <cellStyle name="SAPBEXundefined 4 2 2" xfId="1049"/>
    <cellStyle name="SAPBEXundefined 4 2 2 2" xfId="8564"/>
    <cellStyle name="SAPBEXundefined 4 2 2 3" xfId="8732"/>
    <cellStyle name="SAPBEXundefined 4 2 2 4" xfId="10695"/>
    <cellStyle name="SAPBEXundefined 4 2 3" xfId="8155"/>
    <cellStyle name="SAPBEXundefined 4 2 4" xfId="9101"/>
    <cellStyle name="SAPBEXundefined 4 2 5" xfId="10286"/>
    <cellStyle name="SAPBEXundefined 4 3" xfId="658"/>
    <cellStyle name="SAPBEXundefined 4 3 2" xfId="1114"/>
    <cellStyle name="SAPBEXundefined 4 3 2 2" xfId="8565"/>
    <cellStyle name="SAPBEXundefined 4 3 2 3" xfId="8731"/>
    <cellStyle name="SAPBEXundefined 4 3 2 4" xfId="10696"/>
    <cellStyle name="SAPBEXundefined 4 3 3" xfId="8156"/>
    <cellStyle name="SAPBEXundefined 4 3 4" xfId="9100"/>
    <cellStyle name="SAPBEXundefined 4 3 5" xfId="10287"/>
    <cellStyle name="SAPBEXundefined 4 4" xfId="713"/>
    <cellStyle name="SAPBEXundefined 4 4 2" xfId="1169"/>
    <cellStyle name="SAPBEXundefined 4 4 2 2" xfId="8566"/>
    <cellStyle name="SAPBEXundefined 4 4 2 3" xfId="8730"/>
    <cellStyle name="SAPBEXundefined 4 4 2 4" xfId="10697"/>
    <cellStyle name="SAPBEXundefined 4 4 3" xfId="8157"/>
    <cellStyle name="SAPBEXundefined 4 4 4" xfId="9099"/>
    <cellStyle name="SAPBEXundefined 4 4 5" xfId="10288"/>
    <cellStyle name="SAPBEXundefined 4 5" xfId="8154"/>
    <cellStyle name="SAPBEXundefined 4 6" xfId="9102"/>
    <cellStyle name="SAPBEXundefined 4 7" xfId="10285"/>
    <cellStyle name="SAPBEXundefined 5" xfId="822"/>
    <cellStyle name="SAPBEXundefined 5 2" xfId="8567"/>
    <cellStyle name="SAPBEXundefined 5 3" xfId="8729"/>
    <cellStyle name="SAPBEXundefined 5 4" xfId="10698"/>
    <cellStyle name="SAPBEXundefined 6" xfId="7453"/>
    <cellStyle name="SAPBEXundefined 6 2" xfId="9671"/>
    <cellStyle name="SAPBEXundefined 6 3" xfId="9869"/>
    <cellStyle name="SAPBEXundefined 6 4" xfId="11073"/>
    <cellStyle name="SAPBEXundefined 7" xfId="7726"/>
    <cellStyle name="SAPBEXundefined 8" xfId="9113"/>
    <cellStyle name="SAPBEXundefined 9" xfId="10274"/>
    <cellStyle name="Sched" xfId="7454"/>
    <cellStyle name="Sched 2" xfId="7455"/>
    <cellStyle name="SEM-BPS-data" xfId="7456"/>
    <cellStyle name="SEM-BPS-head" xfId="7457"/>
    <cellStyle name="SEM-BPS-headdata" xfId="7458"/>
    <cellStyle name="SEM-BPS-headkey" xfId="7459"/>
    <cellStyle name="SEM-BPS-input-on" xfId="7460"/>
    <cellStyle name="SEM-BPS-key" xfId="7461"/>
    <cellStyle name="SEM-BPS-sub1" xfId="7462"/>
    <cellStyle name="SEM-BPS-sub2" xfId="7463"/>
    <cellStyle name="SEM-BPS-total" xfId="7464"/>
    <cellStyle name="Sheet Title" xfId="335"/>
    <cellStyle name="small" xfId="7465"/>
    <cellStyle name="small 2" xfId="7466"/>
    <cellStyle name="small 2 2" xfId="7467"/>
    <cellStyle name="small 2 2 2" xfId="9674"/>
    <cellStyle name="small 2 2 3" xfId="9872"/>
    <cellStyle name="small 2 2 4" xfId="11076"/>
    <cellStyle name="small 2 3" xfId="7468"/>
    <cellStyle name="small 2 3 2" xfId="9675"/>
    <cellStyle name="small 2 3 3" xfId="9873"/>
    <cellStyle name="small 2 3 4" xfId="11077"/>
    <cellStyle name="small 2 4" xfId="9673"/>
    <cellStyle name="small 2 5" xfId="9871"/>
    <cellStyle name="small 2 6" xfId="11075"/>
    <cellStyle name="small 3" xfId="7469"/>
    <cellStyle name="small 3 2" xfId="9676"/>
    <cellStyle name="small 3 3" xfId="9874"/>
    <cellStyle name="small 3 4" xfId="11078"/>
    <cellStyle name="small 4" xfId="7470"/>
    <cellStyle name="small 4 2" xfId="9677"/>
    <cellStyle name="small 4 3" xfId="9875"/>
    <cellStyle name="small 4 4" xfId="11079"/>
    <cellStyle name="small 5" xfId="9672"/>
    <cellStyle name="small 6" xfId="9870"/>
    <cellStyle name="small 7" xfId="11074"/>
    <cellStyle name="Style 1" xfId="343"/>
    <cellStyle name="Style 1 2" xfId="344"/>
    <cellStyle name="Style 2" xfId="7471"/>
    <cellStyle name="Style 2 2" xfId="7472"/>
    <cellStyle name="Style 26" xfId="7473"/>
    <cellStyle name="Style 28" xfId="7474"/>
    <cellStyle name="Style 28 2" xfId="7475"/>
    <cellStyle name="Style 3" xfId="7476"/>
    <cellStyle name="Style 35" xfId="7477"/>
    <cellStyle name="Style 36" xfId="7478"/>
    <cellStyle name="Subtitle" xfId="7479"/>
    <cellStyle name="Subtotal" xfId="7480"/>
    <cellStyle name="Table Header" xfId="7481"/>
    <cellStyle name="test a style" xfId="7482"/>
    <cellStyle name="Text" xfId="7483"/>
    <cellStyle name="Text 2" xfId="7484"/>
    <cellStyle name="Thousand" xfId="7485"/>
    <cellStyle name="Thousand 2" xfId="7486"/>
    <cellStyle name="Thousands" xfId="7487"/>
    <cellStyle name="Title" xfId="726" builtinId="15" customBuiltin="1"/>
    <cellStyle name="Title 2" xfId="336"/>
    <cellStyle name="Title 2 2" xfId="7488"/>
    <cellStyle name="Title 2 3" xfId="7489"/>
    <cellStyle name="Title 3" xfId="7490"/>
    <cellStyle name="Title 3 2" xfId="7491"/>
    <cellStyle name="Title 4" xfId="7492"/>
    <cellStyle name="Title 4 2" xfId="7493"/>
    <cellStyle name="Title 5" xfId="7494"/>
    <cellStyle name="Title 6" xfId="7495"/>
    <cellStyle name="Title 7" xfId="7496"/>
    <cellStyle name="Title 8" xfId="7497"/>
    <cellStyle name="Top Rule" xfId="7498"/>
    <cellStyle name="Total" xfId="741" builtinId="25" customBuiltin="1"/>
    <cellStyle name="Total 10" xfId="7499"/>
    <cellStyle name="Total 11" xfId="7500"/>
    <cellStyle name="Total 12" xfId="7501"/>
    <cellStyle name="Total 13" xfId="7502"/>
    <cellStyle name="Total 14" xfId="7503"/>
    <cellStyle name="Total 15" xfId="7727"/>
    <cellStyle name="Total 2" xfId="337"/>
    <cellStyle name="Total 2 2" xfId="7504"/>
    <cellStyle name="Total 2 2 2" xfId="7505"/>
    <cellStyle name="Total 2 2 2 2" xfId="9679"/>
    <cellStyle name="Total 2 2 2 3" xfId="11081"/>
    <cellStyle name="Total 2 2 3" xfId="7506"/>
    <cellStyle name="Total 2 2 3 2" xfId="9680"/>
    <cellStyle name="Total 2 2 3 3" xfId="11082"/>
    <cellStyle name="Total 2 2 4" xfId="9678"/>
    <cellStyle name="Total 2 2 5" xfId="11080"/>
    <cellStyle name="Total 2 3" xfId="7507"/>
    <cellStyle name="Total 2 4" xfId="7508"/>
    <cellStyle name="Total 2 4 2" xfId="9681"/>
    <cellStyle name="Total 2 4 3" xfId="9876"/>
    <cellStyle name="Total 2 4 4" xfId="11083"/>
    <cellStyle name="Total 2 5" xfId="7509"/>
    <cellStyle name="Total 2 6" xfId="7510"/>
    <cellStyle name="Total 2 6 2" xfId="9682"/>
    <cellStyle name="Total 2 6 3" xfId="9877"/>
    <cellStyle name="Total 2 6 4" xfId="11084"/>
    <cellStyle name="Total 3" xfId="7511"/>
    <cellStyle name="Total 3 2" xfId="7512"/>
    <cellStyle name="Total 3 2 2" xfId="7513"/>
    <cellStyle name="Total 3 2 2 2" xfId="9684"/>
    <cellStyle name="Total 3 2 2 3" xfId="11086"/>
    <cellStyle name="Total 3 2 3" xfId="9683"/>
    <cellStyle name="Total 3 2 4" xfId="11085"/>
    <cellStyle name="Total 3 3" xfId="7514"/>
    <cellStyle name="Total 3 4" xfId="7515"/>
    <cellStyle name="Total 3 4 2" xfId="9685"/>
    <cellStyle name="Total 3 4 3" xfId="11087"/>
    <cellStyle name="Total 4" xfId="7516"/>
    <cellStyle name="Total 4 2" xfId="7517"/>
    <cellStyle name="Total 4 2 2" xfId="7518"/>
    <cellStyle name="Total 4 2 2 2" xfId="9687"/>
    <cellStyle name="Total 4 2 2 3" xfId="11089"/>
    <cellStyle name="Total 4 2 3" xfId="9686"/>
    <cellStyle name="Total 4 2 4" xfId="11088"/>
    <cellStyle name="Total 4 3" xfId="7519"/>
    <cellStyle name="Total 4 4" xfId="7520"/>
    <cellStyle name="Total 4 4 2" xfId="9688"/>
    <cellStyle name="Total 4 4 3" xfId="11090"/>
    <cellStyle name="Total 5" xfId="7521"/>
    <cellStyle name="Total 5 2" xfId="7522"/>
    <cellStyle name="Total 5 2 2" xfId="7523"/>
    <cellStyle name="Total 5 2 2 2" xfId="9691"/>
    <cellStyle name="Total 5 2 2 3" xfId="9880"/>
    <cellStyle name="Total 5 2 2 4" xfId="11093"/>
    <cellStyle name="Total 5 2 3" xfId="9690"/>
    <cellStyle name="Total 5 2 4" xfId="9879"/>
    <cellStyle name="Total 5 2 5" xfId="11092"/>
    <cellStyle name="Total 5 3" xfId="7524"/>
    <cellStyle name="Total 5 3 2" xfId="9692"/>
    <cellStyle name="Total 5 3 3" xfId="9881"/>
    <cellStyle name="Total 5 3 4" xfId="11094"/>
    <cellStyle name="Total 5 4" xfId="7525"/>
    <cellStyle name="Total 5 5" xfId="7526"/>
    <cellStyle name="Total 5 5 2" xfId="9693"/>
    <cellStyle name="Total 5 5 3" xfId="11095"/>
    <cellStyle name="Total 5 6" xfId="9689"/>
    <cellStyle name="Total 5 7" xfId="9878"/>
    <cellStyle name="Total 5 8" xfId="11091"/>
    <cellStyle name="Total 6" xfId="7527"/>
    <cellStyle name="Total 6 2" xfId="7528"/>
    <cellStyle name="Total 6 2 2" xfId="7529"/>
    <cellStyle name="Total 6 2 2 2" xfId="9696"/>
    <cellStyle name="Total 6 2 2 3" xfId="11098"/>
    <cellStyle name="Total 6 2 3" xfId="9695"/>
    <cellStyle name="Total 6 2 4" xfId="11097"/>
    <cellStyle name="Total 6 3" xfId="7530"/>
    <cellStyle name="Total 6 3 2" xfId="9697"/>
    <cellStyle name="Total 6 3 3" xfId="11099"/>
    <cellStyle name="Total 6 4" xfId="7531"/>
    <cellStyle name="Total 6 5" xfId="7532"/>
    <cellStyle name="Total 6 5 2" xfId="9698"/>
    <cellStyle name="Total 6 5 3" xfId="11100"/>
    <cellStyle name="Total 6 6" xfId="9694"/>
    <cellStyle name="Total 6 7" xfId="11096"/>
    <cellStyle name="Total 7" xfId="7533"/>
    <cellStyle name="Total 7 2" xfId="7534"/>
    <cellStyle name="Total 7 2 2" xfId="7535"/>
    <cellStyle name="Total 7 2 2 2" xfId="9701"/>
    <cellStyle name="Total 7 2 2 3" xfId="11103"/>
    <cellStyle name="Total 7 2 3" xfId="9700"/>
    <cellStyle name="Total 7 2 4" xfId="11102"/>
    <cellStyle name="Total 7 3" xfId="7536"/>
    <cellStyle name="Total 7 3 2" xfId="9702"/>
    <cellStyle name="Total 7 3 3" xfId="11104"/>
    <cellStyle name="Total 7 4" xfId="7537"/>
    <cellStyle name="Total 7 5" xfId="7538"/>
    <cellStyle name="Total 7 5 2" xfId="9703"/>
    <cellStyle name="Total 7 5 3" xfId="11105"/>
    <cellStyle name="Total 7 6" xfId="9699"/>
    <cellStyle name="Total 7 7" xfId="11101"/>
    <cellStyle name="Total 8" xfId="7539"/>
    <cellStyle name="Total 8 2" xfId="7540"/>
    <cellStyle name="Total 9" xfId="7541"/>
    <cellStyle name="TotalHighlight" xfId="7542"/>
    <cellStyle name="Unprot" xfId="7543"/>
    <cellStyle name="Unprot 2" xfId="7544"/>
    <cellStyle name="Unprot$" xfId="7545"/>
    <cellStyle name="Unprot$ 2" xfId="7546"/>
    <cellStyle name="Unprot_01 05 Reports" xfId="7547"/>
    <cellStyle name="Unprotect" xfId="7548"/>
    <cellStyle name="USD" xfId="7549"/>
    <cellStyle name="USD billion" xfId="7550"/>
    <cellStyle name="USD million" xfId="7551"/>
    <cellStyle name="USD thousand" xfId="7552"/>
    <cellStyle name="Value" xfId="7553"/>
    <cellStyle name="Warning Text" xfId="739" builtinId="11" customBuiltin="1"/>
    <cellStyle name="Warning Text 2" xfId="338"/>
    <cellStyle name="Warning Text 2 2" xfId="7554"/>
    <cellStyle name="Warning Text 3" xfId="7555"/>
    <cellStyle name="Warning Text 3 2" xfId="7556"/>
    <cellStyle name="Warning Text 4" xfId="7557"/>
    <cellStyle name="Warning Text 4 2" xfId="7558"/>
    <cellStyle name="Warning Text 5" xfId="7559"/>
    <cellStyle name="Warning Text 6" xfId="7560"/>
    <cellStyle name="Warning Text 7" xfId="7561"/>
    <cellStyle name="Warning Text 8" xfId="7562"/>
    <cellStyle name="Year" xfId="7563"/>
    <cellStyle name="Year 2" xfId="7564"/>
    <cellStyle name="Year 2 2" xfId="7565"/>
    <cellStyle name="Year 3" xfId="7566"/>
    <cellStyle name="YrHeader" xfId="7567"/>
    <cellStyle name="敨瑥1渀欀" xfId="7568"/>
  </cellStyles>
  <dxfs count="0"/>
  <tableStyles count="0" defaultTableStyle="TableStyleMedium2" defaultPivotStyle="PivotStyleLight16"/>
  <colors>
    <mruColors>
      <color rgb="FF99CCFF"/>
      <color rgb="FFFFFF99"/>
      <color rgb="FFFFFFCC"/>
      <color rgb="FFFFFF00"/>
      <color rgb="FFFF99CC"/>
      <color rgb="FFF4BE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3</xdr:col>
      <xdr:colOff>314325</xdr:colOff>
      <xdr:row>40</xdr:row>
      <xdr:rowOff>76200</xdr:rowOff>
    </xdr:to>
    <xdr:pic>
      <xdr:nvPicPr>
        <xdr:cNvPr id="2" name="Picture 2" descr="pgenotag222_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3150"/>
          <a:ext cx="2328863" cy="585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7h7\AppData\Local\Microsoft\Windows\Temporary%20Internet%20Files\Content.Outlook\Z4X5MBZ3\2018_2020_DR_Budget_Request_14Dec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ill/AppData/Local/Temp/Temp1_DR%20Reporting%20Template%20REVISION_PGE_ver4.zip/E3_DR_AvoidedCostModel_Oct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voided%20Cost/BillG/RPS%20TODs/2010%20RPS%20TOD/QF_3-4-10_prices/wholehours_2010-13_Sunday-partial-pk/WINDOWS/Temporary%20Internet%20Files/OLK2B/200906%20SRACMI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INDOWS/Temporary%20Internet%20Files/Content.Outlook/2OJJSW81/DR%20and%20SmartAC%20Feburary%20YTD%20Actual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Quant%20analysis/Bruce/Avoided%20Cost%20Update/Yumi/AvoidedCost_v2.2_011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INDOWS/Temporary%20Internet%20Files/Content.Outlook/YK0DJH5Y/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uant%20analysis/Bruce/LTPP%20DR%20Cost-Benefit%20analysis/New/AC%20Cycling_20070123_prices_to_20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Demand%20Response/2012-2014%20DR%20Filing/cost%20effectiveness/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nws/Local%20Settings/Temporary%20Internet%20Files/Content.Outlook/VMI53C5T/Model%20-%20September%207/RPS%20Calculator_2003_v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o310\gtspp\Quant%20analysis\Yumi's%20folder\DR\DSM%20Template\DREEM%20v1.12_041408Vin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O260\Risk_Mgmt\RiskAnalysis\Models\HourlyPriceShape\Applications\RPS-2006\ExtrapolateForwards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ites/SCG/Budget/Expense%20Reports/2013/09%202013/SOLAR%20Expenditure%20Detail%2009-1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ffs1\Projects\DOCUME~1\BRUCEP~1\LOCALS~1\Temp\PK153.tmp\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t="str">
            <v/>
          </cell>
          <cell r="P33">
            <v>0</v>
          </cell>
        </row>
        <row r="34">
          <cell r="N34" t="str">
            <v/>
          </cell>
          <cell r="P34">
            <v>0</v>
          </cell>
        </row>
        <row r="35">
          <cell r="N35" t="str">
            <v/>
          </cell>
          <cell r="P35">
            <v>0</v>
          </cell>
        </row>
        <row r="36">
          <cell r="N36" t="str">
            <v/>
          </cell>
          <cell r="P36">
            <v>0</v>
          </cell>
        </row>
        <row r="37">
          <cell r="N37" t="str">
            <v/>
          </cell>
          <cell r="P37">
            <v>0</v>
          </cell>
        </row>
        <row r="38">
          <cell r="N38" t="str">
            <v/>
          </cell>
          <cell r="P38">
            <v>0</v>
          </cell>
        </row>
        <row r="39">
          <cell r="N39" t="str">
            <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t="str">
            <v/>
          </cell>
          <cell r="P46">
            <v>0</v>
          </cell>
        </row>
        <row r="47">
          <cell r="N47" t="str">
            <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t="str">
            <v/>
          </cell>
          <cell r="P79">
            <v>0</v>
          </cell>
        </row>
        <row r="80">
          <cell r="N80" t="str">
            <v>TRANSCONTINENTAL DIRECT USA IN</v>
          </cell>
          <cell r="P80">
            <v>165430</v>
          </cell>
        </row>
        <row r="81">
          <cell r="N81" t="str">
            <v>US POSTMASTER</v>
          </cell>
          <cell r="P81">
            <v>0</v>
          </cell>
        </row>
        <row r="82">
          <cell r="N82" t="str">
            <v/>
          </cell>
          <cell r="P82">
            <v>0</v>
          </cell>
        </row>
        <row r="83">
          <cell r="N83" t="str">
            <v/>
          </cell>
          <cell r="P83">
            <v>0</v>
          </cell>
        </row>
        <row r="84">
          <cell r="N84" t="str">
            <v/>
          </cell>
          <cell r="P84">
            <v>8</v>
          </cell>
        </row>
        <row r="85">
          <cell r="N85" t="str">
            <v/>
          </cell>
          <cell r="P85">
            <v>0</v>
          </cell>
        </row>
        <row r="86">
          <cell r="N86" t="str">
            <v/>
          </cell>
          <cell r="P86">
            <v>0</v>
          </cell>
        </row>
        <row r="87">
          <cell r="N87" t="str">
            <v/>
          </cell>
          <cell r="P87">
            <v>0</v>
          </cell>
        </row>
        <row r="88">
          <cell r="N88" t="str">
            <v/>
          </cell>
          <cell r="P88">
            <v>0</v>
          </cell>
        </row>
        <row r="89">
          <cell r="N89" t="str">
            <v/>
          </cell>
          <cell r="P89">
            <v>1</v>
          </cell>
        </row>
        <row r="90">
          <cell r="N90" t="str">
            <v/>
          </cell>
          <cell r="P90">
            <v>1</v>
          </cell>
        </row>
        <row r="91">
          <cell r="N91" t="str">
            <v/>
          </cell>
          <cell r="P91">
            <v>1</v>
          </cell>
        </row>
        <row r="92">
          <cell r="N92" t="str">
            <v/>
          </cell>
          <cell r="P92">
            <v>1</v>
          </cell>
        </row>
        <row r="93">
          <cell r="N93" t="str">
            <v/>
          </cell>
          <cell r="P93">
            <v>1</v>
          </cell>
        </row>
        <row r="94">
          <cell r="N94" t="str">
            <v/>
          </cell>
          <cell r="P94">
            <v>1</v>
          </cell>
        </row>
        <row r="95">
          <cell r="N95" t="str">
            <v/>
          </cell>
          <cell r="P95">
            <v>1</v>
          </cell>
        </row>
        <row r="96">
          <cell r="N96" t="str">
            <v/>
          </cell>
          <cell r="P96">
            <v>1</v>
          </cell>
        </row>
        <row r="97">
          <cell r="N97" t="str">
            <v/>
          </cell>
          <cell r="P97">
            <v>2</v>
          </cell>
        </row>
        <row r="98">
          <cell r="N98" t="str">
            <v/>
          </cell>
          <cell r="P98">
            <v>1</v>
          </cell>
        </row>
        <row r="99">
          <cell r="N99" t="str">
            <v/>
          </cell>
          <cell r="P99">
            <v>1</v>
          </cell>
        </row>
        <row r="100">
          <cell r="N100" t="str">
            <v/>
          </cell>
          <cell r="P100">
            <v>1</v>
          </cell>
        </row>
        <row r="101">
          <cell r="N101" t="str">
            <v/>
          </cell>
          <cell r="P101">
            <v>1</v>
          </cell>
        </row>
        <row r="102">
          <cell r="N102" t="str">
            <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t="str">
            <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topLeftCell="A17" zoomScale="70" zoomScaleNormal="70" workbookViewId="0">
      <selection activeCell="J27" sqref="J27"/>
    </sheetView>
  </sheetViews>
  <sheetFormatPr defaultColWidth="9.3984375" defaultRowHeight="12.75"/>
  <cols>
    <col min="1" max="9" width="9.3984375" style="115"/>
    <col min="10" max="10" width="17.3984375" style="115" customWidth="1"/>
    <col min="11" max="11" width="20.59765625" style="115" customWidth="1"/>
    <col min="12" max="12" width="21.3984375" style="115" bestFit="1" customWidth="1"/>
    <col min="13" max="16384" width="9.3984375" style="115"/>
  </cols>
  <sheetData>
    <row r="1" spans="1:11">
      <c r="A1" s="168"/>
      <c r="B1" s="168"/>
      <c r="C1" s="168"/>
      <c r="D1" s="168"/>
      <c r="E1" s="168"/>
      <c r="F1" s="168"/>
      <c r="G1" s="168"/>
      <c r="H1" s="168"/>
      <c r="I1" s="168"/>
      <c r="J1" s="168"/>
      <c r="K1" s="168"/>
    </row>
    <row r="2" spans="1:11">
      <c r="A2" s="116"/>
      <c r="B2" s="116"/>
      <c r="C2" s="116"/>
      <c r="D2" s="116"/>
      <c r="E2" s="116"/>
      <c r="F2" s="116"/>
      <c r="G2" s="116"/>
      <c r="H2" s="116"/>
      <c r="I2" s="116"/>
      <c r="J2" s="116"/>
      <c r="K2" s="116"/>
    </row>
    <row r="3" spans="1:11">
      <c r="A3" s="116"/>
      <c r="B3" s="116"/>
      <c r="C3" s="116"/>
      <c r="D3" s="116"/>
      <c r="E3" s="116"/>
      <c r="F3" s="116"/>
      <c r="G3" s="116"/>
      <c r="H3" s="116"/>
      <c r="I3" s="116"/>
      <c r="J3" s="116"/>
      <c r="K3" s="116"/>
    </row>
    <row r="4" spans="1:11">
      <c r="A4" s="116"/>
      <c r="B4" s="116"/>
      <c r="C4" s="116"/>
      <c r="D4" s="116"/>
      <c r="E4" s="116"/>
      <c r="F4" s="116"/>
      <c r="G4" s="116"/>
      <c r="H4" s="116"/>
      <c r="I4" s="116"/>
      <c r="J4" s="116"/>
      <c r="K4" s="116"/>
    </row>
    <row r="5" spans="1:11">
      <c r="A5" s="116"/>
      <c r="B5" s="116"/>
      <c r="C5" s="116"/>
      <c r="D5" s="116"/>
      <c r="E5" s="116"/>
      <c r="F5" s="116"/>
      <c r="G5" s="116"/>
      <c r="H5" s="116"/>
      <c r="I5" s="116"/>
      <c r="J5" s="116"/>
      <c r="K5" s="116"/>
    </row>
    <row r="6" spans="1:11">
      <c r="A6" s="116"/>
      <c r="B6" s="116"/>
      <c r="C6" s="116"/>
      <c r="D6" s="116"/>
      <c r="E6" s="116"/>
      <c r="F6" s="116"/>
      <c r="G6" s="116"/>
      <c r="H6" s="116"/>
      <c r="I6" s="116"/>
      <c r="J6" s="116"/>
      <c r="K6" s="116"/>
    </row>
    <row r="7" spans="1:11">
      <c r="A7" s="116"/>
      <c r="B7" s="116"/>
      <c r="C7" s="116"/>
      <c r="D7" s="116"/>
      <c r="E7" s="116"/>
      <c r="F7" s="116"/>
      <c r="G7" s="116"/>
      <c r="H7" s="116"/>
      <c r="I7" s="116"/>
      <c r="J7" s="116"/>
      <c r="K7" s="116"/>
    </row>
    <row r="8" spans="1:11">
      <c r="A8" s="116"/>
      <c r="B8" s="116"/>
      <c r="C8" s="116"/>
      <c r="D8" s="116"/>
      <c r="E8" s="116"/>
      <c r="F8" s="116"/>
      <c r="G8" s="116"/>
      <c r="H8" s="116"/>
      <c r="I8" s="116"/>
      <c r="J8" s="116"/>
      <c r="K8" s="116"/>
    </row>
    <row r="9" spans="1:11">
      <c r="A9" s="116"/>
      <c r="B9" s="116"/>
      <c r="C9" s="116"/>
      <c r="D9" s="116"/>
      <c r="E9" s="116"/>
      <c r="F9" s="116"/>
      <c r="G9" s="116"/>
      <c r="H9" s="116"/>
      <c r="I9" s="116"/>
      <c r="J9" s="116"/>
      <c r="K9" s="116"/>
    </row>
    <row r="10" spans="1:11">
      <c r="A10" s="116"/>
      <c r="B10" s="116"/>
      <c r="C10" s="116"/>
      <c r="D10" s="116"/>
      <c r="E10" s="116"/>
      <c r="F10" s="116"/>
      <c r="G10" s="116"/>
      <c r="H10" s="116"/>
      <c r="I10" s="116"/>
      <c r="J10" s="116"/>
      <c r="K10" s="116"/>
    </row>
    <row r="11" spans="1:11">
      <c r="A11" s="116"/>
      <c r="B11" s="116"/>
      <c r="C11" s="116"/>
      <c r="D11" s="116"/>
      <c r="E11" s="116"/>
      <c r="F11" s="116"/>
      <c r="G11" s="116"/>
      <c r="H11" s="116"/>
      <c r="I11" s="116"/>
      <c r="J11" s="116"/>
      <c r="K11" s="116"/>
    </row>
    <row r="12" spans="1:11">
      <c r="A12" s="116"/>
      <c r="B12" s="116"/>
      <c r="C12" s="116"/>
      <c r="D12" s="116"/>
      <c r="E12" s="116"/>
      <c r="F12" s="116"/>
      <c r="G12" s="116"/>
      <c r="H12" s="116"/>
      <c r="I12" s="116"/>
      <c r="J12" s="116"/>
      <c r="K12" s="116"/>
    </row>
    <row r="13" spans="1:11">
      <c r="A13" s="116"/>
      <c r="B13" s="116"/>
      <c r="C13" s="116"/>
      <c r="D13" s="116"/>
      <c r="E13" s="116"/>
      <c r="F13" s="116"/>
      <c r="G13" s="116"/>
      <c r="H13" s="116"/>
      <c r="I13" s="116"/>
      <c r="J13" s="116"/>
      <c r="K13" s="116"/>
    </row>
    <row r="14" spans="1:11">
      <c r="A14" s="116"/>
      <c r="B14" s="116"/>
      <c r="C14" s="116"/>
      <c r="D14" s="116"/>
      <c r="E14" s="116"/>
      <c r="F14" s="116"/>
      <c r="G14" s="116"/>
      <c r="H14" s="116"/>
      <c r="I14" s="116"/>
      <c r="J14" s="116"/>
      <c r="K14" s="116"/>
    </row>
    <row r="15" spans="1:11">
      <c r="A15" s="116"/>
      <c r="B15" s="116"/>
      <c r="C15" s="116"/>
      <c r="D15" s="116"/>
      <c r="E15" s="116"/>
      <c r="F15" s="116"/>
      <c r="G15" s="116"/>
      <c r="H15" s="116"/>
      <c r="I15" s="116"/>
      <c r="J15" s="116"/>
      <c r="K15" s="116"/>
    </row>
    <row r="16" spans="1:11">
      <c r="A16" s="116"/>
      <c r="B16" s="116"/>
      <c r="C16" s="116"/>
      <c r="D16" s="116"/>
      <c r="E16" s="116"/>
      <c r="F16" s="116"/>
      <c r="G16" s="116"/>
      <c r="H16" s="116"/>
      <c r="I16" s="116"/>
      <c r="J16" s="116"/>
      <c r="K16" s="116"/>
    </row>
    <row r="17" spans="1:11">
      <c r="A17" s="116"/>
      <c r="B17" s="116"/>
      <c r="C17" s="116"/>
      <c r="D17" s="116"/>
      <c r="E17" s="116"/>
      <c r="F17" s="116"/>
      <c r="G17" s="116"/>
      <c r="H17" s="116"/>
      <c r="I17" s="116"/>
      <c r="J17" s="116"/>
      <c r="K17" s="116"/>
    </row>
    <row r="18" spans="1:11" ht="17.649999999999999">
      <c r="A18" s="116"/>
      <c r="B18" s="116"/>
      <c r="C18" s="116"/>
      <c r="D18" s="116"/>
      <c r="E18" s="116"/>
      <c r="F18" s="116"/>
      <c r="G18" s="116"/>
      <c r="H18" s="116"/>
      <c r="I18" s="116"/>
      <c r="K18" s="1" t="s">
        <v>0</v>
      </c>
    </row>
    <row r="19" spans="1:11" ht="17.649999999999999">
      <c r="A19" s="116"/>
      <c r="B19" s="116"/>
      <c r="C19" s="116"/>
      <c r="D19" s="116"/>
      <c r="E19" s="116"/>
      <c r="F19" s="116"/>
      <c r="G19" s="116"/>
      <c r="H19" s="116"/>
      <c r="I19" s="116"/>
      <c r="J19" s="87"/>
      <c r="K19" s="889" t="s">
        <v>383</v>
      </c>
    </row>
    <row r="20" spans="1:11">
      <c r="A20" s="116"/>
      <c r="B20" s="116"/>
      <c r="C20" s="116"/>
      <c r="D20" s="116"/>
      <c r="E20" s="116"/>
      <c r="F20" s="116"/>
      <c r="G20" s="116"/>
      <c r="H20" s="116"/>
      <c r="I20" s="116"/>
      <c r="J20" s="116"/>
      <c r="K20" s="116" t="s">
        <v>2</v>
      </c>
    </row>
    <row r="21" spans="1:11">
      <c r="A21" s="116"/>
      <c r="B21" s="116"/>
      <c r="C21" s="116"/>
      <c r="D21" s="116"/>
      <c r="E21" s="116"/>
      <c r="F21" s="116"/>
      <c r="G21" s="116"/>
      <c r="H21" s="116"/>
      <c r="I21" s="116"/>
      <c r="J21" s="116"/>
      <c r="K21" s="116"/>
    </row>
    <row r="22" spans="1:11">
      <c r="A22" s="116"/>
      <c r="B22" s="116"/>
      <c r="C22" s="116"/>
      <c r="D22" s="116"/>
      <c r="E22" s="116"/>
      <c r="F22" s="116"/>
      <c r="G22" s="116"/>
      <c r="H22" s="116"/>
      <c r="I22" s="116"/>
      <c r="J22" s="116"/>
      <c r="K22" s="116"/>
    </row>
    <row r="23" spans="1:11">
      <c r="A23" s="116"/>
      <c r="B23" s="116"/>
      <c r="C23" s="116"/>
      <c r="D23" s="116"/>
      <c r="E23" s="116"/>
      <c r="F23" s="116"/>
      <c r="G23" s="116"/>
      <c r="H23" s="116"/>
      <c r="I23" s="116"/>
      <c r="J23" s="116"/>
      <c r="K23" s="116"/>
    </row>
    <row r="24" spans="1:11">
      <c r="A24" s="116"/>
      <c r="B24" s="116"/>
      <c r="C24" s="116"/>
      <c r="D24" s="116"/>
      <c r="E24" s="116"/>
      <c r="F24" s="116"/>
      <c r="G24" s="116"/>
      <c r="H24" s="116"/>
      <c r="I24" s="116"/>
      <c r="J24" s="116"/>
      <c r="K24" s="116"/>
    </row>
    <row r="25" spans="1:11">
      <c r="A25" s="116"/>
      <c r="B25" s="116"/>
      <c r="C25" s="116"/>
      <c r="D25" s="116"/>
      <c r="E25" s="116"/>
      <c r="F25" s="116"/>
      <c r="G25" s="116"/>
      <c r="H25" s="116"/>
      <c r="I25" s="116"/>
      <c r="J25" s="116"/>
      <c r="K25" s="116"/>
    </row>
    <row r="26" spans="1:11">
      <c r="A26" s="116"/>
      <c r="B26" s="116"/>
      <c r="C26" s="116"/>
      <c r="D26" s="116"/>
      <c r="E26" s="116"/>
      <c r="F26" s="116"/>
      <c r="G26" s="116"/>
      <c r="H26" s="116"/>
      <c r="I26" s="116"/>
      <c r="J26" s="116"/>
      <c r="K26" s="116"/>
    </row>
    <row r="27" spans="1:11">
      <c r="A27" s="116"/>
      <c r="B27" s="116"/>
      <c r="C27" s="116"/>
      <c r="D27" s="116"/>
      <c r="E27" s="116"/>
      <c r="F27" s="116"/>
      <c r="G27" s="116"/>
      <c r="H27" s="116"/>
      <c r="I27" s="116"/>
      <c r="J27" s="116"/>
      <c r="K27" s="116"/>
    </row>
    <row r="28" spans="1:11">
      <c r="A28" s="116"/>
      <c r="B28" s="116"/>
      <c r="C28" s="116"/>
      <c r="D28" s="116"/>
      <c r="E28" s="116"/>
      <c r="F28" s="116"/>
      <c r="G28" s="116"/>
      <c r="H28" s="116"/>
      <c r="I28" s="116"/>
      <c r="J28" s="116"/>
      <c r="K28" s="116"/>
    </row>
    <row r="29" spans="1:11">
      <c r="A29" s="116"/>
      <c r="B29" s="116"/>
      <c r="C29" s="116"/>
      <c r="D29" s="116"/>
      <c r="E29" s="116"/>
      <c r="F29" s="116"/>
      <c r="G29" s="116"/>
      <c r="H29" s="116"/>
      <c r="I29" s="116"/>
      <c r="J29" s="116"/>
      <c r="K29" s="116"/>
    </row>
    <row r="30" spans="1:11">
      <c r="A30" s="116"/>
      <c r="B30" s="116"/>
      <c r="C30" s="116"/>
      <c r="D30" s="116"/>
      <c r="E30" s="116"/>
      <c r="F30" s="116"/>
      <c r="G30" s="116"/>
      <c r="H30" s="116"/>
      <c r="I30" s="116"/>
      <c r="J30" s="116"/>
      <c r="K30" s="116"/>
    </row>
    <row r="31" spans="1:11">
      <c r="A31" s="116"/>
      <c r="B31" s="116"/>
      <c r="C31" s="116"/>
      <c r="D31" s="116"/>
      <c r="E31" s="116"/>
      <c r="F31" s="116"/>
      <c r="G31" s="116"/>
      <c r="H31" s="116"/>
      <c r="I31" s="116"/>
      <c r="J31" s="116"/>
      <c r="K31" s="116"/>
    </row>
    <row r="32" spans="1:11" ht="13.9">
      <c r="A32" s="116"/>
      <c r="B32" s="116"/>
      <c r="C32" s="116"/>
      <c r="D32" s="116"/>
      <c r="E32" s="116"/>
      <c r="F32" s="116"/>
      <c r="G32" s="116"/>
      <c r="H32" s="116"/>
      <c r="I32" s="116"/>
      <c r="J32" s="116"/>
      <c r="K32" s="201" t="s">
        <v>2</v>
      </c>
    </row>
    <row r="33" spans="1:11">
      <c r="A33" s="116"/>
      <c r="B33" s="116"/>
      <c r="C33" s="116"/>
      <c r="D33" s="116"/>
      <c r="E33" s="116"/>
      <c r="F33" s="116"/>
      <c r="G33" s="116"/>
      <c r="H33" s="116"/>
      <c r="I33" s="116"/>
      <c r="J33" s="116"/>
      <c r="K33" s="116"/>
    </row>
    <row r="34" spans="1:11">
      <c r="A34" s="116"/>
      <c r="B34" s="116"/>
      <c r="C34" s="116"/>
      <c r="D34" s="116"/>
      <c r="E34" s="116"/>
      <c r="F34" s="116"/>
      <c r="G34" s="116"/>
      <c r="H34" s="116"/>
      <c r="I34" s="116"/>
      <c r="J34" s="116"/>
      <c r="K34" s="116"/>
    </row>
    <row r="35" spans="1:11">
      <c r="A35" s="116"/>
      <c r="B35" s="116"/>
      <c r="C35" s="116"/>
      <c r="D35" s="116"/>
      <c r="E35" s="116"/>
      <c r="F35" s="116"/>
      <c r="G35" s="116"/>
      <c r="H35" s="116"/>
      <c r="I35" s="116"/>
      <c r="J35" s="116"/>
    </row>
    <row r="36" spans="1:11" ht="13.5">
      <c r="A36" s="116"/>
      <c r="B36" s="116"/>
      <c r="C36" s="116"/>
      <c r="D36" s="116"/>
      <c r="E36" s="116"/>
      <c r="F36" s="116"/>
      <c r="G36" s="116"/>
      <c r="H36" s="116"/>
      <c r="I36" s="116"/>
      <c r="J36" s="116"/>
      <c r="K36" s="200" t="s">
        <v>2</v>
      </c>
    </row>
    <row r="37" spans="1:11" ht="13.9">
      <c r="A37" s="116"/>
      <c r="B37" s="116"/>
      <c r="C37" s="116"/>
      <c r="D37" s="116"/>
      <c r="E37" s="116"/>
      <c r="F37" s="116"/>
      <c r="G37" s="116"/>
      <c r="H37" s="116"/>
      <c r="I37" s="116"/>
      <c r="J37" s="116"/>
      <c r="K37" s="201" t="s">
        <v>387</v>
      </c>
    </row>
    <row r="38" spans="1:11" ht="13.15">
      <c r="A38" s="116"/>
      <c r="B38" s="116"/>
      <c r="C38" s="116"/>
      <c r="D38" s="116"/>
      <c r="E38" s="116"/>
      <c r="F38" s="116"/>
      <c r="G38" s="116"/>
      <c r="H38" s="116"/>
      <c r="I38" s="116"/>
      <c r="J38" s="116"/>
      <c r="K38" s="76" t="s">
        <v>2</v>
      </c>
    </row>
    <row r="39" spans="1:11" ht="13.5">
      <c r="A39" s="116"/>
      <c r="B39" s="116"/>
      <c r="C39" s="116"/>
      <c r="D39" s="116"/>
      <c r="E39" s="116"/>
      <c r="F39" s="116"/>
      <c r="G39" s="116"/>
      <c r="H39" s="116"/>
      <c r="I39" s="116"/>
      <c r="J39" s="116"/>
      <c r="K39" s="200" t="s">
        <v>384</v>
      </c>
    </row>
    <row r="40" spans="1:11" ht="13.5">
      <c r="A40" s="116"/>
      <c r="B40" s="116"/>
      <c r="C40" s="116"/>
      <c r="D40" s="116"/>
      <c r="E40" s="116"/>
      <c r="F40" s="116"/>
      <c r="G40" s="116"/>
      <c r="H40" s="116"/>
      <c r="I40" s="116"/>
      <c r="J40" s="116"/>
      <c r="K40" s="200" t="s">
        <v>2</v>
      </c>
    </row>
    <row r="41" spans="1:11">
      <c r="A41" s="18"/>
      <c r="B41" s="18"/>
      <c r="C41" s="18"/>
      <c r="D41" s="18"/>
      <c r="E41" s="18"/>
      <c r="F41" s="18"/>
      <c r="G41" s="18"/>
      <c r="H41" s="18"/>
      <c r="I41" s="18"/>
      <c r="J41" s="18"/>
      <c r="K41" s="18"/>
    </row>
  </sheetData>
  <printOptions horizontalCentered="1"/>
  <pageMargins left="0" right="0" top="0.93" bottom="0.25" header="0.13" footer="0.1"/>
  <pageSetup scale="96"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Q2331"/>
  <sheetViews>
    <sheetView view="pageLayout" topLeftCell="A4" zoomScale="55" zoomScaleNormal="100" zoomScalePageLayoutView="55" workbookViewId="0">
      <selection activeCell="M9" sqref="M9"/>
    </sheetView>
  </sheetViews>
  <sheetFormatPr defaultColWidth="3.3984375" defaultRowHeight="12.75"/>
  <cols>
    <col min="1" max="1" width="9.59765625" style="199" customWidth="1"/>
    <col min="2" max="2" width="32.1328125" style="413" customWidth="1"/>
    <col min="3" max="3" width="13" style="504" customWidth="1"/>
    <col min="4" max="4" width="48.1328125" style="414" customWidth="1"/>
    <col min="5" max="5" width="9.265625" style="399" customWidth="1"/>
    <col min="6" max="6" width="8.3984375" style="412" bestFit="1" customWidth="1"/>
    <col min="7" max="7" width="9.86328125" style="399" customWidth="1"/>
    <col min="8" max="8" width="16.73046875" style="399" bestFit="1" customWidth="1"/>
    <col min="9" max="9" width="8.73046875" style="410" customWidth="1"/>
    <col min="10" max="10" width="8.59765625" style="399" customWidth="1"/>
    <col min="11" max="11" width="8.86328125" style="399" customWidth="1"/>
    <col min="12" max="12" width="8.3984375" style="411" customWidth="1"/>
    <col min="13" max="13" width="10" style="869" customWidth="1"/>
    <col min="14" max="16384" width="3.3984375" style="83"/>
  </cols>
  <sheetData>
    <row r="1" spans="1:13" s="100" customFormat="1" ht="55.5" customHeight="1">
      <c r="A1" s="415" t="s">
        <v>122</v>
      </c>
      <c r="B1" s="519" t="s">
        <v>123</v>
      </c>
      <c r="C1" s="499" t="s">
        <v>124</v>
      </c>
      <c r="D1" s="417" t="s">
        <v>194</v>
      </c>
      <c r="E1" s="418" t="s">
        <v>196</v>
      </c>
      <c r="F1" s="418" t="s">
        <v>125</v>
      </c>
      <c r="G1" s="419" t="s">
        <v>126</v>
      </c>
      <c r="H1" s="420" t="s">
        <v>127</v>
      </c>
      <c r="I1" s="421" t="s">
        <v>128</v>
      </c>
      <c r="J1" s="422" t="s">
        <v>129</v>
      </c>
      <c r="K1" s="422" t="s">
        <v>130</v>
      </c>
      <c r="L1" s="423" t="s">
        <v>131</v>
      </c>
      <c r="M1" s="419" t="s">
        <v>199</v>
      </c>
    </row>
    <row r="2" spans="1:13" s="101" customFormat="1" ht="24.75" customHeight="1">
      <c r="A2" s="953" t="s">
        <v>346</v>
      </c>
      <c r="B2" s="952"/>
      <c r="C2" s="952"/>
      <c r="D2" s="952"/>
      <c r="E2" s="952"/>
      <c r="F2" s="952"/>
      <c r="G2" s="952"/>
      <c r="H2" s="952"/>
      <c r="I2" s="952"/>
      <c r="J2" s="952"/>
      <c r="K2" s="952"/>
      <c r="L2" s="952"/>
      <c r="M2" s="887"/>
    </row>
    <row r="3" spans="1:13" s="99" customFormat="1" ht="21.75" customHeight="1">
      <c r="A3" s="522"/>
      <c r="B3" s="485" t="s">
        <v>193</v>
      </c>
      <c r="C3" s="502" t="s">
        <v>312</v>
      </c>
      <c r="D3" s="486" t="s">
        <v>288</v>
      </c>
      <c r="E3" s="487">
        <v>1</v>
      </c>
      <c r="F3" s="488">
        <v>42877</v>
      </c>
      <c r="G3" s="488" t="s">
        <v>287</v>
      </c>
      <c r="H3" s="489" t="s">
        <v>330</v>
      </c>
      <c r="I3" s="490">
        <v>863</v>
      </c>
      <c r="J3" s="491">
        <v>0.625</v>
      </c>
      <c r="K3" s="491">
        <v>0.79166666666666663</v>
      </c>
      <c r="L3" s="492">
        <v>4</v>
      </c>
      <c r="M3" s="497">
        <v>17.100000000000001</v>
      </c>
    </row>
    <row r="4" spans="1:13" s="99" customFormat="1" ht="39.75" thickBot="1">
      <c r="A4" s="405"/>
      <c r="B4" s="666" t="s">
        <v>193</v>
      </c>
      <c r="C4" s="684" t="s">
        <v>312</v>
      </c>
      <c r="D4" s="677" t="s">
        <v>290</v>
      </c>
      <c r="E4" s="678">
        <v>2</v>
      </c>
      <c r="F4" s="669">
        <v>42878</v>
      </c>
      <c r="G4" s="669" t="s">
        <v>287</v>
      </c>
      <c r="H4" s="683" t="s">
        <v>330</v>
      </c>
      <c r="I4" s="685">
        <v>514</v>
      </c>
      <c r="J4" s="672">
        <v>0.625</v>
      </c>
      <c r="K4" s="672">
        <v>0.79166666666666663</v>
      </c>
      <c r="L4" s="673">
        <v>4</v>
      </c>
      <c r="M4" s="694">
        <v>9.8000000000000007</v>
      </c>
    </row>
    <row r="5" spans="1:13" ht="18" customHeight="1">
      <c r="A5" s="426"/>
      <c r="B5" s="493" t="s">
        <v>329</v>
      </c>
      <c r="C5" s="501" t="s">
        <v>309</v>
      </c>
      <c r="D5" s="493" t="s">
        <v>310</v>
      </c>
      <c r="E5" s="487">
        <v>3</v>
      </c>
      <c r="F5" s="488">
        <v>42902</v>
      </c>
      <c r="G5" s="493" t="s">
        <v>287</v>
      </c>
      <c r="H5" s="489" t="s">
        <v>320</v>
      </c>
      <c r="I5" s="494">
        <v>162</v>
      </c>
      <c r="J5" s="491">
        <v>0.625</v>
      </c>
      <c r="K5" s="491">
        <v>0.79166666666666663</v>
      </c>
      <c r="L5" s="492">
        <v>4</v>
      </c>
      <c r="M5" s="495">
        <v>3.438488974902886</v>
      </c>
    </row>
    <row r="6" spans="1:13" ht="18" customHeight="1">
      <c r="A6" s="426"/>
      <c r="B6" s="482" t="s">
        <v>193</v>
      </c>
      <c r="C6" s="500" t="s">
        <v>309</v>
      </c>
      <c r="D6" s="482" t="s">
        <v>305</v>
      </c>
      <c r="E6" s="402">
        <v>4</v>
      </c>
      <c r="F6" s="401">
        <v>42905</v>
      </c>
      <c r="G6" s="482" t="s">
        <v>287</v>
      </c>
      <c r="H6" s="408" t="s">
        <v>320</v>
      </c>
      <c r="I6" s="483">
        <v>871</v>
      </c>
      <c r="J6" s="409">
        <v>0.625</v>
      </c>
      <c r="K6" s="409">
        <v>0.79166666666666663</v>
      </c>
      <c r="L6" s="403">
        <v>4</v>
      </c>
      <c r="M6" s="484">
        <v>26.4</v>
      </c>
    </row>
    <row r="7" spans="1:13" ht="18" customHeight="1">
      <c r="A7" s="426"/>
      <c r="B7" s="482" t="s">
        <v>193</v>
      </c>
      <c r="C7" s="500" t="s">
        <v>309</v>
      </c>
      <c r="D7" s="482" t="s">
        <v>305</v>
      </c>
      <c r="E7" s="402">
        <v>5</v>
      </c>
      <c r="F7" s="401">
        <v>42906</v>
      </c>
      <c r="G7" s="482" t="s">
        <v>287</v>
      </c>
      <c r="H7" s="408" t="s">
        <v>320</v>
      </c>
      <c r="I7" s="483">
        <v>868</v>
      </c>
      <c r="J7" s="409">
        <v>0.625</v>
      </c>
      <c r="K7" s="409">
        <v>0.79166666666666663</v>
      </c>
      <c r="L7" s="403">
        <v>4</v>
      </c>
      <c r="M7" s="484">
        <v>22.5</v>
      </c>
    </row>
    <row r="8" spans="1:13" ht="18" customHeight="1">
      <c r="A8" s="426"/>
      <c r="B8" s="482" t="s">
        <v>193</v>
      </c>
      <c r="C8" s="500" t="s">
        <v>309</v>
      </c>
      <c r="D8" s="482" t="s">
        <v>305</v>
      </c>
      <c r="E8" s="402">
        <v>6</v>
      </c>
      <c r="F8" s="401">
        <v>42908</v>
      </c>
      <c r="G8" s="482" t="s">
        <v>287</v>
      </c>
      <c r="H8" s="408" t="s">
        <v>320</v>
      </c>
      <c r="I8" s="483">
        <v>863</v>
      </c>
      <c r="J8" s="409">
        <v>0.625</v>
      </c>
      <c r="K8" s="425">
        <v>0.79166666666666663</v>
      </c>
      <c r="L8" s="403">
        <v>4</v>
      </c>
      <c r="M8" s="484">
        <v>26.044427524228102</v>
      </c>
    </row>
    <row r="9" spans="1:13" ht="18" customHeight="1" thickBot="1">
      <c r="A9" s="426"/>
      <c r="B9" s="666" t="s">
        <v>313</v>
      </c>
      <c r="C9" s="667" t="s">
        <v>309</v>
      </c>
      <c r="D9" s="668" t="s">
        <v>311</v>
      </c>
      <c r="E9" s="668">
        <v>7</v>
      </c>
      <c r="F9" s="669">
        <v>42909</v>
      </c>
      <c r="G9" s="668" t="s">
        <v>287</v>
      </c>
      <c r="H9" s="683" t="s">
        <v>320</v>
      </c>
      <c r="I9" s="670">
        <v>26</v>
      </c>
      <c r="J9" s="672">
        <v>0.66666666666666663</v>
      </c>
      <c r="K9" s="672">
        <v>0.79166666666666663</v>
      </c>
      <c r="L9" s="673">
        <v>3</v>
      </c>
      <c r="M9" s="990" t="s">
        <v>386</v>
      </c>
    </row>
    <row r="10" spans="1:13" ht="18" customHeight="1">
      <c r="A10" s="426"/>
      <c r="B10" s="485" t="s">
        <v>193</v>
      </c>
      <c r="C10" s="501" t="s">
        <v>314</v>
      </c>
      <c r="D10" s="493" t="s">
        <v>288</v>
      </c>
      <c r="E10" s="493">
        <v>8</v>
      </c>
      <c r="F10" s="488">
        <v>42923</v>
      </c>
      <c r="G10" s="493" t="s">
        <v>287</v>
      </c>
      <c r="H10" s="489" t="s">
        <v>320</v>
      </c>
      <c r="I10" s="494">
        <v>908</v>
      </c>
      <c r="J10" s="491">
        <v>0.66666666666666663</v>
      </c>
      <c r="K10" s="491">
        <v>0.79166666666666663</v>
      </c>
      <c r="L10" s="492">
        <v>3</v>
      </c>
      <c r="M10" s="495">
        <v>22.147095674287144</v>
      </c>
    </row>
    <row r="11" spans="1:13" ht="18" customHeight="1">
      <c r="A11" s="426"/>
      <c r="B11" s="407" t="s">
        <v>193</v>
      </c>
      <c r="C11" s="500" t="s">
        <v>314</v>
      </c>
      <c r="D11" s="482" t="s">
        <v>288</v>
      </c>
      <c r="E11" s="482">
        <v>9</v>
      </c>
      <c r="F11" s="401">
        <v>42943</v>
      </c>
      <c r="G11" s="482" t="s">
        <v>287</v>
      </c>
      <c r="H11" s="408" t="s">
        <v>320</v>
      </c>
      <c r="I11" s="483">
        <v>908</v>
      </c>
      <c r="J11" s="409">
        <v>0.75</v>
      </c>
      <c r="K11" s="409">
        <v>0.79166666666666663</v>
      </c>
      <c r="L11" s="403">
        <v>1</v>
      </c>
      <c r="M11" s="484">
        <v>20.588168868141096</v>
      </c>
    </row>
    <row r="12" spans="1:13" ht="26.25">
      <c r="A12" s="426"/>
      <c r="B12" s="407" t="s">
        <v>193</v>
      </c>
      <c r="C12" s="500" t="s">
        <v>314</v>
      </c>
      <c r="D12" s="408" t="s">
        <v>321</v>
      </c>
      <c r="E12" s="482">
        <v>10</v>
      </c>
      <c r="F12" s="401">
        <v>42947</v>
      </c>
      <c r="G12" s="482" t="s">
        <v>287</v>
      </c>
      <c r="H12" s="408" t="s">
        <v>320</v>
      </c>
      <c r="I12" s="483">
        <v>380</v>
      </c>
      <c r="J12" s="409">
        <v>0.70833333333333337</v>
      </c>
      <c r="K12" s="409">
        <v>0.79166666666666663</v>
      </c>
      <c r="L12" s="403">
        <v>2</v>
      </c>
      <c r="M12" s="484">
        <v>10.235855004149554</v>
      </c>
    </row>
    <row r="13" spans="1:13" ht="26.65" thickBot="1">
      <c r="A13" s="426"/>
      <c r="B13" s="666" t="s">
        <v>193</v>
      </c>
      <c r="C13" s="667" t="s">
        <v>314</v>
      </c>
      <c r="D13" s="683" t="s">
        <v>322</v>
      </c>
      <c r="E13" s="668">
        <v>10</v>
      </c>
      <c r="F13" s="669">
        <v>42947</v>
      </c>
      <c r="G13" s="668" t="s">
        <v>287</v>
      </c>
      <c r="H13" s="683" t="s">
        <v>320</v>
      </c>
      <c r="I13" s="670">
        <v>528</v>
      </c>
      <c r="J13" s="672">
        <v>0.75</v>
      </c>
      <c r="K13" s="672">
        <v>0.79166666666666663</v>
      </c>
      <c r="L13" s="673">
        <v>1</v>
      </c>
      <c r="M13" s="885">
        <v>10.528729589759411</v>
      </c>
    </row>
    <row r="14" spans="1:13" ht="21" customHeight="1">
      <c r="A14" s="426"/>
      <c r="B14" s="485" t="s">
        <v>193</v>
      </c>
      <c r="C14" s="501" t="s">
        <v>343</v>
      </c>
      <c r="D14" s="493" t="s">
        <v>288</v>
      </c>
      <c r="E14" s="493">
        <v>11</v>
      </c>
      <c r="F14" s="488">
        <v>42948</v>
      </c>
      <c r="G14" s="493" t="s">
        <v>287</v>
      </c>
      <c r="H14" s="489" t="s">
        <v>320</v>
      </c>
      <c r="I14" s="494">
        <v>911</v>
      </c>
      <c r="J14" s="491">
        <v>0.625</v>
      </c>
      <c r="K14" s="491">
        <v>0.79166666666666663</v>
      </c>
      <c r="L14" s="492">
        <v>4</v>
      </c>
      <c r="M14" s="495">
        <v>26</v>
      </c>
    </row>
    <row r="15" spans="1:13" ht="21" customHeight="1">
      <c r="A15" s="426"/>
      <c r="B15" s="407" t="s">
        <v>193</v>
      </c>
      <c r="C15" s="500" t="s">
        <v>343</v>
      </c>
      <c r="D15" s="482" t="s">
        <v>288</v>
      </c>
      <c r="E15" s="482">
        <v>12</v>
      </c>
      <c r="F15" s="401">
        <v>42949</v>
      </c>
      <c r="G15" s="482" t="s">
        <v>287</v>
      </c>
      <c r="H15" s="408" t="s">
        <v>320</v>
      </c>
      <c r="I15" s="483">
        <v>911</v>
      </c>
      <c r="J15" s="409">
        <v>0.625</v>
      </c>
      <c r="K15" s="409">
        <v>0.79166666666666663</v>
      </c>
      <c r="L15" s="403">
        <v>4</v>
      </c>
      <c r="M15" s="484">
        <v>26.6</v>
      </c>
    </row>
    <row r="16" spans="1:13" s="523" customFormat="1" ht="21" customHeight="1">
      <c r="A16" s="426"/>
      <c r="B16" s="407" t="s">
        <v>193</v>
      </c>
      <c r="C16" s="500" t="s">
        <v>343</v>
      </c>
      <c r="D16" s="407" t="s">
        <v>288</v>
      </c>
      <c r="E16" s="482">
        <v>13</v>
      </c>
      <c r="F16" s="401">
        <v>42975</v>
      </c>
      <c r="G16" s="482" t="s">
        <v>287</v>
      </c>
      <c r="H16" s="408" t="s">
        <v>320</v>
      </c>
      <c r="I16" s="483">
        <v>911</v>
      </c>
      <c r="J16" s="409">
        <v>0.625</v>
      </c>
      <c r="K16" s="409">
        <v>0.79166666666666663</v>
      </c>
      <c r="L16" s="403">
        <v>4</v>
      </c>
      <c r="M16" s="536">
        <v>18.2</v>
      </c>
    </row>
    <row r="17" spans="1:15" ht="21" customHeight="1">
      <c r="A17" s="426"/>
      <c r="B17" s="407" t="s">
        <v>193</v>
      </c>
      <c r="C17" s="500" t="s">
        <v>343</v>
      </c>
      <c r="D17" s="482" t="s">
        <v>288</v>
      </c>
      <c r="E17" s="482">
        <v>14</v>
      </c>
      <c r="F17" s="401">
        <v>42976</v>
      </c>
      <c r="G17" s="482" t="s">
        <v>287</v>
      </c>
      <c r="H17" s="408" t="s">
        <v>320</v>
      </c>
      <c r="I17" s="483">
        <v>911</v>
      </c>
      <c r="J17" s="409">
        <v>0.625</v>
      </c>
      <c r="K17" s="409">
        <v>0.79166666666666663</v>
      </c>
      <c r="L17" s="403">
        <v>4</v>
      </c>
      <c r="M17" s="536">
        <v>20.6</v>
      </c>
    </row>
    <row r="18" spans="1:15" ht="21" customHeight="1" thickBot="1">
      <c r="A18" s="426"/>
      <c r="B18" s="527" t="s">
        <v>193</v>
      </c>
      <c r="C18" s="528" t="s">
        <v>343</v>
      </c>
      <c r="D18" s="529" t="s">
        <v>288</v>
      </c>
      <c r="E18" s="529">
        <v>15</v>
      </c>
      <c r="F18" s="514">
        <v>42978</v>
      </c>
      <c r="G18" s="532" t="s">
        <v>287</v>
      </c>
      <c r="H18" s="533" t="s">
        <v>320</v>
      </c>
      <c r="I18" s="530">
        <v>911</v>
      </c>
      <c r="J18" s="531">
        <v>0.625</v>
      </c>
      <c r="K18" s="531">
        <v>0.79166666666666663</v>
      </c>
      <c r="L18" s="673">
        <v>4</v>
      </c>
      <c r="M18" s="675">
        <v>17.7</v>
      </c>
    </row>
    <row r="19" spans="1:15" ht="21" customHeight="1">
      <c r="A19" s="426"/>
      <c r="B19" s="712" t="s">
        <v>193</v>
      </c>
      <c r="C19" s="713" t="s">
        <v>361</v>
      </c>
      <c r="D19" s="714" t="s">
        <v>288</v>
      </c>
      <c r="E19" s="714">
        <v>16</v>
      </c>
      <c r="F19" s="715">
        <v>42979</v>
      </c>
      <c r="G19" s="714" t="s">
        <v>287</v>
      </c>
      <c r="H19" s="712" t="s">
        <v>320</v>
      </c>
      <c r="I19" s="716">
        <v>911</v>
      </c>
      <c r="J19" s="717">
        <v>0.625</v>
      </c>
      <c r="K19" s="717">
        <v>0.79166666666666663</v>
      </c>
      <c r="L19" s="718">
        <v>4</v>
      </c>
      <c r="M19" s="719">
        <v>14.3</v>
      </c>
    </row>
    <row r="20" spans="1:15" ht="52.5">
      <c r="A20" s="697"/>
      <c r="B20" s="408" t="s">
        <v>193</v>
      </c>
      <c r="C20" s="720" t="s">
        <v>361</v>
      </c>
      <c r="D20" s="408" t="s">
        <v>363</v>
      </c>
      <c r="E20" s="482">
        <v>17</v>
      </c>
      <c r="F20" s="401">
        <v>42983</v>
      </c>
      <c r="G20" s="482" t="s">
        <v>287</v>
      </c>
      <c r="H20" s="408" t="s">
        <v>320</v>
      </c>
      <c r="I20" s="483">
        <v>906</v>
      </c>
      <c r="J20" s="409">
        <v>0.70833333333333337</v>
      </c>
      <c r="K20" s="409">
        <v>0.79166666666666663</v>
      </c>
      <c r="L20" s="718">
        <v>2</v>
      </c>
      <c r="M20" s="719">
        <v>19.3</v>
      </c>
    </row>
    <row r="21" spans="1:15" ht="19.5" customHeight="1">
      <c r="A21" s="697"/>
      <c r="B21" s="712" t="s">
        <v>362</v>
      </c>
      <c r="C21" s="720" t="s">
        <v>361</v>
      </c>
      <c r="D21" s="408" t="s">
        <v>364</v>
      </c>
      <c r="E21" s="482">
        <v>17</v>
      </c>
      <c r="F21" s="401">
        <v>42983</v>
      </c>
      <c r="G21" s="482" t="s">
        <v>287</v>
      </c>
      <c r="H21" s="408" t="s">
        <v>320</v>
      </c>
      <c r="I21" s="483">
        <v>5</v>
      </c>
      <c r="J21" s="409">
        <v>0.75</v>
      </c>
      <c r="K21" s="409">
        <v>0.79166666666666663</v>
      </c>
      <c r="L21" s="718">
        <v>1</v>
      </c>
      <c r="M21" s="886" t="s">
        <v>386</v>
      </c>
    </row>
    <row r="22" spans="1:15" ht="19.5" customHeight="1">
      <c r="A22" s="697"/>
      <c r="B22" s="408" t="s">
        <v>193</v>
      </c>
      <c r="C22" s="720" t="s">
        <v>361</v>
      </c>
      <c r="D22" s="408" t="s">
        <v>288</v>
      </c>
      <c r="E22" s="482">
        <v>18</v>
      </c>
      <c r="F22" s="401">
        <v>42989</v>
      </c>
      <c r="G22" s="482" t="s">
        <v>287</v>
      </c>
      <c r="H22" s="408" t="s">
        <v>320</v>
      </c>
      <c r="I22" s="483">
        <v>911</v>
      </c>
      <c r="J22" s="409">
        <v>0.70833333333333337</v>
      </c>
      <c r="K22" s="409">
        <v>0.79166666666666663</v>
      </c>
      <c r="L22" s="718">
        <v>2</v>
      </c>
      <c r="M22" s="719">
        <v>21.8</v>
      </c>
    </row>
    <row r="23" spans="1:15" ht="52.5">
      <c r="A23" s="426"/>
      <c r="B23" s="712" t="s">
        <v>193</v>
      </c>
      <c r="C23" s="713" t="s">
        <v>361</v>
      </c>
      <c r="D23" s="712" t="s">
        <v>363</v>
      </c>
      <c r="E23" s="714">
        <v>19</v>
      </c>
      <c r="F23" s="715">
        <v>43004</v>
      </c>
      <c r="G23" s="714" t="s">
        <v>360</v>
      </c>
      <c r="H23" s="712" t="s">
        <v>320</v>
      </c>
      <c r="I23" s="483">
        <v>906</v>
      </c>
      <c r="J23" s="717">
        <v>0.75</v>
      </c>
      <c r="K23" s="717">
        <v>0.79166666666666663</v>
      </c>
      <c r="L23" s="721">
        <v>1</v>
      </c>
      <c r="M23" s="722">
        <v>12.6</v>
      </c>
    </row>
    <row r="24" spans="1:15" ht="21.75" customHeight="1">
      <c r="A24" s="426"/>
      <c r="B24" s="712" t="s">
        <v>362</v>
      </c>
      <c r="C24" s="713" t="s">
        <v>361</v>
      </c>
      <c r="D24" s="714" t="s">
        <v>364</v>
      </c>
      <c r="E24" s="714">
        <v>19</v>
      </c>
      <c r="F24" s="715">
        <v>43004</v>
      </c>
      <c r="G24" s="714" t="s">
        <v>360</v>
      </c>
      <c r="H24" s="712" t="s">
        <v>320</v>
      </c>
      <c r="I24" s="483">
        <v>5</v>
      </c>
      <c r="J24" s="717">
        <v>0.66666666666666663</v>
      </c>
      <c r="K24" s="717">
        <v>0.79166666666666663</v>
      </c>
      <c r="L24" s="721">
        <v>3</v>
      </c>
      <c r="M24" s="886" t="s">
        <v>386</v>
      </c>
    </row>
    <row r="25" spans="1:15" ht="21.75" customHeight="1" thickBot="1">
      <c r="A25" s="809"/>
      <c r="B25" s="683" t="s">
        <v>193</v>
      </c>
      <c r="C25" s="810" t="s">
        <v>361</v>
      </c>
      <c r="D25" s="668" t="s">
        <v>288</v>
      </c>
      <c r="E25" s="668">
        <v>20</v>
      </c>
      <c r="F25" s="669">
        <v>43005</v>
      </c>
      <c r="G25" s="668" t="s">
        <v>360</v>
      </c>
      <c r="H25" s="683" t="s">
        <v>320</v>
      </c>
      <c r="I25" s="670">
        <v>911</v>
      </c>
      <c r="J25" s="672">
        <v>0.75</v>
      </c>
      <c r="K25" s="672">
        <v>0.79166666666666663</v>
      </c>
      <c r="L25" s="811">
        <v>1</v>
      </c>
      <c r="M25" s="812">
        <v>14.598029460513112</v>
      </c>
    </row>
    <row r="26" spans="1:15" ht="13.15">
      <c r="A26" s="426"/>
      <c r="B26" s="489" t="s">
        <v>193</v>
      </c>
      <c r="C26" s="828" t="s">
        <v>372</v>
      </c>
      <c r="D26" s="493" t="s">
        <v>373</v>
      </c>
      <c r="E26" s="493">
        <v>21</v>
      </c>
      <c r="F26" s="488">
        <v>43014</v>
      </c>
      <c r="G26" s="493" t="s">
        <v>287</v>
      </c>
      <c r="H26" s="489" t="s">
        <v>320</v>
      </c>
      <c r="I26" s="494">
        <v>854</v>
      </c>
      <c r="J26" s="491">
        <v>0.75</v>
      </c>
      <c r="K26" s="491">
        <v>0.79166666666666663</v>
      </c>
      <c r="L26" s="718">
        <v>1</v>
      </c>
      <c r="M26" s="719">
        <v>15.56</v>
      </c>
    </row>
    <row r="27" spans="1:15" ht="13.15">
      <c r="A27" s="697"/>
      <c r="B27" s="408" t="s">
        <v>193</v>
      </c>
      <c r="C27" s="720" t="s">
        <v>372</v>
      </c>
      <c r="D27" s="482" t="s">
        <v>374</v>
      </c>
      <c r="E27" s="482">
        <v>22</v>
      </c>
      <c r="F27" s="401">
        <v>43024</v>
      </c>
      <c r="G27" s="482" t="s">
        <v>287</v>
      </c>
      <c r="H27" s="408" t="s">
        <v>320</v>
      </c>
      <c r="I27" s="483">
        <v>804</v>
      </c>
      <c r="J27" s="409">
        <v>0.70833333333333337</v>
      </c>
      <c r="K27" s="409">
        <v>0.79166666666666663</v>
      </c>
      <c r="L27" s="718">
        <v>2</v>
      </c>
      <c r="M27" s="719">
        <v>16.259182857501926</v>
      </c>
    </row>
    <row r="28" spans="1:15" ht="13.15">
      <c r="A28" s="697"/>
      <c r="B28" s="712" t="s">
        <v>193</v>
      </c>
      <c r="C28" s="720" t="s">
        <v>372</v>
      </c>
      <c r="D28" s="482" t="s">
        <v>374</v>
      </c>
      <c r="E28" s="482">
        <v>23</v>
      </c>
      <c r="F28" s="401">
        <v>43025</v>
      </c>
      <c r="G28" s="482" t="s">
        <v>287</v>
      </c>
      <c r="H28" s="408" t="s">
        <v>320</v>
      </c>
      <c r="I28" s="483">
        <v>804</v>
      </c>
      <c r="J28" s="409">
        <v>0.70833333333333337</v>
      </c>
      <c r="K28" s="409">
        <v>0.79166666666666663</v>
      </c>
      <c r="L28" s="718">
        <v>2</v>
      </c>
      <c r="M28" s="484">
        <v>17.519194923660642</v>
      </c>
    </row>
    <row r="29" spans="1:15" ht="13.15">
      <c r="A29" s="697"/>
      <c r="B29" s="408" t="s">
        <v>193</v>
      </c>
      <c r="C29" s="720" t="s">
        <v>372</v>
      </c>
      <c r="D29" s="482" t="s">
        <v>374</v>
      </c>
      <c r="E29" s="482">
        <v>24</v>
      </c>
      <c r="F29" s="401">
        <v>43026</v>
      </c>
      <c r="G29" s="482" t="s">
        <v>287</v>
      </c>
      <c r="H29" s="408" t="s">
        <v>320</v>
      </c>
      <c r="I29" s="483">
        <v>804</v>
      </c>
      <c r="J29" s="409">
        <v>0.75</v>
      </c>
      <c r="K29" s="409">
        <v>0.79166666666666663</v>
      </c>
      <c r="L29" s="718">
        <v>1</v>
      </c>
      <c r="M29" s="719">
        <v>14.410134334832657</v>
      </c>
    </row>
    <row r="30" spans="1:15" ht="24.75" customHeight="1">
      <c r="A30" s="674"/>
      <c r="B30" s="712" t="s">
        <v>193</v>
      </c>
      <c r="C30" s="713" t="s">
        <v>372</v>
      </c>
      <c r="D30" s="714" t="s">
        <v>374</v>
      </c>
      <c r="E30" s="714">
        <v>25</v>
      </c>
      <c r="F30" s="715">
        <v>43031</v>
      </c>
      <c r="G30" s="714" t="s">
        <v>360</v>
      </c>
      <c r="H30" s="712" t="s">
        <v>320</v>
      </c>
      <c r="I30" s="483">
        <v>804</v>
      </c>
      <c r="J30" s="717">
        <v>0.70833333333333337</v>
      </c>
      <c r="K30" s="717">
        <v>0.79166666666666663</v>
      </c>
      <c r="L30" s="721">
        <v>2</v>
      </c>
      <c r="M30" s="722">
        <v>13.51408162918986</v>
      </c>
    </row>
    <row r="31" spans="1:15" ht="12.75" customHeight="1">
      <c r="B31" s="852"/>
      <c r="C31" s="862"/>
      <c r="D31" s="854"/>
      <c r="E31" s="854"/>
      <c r="F31" s="855"/>
      <c r="G31" s="854"/>
      <c r="H31" s="852"/>
      <c r="I31" s="857"/>
      <c r="J31" s="858"/>
      <c r="K31" s="858"/>
      <c r="M31" s="83"/>
    </row>
    <row r="32" spans="1:15" s="803" customFormat="1" ht="15.75" customHeight="1">
      <c r="A32" s="950" t="s">
        <v>258</v>
      </c>
      <c r="B32" s="950"/>
      <c r="C32" s="950"/>
      <c r="D32" s="950"/>
      <c r="E32" s="950"/>
      <c r="F32" s="950"/>
      <c r="G32" s="950"/>
      <c r="H32" s="950"/>
      <c r="I32" s="950"/>
      <c r="J32" s="950"/>
      <c r="K32" s="950"/>
      <c r="L32" s="950"/>
      <c r="M32" s="330"/>
      <c r="N32" s="330"/>
      <c r="O32" s="330"/>
    </row>
    <row r="33" spans="1:16371" s="85" customFormat="1" ht="30.75" customHeight="1">
      <c r="A33" s="950" t="s">
        <v>331</v>
      </c>
      <c r="B33" s="950"/>
      <c r="C33" s="950"/>
      <c r="D33" s="950"/>
      <c r="E33" s="950"/>
      <c r="F33" s="950"/>
      <c r="G33" s="950"/>
      <c r="H33" s="950"/>
      <c r="I33" s="950"/>
      <c r="J33" s="950"/>
      <c r="K33" s="950"/>
      <c r="L33" s="950"/>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c r="HB33" s="84"/>
      <c r="HC33" s="84"/>
      <c r="HD33" s="84"/>
      <c r="HE33" s="84"/>
      <c r="HF33" s="84"/>
      <c r="HG33" s="84"/>
      <c r="HH33" s="84"/>
      <c r="HI33" s="84"/>
      <c r="HJ33" s="84"/>
      <c r="HK33" s="84"/>
      <c r="HL33" s="84"/>
      <c r="HM33" s="84"/>
      <c r="HN33" s="84"/>
      <c r="HO33" s="84"/>
      <c r="HP33" s="84"/>
      <c r="HQ33" s="84"/>
      <c r="HR33" s="84"/>
      <c r="HS33" s="84"/>
      <c r="HT33" s="84"/>
      <c r="HU33" s="84"/>
      <c r="HV33" s="84"/>
      <c r="HW33" s="84"/>
      <c r="HX33" s="84"/>
      <c r="HY33" s="84"/>
      <c r="HZ33" s="84"/>
      <c r="IA33" s="84"/>
      <c r="IB33" s="84"/>
      <c r="IC33" s="84"/>
      <c r="ID33" s="84"/>
      <c r="IE33" s="84"/>
      <c r="IF33" s="84"/>
      <c r="IG33" s="84"/>
      <c r="IH33" s="84"/>
      <c r="II33" s="84"/>
      <c r="IJ33" s="84"/>
      <c r="IK33" s="84"/>
      <c r="IL33" s="84"/>
      <c r="IM33" s="84"/>
      <c r="IN33" s="84"/>
      <c r="IO33" s="84"/>
      <c r="IP33" s="84"/>
      <c r="IQ33" s="84"/>
      <c r="IR33" s="84"/>
      <c r="IS33" s="84"/>
      <c r="IT33" s="84"/>
      <c r="IU33" s="84"/>
      <c r="IV33" s="84"/>
      <c r="IW33" s="84"/>
      <c r="IX33" s="84"/>
      <c r="IY33" s="84"/>
      <c r="IZ33" s="84"/>
      <c r="JA33" s="84"/>
      <c r="JB33" s="84"/>
      <c r="JC33" s="84"/>
      <c r="JD33" s="84"/>
      <c r="JE33" s="84"/>
      <c r="JF33" s="84"/>
      <c r="JG33" s="84"/>
      <c r="JH33" s="84"/>
      <c r="JI33" s="84"/>
      <c r="JJ33" s="84"/>
      <c r="JK33" s="84"/>
      <c r="JL33" s="84"/>
      <c r="JM33" s="84"/>
      <c r="JN33" s="84"/>
      <c r="JO33" s="84"/>
      <c r="JP33" s="84"/>
      <c r="JQ33" s="84"/>
      <c r="JR33" s="84"/>
      <c r="JS33" s="84"/>
      <c r="JT33" s="84"/>
      <c r="JU33" s="84"/>
      <c r="JV33" s="84"/>
      <c r="JW33" s="84"/>
      <c r="JX33" s="84"/>
      <c r="JY33" s="84"/>
      <c r="JZ33" s="84"/>
      <c r="KA33" s="84"/>
      <c r="KB33" s="84"/>
      <c r="KC33" s="84"/>
      <c r="KD33" s="84"/>
      <c r="KE33" s="84"/>
      <c r="KF33" s="84"/>
      <c r="KG33" s="84"/>
      <c r="KH33" s="84"/>
      <c r="KI33" s="84"/>
      <c r="KJ33" s="84"/>
      <c r="KK33" s="84"/>
      <c r="KL33" s="84"/>
      <c r="KM33" s="84"/>
      <c r="KN33" s="84"/>
      <c r="KO33" s="84"/>
      <c r="KP33" s="84"/>
      <c r="KQ33" s="84"/>
      <c r="KR33" s="84"/>
      <c r="KS33" s="84"/>
      <c r="KT33" s="84"/>
      <c r="KU33" s="84"/>
      <c r="KV33" s="84"/>
      <c r="KW33" s="84"/>
      <c r="KX33" s="84"/>
      <c r="KY33" s="84"/>
      <c r="KZ33" s="84"/>
      <c r="LA33" s="84"/>
      <c r="LB33" s="84"/>
      <c r="LC33" s="84"/>
      <c r="LD33" s="84"/>
      <c r="LE33" s="84"/>
      <c r="LF33" s="84"/>
      <c r="LG33" s="84"/>
      <c r="LH33" s="84"/>
      <c r="LI33" s="84"/>
      <c r="LJ33" s="84"/>
      <c r="LK33" s="84"/>
      <c r="LL33" s="84"/>
      <c r="LM33" s="84"/>
      <c r="LN33" s="84"/>
      <c r="LO33" s="84"/>
      <c r="LP33" s="84"/>
      <c r="LQ33" s="84"/>
      <c r="LR33" s="84"/>
      <c r="LS33" s="84"/>
      <c r="LT33" s="84"/>
      <c r="LU33" s="84"/>
      <c r="LV33" s="84"/>
      <c r="LW33" s="84"/>
      <c r="LX33" s="84"/>
      <c r="LY33" s="84"/>
      <c r="LZ33" s="84"/>
      <c r="MA33" s="84"/>
      <c r="MB33" s="84"/>
      <c r="MC33" s="84"/>
      <c r="MD33" s="84"/>
      <c r="ME33" s="84"/>
      <c r="MF33" s="84"/>
      <c r="MG33" s="84"/>
      <c r="MH33" s="84"/>
      <c r="MI33" s="84"/>
      <c r="MJ33" s="84"/>
      <c r="MK33" s="84"/>
      <c r="ML33" s="84"/>
      <c r="MM33" s="84"/>
      <c r="MN33" s="84"/>
      <c r="MO33" s="84"/>
      <c r="MP33" s="84"/>
      <c r="MQ33" s="84"/>
      <c r="MR33" s="84"/>
      <c r="MS33" s="84"/>
      <c r="MT33" s="84"/>
      <c r="MU33" s="84"/>
      <c r="MV33" s="84"/>
      <c r="MW33" s="84"/>
      <c r="MX33" s="84"/>
      <c r="MY33" s="84"/>
      <c r="MZ33" s="84"/>
      <c r="NA33" s="84"/>
      <c r="NB33" s="84"/>
      <c r="NC33" s="84"/>
      <c r="ND33" s="84"/>
      <c r="NE33" s="84"/>
      <c r="NF33" s="84"/>
      <c r="NG33" s="84"/>
      <c r="NH33" s="84"/>
      <c r="NI33" s="84"/>
      <c r="NJ33" s="84"/>
      <c r="NK33" s="84"/>
      <c r="NL33" s="84"/>
      <c r="NM33" s="84"/>
      <c r="NN33" s="84"/>
      <c r="NO33" s="84"/>
      <c r="NP33" s="84"/>
      <c r="NQ33" s="84"/>
      <c r="NR33" s="84"/>
      <c r="NS33" s="84"/>
      <c r="NT33" s="84"/>
      <c r="NU33" s="84"/>
      <c r="NV33" s="84"/>
      <c r="NW33" s="84"/>
      <c r="NX33" s="84"/>
      <c r="NY33" s="84"/>
      <c r="NZ33" s="84"/>
      <c r="OA33" s="84"/>
      <c r="OB33" s="84"/>
      <c r="OC33" s="84"/>
      <c r="OD33" s="84"/>
      <c r="OE33" s="84"/>
      <c r="OF33" s="84"/>
      <c r="OG33" s="84"/>
      <c r="OH33" s="84"/>
      <c r="OI33" s="84"/>
      <c r="OJ33" s="84"/>
      <c r="OK33" s="84"/>
      <c r="OL33" s="84"/>
      <c r="OM33" s="84"/>
      <c r="ON33" s="84"/>
      <c r="OO33" s="84"/>
      <c r="OP33" s="84"/>
      <c r="OQ33" s="84"/>
      <c r="OR33" s="84"/>
      <c r="OS33" s="84"/>
      <c r="OT33" s="84"/>
      <c r="OU33" s="84"/>
      <c r="OV33" s="84"/>
      <c r="OW33" s="84"/>
      <c r="OX33" s="84"/>
      <c r="OY33" s="84"/>
      <c r="OZ33" s="84"/>
      <c r="PA33" s="84"/>
      <c r="PB33" s="84"/>
      <c r="PC33" s="84"/>
      <c r="PD33" s="84"/>
      <c r="PE33" s="84"/>
      <c r="PF33" s="84"/>
      <c r="PG33" s="84"/>
      <c r="PH33" s="84"/>
      <c r="PI33" s="84"/>
      <c r="PJ33" s="84"/>
      <c r="PK33" s="84"/>
      <c r="PL33" s="84"/>
      <c r="PM33" s="84"/>
      <c r="PN33" s="84"/>
      <c r="PO33" s="84"/>
      <c r="PP33" s="84"/>
      <c r="PQ33" s="84"/>
      <c r="PR33" s="84"/>
      <c r="PS33" s="84"/>
      <c r="PT33" s="84"/>
      <c r="PU33" s="84"/>
      <c r="PV33" s="84"/>
      <c r="PW33" s="84"/>
      <c r="PX33" s="84"/>
      <c r="PY33" s="84"/>
      <c r="PZ33" s="84"/>
      <c r="QA33" s="84"/>
      <c r="QB33" s="84"/>
      <c r="QC33" s="84"/>
      <c r="QD33" s="84"/>
      <c r="QE33" s="84"/>
      <c r="QF33" s="84"/>
      <c r="QG33" s="84"/>
      <c r="QH33" s="84"/>
      <c r="QI33" s="84"/>
      <c r="QJ33" s="84"/>
      <c r="QK33" s="84"/>
      <c r="QL33" s="84"/>
      <c r="QM33" s="84"/>
      <c r="QN33" s="84"/>
      <c r="QO33" s="84"/>
      <c r="QP33" s="84"/>
      <c r="QQ33" s="84"/>
      <c r="QR33" s="84"/>
      <c r="QS33" s="84"/>
      <c r="QT33" s="84"/>
      <c r="QU33" s="84"/>
      <c r="QV33" s="84"/>
      <c r="QW33" s="84"/>
      <c r="QX33" s="84"/>
      <c r="QY33" s="84"/>
      <c r="QZ33" s="84"/>
      <c r="RA33" s="84"/>
      <c r="RB33" s="84"/>
      <c r="RC33" s="84"/>
      <c r="RD33" s="84"/>
      <c r="RE33" s="84"/>
      <c r="RF33" s="84"/>
      <c r="RG33" s="84"/>
      <c r="RH33" s="84"/>
      <c r="RI33" s="84"/>
      <c r="RJ33" s="84"/>
      <c r="RK33" s="84"/>
      <c r="RL33" s="84"/>
      <c r="RM33" s="84"/>
      <c r="RN33" s="84"/>
      <c r="RO33" s="84"/>
      <c r="RP33" s="84"/>
      <c r="RQ33" s="84"/>
      <c r="RR33" s="84"/>
      <c r="RS33" s="84"/>
      <c r="RT33" s="84"/>
      <c r="RU33" s="84"/>
      <c r="RV33" s="84"/>
      <c r="RW33" s="84"/>
      <c r="RX33" s="84"/>
      <c r="RY33" s="84"/>
      <c r="RZ33" s="84"/>
      <c r="SA33" s="84"/>
      <c r="SB33" s="84"/>
      <c r="SC33" s="84"/>
      <c r="SD33" s="84"/>
      <c r="SE33" s="84"/>
      <c r="SF33" s="84"/>
      <c r="SG33" s="84"/>
      <c r="SH33" s="84"/>
      <c r="SI33" s="84"/>
      <c r="SJ33" s="84"/>
      <c r="SK33" s="84"/>
      <c r="SL33" s="84"/>
      <c r="SM33" s="84"/>
      <c r="SN33" s="84"/>
      <c r="SO33" s="84"/>
      <c r="SP33" s="84"/>
      <c r="SQ33" s="84"/>
      <c r="SR33" s="84"/>
      <c r="SS33" s="84"/>
      <c r="ST33" s="84"/>
      <c r="SU33" s="84"/>
      <c r="SV33" s="84"/>
      <c r="SW33" s="84"/>
      <c r="SX33" s="84"/>
      <c r="SY33" s="84"/>
      <c r="SZ33" s="84"/>
      <c r="TA33" s="84"/>
      <c r="TB33" s="84"/>
      <c r="TC33" s="84"/>
      <c r="TD33" s="84"/>
      <c r="TE33" s="84"/>
      <c r="TF33" s="84"/>
      <c r="TG33" s="84"/>
      <c r="TH33" s="84"/>
      <c r="TI33" s="84"/>
      <c r="TJ33" s="84"/>
      <c r="TK33" s="84"/>
      <c r="TL33" s="84"/>
      <c r="TM33" s="84"/>
      <c r="TN33" s="84"/>
      <c r="TO33" s="84"/>
      <c r="TP33" s="84"/>
      <c r="TQ33" s="84"/>
      <c r="TR33" s="84"/>
      <c r="TS33" s="84"/>
      <c r="TT33" s="84"/>
      <c r="TU33" s="84"/>
      <c r="TV33" s="84"/>
      <c r="TW33" s="84"/>
      <c r="TX33" s="84"/>
      <c r="TY33" s="84"/>
      <c r="TZ33" s="84"/>
      <c r="UA33" s="84"/>
      <c r="UB33" s="84"/>
      <c r="UC33" s="84"/>
      <c r="UD33" s="84"/>
      <c r="UE33" s="84"/>
      <c r="UF33" s="84"/>
      <c r="UG33" s="84"/>
      <c r="UH33" s="84"/>
      <c r="UI33" s="84"/>
      <c r="UJ33" s="84"/>
      <c r="UK33" s="84"/>
      <c r="UL33" s="84"/>
      <c r="UM33" s="84"/>
      <c r="UN33" s="84"/>
      <c r="UO33" s="84"/>
      <c r="UP33" s="84"/>
      <c r="UQ33" s="84"/>
      <c r="UR33" s="84"/>
      <c r="US33" s="84"/>
      <c r="UT33" s="84"/>
      <c r="UU33" s="84"/>
      <c r="UV33" s="84"/>
      <c r="UW33" s="84"/>
      <c r="UX33" s="84"/>
      <c r="UY33" s="84"/>
      <c r="UZ33" s="84"/>
      <c r="VA33" s="84"/>
      <c r="VB33" s="84"/>
      <c r="VC33" s="84"/>
      <c r="VD33" s="84"/>
      <c r="VE33" s="84"/>
      <c r="VF33" s="84"/>
      <c r="VG33" s="84"/>
      <c r="VH33" s="84"/>
      <c r="VI33" s="84"/>
      <c r="VJ33" s="84"/>
      <c r="VK33" s="84"/>
      <c r="VL33" s="84"/>
      <c r="VM33" s="84"/>
      <c r="VN33" s="84"/>
      <c r="VO33" s="84"/>
      <c r="VP33" s="84"/>
      <c r="VQ33" s="84"/>
      <c r="VR33" s="84"/>
      <c r="VS33" s="84"/>
      <c r="VT33" s="84"/>
      <c r="VU33" s="84"/>
      <c r="VV33" s="84"/>
      <c r="VW33" s="84"/>
      <c r="VX33" s="84"/>
      <c r="VY33" s="84"/>
      <c r="VZ33" s="84"/>
      <c r="WA33" s="84"/>
      <c r="WB33" s="84"/>
      <c r="WC33" s="84"/>
      <c r="WD33" s="84"/>
      <c r="WE33" s="84"/>
      <c r="WF33" s="84"/>
      <c r="WG33" s="84"/>
      <c r="WH33" s="84"/>
      <c r="WI33" s="84"/>
      <c r="WJ33" s="84"/>
      <c r="WK33" s="84"/>
      <c r="WL33" s="84"/>
      <c r="WM33" s="84"/>
      <c r="WN33" s="84"/>
      <c r="WO33" s="84"/>
      <c r="WP33" s="84"/>
      <c r="WQ33" s="84"/>
      <c r="WR33" s="84"/>
      <c r="WS33" s="84"/>
      <c r="WT33" s="84"/>
      <c r="WU33" s="84"/>
      <c r="WV33" s="84"/>
      <c r="WW33" s="84"/>
      <c r="WX33" s="84"/>
      <c r="WY33" s="84"/>
      <c r="WZ33" s="84"/>
      <c r="XA33" s="84"/>
      <c r="XB33" s="84"/>
      <c r="XC33" s="84"/>
      <c r="XD33" s="84"/>
      <c r="XE33" s="84"/>
      <c r="XF33" s="84"/>
      <c r="XG33" s="84"/>
      <c r="XH33" s="84"/>
      <c r="XI33" s="84"/>
      <c r="XJ33" s="84"/>
      <c r="XK33" s="84"/>
      <c r="XL33" s="84"/>
      <c r="XM33" s="84"/>
      <c r="XN33" s="84"/>
      <c r="XO33" s="84"/>
      <c r="XP33" s="84"/>
      <c r="XQ33" s="84"/>
      <c r="XR33" s="84"/>
      <c r="XS33" s="84"/>
      <c r="XT33" s="84"/>
      <c r="XU33" s="84"/>
      <c r="XV33" s="84"/>
      <c r="XW33" s="84"/>
      <c r="XX33" s="84"/>
      <c r="XY33" s="84"/>
      <c r="XZ33" s="84"/>
      <c r="YA33" s="84"/>
      <c r="YB33" s="84"/>
      <c r="YC33" s="84"/>
      <c r="YD33" s="84"/>
      <c r="YE33" s="84"/>
      <c r="YF33" s="84"/>
      <c r="YG33" s="84"/>
      <c r="YH33" s="84"/>
      <c r="YI33" s="84"/>
      <c r="YJ33" s="84"/>
      <c r="YK33" s="84"/>
      <c r="YL33" s="84"/>
      <c r="YM33" s="84"/>
      <c r="YN33" s="84"/>
      <c r="YO33" s="84"/>
      <c r="YP33" s="84"/>
      <c r="YQ33" s="84"/>
      <c r="YR33" s="84"/>
      <c r="YS33" s="84"/>
      <c r="YT33" s="84"/>
      <c r="YU33" s="84"/>
      <c r="YV33" s="84"/>
      <c r="YW33" s="84"/>
      <c r="YX33" s="84"/>
      <c r="YY33" s="84"/>
      <c r="YZ33" s="84"/>
      <c r="ZA33" s="84"/>
      <c r="ZB33" s="84"/>
      <c r="ZC33" s="84"/>
      <c r="ZD33" s="84"/>
      <c r="ZE33" s="84"/>
      <c r="ZF33" s="84"/>
      <c r="ZG33" s="84"/>
      <c r="ZH33" s="84"/>
      <c r="ZI33" s="84"/>
      <c r="ZJ33" s="84"/>
      <c r="ZK33" s="84"/>
      <c r="ZL33" s="84"/>
      <c r="ZM33" s="84"/>
      <c r="ZN33" s="84"/>
      <c r="ZO33" s="84"/>
      <c r="ZP33" s="84"/>
      <c r="ZQ33" s="84"/>
      <c r="ZR33" s="84"/>
      <c r="ZS33" s="84"/>
      <c r="ZT33" s="84"/>
      <c r="ZU33" s="84"/>
      <c r="ZV33" s="84"/>
      <c r="ZW33" s="84"/>
      <c r="ZX33" s="84"/>
      <c r="ZY33" s="84"/>
      <c r="ZZ33" s="84"/>
      <c r="AAA33" s="84"/>
      <c r="AAB33" s="84"/>
      <c r="AAC33" s="84"/>
      <c r="AAD33" s="84"/>
      <c r="AAE33" s="84"/>
      <c r="AAF33" s="84"/>
      <c r="AAG33" s="84"/>
      <c r="AAH33" s="84"/>
      <c r="AAI33" s="84"/>
      <c r="AAJ33" s="84"/>
      <c r="AAK33" s="84"/>
      <c r="AAL33" s="84"/>
      <c r="AAM33" s="84"/>
      <c r="AAN33" s="84"/>
      <c r="AAO33" s="84"/>
      <c r="AAP33" s="84"/>
      <c r="AAQ33" s="84"/>
      <c r="AAR33" s="84"/>
      <c r="AAS33" s="84"/>
      <c r="AAT33" s="84"/>
      <c r="AAU33" s="84"/>
      <c r="AAV33" s="84"/>
      <c r="AAW33" s="84"/>
      <c r="AAX33" s="84"/>
      <c r="AAY33" s="84"/>
      <c r="AAZ33" s="84"/>
      <c r="ABA33" s="84"/>
      <c r="ABB33" s="84"/>
      <c r="ABC33" s="84"/>
      <c r="ABD33" s="84"/>
      <c r="ABE33" s="84"/>
      <c r="ABF33" s="84"/>
      <c r="ABG33" s="84"/>
      <c r="ABH33" s="84"/>
      <c r="ABI33" s="84"/>
      <c r="ABJ33" s="84"/>
      <c r="ABK33" s="84"/>
      <c r="ABL33" s="84"/>
      <c r="ABM33" s="84"/>
      <c r="ABN33" s="84"/>
      <c r="ABO33" s="84"/>
      <c r="ABP33" s="84"/>
      <c r="ABQ33" s="84"/>
      <c r="ABR33" s="84"/>
      <c r="ABS33" s="84"/>
      <c r="ABT33" s="84"/>
      <c r="ABU33" s="84"/>
      <c r="ABV33" s="84"/>
      <c r="ABW33" s="84"/>
      <c r="ABX33" s="84"/>
      <c r="ABY33" s="84"/>
      <c r="ABZ33" s="84"/>
      <c r="ACA33" s="84"/>
      <c r="ACB33" s="84"/>
      <c r="ACC33" s="84"/>
      <c r="ACD33" s="84"/>
      <c r="ACE33" s="84"/>
      <c r="ACF33" s="84"/>
      <c r="ACG33" s="84"/>
      <c r="ACH33" s="84"/>
      <c r="ACI33" s="84"/>
      <c r="ACJ33" s="84"/>
      <c r="ACK33" s="84"/>
      <c r="ACL33" s="84"/>
      <c r="ACM33" s="84"/>
      <c r="ACN33" s="84"/>
      <c r="ACO33" s="84"/>
      <c r="ACP33" s="84"/>
      <c r="ACQ33" s="84"/>
      <c r="ACR33" s="84"/>
      <c r="ACS33" s="84"/>
      <c r="ACT33" s="84"/>
      <c r="ACU33" s="84"/>
      <c r="ACV33" s="84"/>
      <c r="ACW33" s="84"/>
      <c r="ACX33" s="84"/>
      <c r="ACY33" s="84"/>
      <c r="ACZ33" s="84"/>
      <c r="ADA33" s="84"/>
      <c r="ADB33" s="84"/>
      <c r="ADC33" s="84"/>
      <c r="ADD33" s="84"/>
      <c r="ADE33" s="84"/>
      <c r="ADF33" s="84"/>
      <c r="ADG33" s="84"/>
      <c r="ADH33" s="84"/>
      <c r="ADI33" s="84"/>
      <c r="ADJ33" s="84"/>
      <c r="ADK33" s="84"/>
      <c r="ADL33" s="84"/>
      <c r="ADM33" s="84"/>
      <c r="ADN33" s="84"/>
      <c r="ADO33" s="84"/>
      <c r="ADP33" s="84"/>
      <c r="ADQ33" s="84"/>
      <c r="ADR33" s="84"/>
      <c r="ADS33" s="84"/>
      <c r="ADT33" s="84"/>
      <c r="ADU33" s="84"/>
      <c r="ADV33" s="84"/>
      <c r="ADW33" s="84"/>
      <c r="ADX33" s="84"/>
      <c r="ADY33" s="84"/>
      <c r="ADZ33" s="84"/>
      <c r="AEA33" s="84"/>
      <c r="AEB33" s="84"/>
      <c r="AEC33" s="84"/>
      <c r="AED33" s="84"/>
      <c r="AEE33" s="84"/>
      <c r="AEF33" s="84"/>
      <c r="AEG33" s="84"/>
      <c r="AEH33" s="84"/>
      <c r="AEI33" s="84"/>
      <c r="AEJ33" s="84"/>
      <c r="AEK33" s="84"/>
      <c r="AEL33" s="84"/>
      <c r="AEM33" s="84"/>
      <c r="AEN33" s="84"/>
      <c r="AEO33" s="84"/>
      <c r="AEP33" s="84"/>
      <c r="AEQ33" s="84"/>
      <c r="AER33" s="84"/>
      <c r="AES33" s="84"/>
      <c r="AET33" s="84"/>
      <c r="AEU33" s="84"/>
      <c r="AEV33" s="84"/>
      <c r="AEW33" s="84"/>
      <c r="AEX33" s="84"/>
      <c r="AEY33" s="84"/>
      <c r="AEZ33" s="84"/>
      <c r="AFA33" s="84"/>
      <c r="AFB33" s="84"/>
      <c r="AFC33" s="84"/>
      <c r="AFD33" s="84"/>
      <c r="AFE33" s="84"/>
      <c r="AFF33" s="84"/>
      <c r="AFG33" s="84"/>
      <c r="AFH33" s="84"/>
      <c r="AFI33" s="84"/>
      <c r="AFJ33" s="84"/>
      <c r="AFK33" s="84"/>
      <c r="AFL33" s="84"/>
      <c r="AFM33" s="84"/>
      <c r="AFN33" s="84"/>
      <c r="AFO33" s="84"/>
      <c r="AFP33" s="84"/>
      <c r="AFQ33" s="84"/>
      <c r="AFR33" s="84"/>
      <c r="AFS33" s="84"/>
      <c r="AFT33" s="84"/>
      <c r="AFU33" s="84"/>
      <c r="AFV33" s="84"/>
      <c r="AFW33" s="84"/>
      <c r="AFX33" s="84"/>
      <c r="AFY33" s="84"/>
      <c r="AFZ33" s="84"/>
      <c r="AGA33" s="84"/>
      <c r="AGB33" s="84"/>
      <c r="AGC33" s="84"/>
      <c r="AGD33" s="84"/>
      <c r="AGE33" s="84"/>
      <c r="AGF33" s="84"/>
      <c r="AGG33" s="84"/>
      <c r="AGH33" s="84"/>
      <c r="AGI33" s="84"/>
      <c r="AGJ33" s="84"/>
      <c r="AGK33" s="84"/>
      <c r="AGL33" s="84"/>
      <c r="AGM33" s="84"/>
      <c r="AGN33" s="84"/>
      <c r="AGO33" s="84"/>
      <c r="AGP33" s="84"/>
      <c r="AGQ33" s="84"/>
      <c r="AGR33" s="84"/>
      <c r="AGS33" s="84"/>
      <c r="AGT33" s="84"/>
      <c r="AGU33" s="84"/>
      <c r="AGV33" s="84"/>
      <c r="AGW33" s="84"/>
      <c r="AGX33" s="84"/>
      <c r="AGY33" s="84"/>
      <c r="AGZ33" s="84"/>
      <c r="AHA33" s="84"/>
      <c r="AHB33" s="84"/>
      <c r="AHC33" s="84"/>
      <c r="AHD33" s="84"/>
      <c r="AHE33" s="84"/>
      <c r="AHF33" s="84"/>
      <c r="AHG33" s="84"/>
      <c r="AHH33" s="84"/>
      <c r="AHI33" s="84"/>
      <c r="AHJ33" s="84"/>
      <c r="AHK33" s="84"/>
      <c r="AHL33" s="84"/>
      <c r="AHM33" s="84"/>
      <c r="AHN33" s="84"/>
      <c r="AHO33" s="84"/>
      <c r="AHP33" s="84"/>
      <c r="AHQ33" s="84"/>
      <c r="AHR33" s="84"/>
      <c r="AHS33" s="84"/>
      <c r="AHT33" s="84"/>
      <c r="AHU33" s="84"/>
      <c r="AHV33" s="84"/>
      <c r="AHW33" s="84"/>
      <c r="AHX33" s="84"/>
      <c r="AHY33" s="84"/>
      <c r="AHZ33" s="84"/>
      <c r="AIA33" s="84"/>
      <c r="AIB33" s="84"/>
      <c r="AIC33" s="84"/>
      <c r="AID33" s="84"/>
      <c r="AIE33" s="84"/>
      <c r="AIF33" s="84"/>
      <c r="AIG33" s="84"/>
      <c r="AIH33" s="84"/>
      <c r="AII33" s="84"/>
      <c r="AIJ33" s="84"/>
      <c r="AIK33" s="84"/>
      <c r="AIL33" s="84"/>
      <c r="AIM33" s="84"/>
      <c r="AIN33" s="84"/>
      <c r="AIO33" s="84"/>
      <c r="AIP33" s="84"/>
      <c r="AIQ33" s="84"/>
      <c r="AIR33" s="84"/>
      <c r="AIS33" s="84"/>
      <c r="AIT33" s="84"/>
      <c r="AIU33" s="84"/>
      <c r="AIV33" s="84"/>
      <c r="AIW33" s="84"/>
      <c r="AIX33" s="84"/>
      <c r="AIY33" s="84"/>
      <c r="AIZ33" s="84"/>
      <c r="AJA33" s="84"/>
      <c r="AJB33" s="84"/>
      <c r="AJC33" s="84"/>
      <c r="AJD33" s="84"/>
      <c r="AJE33" s="84"/>
      <c r="AJF33" s="84"/>
      <c r="AJG33" s="84"/>
      <c r="AJH33" s="84"/>
      <c r="AJI33" s="84"/>
      <c r="AJJ33" s="84"/>
      <c r="AJK33" s="84"/>
      <c r="AJL33" s="84"/>
      <c r="AJM33" s="84"/>
      <c r="AJN33" s="84"/>
      <c r="AJO33" s="84"/>
      <c r="AJP33" s="84"/>
      <c r="AJQ33" s="84"/>
      <c r="AJR33" s="84"/>
      <c r="AJS33" s="84"/>
      <c r="AJT33" s="84"/>
      <c r="AJU33" s="84"/>
      <c r="AJV33" s="84"/>
      <c r="AJW33" s="84"/>
      <c r="AJX33" s="84"/>
      <c r="AJY33" s="84"/>
      <c r="AJZ33" s="84"/>
      <c r="AKA33" s="84"/>
      <c r="AKB33" s="84"/>
      <c r="AKC33" s="84"/>
      <c r="AKD33" s="84"/>
      <c r="AKE33" s="84"/>
      <c r="AKF33" s="84"/>
      <c r="AKG33" s="84"/>
      <c r="AKH33" s="84"/>
      <c r="AKI33" s="84"/>
      <c r="AKJ33" s="84"/>
      <c r="AKK33" s="84"/>
      <c r="AKL33" s="84"/>
      <c r="AKM33" s="84"/>
      <c r="AKN33" s="84"/>
      <c r="AKO33" s="84"/>
      <c r="AKP33" s="84"/>
      <c r="AKQ33" s="84"/>
      <c r="AKR33" s="84"/>
      <c r="AKS33" s="84"/>
      <c r="AKT33" s="84"/>
      <c r="AKU33" s="84"/>
      <c r="AKV33" s="84"/>
      <c r="AKW33" s="84"/>
      <c r="AKX33" s="84"/>
      <c r="AKY33" s="84"/>
      <c r="AKZ33" s="84"/>
      <c r="ALA33" s="84"/>
      <c r="ALB33" s="84"/>
      <c r="ALC33" s="84"/>
      <c r="ALD33" s="84"/>
      <c r="ALE33" s="84"/>
      <c r="ALF33" s="84"/>
      <c r="ALG33" s="84"/>
      <c r="ALH33" s="84"/>
      <c r="ALI33" s="84"/>
      <c r="ALJ33" s="84"/>
      <c r="ALK33" s="84"/>
      <c r="ALL33" s="84"/>
      <c r="ALM33" s="84"/>
      <c r="ALN33" s="84"/>
      <c r="ALO33" s="84"/>
      <c r="ALP33" s="84"/>
      <c r="ALQ33" s="84"/>
      <c r="ALR33" s="84"/>
      <c r="ALS33" s="84"/>
      <c r="ALT33" s="84"/>
      <c r="ALU33" s="84"/>
      <c r="ALV33" s="84"/>
      <c r="ALW33" s="84"/>
      <c r="ALX33" s="84"/>
      <c r="ALY33" s="84"/>
      <c r="ALZ33" s="84"/>
      <c r="AMA33" s="84"/>
      <c r="AMB33" s="84"/>
      <c r="AMC33" s="84"/>
      <c r="AMD33" s="84"/>
      <c r="AME33" s="84"/>
      <c r="AMF33" s="84"/>
      <c r="AMG33" s="84"/>
      <c r="AMH33" s="84"/>
      <c r="AMI33" s="84"/>
      <c r="AMJ33" s="84"/>
      <c r="AMK33" s="84"/>
      <c r="AML33" s="84"/>
      <c r="AMM33" s="84"/>
      <c r="AMN33" s="84"/>
      <c r="AMO33" s="84"/>
      <c r="AMP33" s="84"/>
      <c r="AMQ33" s="84"/>
      <c r="AMR33" s="84"/>
      <c r="AMS33" s="84"/>
      <c r="AMT33" s="84"/>
      <c r="AMU33" s="84"/>
      <c r="AMV33" s="84"/>
      <c r="AMW33" s="84"/>
      <c r="AMX33" s="84"/>
      <c r="AMY33" s="84"/>
      <c r="AMZ33" s="84"/>
      <c r="ANA33" s="84"/>
      <c r="ANB33" s="84"/>
      <c r="ANC33" s="84"/>
      <c r="AND33" s="84"/>
      <c r="ANE33" s="84"/>
      <c r="ANF33" s="84"/>
      <c r="ANG33" s="84"/>
      <c r="ANH33" s="84"/>
      <c r="ANI33" s="84"/>
      <c r="ANJ33" s="84"/>
      <c r="ANK33" s="84"/>
      <c r="ANL33" s="84"/>
      <c r="ANM33" s="84"/>
      <c r="ANN33" s="84"/>
      <c r="ANO33" s="84"/>
      <c r="ANP33" s="84"/>
      <c r="ANQ33" s="84"/>
      <c r="ANR33" s="84"/>
      <c r="ANS33" s="84"/>
      <c r="ANT33" s="84"/>
      <c r="ANU33" s="84"/>
      <c r="ANV33" s="84"/>
      <c r="ANW33" s="84"/>
      <c r="ANX33" s="84"/>
      <c r="ANY33" s="84"/>
      <c r="ANZ33" s="84"/>
      <c r="AOA33" s="84"/>
      <c r="AOB33" s="84"/>
      <c r="AOC33" s="84"/>
      <c r="AOD33" s="84"/>
      <c r="AOE33" s="84"/>
      <c r="AOF33" s="84"/>
      <c r="AOG33" s="84"/>
      <c r="AOH33" s="84"/>
      <c r="AOI33" s="84"/>
      <c r="AOJ33" s="84"/>
      <c r="AOK33" s="84"/>
      <c r="AOL33" s="84"/>
      <c r="AOM33" s="84"/>
      <c r="AON33" s="84"/>
      <c r="AOO33" s="84"/>
      <c r="AOP33" s="84"/>
      <c r="AOQ33" s="84"/>
      <c r="AOR33" s="84"/>
      <c r="AOS33" s="84"/>
      <c r="AOT33" s="84"/>
      <c r="AOU33" s="84"/>
      <c r="AOV33" s="84"/>
      <c r="AOW33" s="84"/>
      <c r="AOX33" s="84"/>
      <c r="AOY33" s="84"/>
      <c r="AOZ33" s="84"/>
      <c r="APA33" s="84"/>
      <c r="APB33" s="84"/>
      <c r="APC33" s="84"/>
      <c r="APD33" s="84"/>
      <c r="APE33" s="84"/>
      <c r="APF33" s="84"/>
      <c r="APG33" s="84"/>
      <c r="APH33" s="84"/>
      <c r="API33" s="84"/>
      <c r="APJ33" s="84"/>
      <c r="APK33" s="84"/>
      <c r="APL33" s="84"/>
      <c r="APM33" s="84"/>
      <c r="APN33" s="84"/>
      <c r="APO33" s="84"/>
      <c r="APP33" s="84"/>
      <c r="APQ33" s="84"/>
      <c r="APR33" s="84"/>
      <c r="APS33" s="84"/>
      <c r="APT33" s="84"/>
      <c r="APU33" s="84"/>
      <c r="APV33" s="84"/>
      <c r="APW33" s="84"/>
      <c r="APX33" s="84"/>
      <c r="APY33" s="84"/>
      <c r="APZ33" s="84"/>
      <c r="AQA33" s="84"/>
      <c r="AQB33" s="84"/>
      <c r="AQC33" s="84"/>
      <c r="AQD33" s="84"/>
      <c r="AQE33" s="84"/>
      <c r="AQF33" s="84"/>
      <c r="AQG33" s="84"/>
      <c r="AQH33" s="84"/>
      <c r="AQI33" s="84"/>
      <c r="AQJ33" s="84"/>
      <c r="AQK33" s="84"/>
      <c r="AQL33" s="84"/>
      <c r="AQM33" s="84"/>
      <c r="AQN33" s="84"/>
      <c r="AQO33" s="84"/>
      <c r="AQP33" s="84"/>
      <c r="AQQ33" s="84"/>
      <c r="AQR33" s="84"/>
      <c r="AQS33" s="84"/>
      <c r="AQT33" s="84"/>
      <c r="AQU33" s="84"/>
      <c r="AQV33" s="84"/>
      <c r="AQW33" s="84"/>
      <c r="AQX33" s="84"/>
      <c r="AQY33" s="84"/>
      <c r="AQZ33" s="84"/>
      <c r="ARA33" s="84"/>
      <c r="ARB33" s="84"/>
      <c r="ARC33" s="84"/>
      <c r="ARD33" s="84"/>
      <c r="ARE33" s="84"/>
      <c r="ARF33" s="84"/>
      <c r="ARG33" s="84"/>
      <c r="ARH33" s="84"/>
      <c r="ARI33" s="84"/>
      <c r="ARJ33" s="84"/>
      <c r="ARK33" s="84"/>
      <c r="ARL33" s="84"/>
      <c r="ARM33" s="84"/>
      <c r="ARN33" s="84"/>
      <c r="ARO33" s="84"/>
      <c r="ARP33" s="84"/>
      <c r="ARQ33" s="84"/>
      <c r="ARR33" s="84"/>
      <c r="ARS33" s="84"/>
      <c r="ART33" s="84"/>
      <c r="ARU33" s="84"/>
      <c r="ARV33" s="84"/>
      <c r="ARW33" s="84"/>
      <c r="ARX33" s="84"/>
      <c r="ARY33" s="84"/>
      <c r="ARZ33" s="84"/>
      <c r="ASA33" s="84"/>
      <c r="ASB33" s="84"/>
      <c r="ASC33" s="84"/>
      <c r="ASD33" s="84"/>
      <c r="ASE33" s="84"/>
      <c r="ASF33" s="84"/>
      <c r="ASG33" s="84"/>
      <c r="ASH33" s="84"/>
      <c r="ASI33" s="84"/>
      <c r="ASJ33" s="84"/>
      <c r="ASK33" s="84"/>
      <c r="ASL33" s="84"/>
      <c r="ASM33" s="84"/>
      <c r="ASN33" s="84"/>
      <c r="ASO33" s="84"/>
      <c r="ASP33" s="84"/>
      <c r="ASQ33" s="84"/>
      <c r="ASR33" s="84"/>
      <c r="ASS33" s="84"/>
      <c r="AST33" s="84"/>
      <c r="ASU33" s="84"/>
      <c r="ASV33" s="84"/>
      <c r="ASW33" s="84"/>
      <c r="ASX33" s="84"/>
      <c r="ASY33" s="84"/>
      <c r="ASZ33" s="84"/>
      <c r="ATA33" s="84"/>
      <c r="ATB33" s="84"/>
      <c r="ATC33" s="84"/>
      <c r="ATD33" s="84"/>
      <c r="ATE33" s="84"/>
      <c r="ATF33" s="84"/>
      <c r="ATG33" s="84"/>
      <c r="ATH33" s="84"/>
      <c r="ATI33" s="84"/>
      <c r="ATJ33" s="84"/>
      <c r="ATK33" s="84"/>
      <c r="ATL33" s="84"/>
      <c r="ATM33" s="84"/>
      <c r="ATN33" s="84"/>
      <c r="ATO33" s="84"/>
      <c r="ATP33" s="84"/>
      <c r="ATQ33" s="84"/>
      <c r="ATR33" s="84"/>
      <c r="ATS33" s="84"/>
      <c r="ATT33" s="84"/>
      <c r="ATU33" s="84"/>
      <c r="ATV33" s="84"/>
      <c r="ATW33" s="84"/>
      <c r="ATX33" s="84"/>
      <c r="ATY33" s="84"/>
      <c r="ATZ33" s="84"/>
      <c r="AUA33" s="84"/>
      <c r="AUB33" s="84"/>
      <c r="AUC33" s="84"/>
      <c r="AUD33" s="84"/>
      <c r="AUE33" s="84"/>
      <c r="AUF33" s="84"/>
      <c r="AUG33" s="84"/>
      <c r="AUH33" s="84"/>
      <c r="AUI33" s="84"/>
      <c r="AUJ33" s="84"/>
      <c r="AUK33" s="84"/>
      <c r="AUL33" s="84"/>
      <c r="AUM33" s="84"/>
      <c r="AUN33" s="84"/>
      <c r="AUO33" s="84"/>
      <c r="AUP33" s="84"/>
      <c r="AUQ33" s="84"/>
      <c r="AUR33" s="84"/>
      <c r="AUS33" s="84"/>
      <c r="AUT33" s="84"/>
      <c r="AUU33" s="84"/>
      <c r="AUV33" s="84"/>
      <c r="AUW33" s="84"/>
      <c r="AUX33" s="84"/>
      <c r="AUY33" s="84"/>
      <c r="AUZ33" s="84"/>
      <c r="AVA33" s="84"/>
      <c r="AVB33" s="84"/>
      <c r="AVC33" s="84"/>
      <c r="AVD33" s="84"/>
      <c r="AVE33" s="84"/>
      <c r="AVF33" s="84"/>
      <c r="AVG33" s="84"/>
      <c r="AVH33" s="84"/>
      <c r="AVI33" s="84"/>
      <c r="AVJ33" s="84"/>
      <c r="AVK33" s="84"/>
      <c r="AVL33" s="84"/>
      <c r="AVM33" s="84"/>
      <c r="AVN33" s="84"/>
      <c r="AVO33" s="84"/>
      <c r="AVP33" s="84"/>
      <c r="AVQ33" s="84"/>
      <c r="AVR33" s="84"/>
      <c r="AVS33" s="84"/>
      <c r="AVT33" s="84"/>
      <c r="AVU33" s="84"/>
      <c r="AVV33" s="84"/>
      <c r="AVW33" s="84"/>
      <c r="AVX33" s="84"/>
      <c r="AVY33" s="84"/>
      <c r="AVZ33" s="84"/>
      <c r="AWA33" s="84"/>
      <c r="AWB33" s="84"/>
      <c r="AWC33" s="84"/>
      <c r="AWD33" s="84"/>
      <c r="AWE33" s="84"/>
      <c r="AWF33" s="84"/>
      <c r="AWG33" s="84"/>
      <c r="AWH33" s="84"/>
      <c r="AWI33" s="84"/>
      <c r="AWJ33" s="84"/>
      <c r="AWK33" s="84"/>
      <c r="AWL33" s="84"/>
      <c r="AWM33" s="84"/>
      <c r="AWN33" s="84"/>
      <c r="AWO33" s="84"/>
      <c r="AWP33" s="84"/>
      <c r="AWQ33" s="84"/>
      <c r="AWR33" s="84"/>
      <c r="AWS33" s="84"/>
      <c r="AWT33" s="84"/>
      <c r="AWU33" s="84"/>
      <c r="AWV33" s="84"/>
      <c r="AWW33" s="84"/>
      <c r="AWX33" s="84"/>
      <c r="AWY33" s="84"/>
      <c r="AWZ33" s="84"/>
      <c r="AXA33" s="84"/>
      <c r="AXB33" s="84"/>
      <c r="AXC33" s="84"/>
      <c r="AXD33" s="84"/>
      <c r="AXE33" s="84"/>
      <c r="AXF33" s="84"/>
      <c r="AXG33" s="84"/>
      <c r="AXH33" s="84"/>
      <c r="AXI33" s="84"/>
      <c r="AXJ33" s="84"/>
      <c r="AXK33" s="84"/>
      <c r="AXL33" s="84"/>
      <c r="AXM33" s="84"/>
      <c r="AXN33" s="84"/>
      <c r="AXO33" s="84"/>
      <c r="AXP33" s="84"/>
      <c r="AXQ33" s="84"/>
      <c r="AXR33" s="84"/>
      <c r="AXS33" s="84"/>
      <c r="AXT33" s="84"/>
      <c r="AXU33" s="84"/>
      <c r="AXV33" s="84"/>
      <c r="AXW33" s="84"/>
      <c r="AXX33" s="84"/>
      <c r="AXY33" s="84"/>
      <c r="AXZ33" s="84"/>
      <c r="AYA33" s="84"/>
      <c r="AYB33" s="84"/>
      <c r="AYC33" s="84"/>
      <c r="AYD33" s="84"/>
      <c r="AYE33" s="84"/>
      <c r="AYF33" s="84"/>
      <c r="AYG33" s="84"/>
      <c r="AYH33" s="84"/>
      <c r="AYI33" s="84"/>
      <c r="AYJ33" s="84"/>
      <c r="AYK33" s="84"/>
      <c r="AYL33" s="84"/>
      <c r="AYM33" s="84"/>
      <c r="AYN33" s="84"/>
      <c r="AYO33" s="84"/>
      <c r="AYP33" s="84"/>
      <c r="AYQ33" s="84"/>
      <c r="AYR33" s="84"/>
      <c r="AYS33" s="84"/>
      <c r="AYT33" s="84"/>
      <c r="AYU33" s="84"/>
      <c r="AYV33" s="84"/>
      <c r="AYW33" s="84"/>
      <c r="AYX33" s="84"/>
      <c r="AYY33" s="84"/>
      <c r="AYZ33" s="84"/>
      <c r="AZA33" s="84"/>
      <c r="AZB33" s="84"/>
      <c r="AZC33" s="84"/>
      <c r="AZD33" s="84"/>
      <c r="AZE33" s="84"/>
      <c r="AZF33" s="84"/>
      <c r="AZG33" s="84"/>
      <c r="AZH33" s="84"/>
      <c r="AZI33" s="84"/>
      <c r="AZJ33" s="84"/>
      <c r="AZK33" s="84"/>
      <c r="AZL33" s="84"/>
      <c r="AZM33" s="84"/>
      <c r="AZN33" s="84"/>
      <c r="AZO33" s="84"/>
      <c r="AZP33" s="84"/>
      <c r="AZQ33" s="84"/>
      <c r="AZR33" s="84"/>
      <c r="AZS33" s="84"/>
      <c r="AZT33" s="84"/>
      <c r="AZU33" s="84"/>
      <c r="AZV33" s="84"/>
      <c r="AZW33" s="84"/>
      <c r="AZX33" s="84"/>
      <c r="AZY33" s="84"/>
      <c r="AZZ33" s="84"/>
      <c r="BAA33" s="84"/>
      <c r="BAB33" s="84"/>
      <c r="BAC33" s="84"/>
      <c r="BAD33" s="84"/>
      <c r="BAE33" s="84"/>
      <c r="BAF33" s="84"/>
      <c r="BAG33" s="84"/>
      <c r="BAH33" s="84"/>
      <c r="BAI33" s="84"/>
      <c r="BAJ33" s="84"/>
      <c r="BAK33" s="84"/>
      <c r="BAL33" s="84"/>
      <c r="BAM33" s="84"/>
      <c r="BAN33" s="84"/>
      <c r="BAO33" s="84"/>
      <c r="BAP33" s="84"/>
      <c r="BAQ33" s="84"/>
      <c r="BAR33" s="84"/>
      <c r="BAS33" s="84"/>
      <c r="BAT33" s="84"/>
      <c r="BAU33" s="84"/>
      <c r="BAV33" s="84"/>
      <c r="BAW33" s="84"/>
      <c r="BAX33" s="84"/>
      <c r="BAY33" s="84"/>
      <c r="BAZ33" s="84"/>
      <c r="BBA33" s="84"/>
      <c r="BBB33" s="84"/>
      <c r="BBC33" s="84"/>
      <c r="BBD33" s="84"/>
      <c r="BBE33" s="84"/>
      <c r="BBF33" s="84"/>
      <c r="BBG33" s="84"/>
      <c r="BBH33" s="84"/>
      <c r="BBI33" s="84"/>
      <c r="BBJ33" s="84"/>
      <c r="BBK33" s="84"/>
      <c r="BBL33" s="84"/>
      <c r="BBM33" s="84"/>
      <c r="BBN33" s="84"/>
      <c r="BBO33" s="84"/>
      <c r="BBP33" s="84"/>
      <c r="BBQ33" s="84"/>
      <c r="BBR33" s="84"/>
      <c r="BBS33" s="84"/>
      <c r="BBT33" s="84"/>
      <c r="BBU33" s="84"/>
      <c r="BBV33" s="84"/>
      <c r="BBW33" s="84"/>
      <c r="BBX33" s="84"/>
      <c r="BBY33" s="84"/>
      <c r="BBZ33" s="84"/>
      <c r="BCA33" s="84"/>
      <c r="BCB33" s="84"/>
      <c r="BCC33" s="84"/>
      <c r="BCD33" s="84"/>
      <c r="BCE33" s="84"/>
      <c r="BCF33" s="84"/>
      <c r="BCG33" s="84"/>
      <c r="BCH33" s="84"/>
      <c r="BCI33" s="84"/>
      <c r="BCJ33" s="84"/>
      <c r="BCK33" s="84"/>
      <c r="BCL33" s="84"/>
      <c r="BCM33" s="84"/>
      <c r="BCN33" s="84"/>
      <c r="BCO33" s="84"/>
      <c r="BCP33" s="84"/>
      <c r="BCQ33" s="84"/>
      <c r="BCR33" s="84"/>
      <c r="BCS33" s="84"/>
      <c r="BCT33" s="84"/>
      <c r="BCU33" s="84"/>
      <c r="BCV33" s="84"/>
      <c r="BCW33" s="84"/>
      <c r="BCX33" s="84"/>
      <c r="BCY33" s="84"/>
      <c r="BCZ33" s="84"/>
      <c r="BDA33" s="84"/>
      <c r="BDB33" s="84"/>
      <c r="BDC33" s="84"/>
      <c r="BDD33" s="84"/>
      <c r="BDE33" s="84"/>
      <c r="BDF33" s="84"/>
      <c r="BDG33" s="84"/>
      <c r="BDH33" s="84"/>
      <c r="BDI33" s="84"/>
      <c r="BDJ33" s="84"/>
      <c r="BDK33" s="84"/>
      <c r="BDL33" s="84"/>
      <c r="BDM33" s="84"/>
      <c r="BDN33" s="84"/>
      <c r="BDO33" s="84"/>
      <c r="BDP33" s="84"/>
      <c r="BDQ33" s="84"/>
      <c r="BDR33" s="84"/>
      <c r="BDS33" s="84"/>
      <c r="BDT33" s="84"/>
      <c r="BDU33" s="84"/>
      <c r="BDV33" s="84"/>
      <c r="BDW33" s="84"/>
      <c r="BDX33" s="84"/>
      <c r="BDY33" s="84"/>
      <c r="BDZ33" s="84"/>
      <c r="BEA33" s="84"/>
      <c r="BEB33" s="84"/>
      <c r="BEC33" s="84"/>
      <c r="BED33" s="84"/>
      <c r="BEE33" s="84"/>
      <c r="BEF33" s="84"/>
      <c r="BEG33" s="84"/>
      <c r="BEH33" s="84"/>
      <c r="BEI33" s="84"/>
      <c r="BEJ33" s="84"/>
      <c r="BEK33" s="84"/>
      <c r="BEL33" s="84"/>
      <c r="BEM33" s="84"/>
      <c r="BEN33" s="84"/>
      <c r="BEO33" s="84"/>
      <c r="BEP33" s="84"/>
      <c r="BEQ33" s="84"/>
      <c r="BER33" s="84"/>
      <c r="BES33" s="84"/>
      <c r="BET33" s="84"/>
      <c r="BEU33" s="84"/>
      <c r="BEV33" s="84"/>
      <c r="BEW33" s="84"/>
      <c r="BEX33" s="84"/>
      <c r="BEY33" s="84"/>
      <c r="BEZ33" s="84"/>
      <c r="BFA33" s="84"/>
      <c r="BFB33" s="84"/>
      <c r="BFC33" s="84"/>
      <c r="BFD33" s="84"/>
      <c r="BFE33" s="84"/>
      <c r="BFF33" s="84"/>
      <c r="BFG33" s="84"/>
      <c r="BFH33" s="84"/>
      <c r="BFI33" s="84"/>
      <c r="BFJ33" s="84"/>
      <c r="BFK33" s="84"/>
      <c r="BFL33" s="84"/>
      <c r="BFM33" s="84"/>
      <c r="BFN33" s="84"/>
      <c r="BFO33" s="84"/>
      <c r="BFP33" s="84"/>
      <c r="BFQ33" s="84"/>
      <c r="BFR33" s="84"/>
      <c r="BFS33" s="84"/>
      <c r="BFT33" s="84"/>
      <c r="BFU33" s="84"/>
      <c r="BFV33" s="84"/>
      <c r="BFW33" s="84"/>
      <c r="BFX33" s="84"/>
      <c r="BFY33" s="84"/>
      <c r="BFZ33" s="84"/>
      <c r="BGA33" s="84"/>
      <c r="BGB33" s="84"/>
      <c r="BGC33" s="84"/>
      <c r="BGD33" s="84"/>
      <c r="BGE33" s="84"/>
      <c r="BGF33" s="84"/>
      <c r="BGG33" s="84"/>
      <c r="BGH33" s="84"/>
      <c r="BGI33" s="84"/>
      <c r="BGJ33" s="84"/>
      <c r="BGK33" s="84"/>
      <c r="BGL33" s="84"/>
      <c r="BGM33" s="84"/>
      <c r="BGN33" s="84"/>
      <c r="BGO33" s="84"/>
      <c r="BGP33" s="84"/>
      <c r="BGQ33" s="84"/>
      <c r="BGR33" s="84"/>
      <c r="BGS33" s="84"/>
      <c r="BGT33" s="84"/>
      <c r="BGU33" s="84"/>
      <c r="BGV33" s="84"/>
      <c r="BGW33" s="84"/>
      <c r="BGX33" s="84"/>
      <c r="BGY33" s="84"/>
      <c r="BGZ33" s="84"/>
      <c r="BHA33" s="84"/>
      <c r="BHB33" s="84"/>
      <c r="BHC33" s="84"/>
      <c r="BHD33" s="84"/>
      <c r="BHE33" s="84"/>
      <c r="BHF33" s="84"/>
      <c r="BHG33" s="84"/>
      <c r="BHH33" s="84"/>
      <c r="BHI33" s="84"/>
      <c r="BHJ33" s="84"/>
      <c r="BHK33" s="84"/>
      <c r="BHL33" s="84"/>
      <c r="BHM33" s="84"/>
      <c r="BHN33" s="84"/>
      <c r="BHO33" s="84"/>
      <c r="BHP33" s="84"/>
      <c r="BHQ33" s="84"/>
      <c r="BHR33" s="84"/>
      <c r="BHS33" s="84"/>
      <c r="BHT33" s="84"/>
      <c r="BHU33" s="84"/>
      <c r="BHV33" s="84"/>
      <c r="BHW33" s="84"/>
      <c r="BHX33" s="84"/>
      <c r="BHY33" s="84"/>
      <c r="BHZ33" s="84"/>
      <c r="BIA33" s="84"/>
      <c r="BIB33" s="84"/>
      <c r="BIC33" s="84"/>
      <c r="BID33" s="84"/>
      <c r="BIE33" s="84"/>
      <c r="BIF33" s="84"/>
      <c r="BIG33" s="84"/>
      <c r="BIH33" s="84"/>
      <c r="BII33" s="84"/>
      <c r="BIJ33" s="84"/>
      <c r="BIK33" s="84"/>
      <c r="BIL33" s="84"/>
      <c r="BIM33" s="84"/>
      <c r="BIN33" s="84"/>
      <c r="BIO33" s="84"/>
      <c r="BIP33" s="84"/>
      <c r="BIQ33" s="84"/>
      <c r="BIR33" s="84"/>
      <c r="BIS33" s="84"/>
      <c r="BIT33" s="84"/>
      <c r="BIU33" s="84"/>
      <c r="BIV33" s="84"/>
      <c r="BIW33" s="84"/>
      <c r="BIX33" s="84"/>
      <c r="BIY33" s="84"/>
      <c r="BIZ33" s="84"/>
      <c r="BJA33" s="84"/>
      <c r="BJB33" s="84"/>
      <c r="BJC33" s="84"/>
      <c r="BJD33" s="84"/>
      <c r="BJE33" s="84"/>
      <c r="BJF33" s="84"/>
      <c r="BJG33" s="84"/>
      <c r="BJH33" s="84"/>
      <c r="BJI33" s="84"/>
      <c r="BJJ33" s="84"/>
      <c r="BJK33" s="84"/>
      <c r="BJL33" s="84"/>
      <c r="BJM33" s="84"/>
      <c r="BJN33" s="84"/>
      <c r="BJO33" s="84"/>
      <c r="BJP33" s="84"/>
      <c r="BJQ33" s="84"/>
      <c r="BJR33" s="84"/>
      <c r="BJS33" s="84"/>
      <c r="BJT33" s="84"/>
      <c r="BJU33" s="84"/>
      <c r="BJV33" s="84"/>
      <c r="BJW33" s="84"/>
      <c r="BJX33" s="84"/>
      <c r="BJY33" s="84"/>
      <c r="BJZ33" s="84"/>
      <c r="BKA33" s="84"/>
      <c r="BKB33" s="84"/>
      <c r="BKC33" s="84"/>
      <c r="BKD33" s="84"/>
      <c r="BKE33" s="84"/>
      <c r="BKF33" s="84"/>
      <c r="BKG33" s="84"/>
      <c r="BKH33" s="84"/>
      <c r="BKI33" s="84"/>
      <c r="BKJ33" s="84"/>
      <c r="BKK33" s="84"/>
      <c r="BKL33" s="84"/>
      <c r="BKM33" s="84"/>
      <c r="BKN33" s="84"/>
      <c r="BKO33" s="84"/>
      <c r="BKP33" s="84"/>
      <c r="BKQ33" s="84"/>
      <c r="BKR33" s="84"/>
      <c r="BKS33" s="84"/>
      <c r="BKT33" s="84"/>
      <c r="BKU33" s="84"/>
      <c r="BKV33" s="84"/>
      <c r="BKW33" s="84"/>
      <c r="BKX33" s="84"/>
      <c r="BKY33" s="84"/>
      <c r="BKZ33" s="84"/>
      <c r="BLA33" s="84"/>
      <c r="BLB33" s="84"/>
      <c r="BLC33" s="84"/>
      <c r="BLD33" s="84"/>
      <c r="BLE33" s="84"/>
      <c r="BLF33" s="84"/>
      <c r="BLG33" s="84"/>
      <c r="BLH33" s="84"/>
      <c r="BLI33" s="84"/>
      <c r="BLJ33" s="84"/>
      <c r="BLK33" s="84"/>
      <c r="BLL33" s="84"/>
      <c r="BLM33" s="84"/>
      <c r="BLN33" s="84"/>
      <c r="BLO33" s="84"/>
      <c r="BLP33" s="84"/>
      <c r="BLQ33" s="84"/>
      <c r="BLR33" s="84"/>
      <c r="BLS33" s="84"/>
      <c r="BLT33" s="84"/>
      <c r="BLU33" s="84"/>
      <c r="BLV33" s="84"/>
      <c r="BLW33" s="84"/>
      <c r="BLX33" s="84"/>
      <c r="BLY33" s="84"/>
      <c r="BLZ33" s="84"/>
      <c r="BMA33" s="84"/>
      <c r="BMB33" s="84"/>
      <c r="BMC33" s="84"/>
      <c r="BMD33" s="84"/>
      <c r="BME33" s="84"/>
      <c r="BMF33" s="84"/>
      <c r="BMG33" s="84"/>
      <c r="BMH33" s="84"/>
      <c r="BMI33" s="84"/>
      <c r="BMJ33" s="84"/>
      <c r="BMK33" s="84"/>
      <c r="BML33" s="84"/>
      <c r="BMM33" s="84"/>
      <c r="BMN33" s="84"/>
      <c r="BMO33" s="84"/>
      <c r="BMP33" s="84"/>
      <c r="BMQ33" s="84"/>
      <c r="BMR33" s="84"/>
      <c r="BMS33" s="84"/>
      <c r="BMT33" s="84"/>
      <c r="BMU33" s="84"/>
      <c r="BMV33" s="84"/>
      <c r="BMW33" s="84"/>
      <c r="BMX33" s="84"/>
      <c r="BMY33" s="84"/>
      <c r="BMZ33" s="84"/>
      <c r="BNA33" s="84"/>
      <c r="BNB33" s="84"/>
      <c r="BNC33" s="84"/>
      <c r="BND33" s="84"/>
      <c r="BNE33" s="84"/>
      <c r="BNF33" s="84"/>
      <c r="BNG33" s="84"/>
      <c r="BNH33" s="84"/>
      <c r="BNI33" s="84"/>
      <c r="BNJ33" s="84"/>
      <c r="BNK33" s="84"/>
      <c r="BNL33" s="84"/>
      <c r="BNM33" s="84"/>
      <c r="BNN33" s="84"/>
      <c r="BNO33" s="84"/>
      <c r="BNP33" s="84"/>
      <c r="BNQ33" s="84"/>
      <c r="BNR33" s="84"/>
      <c r="BNS33" s="84"/>
      <c r="BNT33" s="84"/>
      <c r="BNU33" s="84"/>
      <c r="BNV33" s="84"/>
      <c r="BNW33" s="84"/>
      <c r="BNX33" s="84"/>
      <c r="BNY33" s="84"/>
      <c r="BNZ33" s="84"/>
      <c r="BOA33" s="84"/>
      <c r="BOB33" s="84"/>
      <c r="BOC33" s="84"/>
      <c r="BOD33" s="84"/>
      <c r="BOE33" s="84"/>
      <c r="BOF33" s="84"/>
      <c r="BOG33" s="84"/>
      <c r="BOH33" s="84"/>
      <c r="BOI33" s="84"/>
      <c r="BOJ33" s="84"/>
      <c r="BOK33" s="84"/>
      <c r="BOL33" s="84"/>
      <c r="BOM33" s="84"/>
      <c r="BON33" s="84"/>
      <c r="BOO33" s="84"/>
      <c r="BOP33" s="84"/>
      <c r="BOQ33" s="84"/>
      <c r="BOR33" s="84"/>
      <c r="BOS33" s="84"/>
      <c r="BOT33" s="84"/>
      <c r="BOU33" s="84"/>
      <c r="BOV33" s="84"/>
      <c r="BOW33" s="84"/>
      <c r="BOX33" s="84"/>
      <c r="BOY33" s="84"/>
      <c r="BOZ33" s="84"/>
      <c r="BPA33" s="84"/>
      <c r="BPB33" s="84"/>
      <c r="BPC33" s="84"/>
      <c r="BPD33" s="84"/>
      <c r="BPE33" s="84"/>
      <c r="BPF33" s="84"/>
      <c r="BPG33" s="84"/>
      <c r="BPH33" s="84"/>
      <c r="BPI33" s="84"/>
      <c r="BPJ33" s="84"/>
      <c r="BPK33" s="84"/>
      <c r="BPL33" s="84"/>
      <c r="BPM33" s="84"/>
      <c r="BPN33" s="84"/>
      <c r="BPO33" s="84"/>
      <c r="BPP33" s="84"/>
      <c r="BPQ33" s="84"/>
      <c r="BPR33" s="84"/>
      <c r="BPS33" s="84"/>
      <c r="BPT33" s="84"/>
      <c r="BPU33" s="84"/>
      <c r="BPV33" s="84"/>
      <c r="BPW33" s="84"/>
      <c r="BPX33" s="84"/>
      <c r="BPY33" s="84"/>
      <c r="BPZ33" s="84"/>
      <c r="BQA33" s="84"/>
      <c r="BQB33" s="84"/>
      <c r="BQC33" s="84"/>
      <c r="BQD33" s="84"/>
      <c r="BQE33" s="84"/>
      <c r="BQF33" s="84"/>
      <c r="BQG33" s="84"/>
      <c r="BQH33" s="84"/>
      <c r="BQI33" s="84"/>
      <c r="BQJ33" s="84"/>
      <c r="BQK33" s="84"/>
      <c r="BQL33" s="84"/>
      <c r="BQM33" s="84"/>
      <c r="BQN33" s="84"/>
      <c r="BQO33" s="84"/>
      <c r="BQP33" s="84"/>
      <c r="BQQ33" s="84"/>
      <c r="BQR33" s="84"/>
      <c r="BQS33" s="84"/>
      <c r="BQT33" s="84"/>
      <c r="BQU33" s="84"/>
      <c r="BQV33" s="84"/>
      <c r="BQW33" s="84"/>
      <c r="BQX33" s="84"/>
      <c r="BQY33" s="84"/>
      <c r="BQZ33" s="84"/>
      <c r="BRA33" s="84"/>
      <c r="BRB33" s="84"/>
      <c r="BRC33" s="84"/>
      <c r="BRD33" s="84"/>
      <c r="BRE33" s="84"/>
      <c r="BRF33" s="84"/>
      <c r="BRG33" s="84"/>
      <c r="BRH33" s="84"/>
      <c r="BRI33" s="84"/>
      <c r="BRJ33" s="84"/>
      <c r="BRK33" s="84"/>
      <c r="BRL33" s="84"/>
      <c r="BRM33" s="84"/>
      <c r="BRN33" s="84"/>
      <c r="BRO33" s="84"/>
      <c r="BRP33" s="84"/>
      <c r="BRQ33" s="84"/>
      <c r="BRR33" s="84"/>
      <c r="BRS33" s="84"/>
      <c r="BRT33" s="84"/>
      <c r="BRU33" s="84"/>
      <c r="BRV33" s="84"/>
      <c r="BRW33" s="84"/>
      <c r="BRX33" s="84"/>
      <c r="BRY33" s="84"/>
      <c r="BRZ33" s="84"/>
      <c r="BSA33" s="84"/>
      <c r="BSB33" s="84"/>
      <c r="BSC33" s="84"/>
      <c r="BSD33" s="84"/>
      <c r="BSE33" s="84"/>
      <c r="BSF33" s="84"/>
      <c r="BSG33" s="84"/>
      <c r="BSH33" s="84"/>
      <c r="BSI33" s="84"/>
      <c r="BSJ33" s="84"/>
      <c r="BSK33" s="84"/>
      <c r="BSL33" s="84"/>
      <c r="BSM33" s="84"/>
      <c r="BSN33" s="84"/>
      <c r="BSO33" s="84"/>
      <c r="BSP33" s="84"/>
      <c r="BSQ33" s="84"/>
      <c r="BSR33" s="84"/>
      <c r="BSS33" s="84"/>
      <c r="BST33" s="84"/>
      <c r="BSU33" s="84"/>
      <c r="BSV33" s="84"/>
      <c r="BSW33" s="84"/>
      <c r="BSX33" s="84"/>
      <c r="BSY33" s="84"/>
      <c r="BSZ33" s="84"/>
      <c r="BTA33" s="84"/>
      <c r="BTB33" s="84"/>
      <c r="BTC33" s="84"/>
      <c r="BTD33" s="84"/>
      <c r="BTE33" s="84"/>
      <c r="BTF33" s="84"/>
      <c r="BTG33" s="84"/>
      <c r="BTH33" s="84"/>
      <c r="BTI33" s="84"/>
      <c r="BTJ33" s="84"/>
      <c r="BTK33" s="84"/>
      <c r="BTL33" s="84"/>
      <c r="BTM33" s="84"/>
      <c r="BTN33" s="84"/>
      <c r="BTO33" s="84"/>
      <c r="BTP33" s="84"/>
      <c r="BTQ33" s="84"/>
      <c r="BTR33" s="84"/>
      <c r="BTS33" s="84"/>
      <c r="BTT33" s="84"/>
      <c r="BTU33" s="84"/>
      <c r="BTV33" s="84"/>
      <c r="BTW33" s="84"/>
      <c r="BTX33" s="84"/>
      <c r="BTY33" s="84"/>
      <c r="BTZ33" s="84"/>
      <c r="BUA33" s="84"/>
      <c r="BUB33" s="84"/>
      <c r="BUC33" s="84"/>
      <c r="BUD33" s="84"/>
      <c r="BUE33" s="84"/>
      <c r="BUF33" s="84"/>
      <c r="BUG33" s="84"/>
      <c r="BUH33" s="84"/>
      <c r="BUI33" s="84"/>
      <c r="BUJ33" s="84"/>
      <c r="BUK33" s="84"/>
      <c r="BUL33" s="84"/>
      <c r="BUM33" s="84"/>
      <c r="BUN33" s="84"/>
      <c r="BUO33" s="84"/>
      <c r="BUP33" s="84"/>
      <c r="BUQ33" s="84"/>
      <c r="BUR33" s="84"/>
      <c r="BUS33" s="84"/>
      <c r="BUT33" s="84"/>
      <c r="BUU33" s="84"/>
      <c r="BUV33" s="84"/>
      <c r="BUW33" s="84"/>
      <c r="BUX33" s="84"/>
      <c r="BUY33" s="84"/>
      <c r="BUZ33" s="84"/>
      <c r="BVA33" s="84"/>
      <c r="BVB33" s="84"/>
      <c r="BVC33" s="84"/>
      <c r="BVD33" s="84"/>
      <c r="BVE33" s="84"/>
      <c r="BVF33" s="84"/>
      <c r="BVG33" s="84"/>
      <c r="BVH33" s="84"/>
      <c r="BVI33" s="84"/>
      <c r="BVJ33" s="84"/>
      <c r="BVK33" s="84"/>
      <c r="BVL33" s="84"/>
      <c r="BVM33" s="84"/>
      <c r="BVN33" s="84"/>
      <c r="BVO33" s="84"/>
      <c r="BVP33" s="84"/>
      <c r="BVQ33" s="84"/>
      <c r="BVR33" s="84"/>
      <c r="BVS33" s="84"/>
      <c r="BVT33" s="84"/>
      <c r="BVU33" s="84"/>
      <c r="BVV33" s="84"/>
      <c r="BVW33" s="84"/>
      <c r="BVX33" s="84"/>
      <c r="BVY33" s="84"/>
      <c r="BVZ33" s="84"/>
      <c r="BWA33" s="84"/>
      <c r="BWB33" s="84"/>
      <c r="BWC33" s="84"/>
      <c r="BWD33" s="84"/>
      <c r="BWE33" s="84"/>
      <c r="BWF33" s="84"/>
      <c r="BWG33" s="84"/>
      <c r="BWH33" s="84"/>
      <c r="BWI33" s="84"/>
      <c r="BWJ33" s="84"/>
      <c r="BWK33" s="84"/>
      <c r="BWL33" s="84"/>
      <c r="BWM33" s="84"/>
      <c r="BWN33" s="84"/>
      <c r="BWO33" s="84"/>
      <c r="BWP33" s="84"/>
      <c r="BWQ33" s="84"/>
      <c r="BWR33" s="84"/>
      <c r="BWS33" s="84"/>
      <c r="BWT33" s="84"/>
      <c r="BWU33" s="84"/>
      <c r="BWV33" s="84"/>
      <c r="BWW33" s="84"/>
      <c r="BWX33" s="84"/>
      <c r="BWY33" s="84"/>
      <c r="BWZ33" s="84"/>
      <c r="BXA33" s="84"/>
      <c r="BXB33" s="84"/>
      <c r="BXC33" s="84"/>
      <c r="BXD33" s="84"/>
      <c r="BXE33" s="84"/>
      <c r="BXF33" s="84"/>
      <c r="BXG33" s="84"/>
      <c r="BXH33" s="84"/>
      <c r="BXI33" s="84"/>
      <c r="BXJ33" s="84"/>
      <c r="BXK33" s="84"/>
      <c r="BXL33" s="84"/>
      <c r="BXM33" s="84"/>
      <c r="BXN33" s="84"/>
      <c r="BXO33" s="84"/>
      <c r="BXP33" s="84"/>
      <c r="BXQ33" s="84"/>
      <c r="BXR33" s="84"/>
      <c r="BXS33" s="84"/>
      <c r="BXT33" s="84"/>
      <c r="BXU33" s="84"/>
      <c r="BXV33" s="84"/>
      <c r="BXW33" s="84"/>
      <c r="BXX33" s="84"/>
      <c r="BXY33" s="84"/>
      <c r="BXZ33" s="84"/>
      <c r="BYA33" s="84"/>
      <c r="BYB33" s="84"/>
      <c r="BYC33" s="84"/>
      <c r="BYD33" s="84"/>
      <c r="BYE33" s="84"/>
      <c r="BYF33" s="84"/>
      <c r="BYG33" s="84"/>
      <c r="BYH33" s="84"/>
      <c r="BYI33" s="84"/>
      <c r="BYJ33" s="84"/>
      <c r="BYK33" s="84"/>
      <c r="BYL33" s="84"/>
      <c r="BYM33" s="84"/>
      <c r="BYN33" s="84"/>
      <c r="BYO33" s="84"/>
      <c r="BYP33" s="84"/>
      <c r="BYQ33" s="84"/>
      <c r="BYR33" s="84"/>
      <c r="BYS33" s="84"/>
      <c r="BYT33" s="84"/>
      <c r="BYU33" s="84"/>
      <c r="BYV33" s="84"/>
      <c r="BYW33" s="84"/>
      <c r="BYX33" s="84"/>
      <c r="BYY33" s="84"/>
      <c r="BYZ33" s="84"/>
      <c r="BZA33" s="84"/>
      <c r="BZB33" s="84"/>
      <c r="BZC33" s="84"/>
      <c r="BZD33" s="84"/>
      <c r="BZE33" s="84"/>
      <c r="BZF33" s="84"/>
      <c r="BZG33" s="84"/>
      <c r="BZH33" s="84"/>
      <c r="BZI33" s="84"/>
      <c r="BZJ33" s="84"/>
      <c r="BZK33" s="84"/>
      <c r="BZL33" s="84"/>
      <c r="BZM33" s="84"/>
      <c r="BZN33" s="84"/>
      <c r="BZO33" s="84"/>
      <c r="BZP33" s="84"/>
      <c r="BZQ33" s="84"/>
      <c r="BZR33" s="84"/>
      <c r="BZS33" s="84"/>
      <c r="BZT33" s="84"/>
      <c r="BZU33" s="84"/>
      <c r="BZV33" s="84"/>
      <c r="BZW33" s="84"/>
      <c r="BZX33" s="84"/>
      <c r="BZY33" s="84"/>
      <c r="BZZ33" s="84"/>
      <c r="CAA33" s="84"/>
      <c r="CAB33" s="84"/>
      <c r="CAC33" s="84"/>
      <c r="CAD33" s="84"/>
      <c r="CAE33" s="84"/>
      <c r="CAF33" s="84"/>
      <c r="CAG33" s="84"/>
      <c r="CAH33" s="84"/>
      <c r="CAI33" s="84"/>
      <c r="CAJ33" s="84"/>
      <c r="CAK33" s="84"/>
      <c r="CAL33" s="84"/>
      <c r="CAM33" s="84"/>
      <c r="CAN33" s="84"/>
      <c r="CAO33" s="84"/>
      <c r="CAP33" s="84"/>
      <c r="CAQ33" s="84"/>
      <c r="CAR33" s="84"/>
      <c r="CAS33" s="84"/>
      <c r="CAT33" s="84"/>
      <c r="CAU33" s="84"/>
      <c r="CAV33" s="84"/>
      <c r="CAW33" s="84"/>
      <c r="CAX33" s="84"/>
      <c r="CAY33" s="84"/>
      <c r="CAZ33" s="84"/>
      <c r="CBA33" s="84"/>
      <c r="CBB33" s="84"/>
      <c r="CBC33" s="84"/>
      <c r="CBD33" s="84"/>
      <c r="CBE33" s="84"/>
      <c r="CBF33" s="84"/>
      <c r="CBG33" s="84"/>
      <c r="CBH33" s="84"/>
      <c r="CBI33" s="84"/>
      <c r="CBJ33" s="84"/>
      <c r="CBK33" s="84"/>
      <c r="CBL33" s="84"/>
      <c r="CBM33" s="84"/>
      <c r="CBN33" s="84"/>
      <c r="CBO33" s="84"/>
      <c r="CBP33" s="84"/>
      <c r="CBQ33" s="84"/>
      <c r="CBR33" s="84"/>
      <c r="CBS33" s="84"/>
      <c r="CBT33" s="84"/>
      <c r="CBU33" s="84"/>
      <c r="CBV33" s="84"/>
      <c r="CBW33" s="84"/>
      <c r="CBX33" s="84"/>
      <c r="CBY33" s="84"/>
      <c r="CBZ33" s="84"/>
      <c r="CCA33" s="84"/>
      <c r="CCB33" s="84"/>
      <c r="CCC33" s="84"/>
      <c r="CCD33" s="84"/>
      <c r="CCE33" s="84"/>
      <c r="CCF33" s="84"/>
      <c r="CCG33" s="84"/>
      <c r="CCH33" s="84"/>
      <c r="CCI33" s="84"/>
      <c r="CCJ33" s="84"/>
      <c r="CCK33" s="84"/>
      <c r="CCL33" s="84"/>
      <c r="CCM33" s="84"/>
      <c r="CCN33" s="84"/>
      <c r="CCO33" s="84"/>
      <c r="CCP33" s="84"/>
      <c r="CCQ33" s="84"/>
      <c r="CCR33" s="84"/>
      <c r="CCS33" s="84"/>
      <c r="CCT33" s="84"/>
      <c r="CCU33" s="84"/>
      <c r="CCV33" s="84"/>
      <c r="CCW33" s="84"/>
      <c r="CCX33" s="84"/>
      <c r="CCY33" s="84"/>
      <c r="CCZ33" s="84"/>
      <c r="CDA33" s="84"/>
      <c r="CDB33" s="84"/>
      <c r="CDC33" s="84"/>
      <c r="CDD33" s="84"/>
      <c r="CDE33" s="84"/>
      <c r="CDF33" s="84"/>
      <c r="CDG33" s="84"/>
      <c r="CDH33" s="84"/>
      <c r="CDI33" s="84"/>
      <c r="CDJ33" s="84"/>
      <c r="CDK33" s="84"/>
      <c r="CDL33" s="84"/>
      <c r="CDM33" s="84"/>
      <c r="CDN33" s="84"/>
      <c r="CDO33" s="84"/>
      <c r="CDP33" s="84"/>
      <c r="CDQ33" s="84"/>
      <c r="CDR33" s="84"/>
      <c r="CDS33" s="84"/>
      <c r="CDT33" s="84"/>
      <c r="CDU33" s="84"/>
      <c r="CDV33" s="84"/>
      <c r="CDW33" s="84"/>
      <c r="CDX33" s="84"/>
      <c r="CDY33" s="84"/>
      <c r="CDZ33" s="84"/>
      <c r="CEA33" s="84"/>
      <c r="CEB33" s="84"/>
      <c r="CEC33" s="84"/>
      <c r="CED33" s="84"/>
      <c r="CEE33" s="84"/>
      <c r="CEF33" s="84"/>
      <c r="CEG33" s="84"/>
      <c r="CEH33" s="84"/>
      <c r="CEI33" s="84"/>
      <c r="CEJ33" s="84"/>
      <c r="CEK33" s="84"/>
      <c r="CEL33" s="84"/>
      <c r="CEM33" s="84"/>
      <c r="CEN33" s="84"/>
      <c r="CEO33" s="84"/>
      <c r="CEP33" s="84"/>
      <c r="CEQ33" s="84"/>
      <c r="CER33" s="84"/>
      <c r="CES33" s="84"/>
      <c r="CET33" s="84"/>
      <c r="CEU33" s="84"/>
      <c r="CEV33" s="84"/>
      <c r="CEW33" s="84"/>
      <c r="CEX33" s="84"/>
      <c r="CEY33" s="84"/>
      <c r="CEZ33" s="84"/>
      <c r="CFA33" s="84"/>
      <c r="CFB33" s="84"/>
      <c r="CFC33" s="84"/>
      <c r="CFD33" s="84"/>
      <c r="CFE33" s="84"/>
      <c r="CFF33" s="84"/>
      <c r="CFG33" s="84"/>
      <c r="CFH33" s="84"/>
      <c r="CFI33" s="84"/>
      <c r="CFJ33" s="84"/>
      <c r="CFK33" s="84"/>
      <c r="CFL33" s="84"/>
      <c r="CFM33" s="84"/>
      <c r="CFN33" s="84"/>
      <c r="CFO33" s="84"/>
      <c r="CFP33" s="84"/>
      <c r="CFQ33" s="84"/>
      <c r="CFR33" s="84"/>
      <c r="CFS33" s="84"/>
      <c r="CFT33" s="84"/>
      <c r="CFU33" s="84"/>
      <c r="CFV33" s="84"/>
      <c r="CFW33" s="84"/>
      <c r="CFX33" s="84"/>
      <c r="CFY33" s="84"/>
      <c r="CFZ33" s="84"/>
      <c r="CGA33" s="84"/>
      <c r="CGB33" s="84"/>
      <c r="CGC33" s="84"/>
      <c r="CGD33" s="84"/>
      <c r="CGE33" s="84"/>
      <c r="CGF33" s="84"/>
      <c r="CGG33" s="84"/>
      <c r="CGH33" s="84"/>
      <c r="CGI33" s="84"/>
      <c r="CGJ33" s="84"/>
      <c r="CGK33" s="84"/>
      <c r="CGL33" s="84"/>
      <c r="CGM33" s="84"/>
      <c r="CGN33" s="84"/>
      <c r="CGO33" s="84"/>
      <c r="CGP33" s="84"/>
      <c r="CGQ33" s="84"/>
      <c r="CGR33" s="84"/>
      <c r="CGS33" s="84"/>
      <c r="CGT33" s="84"/>
      <c r="CGU33" s="84"/>
      <c r="CGV33" s="84"/>
      <c r="CGW33" s="84"/>
      <c r="CGX33" s="84"/>
      <c r="CGY33" s="84"/>
      <c r="CGZ33" s="84"/>
      <c r="CHA33" s="84"/>
      <c r="CHB33" s="84"/>
      <c r="CHC33" s="84"/>
      <c r="CHD33" s="84"/>
      <c r="CHE33" s="84"/>
      <c r="CHF33" s="84"/>
      <c r="CHG33" s="84"/>
      <c r="CHH33" s="84"/>
      <c r="CHI33" s="84"/>
      <c r="CHJ33" s="84"/>
      <c r="CHK33" s="84"/>
      <c r="CHL33" s="84"/>
      <c r="CHM33" s="84"/>
      <c r="CHN33" s="84"/>
      <c r="CHO33" s="84"/>
      <c r="CHP33" s="84"/>
      <c r="CHQ33" s="84"/>
      <c r="CHR33" s="84"/>
      <c r="CHS33" s="84"/>
      <c r="CHT33" s="84"/>
      <c r="CHU33" s="84"/>
      <c r="CHV33" s="84"/>
      <c r="CHW33" s="84"/>
      <c r="CHX33" s="84"/>
      <c r="CHY33" s="84"/>
      <c r="CHZ33" s="84"/>
      <c r="CIA33" s="84"/>
      <c r="CIB33" s="84"/>
      <c r="CIC33" s="84"/>
      <c r="CID33" s="84"/>
      <c r="CIE33" s="84"/>
      <c r="CIF33" s="84"/>
      <c r="CIG33" s="84"/>
      <c r="CIH33" s="84"/>
      <c r="CII33" s="84"/>
      <c r="CIJ33" s="84"/>
      <c r="CIK33" s="84"/>
      <c r="CIL33" s="84"/>
      <c r="CIM33" s="84"/>
      <c r="CIN33" s="84"/>
      <c r="CIO33" s="84"/>
      <c r="CIP33" s="84"/>
      <c r="CIQ33" s="84"/>
      <c r="CIR33" s="84"/>
      <c r="CIS33" s="84"/>
      <c r="CIT33" s="84"/>
      <c r="CIU33" s="84"/>
      <c r="CIV33" s="84"/>
      <c r="CIW33" s="84"/>
      <c r="CIX33" s="84"/>
      <c r="CIY33" s="84"/>
      <c r="CIZ33" s="84"/>
      <c r="CJA33" s="84"/>
      <c r="CJB33" s="84"/>
      <c r="CJC33" s="84"/>
      <c r="CJD33" s="84"/>
      <c r="CJE33" s="84"/>
      <c r="CJF33" s="84"/>
      <c r="CJG33" s="84"/>
      <c r="CJH33" s="84"/>
      <c r="CJI33" s="84"/>
      <c r="CJJ33" s="84"/>
      <c r="CJK33" s="84"/>
      <c r="CJL33" s="84"/>
      <c r="CJM33" s="84"/>
      <c r="CJN33" s="84"/>
      <c r="CJO33" s="84"/>
      <c r="CJP33" s="84"/>
      <c r="CJQ33" s="84"/>
      <c r="CJR33" s="84"/>
      <c r="CJS33" s="84"/>
      <c r="CJT33" s="84"/>
      <c r="CJU33" s="84"/>
      <c r="CJV33" s="84"/>
      <c r="CJW33" s="84"/>
      <c r="CJX33" s="84"/>
      <c r="CJY33" s="84"/>
      <c r="CJZ33" s="84"/>
      <c r="CKA33" s="84"/>
      <c r="CKB33" s="84"/>
      <c r="CKC33" s="84"/>
      <c r="CKD33" s="84"/>
      <c r="CKE33" s="84"/>
      <c r="CKF33" s="84"/>
      <c r="CKG33" s="84"/>
      <c r="CKH33" s="84"/>
      <c r="CKI33" s="84"/>
      <c r="CKJ33" s="84"/>
      <c r="CKK33" s="84"/>
      <c r="CKL33" s="84"/>
      <c r="CKM33" s="84"/>
      <c r="CKN33" s="84"/>
      <c r="CKO33" s="84"/>
      <c r="CKP33" s="84"/>
      <c r="CKQ33" s="84"/>
      <c r="CKR33" s="84"/>
      <c r="CKS33" s="84"/>
      <c r="CKT33" s="84"/>
      <c r="CKU33" s="84"/>
      <c r="CKV33" s="84"/>
      <c r="CKW33" s="84"/>
      <c r="CKX33" s="84"/>
      <c r="CKY33" s="84"/>
      <c r="CKZ33" s="84"/>
      <c r="CLA33" s="84"/>
      <c r="CLB33" s="84"/>
      <c r="CLC33" s="84"/>
      <c r="CLD33" s="84"/>
      <c r="CLE33" s="84"/>
      <c r="CLF33" s="84"/>
      <c r="CLG33" s="84"/>
      <c r="CLH33" s="84"/>
      <c r="CLI33" s="84"/>
      <c r="CLJ33" s="84"/>
      <c r="CLK33" s="84"/>
      <c r="CLL33" s="84"/>
      <c r="CLM33" s="84"/>
      <c r="CLN33" s="84"/>
      <c r="CLO33" s="84"/>
      <c r="CLP33" s="84"/>
      <c r="CLQ33" s="84"/>
      <c r="CLR33" s="84"/>
      <c r="CLS33" s="84"/>
      <c r="CLT33" s="84"/>
      <c r="CLU33" s="84"/>
      <c r="CLV33" s="84"/>
      <c r="CLW33" s="84"/>
      <c r="CLX33" s="84"/>
      <c r="CLY33" s="84"/>
      <c r="CLZ33" s="84"/>
      <c r="CMA33" s="84"/>
      <c r="CMB33" s="84"/>
      <c r="CMC33" s="84"/>
      <c r="CMD33" s="84"/>
      <c r="CME33" s="84"/>
      <c r="CMF33" s="84"/>
      <c r="CMG33" s="84"/>
      <c r="CMH33" s="84"/>
      <c r="CMI33" s="84"/>
      <c r="CMJ33" s="84"/>
      <c r="CMK33" s="84"/>
      <c r="CML33" s="84"/>
      <c r="CMM33" s="84"/>
      <c r="CMN33" s="84"/>
      <c r="CMO33" s="84"/>
      <c r="CMP33" s="84"/>
      <c r="CMQ33" s="84"/>
      <c r="CMR33" s="84"/>
      <c r="CMS33" s="84"/>
      <c r="CMT33" s="84"/>
      <c r="CMU33" s="84"/>
      <c r="CMV33" s="84"/>
      <c r="CMW33" s="84"/>
      <c r="CMX33" s="84"/>
      <c r="CMY33" s="84"/>
      <c r="CMZ33" s="84"/>
      <c r="CNA33" s="84"/>
      <c r="CNB33" s="84"/>
      <c r="CNC33" s="84"/>
      <c r="CND33" s="84"/>
      <c r="CNE33" s="84"/>
      <c r="CNF33" s="84"/>
      <c r="CNG33" s="84"/>
      <c r="CNH33" s="84"/>
      <c r="CNI33" s="84"/>
      <c r="CNJ33" s="84"/>
      <c r="CNK33" s="84"/>
      <c r="CNL33" s="84"/>
      <c r="CNM33" s="84"/>
      <c r="CNN33" s="84"/>
      <c r="CNO33" s="84"/>
      <c r="CNP33" s="84"/>
      <c r="CNQ33" s="84"/>
      <c r="CNR33" s="84"/>
      <c r="CNS33" s="84"/>
      <c r="CNT33" s="84"/>
      <c r="CNU33" s="84"/>
      <c r="CNV33" s="84"/>
      <c r="CNW33" s="84"/>
      <c r="CNX33" s="84"/>
      <c r="CNY33" s="84"/>
      <c r="CNZ33" s="84"/>
      <c r="COA33" s="84"/>
      <c r="COB33" s="84"/>
      <c r="COC33" s="84"/>
      <c r="COD33" s="84"/>
      <c r="COE33" s="84"/>
      <c r="COF33" s="84"/>
      <c r="COG33" s="84"/>
      <c r="COH33" s="84"/>
      <c r="COI33" s="84"/>
      <c r="COJ33" s="84"/>
      <c r="COK33" s="84"/>
      <c r="COL33" s="84"/>
      <c r="COM33" s="84"/>
      <c r="CON33" s="84"/>
      <c r="COO33" s="84"/>
      <c r="COP33" s="84"/>
      <c r="COQ33" s="84"/>
      <c r="COR33" s="84"/>
      <c r="COS33" s="84"/>
      <c r="COT33" s="84"/>
      <c r="COU33" s="84"/>
      <c r="COV33" s="84"/>
      <c r="COW33" s="84"/>
      <c r="COX33" s="84"/>
      <c r="COY33" s="84"/>
      <c r="COZ33" s="84"/>
      <c r="CPA33" s="84"/>
      <c r="CPB33" s="84"/>
      <c r="CPC33" s="84"/>
      <c r="CPD33" s="84"/>
      <c r="CPE33" s="84"/>
      <c r="CPF33" s="84"/>
      <c r="CPG33" s="84"/>
      <c r="CPH33" s="84"/>
      <c r="CPI33" s="84"/>
      <c r="CPJ33" s="84"/>
      <c r="CPK33" s="84"/>
      <c r="CPL33" s="84"/>
      <c r="CPM33" s="84"/>
      <c r="CPN33" s="84"/>
      <c r="CPO33" s="84"/>
      <c r="CPP33" s="84"/>
      <c r="CPQ33" s="84"/>
      <c r="CPR33" s="84"/>
      <c r="CPS33" s="84"/>
      <c r="CPT33" s="84"/>
      <c r="CPU33" s="84"/>
      <c r="CPV33" s="84"/>
      <c r="CPW33" s="84"/>
      <c r="CPX33" s="84"/>
      <c r="CPY33" s="84"/>
      <c r="CPZ33" s="84"/>
      <c r="CQA33" s="84"/>
      <c r="CQB33" s="84"/>
      <c r="CQC33" s="84"/>
      <c r="CQD33" s="84"/>
      <c r="CQE33" s="84"/>
      <c r="CQF33" s="84"/>
      <c r="CQG33" s="84"/>
      <c r="CQH33" s="84"/>
      <c r="CQI33" s="84"/>
      <c r="CQJ33" s="84"/>
      <c r="CQK33" s="84"/>
      <c r="CQL33" s="84"/>
      <c r="CQM33" s="84"/>
      <c r="CQN33" s="84"/>
      <c r="CQO33" s="84"/>
      <c r="CQP33" s="84"/>
      <c r="CQQ33" s="84"/>
      <c r="CQR33" s="84"/>
      <c r="CQS33" s="84"/>
      <c r="CQT33" s="84"/>
      <c r="CQU33" s="84"/>
      <c r="CQV33" s="84"/>
      <c r="CQW33" s="84"/>
      <c r="CQX33" s="84"/>
      <c r="CQY33" s="84"/>
      <c r="CQZ33" s="84"/>
      <c r="CRA33" s="84"/>
      <c r="CRB33" s="84"/>
      <c r="CRC33" s="84"/>
      <c r="CRD33" s="84"/>
      <c r="CRE33" s="84"/>
      <c r="CRF33" s="84"/>
      <c r="CRG33" s="84"/>
      <c r="CRH33" s="84"/>
      <c r="CRI33" s="84"/>
      <c r="CRJ33" s="84"/>
      <c r="CRK33" s="84"/>
      <c r="CRL33" s="84"/>
      <c r="CRM33" s="84"/>
      <c r="CRN33" s="84"/>
      <c r="CRO33" s="84"/>
      <c r="CRP33" s="84"/>
      <c r="CRQ33" s="84"/>
      <c r="CRR33" s="84"/>
      <c r="CRS33" s="84"/>
      <c r="CRT33" s="84"/>
      <c r="CRU33" s="84"/>
      <c r="CRV33" s="84"/>
      <c r="CRW33" s="84"/>
      <c r="CRX33" s="84"/>
      <c r="CRY33" s="84"/>
      <c r="CRZ33" s="84"/>
      <c r="CSA33" s="84"/>
      <c r="CSB33" s="84"/>
      <c r="CSC33" s="84"/>
      <c r="CSD33" s="84"/>
      <c r="CSE33" s="84"/>
      <c r="CSF33" s="84"/>
      <c r="CSG33" s="84"/>
      <c r="CSH33" s="84"/>
      <c r="CSI33" s="84"/>
      <c r="CSJ33" s="84"/>
      <c r="CSK33" s="84"/>
      <c r="CSL33" s="84"/>
      <c r="CSM33" s="84"/>
      <c r="CSN33" s="84"/>
      <c r="CSO33" s="84"/>
      <c r="CSP33" s="84"/>
      <c r="CSQ33" s="84"/>
      <c r="CSR33" s="84"/>
      <c r="CSS33" s="84"/>
      <c r="CST33" s="84"/>
      <c r="CSU33" s="84"/>
      <c r="CSV33" s="84"/>
      <c r="CSW33" s="84"/>
      <c r="CSX33" s="84"/>
      <c r="CSY33" s="84"/>
      <c r="CSZ33" s="84"/>
      <c r="CTA33" s="84"/>
      <c r="CTB33" s="84"/>
      <c r="CTC33" s="84"/>
      <c r="CTD33" s="84"/>
      <c r="CTE33" s="84"/>
      <c r="CTF33" s="84"/>
      <c r="CTG33" s="84"/>
      <c r="CTH33" s="84"/>
      <c r="CTI33" s="84"/>
      <c r="CTJ33" s="84"/>
      <c r="CTK33" s="84"/>
      <c r="CTL33" s="84"/>
      <c r="CTM33" s="84"/>
      <c r="CTN33" s="84"/>
      <c r="CTO33" s="84"/>
      <c r="CTP33" s="84"/>
      <c r="CTQ33" s="84"/>
      <c r="CTR33" s="84"/>
      <c r="CTS33" s="84"/>
      <c r="CTT33" s="84"/>
      <c r="CTU33" s="84"/>
      <c r="CTV33" s="84"/>
      <c r="CTW33" s="84"/>
      <c r="CTX33" s="84"/>
      <c r="CTY33" s="84"/>
      <c r="CTZ33" s="84"/>
      <c r="CUA33" s="84"/>
      <c r="CUB33" s="84"/>
      <c r="CUC33" s="84"/>
      <c r="CUD33" s="84"/>
      <c r="CUE33" s="84"/>
      <c r="CUF33" s="84"/>
      <c r="CUG33" s="84"/>
      <c r="CUH33" s="84"/>
      <c r="CUI33" s="84"/>
      <c r="CUJ33" s="84"/>
      <c r="CUK33" s="84"/>
      <c r="CUL33" s="84"/>
      <c r="CUM33" s="84"/>
      <c r="CUN33" s="84"/>
      <c r="CUO33" s="84"/>
      <c r="CUP33" s="84"/>
      <c r="CUQ33" s="84"/>
      <c r="CUR33" s="84"/>
      <c r="CUS33" s="84"/>
      <c r="CUT33" s="84"/>
      <c r="CUU33" s="84"/>
      <c r="CUV33" s="84"/>
      <c r="CUW33" s="84"/>
      <c r="CUX33" s="84"/>
      <c r="CUY33" s="84"/>
      <c r="CUZ33" s="84"/>
      <c r="CVA33" s="84"/>
      <c r="CVB33" s="84"/>
      <c r="CVC33" s="84"/>
      <c r="CVD33" s="84"/>
      <c r="CVE33" s="84"/>
      <c r="CVF33" s="84"/>
      <c r="CVG33" s="84"/>
      <c r="CVH33" s="84"/>
      <c r="CVI33" s="84"/>
      <c r="CVJ33" s="84"/>
      <c r="CVK33" s="84"/>
      <c r="CVL33" s="84"/>
      <c r="CVM33" s="84"/>
      <c r="CVN33" s="84"/>
      <c r="CVO33" s="84"/>
      <c r="CVP33" s="84"/>
      <c r="CVQ33" s="84"/>
      <c r="CVR33" s="84"/>
      <c r="CVS33" s="84"/>
      <c r="CVT33" s="84"/>
      <c r="CVU33" s="84"/>
      <c r="CVV33" s="84"/>
      <c r="CVW33" s="84"/>
      <c r="CVX33" s="84"/>
      <c r="CVY33" s="84"/>
      <c r="CVZ33" s="84"/>
      <c r="CWA33" s="84"/>
      <c r="CWB33" s="84"/>
      <c r="CWC33" s="84"/>
      <c r="CWD33" s="84"/>
      <c r="CWE33" s="84"/>
      <c r="CWF33" s="84"/>
      <c r="CWG33" s="84"/>
      <c r="CWH33" s="84"/>
      <c r="CWI33" s="84"/>
      <c r="CWJ33" s="84"/>
      <c r="CWK33" s="84"/>
      <c r="CWL33" s="84"/>
      <c r="CWM33" s="84"/>
      <c r="CWN33" s="84"/>
      <c r="CWO33" s="84"/>
      <c r="CWP33" s="84"/>
      <c r="CWQ33" s="84"/>
      <c r="CWR33" s="84"/>
      <c r="CWS33" s="84"/>
      <c r="CWT33" s="84"/>
      <c r="CWU33" s="84"/>
      <c r="CWV33" s="84"/>
      <c r="CWW33" s="84"/>
      <c r="CWX33" s="84"/>
      <c r="CWY33" s="84"/>
      <c r="CWZ33" s="84"/>
      <c r="CXA33" s="84"/>
      <c r="CXB33" s="84"/>
      <c r="CXC33" s="84"/>
      <c r="CXD33" s="84"/>
      <c r="CXE33" s="84"/>
      <c r="CXF33" s="84"/>
      <c r="CXG33" s="84"/>
      <c r="CXH33" s="84"/>
      <c r="CXI33" s="84"/>
      <c r="CXJ33" s="84"/>
      <c r="CXK33" s="84"/>
      <c r="CXL33" s="84"/>
      <c r="CXM33" s="84"/>
      <c r="CXN33" s="84"/>
      <c r="CXO33" s="84"/>
      <c r="CXP33" s="84"/>
      <c r="CXQ33" s="84"/>
      <c r="CXR33" s="84"/>
      <c r="CXS33" s="84"/>
      <c r="CXT33" s="84"/>
      <c r="CXU33" s="84"/>
      <c r="CXV33" s="84"/>
      <c r="CXW33" s="84"/>
      <c r="CXX33" s="84"/>
      <c r="CXY33" s="84"/>
      <c r="CXZ33" s="84"/>
      <c r="CYA33" s="84"/>
      <c r="CYB33" s="84"/>
      <c r="CYC33" s="84"/>
      <c r="CYD33" s="84"/>
      <c r="CYE33" s="84"/>
      <c r="CYF33" s="84"/>
      <c r="CYG33" s="84"/>
      <c r="CYH33" s="84"/>
      <c r="CYI33" s="84"/>
      <c r="CYJ33" s="84"/>
      <c r="CYK33" s="84"/>
      <c r="CYL33" s="84"/>
      <c r="CYM33" s="84"/>
      <c r="CYN33" s="84"/>
      <c r="CYO33" s="84"/>
      <c r="CYP33" s="84"/>
      <c r="CYQ33" s="84"/>
      <c r="CYR33" s="84"/>
      <c r="CYS33" s="84"/>
      <c r="CYT33" s="84"/>
      <c r="CYU33" s="84"/>
      <c r="CYV33" s="84"/>
      <c r="CYW33" s="84"/>
      <c r="CYX33" s="84"/>
      <c r="CYY33" s="84"/>
      <c r="CYZ33" s="84"/>
      <c r="CZA33" s="84"/>
      <c r="CZB33" s="84"/>
      <c r="CZC33" s="84"/>
      <c r="CZD33" s="84"/>
      <c r="CZE33" s="84"/>
      <c r="CZF33" s="84"/>
      <c r="CZG33" s="84"/>
      <c r="CZH33" s="84"/>
      <c r="CZI33" s="84"/>
      <c r="CZJ33" s="84"/>
      <c r="CZK33" s="84"/>
      <c r="CZL33" s="84"/>
      <c r="CZM33" s="84"/>
      <c r="CZN33" s="84"/>
      <c r="CZO33" s="84"/>
      <c r="CZP33" s="84"/>
      <c r="CZQ33" s="84"/>
      <c r="CZR33" s="84"/>
      <c r="CZS33" s="84"/>
      <c r="CZT33" s="84"/>
      <c r="CZU33" s="84"/>
      <c r="CZV33" s="84"/>
      <c r="CZW33" s="84"/>
      <c r="CZX33" s="84"/>
      <c r="CZY33" s="84"/>
      <c r="CZZ33" s="84"/>
      <c r="DAA33" s="84"/>
      <c r="DAB33" s="84"/>
      <c r="DAC33" s="84"/>
      <c r="DAD33" s="84"/>
      <c r="DAE33" s="84"/>
      <c r="DAF33" s="84"/>
      <c r="DAG33" s="84"/>
      <c r="DAH33" s="84"/>
      <c r="DAI33" s="84"/>
      <c r="DAJ33" s="84"/>
      <c r="DAK33" s="84"/>
      <c r="DAL33" s="84"/>
      <c r="DAM33" s="84"/>
      <c r="DAN33" s="84"/>
      <c r="DAO33" s="84"/>
      <c r="DAP33" s="84"/>
      <c r="DAQ33" s="84"/>
      <c r="DAR33" s="84"/>
      <c r="DAS33" s="84"/>
      <c r="DAT33" s="84"/>
      <c r="DAU33" s="84"/>
      <c r="DAV33" s="84"/>
      <c r="DAW33" s="84"/>
      <c r="DAX33" s="84"/>
      <c r="DAY33" s="84"/>
      <c r="DAZ33" s="84"/>
      <c r="DBA33" s="84"/>
      <c r="DBB33" s="84"/>
      <c r="DBC33" s="84"/>
      <c r="DBD33" s="84"/>
      <c r="DBE33" s="84"/>
      <c r="DBF33" s="84"/>
      <c r="DBG33" s="84"/>
      <c r="DBH33" s="84"/>
      <c r="DBI33" s="84"/>
      <c r="DBJ33" s="84"/>
      <c r="DBK33" s="84"/>
      <c r="DBL33" s="84"/>
      <c r="DBM33" s="84"/>
      <c r="DBN33" s="84"/>
      <c r="DBO33" s="84"/>
      <c r="DBP33" s="84"/>
      <c r="DBQ33" s="84"/>
      <c r="DBR33" s="84"/>
      <c r="DBS33" s="84"/>
      <c r="DBT33" s="84"/>
      <c r="DBU33" s="84"/>
      <c r="DBV33" s="84"/>
      <c r="DBW33" s="84"/>
      <c r="DBX33" s="84"/>
      <c r="DBY33" s="84"/>
      <c r="DBZ33" s="84"/>
      <c r="DCA33" s="84"/>
      <c r="DCB33" s="84"/>
      <c r="DCC33" s="84"/>
      <c r="DCD33" s="84"/>
      <c r="DCE33" s="84"/>
      <c r="DCF33" s="84"/>
      <c r="DCG33" s="84"/>
      <c r="DCH33" s="84"/>
      <c r="DCI33" s="84"/>
      <c r="DCJ33" s="84"/>
      <c r="DCK33" s="84"/>
      <c r="DCL33" s="84"/>
      <c r="DCM33" s="84"/>
      <c r="DCN33" s="84"/>
      <c r="DCO33" s="84"/>
      <c r="DCP33" s="84"/>
      <c r="DCQ33" s="84"/>
      <c r="DCR33" s="84"/>
      <c r="DCS33" s="84"/>
      <c r="DCT33" s="84"/>
      <c r="DCU33" s="84"/>
      <c r="DCV33" s="84"/>
      <c r="DCW33" s="84"/>
      <c r="DCX33" s="84"/>
      <c r="DCY33" s="84"/>
      <c r="DCZ33" s="84"/>
      <c r="DDA33" s="84"/>
      <c r="DDB33" s="84"/>
      <c r="DDC33" s="84"/>
      <c r="DDD33" s="84"/>
      <c r="DDE33" s="84"/>
      <c r="DDF33" s="84"/>
      <c r="DDG33" s="84"/>
      <c r="DDH33" s="84"/>
      <c r="DDI33" s="84"/>
      <c r="DDJ33" s="84"/>
      <c r="DDK33" s="84"/>
      <c r="DDL33" s="84"/>
      <c r="DDM33" s="84"/>
      <c r="DDN33" s="84"/>
      <c r="DDO33" s="84"/>
      <c r="DDP33" s="84"/>
      <c r="DDQ33" s="84"/>
      <c r="DDR33" s="84"/>
      <c r="DDS33" s="84"/>
      <c r="DDT33" s="84"/>
      <c r="DDU33" s="84"/>
      <c r="DDV33" s="84"/>
      <c r="DDW33" s="84"/>
      <c r="DDX33" s="84"/>
      <c r="DDY33" s="84"/>
      <c r="DDZ33" s="84"/>
      <c r="DEA33" s="84"/>
      <c r="DEB33" s="84"/>
      <c r="DEC33" s="84"/>
      <c r="DED33" s="84"/>
      <c r="DEE33" s="84"/>
      <c r="DEF33" s="84"/>
      <c r="DEG33" s="84"/>
      <c r="DEH33" s="84"/>
      <c r="DEI33" s="84"/>
      <c r="DEJ33" s="84"/>
      <c r="DEK33" s="84"/>
      <c r="DEL33" s="84"/>
      <c r="DEM33" s="84"/>
      <c r="DEN33" s="84"/>
      <c r="DEO33" s="84"/>
      <c r="DEP33" s="84"/>
      <c r="DEQ33" s="84"/>
      <c r="DER33" s="84"/>
      <c r="DES33" s="84"/>
      <c r="DET33" s="84"/>
      <c r="DEU33" s="84"/>
      <c r="DEV33" s="84"/>
      <c r="DEW33" s="84"/>
      <c r="DEX33" s="84"/>
      <c r="DEY33" s="84"/>
      <c r="DEZ33" s="84"/>
      <c r="DFA33" s="84"/>
      <c r="DFB33" s="84"/>
      <c r="DFC33" s="84"/>
      <c r="DFD33" s="84"/>
      <c r="DFE33" s="84"/>
      <c r="DFF33" s="84"/>
      <c r="DFG33" s="84"/>
      <c r="DFH33" s="84"/>
      <c r="DFI33" s="84"/>
      <c r="DFJ33" s="84"/>
      <c r="DFK33" s="84"/>
      <c r="DFL33" s="84"/>
      <c r="DFM33" s="84"/>
      <c r="DFN33" s="84"/>
      <c r="DFO33" s="84"/>
      <c r="DFP33" s="84"/>
      <c r="DFQ33" s="84"/>
      <c r="DFR33" s="84"/>
      <c r="DFS33" s="84"/>
      <c r="DFT33" s="84"/>
      <c r="DFU33" s="84"/>
      <c r="DFV33" s="84"/>
      <c r="DFW33" s="84"/>
      <c r="DFX33" s="84"/>
      <c r="DFY33" s="84"/>
      <c r="DFZ33" s="84"/>
      <c r="DGA33" s="84"/>
      <c r="DGB33" s="84"/>
      <c r="DGC33" s="84"/>
      <c r="DGD33" s="84"/>
      <c r="DGE33" s="84"/>
      <c r="DGF33" s="84"/>
      <c r="DGG33" s="84"/>
      <c r="DGH33" s="84"/>
      <c r="DGI33" s="84"/>
      <c r="DGJ33" s="84"/>
      <c r="DGK33" s="84"/>
      <c r="DGL33" s="84"/>
      <c r="DGM33" s="84"/>
      <c r="DGN33" s="84"/>
      <c r="DGO33" s="84"/>
      <c r="DGP33" s="84"/>
      <c r="DGQ33" s="84"/>
      <c r="DGR33" s="84"/>
      <c r="DGS33" s="84"/>
      <c r="DGT33" s="84"/>
      <c r="DGU33" s="84"/>
      <c r="DGV33" s="84"/>
      <c r="DGW33" s="84"/>
      <c r="DGX33" s="84"/>
      <c r="DGY33" s="84"/>
      <c r="DGZ33" s="84"/>
      <c r="DHA33" s="84"/>
      <c r="DHB33" s="84"/>
      <c r="DHC33" s="84"/>
      <c r="DHD33" s="84"/>
      <c r="DHE33" s="84"/>
      <c r="DHF33" s="84"/>
      <c r="DHG33" s="84"/>
      <c r="DHH33" s="84"/>
      <c r="DHI33" s="84"/>
      <c r="DHJ33" s="84"/>
      <c r="DHK33" s="84"/>
      <c r="DHL33" s="84"/>
      <c r="DHM33" s="84"/>
      <c r="DHN33" s="84"/>
      <c r="DHO33" s="84"/>
      <c r="DHP33" s="84"/>
      <c r="DHQ33" s="84"/>
      <c r="DHR33" s="84"/>
      <c r="DHS33" s="84"/>
      <c r="DHT33" s="84"/>
      <c r="DHU33" s="84"/>
      <c r="DHV33" s="84"/>
      <c r="DHW33" s="84"/>
      <c r="DHX33" s="84"/>
      <c r="DHY33" s="84"/>
      <c r="DHZ33" s="84"/>
      <c r="DIA33" s="84"/>
      <c r="DIB33" s="84"/>
      <c r="DIC33" s="84"/>
      <c r="DID33" s="84"/>
      <c r="DIE33" s="84"/>
      <c r="DIF33" s="84"/>
      <c r="DIG33" s="84"/>
      <c r="DIH33" s="84"/>
      <c r="DII33" s="84"/>
      <c r="DIJ33" s="84"/>
      <c r="DIK33" s="84"/>
      <c r="DIL33" s="84"/>
      <c r="DIM33" s="84"/>
      <c r="DIN33" s="84"/>
      <c r="DIO33" s="84"/>
      <c r="DIP33" s="84"/>
      <c r="DIQ33" s="84"/>
      <c r="DIR33" s="84"/>
      <c r="DIS33" s="84"/>
      <c r="DIT33" s="84"/>
      <c r="DIU33" s="84"/>
      <c r="DIV33" s="84"/>
      <c r="DIW33" s="84"/>
      <c r="DIX33" s="84"/>
      <c r="DIY33" s="84"/>
      <c r="DIZ33" s="84"/>
      <c r="DJA33" s="84"/>
      <c r="DJB33" s="84"/>
      <c r="DJC33" s="84"/>
      <c r="DJD33" s="84"/>
      <c r="DJE33" s="84"/>
      <c r="DJF33" s="84"/>
      <c r="DJG33" s="84"/>
      <c r="DJH33" s="84"/>
      <c r="DJI33" s="84"/>
      <c r="DJJ33" s="84"/>
      <c r="DJK33" s="84"/>
      <c r="DJL33" s="84"/>
      <c r="DJM33" s="84"/>
      <c r="DJN33" s="84"/>
      <c r="DJO33" s="84"/>
      <c r="DJP33" s="84"/>
      <c r="DJQ33" s="84"/>
      <c r="DJR33" s="84"/>
      <c r="DJS33" s="84"/>
      <c r="DJT33" s="84"/>
      <c r="DJU33" s="84"/>
      <c r="DJV33" s="84"/>
      <c r="DJW33" s="84"/>
      <c r="DJX33" s="84"/>
      <c r="DJY33" s="84"/>
      <c r="DJZ33" s="84"/>
      <c r="DKA33" s="84"/>
      <c r="DKB33" s="84"/>
      <c r="DKC33" s="84"/>
      <c r="DKD33" s="84"/>
      <c r="DKE33" s="84"/>
      <c r="DKF33" s="84"/>
      <c r="DKG33" s="84"/>
      <c r="DKH33" s="84"/>
      <c r="DKI33" s="84"/>
      <c r="DKJ33" s="84"/>
      <c r="DKK33" s="84"/>
      <c r="DKL33" s="84"/>
      <c r="DKM33" s="84"/>
      <c r="DKN33" s="84"/>
      <c r="DKO33" s="84"/>
      <c r="DKP33" s="84"/>
      <c r="DKQ33" s="84"/>
      <c r="DKR33" s="84"/>
      <c r="DKS33" s="84"/>
      <c r="DKT33" s="84"/>
      <c r="DKU33" s="84"/>
      <c r="DKV33" s="84"/>
      <c r="DKW33" s="84"/>
      <c r="DKX33" s="84"/>
      <c r="DKY33" s="84"/>
      <c r="DKZ33" s="84"/>
      <c r="DLA33" s="84"/>
      <c r="DLB33" s="84"/>
      <c r="DLC33" s="84"/>
      <c r="DLD33" s="84"/>
      <c r="DLE33" s="84"/>
      <c r="DLF33" s="84"/>
      <c r="DLG33" s="84"/>
      <c r="DLH33" s="84"/>
      <c r="DLI33" s="84"/>
      <c r="DLJ33" s="84"/>
      <c r="DLK33" s="84"/>
      <c r="DLL33" s="84"/>
      <c r="DLM33" s="84"/>
      <c r="DLN33" s="84"/>
      <c r="DLO33" s="84"/>
      <c r="DLP33" s="84"/>
      <c r="DLQ33" s="84"/>
      <c r="DLR33" s="84"/>
      <c r="DLS33" s="84"/>
      <c r="DLT33" s="84"/>
      <c r="DLU33" s="84"/>
      <c r="DLV33" s="84"/>
      <c r="DLW33" s="84"/>
      <c r="DLX33" s="84"/>
      <c r="DLY33" s="84"/>
      <c r="DLZ33" s="84"/>
      <c r="DMA33" s="84"/>
      <c r="DMB33" s="84"/>
      <c r="DMC33" s="84"/>
      <c r="DMD33" s="84"/>
      <c r="DME33" s="84"/>
      <c r="DMF33" s="84"/>
      <c r="DMG33" s="84"/>
      <c r="DMH33" s="84"/>
      <c r="DMI33" s="84"/>
      <c r="DMJ33" s="84"/>
      <c r="DMK33" s="84"/>
      <c r="DML33" s="84"/>
      <c r="DMM33" s="84"/>
      <c r="DMN33" s="84"/>
      <c r="DMO33" s="84"/>
      <c r="DMP33" s="84"/>
      <c r="DMQ33" s="84"/>
      <c r="DMR33" s="84"/>
      <c r="DMS33" s="84"/>
      <c r="DMT33" s="84"/>
      <c r="DMU33" s="84"/>
      <c r="DMV33" s="84"/>
      <c r="DMW33" s="84"/>
      <c r="DMX33" s="84"/>
      <c r="DMY33" s="84"/>
      <c r="DMZ33" s="84"/>
      <c r="DNA33" s="84"/>
      <c r="DNB33" s="84"/>
      <c r="DNC33" s="84"/>
      <c r="DND33" s="84"/>
      <c r="DNE33" s="84"/>
      <c r="DNF33" s="84"/>
      <c r="DNG33" s="84"/>
      <c r="DNH33" s="84"/>
      <c r="DNI33" s="84"/>
      <c r="DNJ33" s="84"/>
      <c r="DNK33" s="84"/>
      <c r="DNL33" s="84"/>
      <c r="DNM33" s="84"/>
      <c r="DNN33" s="84"/>
      <c r="DNO33" s="84"/>
      <c r="DNP33" s="84"/>
      <c r="DNQ33" s="84"/>
      <c r="DNR33" s="84"/>
      <c r="DNS33" s="84"/>
      <c r="DNT33" s="84"/>
      <c r="DNU33" s="84"/>
      <c r="DNV33" s="84"/>
      <c r="DNW33" s="84"/>
      <c r="DNX33" s="84"/>
      <c r="DNY33" s="84"/>
      <c r="DNZ33" s="84"/>
      <c r="DOA33" s="84"/>
      <c r="DOB33" s="84"/>
      <c r="DOC33" s="84"/>
      <c r="DOD33" s="84"/>
      <c r="DOE33" s="84"/>
      <c r="DOF33" s="84"/>
      <c r="DOG33" s="84"/>
      <c r="DOH33" s="84"/>
      <c r="DOI33" s="84"/>
      <c r="DOJ33" s="84"/>
      <c r="DOK33" s="84"/>
      <c r="DOL33" s="84"/>
      <c r="DOM33" s="84"/>
      <c r="DON33" s="84"/>
      <c r="DOO33" s="84"/>
      <c r="DOP33" s="84"/>
      <c r="DOQ33" s="84"/>
      <c r="DOR33" s="84"/>
      <c r="DOS33" s="84"/>
      <c r="DOT33" s="84"/>
      <c r="DOU33" s="84"/>
      <c r="DOV33" s="84"/>
      <c r="DOW33" s="84"/>
      <c r="DOX33" s="84"/>
      <c r="DOY33" s="84"/>
      <c r="DOZ33" s="84"/>
      <c r="DPA33" s="84"/>
      <c r="DPB33" s="84"/>
      <c r="DPC33" s="84"/>
      <c r="DPD33" s="84"/>
      <c r="DPE33" s="84"/>
      <c r="DPF33" s="84"/>
      <c r="DPG33" s="84"/>
      <c r="DPH33" s="84"/>
      <c r="DPI33" s="84"/>
      <c r="DPJ33" s="84"/>
      <c r="DPK33" s="84"/>
      <c r="DPL33" s="84"/>
      <c r="DPM33" s="84"/>
      <c r="DPN33" s="84"/>
      <c r="DPO33" s="84"/>
      <c r="DPP33" s="84"/>
      <c r="DPQ33" s="84"/>
      <c r="DPR33" s="84"/>
      <c r="DPS33" s="84"/>
      <c r="DPT33" s="84"/>
      <c r="DPU33" s="84"/>
      <c r="DPV33" s="84"/>
      <c r="DPW33" s="84"/>
      <c r="DPX33" s="84"/>
      <c r="DPY33" s="84"/>
      <c r="DPZ33" s="84"/>
      <c r="DQA33" s="84"/>
      <c r="DQB33" s="84"/>
      <c r="DQC33" s="84"/>
      <c r="DQD33" s="84"/>
      <c r="DQE33" s="84"/>
      <c r="DQF33" s="84"/>
      <c r="DQG33" s="84"/>
      <c r="DQH33" s="84"/>
      <c r="DQI33" s="84"/>
      <c r="DQJ33" s="84"/>
      <c r="DQK33" s="84"/>
      <c r="DQL33" s="84"/>
      <c r="DQM33" s="84"/>
      <c r="DQN33" s="84"/>
      <c r="DQO33" s="84"/>
      <c r="DQP33" s="84"/>
      <c r="DQQ33" s="84"/>
      <c r="DQR33" s="84"/>
      <c r="DQS33" s="84"/>
      <c r="DQT33" s="84"/>
      <c r="DQU33" s="84"/>
      <c r="DQV33" s="84"/>
      <c r="DQW33" s="84"/>
      <c r="DQX33" s="84"/>
      <c r="DQY33" s="84"/>
      <c r="DQZ33" s="84"/>
      <c r="DRA33" s="84"/>
      <c r="DRB33" s="84"/>
      <c r="DRC33" s="84"/>
      <c r="DRD33" s="84"/>
      <c r="DRE33" s="84"/>
      <c r="DRF33" s="84"/>
      <c r="DRG33" s="84"/>
      <c r="DRH33" s="84"/>
      <c r="DRI33" s="84"/>
      <c r="DRJ33" s="84"/>
      <c r="DRK33" s="84"/>
      <c r="DRL33" s="84"/>
      <c r="DRM33" s="84"/>
      <c r="DRN33" s="84"/>
      <c r="DRO33" s="84"/>
      <c r="DRP33" s="84"/>
      <c r="DRQ33" s="84"/>
      <c r="DRR33" s="84"/>
      <c r="DRS33" s="84"/>
      <c r="DRT33" s="84"/>
      <c r="DRU33" s="84"/>
      <c r="DRV33" s="84"/>
      <c r="DRW33" s="84"/>
      <c r="DRX33" s="84"/>
      <c r="DRY33" s="84"/>
      <c r="DRZ33" s="84"/>
      <c r="DSA33" s="84"/>
      <c r="DSB33" s="84"/>
      <c r="DSC33" s="84"/>
      <c r="DSD33" s="84"/>
      <c r="DSE33" s="84"/>
      <c r="DSF33" s="84"/>
      <c r="DSG33" s="84"/>
      <c r="DSH33" s="84"/>
      <c r="DSI33" s="84"/>
      <c r="DSJ33" s="84"/>
      <c r="DSK33" s="84"/>
      <c r="DSL33" s="84"/>
      <c r="DSM33" s="84"/>
      <c r="DSN33" s="84"/>
      <c r="DSO33" s="84"/>
      <c r="DSP33" s="84"/>
      <c r="DSQ33" s="84"/>
      <c r="DSR33" s="84"/>
      <c r="DSS33" s="84"/>
      <c r="DST33" s="84"/>
      <c r="DSU33" s="84"/>
      <c r="DSV33" s="84"/>
      <c r="DSW33" s="84"/>
      <c r="DSX33" s="84"/>
      <c r="DSY33" s="84"/>
      <c r="DSZ33" s="84"/>
      <c r="DTA33" s="84"/>
      <c r="DTB33" s="84"/>
      <c r="DTC33" s="84"/>
      <c r="DTD33" s="84"/>
      <c r="DTE33" s="84"/>
      <c r="DTF33" s="84"/>
      <c r="DTG33" s="84"/>
      <c r="DTH33" s="84"/>
      <c r="DTI33" s="84"/>
      <c r="DTJ33" s="84"/>
      <c r="DTK33" s="84"/>
      <c r="DTL33" s="84"/>
      <c r="DTM33" s="84"/>
      <c r="DTN33" s="84"/>
      <c r="DTO33" s="84"/>
      <c r="DTP33" s="84"/>
      <c r="DTQ33" s="84"/>
      <c r="DTR33" s="84"/>
      <c r="DTS33" s="84"/>
      <c r="DTT33" s="84"/>
      <c r="DTU33" s="84"/>
      <c r="DTV33" s="84"/>
      <c r="DTW33" s="84"/>
      <c r="DTX33" s="84"/>
      <c r="DTY33" s="84"/>
      <c r="DTZ33" s="84"/>
      <c r="DUA33" s="84"/>
      <c r="DUB33" s="84"/>
      <c r="DUC33" s="84"/>
      <c r="DUD33" s="84"/>
      <c r="DUE33" s="84"/>
      <c r="DUF33" s="84"/>
      <c r="DUG33" s="84"/>
      <c r="DUH33" s="84"/>
      <c r="DUI33" s="84"/>
      <c r="DUJ33" s="84"/>
      <c r="DUK33" s="84"/>
      <c r="DUL33" s="84"/>
      <c r="DUM33" s="84"/>
      <c r="DUN33" s="84"/>
      <c r="DUO33" s="84"/>
      <c r="DUP33" s="84"/>
      <c r="DUQ33" s="84"/>
      <c r="DUR33" s="84"/>
      <c r="DUS33" s="84"/>
      <c r="DUT33" s="84"/>
      <c r="DUU33" s="84"/>
      <c r="DUV33" s="84"/>
      <c r="DUW33" s="84"/>
      <c r="DUX33" s="84"/>
      <c r="DUY33" s="84"/>
      <c r="DUZ33" s="84"/>
      <c r="DVA33" s="84"/>
      <c r="DVB33" s="84"/>
      <c r="DVC33" s="84"/>
      <c r="DVD33" s="84"/>
      <c r="DVE33" s="84"/>
      <c r="DVF33" s="84"/>
      <c r="DVG33" s="84"/>
      <c r="DVH33" s="84"/>
      <c r="DVI33" s="84"/>
      <c r="DVJ33" s="84"/>
      <c r="DVK33" s="84"/>
      <c r="DVL33" s="84"/>
      <c r="DVM33" s="84"/>
      <c r="DVN33" s="84"/>
      <c r="DVO33" s="84"/>
      <c r="DVP33" s="84"/>
      <c r="DVQ33" s="84"/>
      <c r="DVR33" s="84"/>
      <c r="DVS33" s="84"/>
      <c r="DVT33" s="84"/>
      <c r="DVU33" s="84"/>
      <c r="DVV33" s="84"/>
      <c r="DVW33" s="84"/>
      <c r="DVX33" s="84"/>
      <c r="DVY33" s="84"/>
      <c r="DVZ33" s="84"/>
      <c r="DWA33" s="84"/>
      <c r="DWB33" s="84"/>
      <c r="DWC33" s="84"/>
      <c r="DWD33" s="84"/>
      <c r="DWE33" s="84"/>
      <c r="DWF33" s="84"/>
      <c r="DWG33" s="84"/>
      <c r="DWH33" s="84"/>
      <c r="DWI33" s="84"/>
      <c r="DWJ33" s="84"/>
      <c r="DWK33" s="84"/>
      <c r="DWL33" s="84"/>
      <c r="DWM33" s="84"/>
      <c r="DWN33" s="84"/>
      <c r="DWO33" s="84"/>
      <c r="DWP33" s="84"/>
      <c r="DWQ33" s="84"/>
      <c r="DWR33" s="84"/>
      <c r="DWS33" s="84"/>
      <c r="DWT33" s="84"/>
      <c r="DWU33" s="84"/>
      <c r="DWV33" s="84"/>
      <c r="DWW33" s="84"/>
      <c r="DWX33" s="84"/>
      <c r="DWY33" s="84"/>
      <c r="DWZ33" s="84"/>
      <c r="DXA33" s="84"/>
      <c r="DXB33" s="84"/>
      <c r="DXC33" s="84"/>
      <c r="DXD33" s="84"/>
      <c r="DXE33" s="84"/>
      <c r="DXF33" s="84"/>
      <c r="DXG33" s="84"/>
      <c r="DXH33" s="84"/>
      <c r="DXI33" s="84"/>
      <c r="DXJ33" s="84"/>
      <c r="DXK33" s="84"/>
      <c r="DXL33" s="84"/>
      <c r="DXM33" s="84"/>
      <c r="DXN33" s="84"/>
      <c r="DXO33" s="84"/>
      <c r="DXP33" s="84"/>
      <c r="DXQ33" s="84"/>
      <c r="DXR33" s="84"/>
      <c r="DXS33" s="84"/>
      <c r="DXT33" s="84"/>
      <c r="DXU33" s="84"/>
      <c r="DXV33" s="84"/>
      <c r="DXW33" s="84"/>
      <c r="DXX33" s="84"/>
      <c r="DXY33" s="84"/>
      <c r="DXZ33" s="84"/>
      <c r="DYA33" s="84"/>
      <c r="DYB33" s="84"/>
      <c r="DYC33" s="84"/>
      <c r="DYD33" s="84"/>
      <c r="DYE33" s="84"/>
      <c r="DYF33" s="84"/>
      <c r="DYG33" s="84"/>
      <c r="DYH33" s="84"/>
      <c r="DYI33" s="84"/>
      <c r="DYJ33" s="84"/>
      <c r="DYK33" s="84"/>
      <c r="DYL33" s="84"/>
      <c r="DYM33" s="84"/>
      <c r="DYN33" s="84"/>
      <c r="DYO33" s="84"/>
      <c r="DYP33" s="84"/>
      <c r="DYQ33" s="84"/>
      <c r="DYR33" s="84"/>
      <c r="DYS33" s="84"/>
      <c r="DYT33" s="84"/>
      <c r="DYU33" s="84"/>
      <c r="DYV33" s="84"/>
      <c r="DYW33" s="84"/>
      <c r="DYX33" s="84"/>
      <c r="DYY33" s="84"/>
      <c r="DYZ33" s="84"/>
      <c r="DZA33" s="84"/>
      <c r="DZB33" s="84"/>
      <c r="DZC33" s="84"/>
      <c r="DZD33" s="84"/>
      <c r="DZE33" s="84"/>
      <c r="DZF33" s="84"/>
      <c r="DZG33" s="84"/>
      <c r="DZH33" s="84"/>
      <c r="DZI33" s="84"/>
      <c r="DZJ33" s="84"/>
      <c r="DZK33" s="84"/>
      <c r="DZL33" s="84"/>
      <c r="DZM33" s="84"/>
      <c r="DZN33" s="84"/>
      <c r="DZO33" s="84"/>
      <c r="DZP33" s="84"/>
      <c r="DZQ33" s="84"/>
      <c r="DZR33" s="84"/>
      <c r="DZS33" s="84"/>
      <c r="DZT33" s="84"/>
      <c r="DZU33" s="84"/>
      <c r="DZV33" s="84"/>
      <c r="DZW33" s="84"/>
      <c r="DZX33" s="84"/>
      <c r="DZY33" s="84"/>
      <c r="DZZ33" s="84"/>
      <c r="EAA33" s="84"/>
      <c r="EAB33" s="84"/>
      <c r="EAC33" s="84"/>
      <c r="EAD33" s="84"/>
      <c r="EAE33" s="84"/>
      <c r="EAF33" s="84"/>
      <c r="EAG33" s="84"/>
      <c r="EAH33" s="84"/>
      <c r="EAI33" s="84"/>
      <c r="EAJ33" s="84"/>
      <c r="EAK33" s="84"/>
      <c r="EAL33" s="84"/>
      <c r="EAM33" s="84"/>
      <c r="EAN33" s="84"/>
      <c r="EAO33" s="84"/>
      <c r="EAP33" s="84"/>
      <c r="EAQ33" s="84"/>
      <c r="EAR33" s="84"/>
      <c r="EAS33" s="84"/>
      <c r="EAT33" s="84"/>
      <c r="EAU33" s="84"/>
      <c r="EAV33" s="84"/>
      <c r="EAW33" s="84"/>
      <c r="EAX33" s="84"/>
      <c r="EAY33" s="84"/>
      <c r="EAZ33" s="84"/>
      <c r="EBA33" s="84"/>
      <c r="EBB33" s="84"/>
      <c r="EBC33" s="84"/>
      <c r="EBD33" s="84"/>
      <c r="EBE33" s="84"/>
      <c r="EBF33" s="84"/>
      <c r="EBG33" s="84"/>
      <c r="EBH33" s="84"/>
      <c r="EBI33" s="84"/>
      <c r="EBJ33" s="84"/>
      <c r="EBK33" s="84"/>
      <c r="EBL33" s="84"/>
      <c r="EBM33" s="84"/>
      <c r="EBN33" s="84"/>
      <c r="EBO33" s="84"/>
      <c r="EBP33" s="84"/>
      <c r="EBQ33" s="84"/>
      <c r="EBR33" s="84"/>
      <c r="EBS33" s="84"/>
      <c r="EBT33" s="84"/>
      <c r="EBU33" s="84"/>
      <c r="EBV33" s="84"/>
      <c r="EBW33" s="84"/>
      <c r="EBX33" s="84"/>
      <c r="EBY33" s="84"/>
      <c r="EBZ33" s="84"/>
      <c r="ECA33" s="84"/>
      <c r="ECB33" s="84"/>
      <c r="ECC33" s="84"/>
      <c r="ECD33" s="84"/>
      <c r="ECE33" s="84"/>
      <c r="ECF33" s="84"/>
      <c r="ECG33" s="84"/>
      <c r="ECH33" s="84"/>
      <c r="ECI33" s="84"/>
      <c r="ECJ33" s="84"/>
      <c r="ECK33" s="84"/>
      <c r="ECL33" s="84"/>
      <c r="ECM33" s="84"/>
      <c r="ECN33" s="84"/>
      <c r="ECO33" s="84"/>
      <c r="ECP33" s="84"/>
      <c r="ECQ33" s="84"/>
      <c r="ECR33" s="84"/>
      <c r="ECS33" s="84"/>
      <c r="ECT33" s="84"/>
      <c r="ECU33" s="84"/>
      <c r="ECV33" s="84"/>
      <c r="ECW33" s="84"/>
      <c r="ECX33" s="84"/>
      <c r="ECY33" s="84"/>
      <c r="ECZ33" s="84"/>
      <c r="EDA33" s="84"/>
      <c r="EDB33" s="84"/>
      <c r="EDC33" s="84"/>
      <c r="EDD33" s="84"/>
      <c r="EDE33" s="84"/>
      <c r="EDF33" s="84"/>
      <c r="EDG33" s="84"/>
      <c r="EDH33" s="84"/>
      <c r="EDI33" s="84"/>
      <c r="EDJ33" s="84"/>
      <c r="EDK33" s="84"/>
      <c r="EDL33" s="84"/>
      <c r="EDM33" s="84"/>
      <c r="EDN33" s="84"/>
      <c r="EDO33" s="84"/>
      <c r="EDP33" s="84"/>
      <c r="EDQ33" s="84"/>
      <c r="EDR33" s="84"/>
      <c r="EDS33" s="84"/>
      <c r="EDT33" s="84"/>
      <c r="EDU33" s="84"/>
      <c r="EDV33" s="84"/>
      <c r="EDW33" s="84"/>
      <c r="EDX33" s="84"/>
      <c r="EDY33" s="84"/>
      <c r="EDZ33" s="84"/>
      <c r="EEA33" s="84"/>
      <c r="EEB33" s="84"/>
      <c r="EEC33" s="84"/>
      <c r="EED33" s="84"/>
      <c r="EEE33" s="84"/>
      <c r="EEF33" s="84"/>
      <c r="EEG33" s="84"/>
      <c r="EEH33" s="84"/>
      <c r="EEI33" s="84"/>
      <c r="EEJ33" s="84"/>
      <c r="EEK33" s="84"/>
      <c r="EEL33" s="84"/>
      <c r="EEM33" s="84"/>
      <c r="EEN33" s="84"/>
      <c r="EEO33" s="84"/>
      <c r="EEP33" s="84"/>
      <c r="EEQ33" s="84"/>
      <c r="EER33" s="84"/>
      <c r="EES33" s="84"/>
      <c r="EET33" s="84"/>
      <c r="EEU33" s="84"/>
      <c r="EEV33" s="84"/>
      <c r="EEW33" s="84"/>
      <c r="EEX33" s="84"/>
      <c r="EEY33" s="84"/>
      <c r="EEZ33" s="84"/>
      <c r="EFA33" s="84"/>
      <c r="EFB33" s="84"/>
      <c r="EFC33" s="84"/>
      <c r="EFD33" s="84"/>
      <c r="EFE33" s="84"/>
      <c r="EFF33" s="84"/>
      <c r="EFG33" s="84"/>
      <c r="EFH33" s="84"/>
      <c r="EFI33" s="84"/>
      <c r="EFJ33" s="84"/>
      <c r="EFK33" s="84"/>
      <c r="EFL33" s="84"/>
      <c r="EFM33" s="84"/>
      <c r="EFN33" s="84"/>
      <c r="EFO33" s="84"/>
      <c r="EFP33" s="84"/>
      <c r="EFQ33" s="84"/>
      <c r="EFR33" s="84"/>
      <c r="EFS33" s="84"/>
      <c r="EFT33" s="84"/>
      <c r="EFU33" s="84"/>
      <c r="EFV33" s="84"/>
      <c r="EFW33" s="84"/>
      <c r="EFX33" s="84"/>
      <c r="EFY33" s="84"/>
      <c r="EFZ33" s="84"/>
      <c r="EGA33" s="84"/>
      <c r="EGB33" s="84"/>
      <c r="EGC33" s="84"/>
      <c r="EGD33" s="84"/>
      <c r="EGE33" s="84"/>
      <c r="EGF33" s="84"/>
      <c r="EGG33" s="84"/>
      <c r="EGH33" s="84"/>
      <c r="EGI33" s="84"/>
      <c r="EGJ33" s="84"/>
      <c r="EGK33" s="84"/>
      <c r="EGL33" s="84"/>
      <c r="EGM33" s="84"/>
      <c r="EGN33" s="84"/>
      <c r="EGO33" s="84"/>
      <c r="EGP33" s="84"/>
      <c r="EGQ33" s="84"/>
      <c r="EGR33" s="84"/>
      <c r="EGS33" s="84"/>
      <c r="EGT33" s="84"/>
      <c r="EGU33" s="84"/>
      <c r="EGV33" s="84"/>
      <c r="EGW33" s="84"/>
      <c r="EGX33" s="84"/>
      <c r="EGY33" s="84"/>
      <c r="EGZ33" s="84"/>
      <c r="EHA33" s="84"/>
      <c r="EHB33" s="84"/>
      <c r="EHC33" s="84"/>
      <c r="EHD33" s="84"/>
      <c r="EHE33" s="84"/>
      <c r="EHF33" s="84"/>
      <c r="EHG33" s="84"/>
      <c r="EHH33" s="84"/>
      <c r="EHI33" s="84"/>
      <c r="EHJ33" s="84"/>
      <c r="EHK33" s="84"/>
      <c r="EHL33" s="84"/>
      <c r="EHM33" s="84"/>
      <c r="EHN33" s="84"/>
      <c r="EHO33" s="84"/>
      <c r="EHP33" s="84"/>
      <c r="EHQ33" s="84"/>
      <c r="EHR33" s="84"/>
      <c r="EHS33" s="84"/>
      <c r="EHT33" s="84"/>
      <c r="EHU33" s="84"/>
      <c r="EHV33" s="84"/>
      <c r="EHW33" s="84"/>
      <c r="EHX33" s="84"/>
      <c r="EHY33" s="84"/>
      <c r="EHZ33" s="84"/>
      <c r="EIA33" s="84"/>
      <c r="EIB33" s="84"/>
      <c r="EIC33" s="84"/>
      <c r="EID33" s="84"/>
      <c r="EIE33" s="84"/>
      <c r="EIF33" s="84"/>
      <c r="EIG33" s="84"/>
      <c r="EIH33" s="84"/>
      <c r="EII33" s="84"/>
      <c r="EIJ33" s="84"/>
      <c r="EIK33" s="84"/>
      <c r="EIL33" s="84"/>
      <c r="EIM33" s="84"/>
      <c r="EIN33" s="84"/>
      <c r="EIO33" s="84"/>
      <c r="EIP33" s="84"/>
      <c r="EIQ33" s="84"/>
      <c r="EIR33" s="84"/>
      <c r="EIS33" s="84"/>
      <c r="EIT33" s="84"/>
      <c r="EIU33" s="84"/>
      <c r="EIV33" s="84"/>
      <c r="EIW33" s="84"/>
      <c r="EIX33" s="84"/>
      <c r="EIY33" s="84"/>
      <c r="EIZ33" s="84"/>
      <c r="EJA33" s="84"/>
      <c r="EJB33" s="84"/>
      <c r="EJC33" s="84"/>
      <c r="EJD33" s="84"/>
      <c r="EJE33" s="84"/>
      <c r="EJF33" s="84"/>
      <c r="EJG33" s="84"/>
      <c r="EJH33" s="84"/>
      <c r="EJI33" s="84"/>
      <c r="EJJ33" s="84"/>
      <c r="EJK33" s="84"/>
      <c r="EJL33" s="84"/>
      <c r="EJM33" s="84"/>
      <c r="EJN33" s="84"/>
      <c r="EJO33" s="84"/>
      <c r="EJP33" s="84"/>
      <c r="EJQ33" s="84"/>
      <c r="EJR33" s="84"/>
      <c r="EJS33" s="84"/>
      <c r="EJT33" s="84"/>
      <c r="EJU33" s="84"/>
      <c r="EJV33" s="84"/>
      <c r="EJW33" s="84"/>
      <c r="EJX33" s="84"/>
      <c r="EJY33" s="84"/>
      <c r="EJZ33" s="84"/>
      <c r="EKA33" s="84"/>
      <c r="EKB33" s="84"/>
      <c r="EKC33" s="84"/>
      <c r="EKD33" s="84"/>
      <c r="EKE33" s="84"/>
      <c r="EKF33" s="84"/>
      <c r="EKG33" s="84"/>
      <c r="EKH33" s="84"/>
      <c r="EKI33" s="84"/>
      <c r="EKJ33" s="84"/>
      <c r="EKK33" s="84"/>
      <c r="EKL33" s="84"/>
      <c r="EKM33" s="84"/>
      <c r="EKN33" s="84"/>
      <c r="EKO33" s="84"/>
      <c r="EKP33" s="84"/>
      <c r="EKQ33" s="84"/>
      <c r="EKR33" s="84"/>
      <c r="EKS33" s="84"/>
      <c r="EKT33" s="84"/>
      <c r="EKU33" s="84"/>
      <c r="EKV33" s="84"/>
      <c r="EKW33" s="84"/>
      <c r="EKX33" s="84"/>
      <c r="EKY33" s="84"/>
      <c r="EKZ33" s="84"/>
      <c r="ELA33" s="84"/>
      <c r="ELB33" s="84"/>
      <c r="ELC33" s="84"/>
      <c r="ELD33" s="84"/>
      <c r="ELE33" s="84"/>
      <c r="ELF33" s="84"/>
      <c r="ELG33" s="84"/>
      <c r="ELH33" s="84"/>
      <c r="ELI33" s="84"/>
      <c r="ELJ33" s="84"/>
      <c r="ELK33" s="84"/>
      <c r="ELL33" s="84"/>
      <c r="ELM33" s="84"/>
      <c r="ELN33" s="84"/>
      <c r="ELO33" s="84"/>
      <c r="ELP33" s="84"/>
      <c r="ELQ33" s="84"/>
      <c r="ELR33" s="84"/>
      <c r="ELS33" s="84"/>
      <c r="ELT33" s="84"/>
      <c r="ELU33" s="84"/>
      <c r="ELV33" s="84"/>
      <c r="ELW33" s="84"/>
      <c r="ELX33" s="84"/>
      <c r="ELY33" s="84"/>
      <c r="ELZ33" s="84"/>
      <c r="EMA33" s="84"/>
      <c r="EMB33" s="84"/>
      <c r="EMC33" s="84"/>
      <c r="EMD33" s="84"/>
      <c r="EME33" s="84"/>
      <c r="EMF33" s="84"/>
      <c r="EMG33" s="84"/>
      <c r="EMH33" s="84"/>
      <c r="EMI33" s="84"/>
      <c r="EMJ33" s="84"/>
      <c r="EMK33" s="84"/>
      <c r="EML33" s="84"/>
      <c r="EMM33" s="84"/>
      <c r="EMN33" s="84"/>
      <c r="EMO33" s="84"/>
      <c r="EMP33" s="84"/>
      <c r="EMQ33" s="84"/>
      <c r="EMR33" s="84"/>
      <c r="EMS33" s="84"/>
      <c r="EMT33" s="84"/>
      <c r="EMU33" s="84"/>
      <c r="EMV33" s="84"/>
      <c r="EMW33" s="84"/>
      <c r="EMX33" s="84"/>
      <c r="EMY33" s="84"/>
      <c r="EMZ33" s="84"/>
      <c r="ENA33" s="84"/>
      <c r="ENB33" s="84"/>
      <c r="ENC33" s="84"/>
      <c r="END33" s="84"/>
      <c r="ENE33" s="84"/>
      <c r="ENF33" s="84"/>
      <c r="ENG33" s="84"/>
      <c r="ENH33" s="84"/>
      <c r="ENI33" s="84"/>
      <c r="ENJ33" s="84"/>
      <c r="ENK33" s="84"/>
      <c r="ENL33" s="84"/>
      <c r="ENM33" s="84"/>
      <c r="ENN33" s="84"/>
      <c r="ENO33" s="84"/>
      <c r="ENP33" s="84"/>
      <c r="ENQ33" s="84"/>
      <c r="ENR33" s="84"/>
      <c r="ENS33" s="84"/>
      <c r="ENT33" s="84"/>
      <c r="ENU33" s="84"/>
      <c r="ENV33" s="84"/>
      <c r="ENW33" s="84"/>
      <c r="ENX33" s="84"/>
      <c r="ENY33" s="84"/>
      <c r="ENZ33" s="84"/>
      <c r="EOA33" s="84"/>
      <c r="EOB33" s="84"/>
      <c r="EOC33" s="84"/>
      <c r="EOD33" s="84"/>
      <c r="EOE33" s="84"/>
      <c r="EOF33" s="84"/>
      <c r="EOG33" s="84"/>
      <c r="EOH33" s="84"/>
      <c r="EOI33" s="84"/>
      <c r="EOJ33" s="84"/>
      <c r="EOK33" s="84"/>
      <c r="EOL33" s="84"/>
      <c r="EOM33" s="84"/>
      <c r="EON33" s="84"/>
      <c r="EOO33" s="84"/>
      <c r="EOP33" s="84"/>
      <c r="EOQ33" s="84"/>
      <c r="EOR33" s="84"/>
      <c r="EOS33" s="84"/>
      <c r="EOT33" s="84"/>
      <c r="EOU33" s="84"/>
      <c r="EOV33" s="84"/>
      <c r="EOW33" s="84"/>
      <c r="EOX33" s="84"/>
      <c r="EOY33" s="84"/>
      <c r="EOZ33" s="84"/>
      <c r="EPA33" s="84"/>
      <c r="EPB33" s="84"/>
      <c r="EPC33" s="84"/>
      <c r="EPD33" s="84"/>
      <c r="EPE33" s="84"/>
      <c r="EPF33" s="84"/>
      <c r="EPG33" s="84"/>
      <c r="EPH33" s="84"/>
      <c r="EPI33" s="84"/>
      <c r="EPJ33" s="84"/>
      <c r="EPK33" s="84"/>
      <c r="EPL33" s="84"/>
      <c r="EPM33" s="84"/>
      <c r="EPN33" s="84"/>
      <c r="EPO33" s="84"/>
      <c r="EPP33" s="84"/>
      <c r="EPQ33" s="84"/>
      <c r="EPR33" s="84"/>
      <c r="EPS33" s="84"/>
      <c r="EPT33" s="84"/>
      <c r="EPU33" s="84"/>
      <c r="EPV33" s="84"/>
      <c r="EPW33" s="84"/>
      <c r="EPX33" s="84"/>
      <c r="EPY33" s="84"/>
      <c r="EPZ33" s="84"/>
      <c r="EQA33" s="84"/>
      <c r="EQB33" s="84"/>
      <c r="EQC33" s="84"/>
      <c r="EQD33" s="84"/>
      <c r="EQE33" s="84"/>
      <c r="EQF33" s="84"/>
      <c r="EQG33" s="84"/>
      <c r="EQH33" s="84"/>
      <c r="EQI33" s="84"/>
      <c r="EQJ33" s="84"/>
      <c r="EQK33" s="84"/>
      <c r="EQL33" s="84"/>
      <c r="EQM33" s="84"/>
      <c r="EQN33" s="84"/>
      <c r="EQO33" s="84"/>
      <c r="EQP33" s="84"/>
      <c r="EQQ33" s="84"/>
      <c r="EQR33" s="84"/>
      <c r="EQS33" s="84"/>
      <c r="EQT33" s="84"/>
      <c r="EQU33" s="84"/>
      <c r="EQV33" s="84"/>
      <c r="EQW33" s="84"/>
      <c r="EQX33" s="84"/>
      <c r="EQY33" s="84"/>
      <c r="EQZ33" s="84"/>
      <c r="ERA33" s="84"/>
      <c r="ERB33" s="84"/>
      <c r="ERC33" s="84"/>
      <c r="ERD33" s="84"/>
      <c r="ERE33" s="84"/>
      <c r="ERF33" s="84"/>
      <c r="ERG33" s="84"/>
      <c r="ERH33" s="84"/>
      <c r="ERI33" s="84"/>
      <c r="ERJ33" s="84"/>
      <c r="ERK33" s="84"/>
      <c r="ERL33" s="84"/>
      <c r="ERM33" s="84"/>
      <c r="ERN33" s="84"/>
      <c r="ERO33" s="84"/>
      <c r="ERP33" s="84"/>
      <c r="ERQ33" s="84"/>
      <c r="ERR33" s="84"/>
      <c r="ERS33" s="84"/>
      <c r="ERT33" s="84"/>
      <c r="ERU33" s="84"/>
      <c r="ERV33" s="84"/>
      <c r="ERW33" s="84"/>
      <c r="ERX33" s="84"/>
      <c r="ERY33" s="84"/>
      <c r="ERZ33" s="84"/>
      <c r="ESA33" s="84"/>
      <c r="ESB33" s="84"/>
      <c r="ESC33" s="84"/>
      <c r="ESD33" s="84"/>
      <c r="ESE33" s="84"/>
      <c r="ESF33" s="84"/>
      <c r="ESG33" s="84"/>
      <c r="ESH33" s="84"/>
      <c r="ESI33" s="84"/>
      <c r="ESJ33" s="84"/>
      <c r="ESK33" s="84"/>
      <c r="ESL33" s="84"/>
      <c r="ESM33" s="84"/>
      <c r="ESN33" s="84"/>
      <c r="ESO33" s="84"/>
      <c r="ESP33" s="84"/>
      <c r="ESQ33" s="84"/>
      <c r="ESR33" s="84"/>
      <c r="ESS33" s="84"/>
      <c r="EST33" s="84"/>
      <c r="ESU33" s="84"/>
      <c r="ESV33" s="84"/>
      <c r="ESW33" s="84"/>
      <c r="ESX33" s="84"/>
      <c r="ESY33" s="84"/>
      <c r="ESZ33" s="84"/>
      <c r="ETA33" s="84"/>
      <c r="ETB33" s="84"/>
      <c r="ETC33" s="84"/>
      <c r="ETD33" s="84"/>
      <c r="ETE33" s="84"/>
      <c r="ETF33" s="84"/>
      <c r="ETG33" s="84"/>
      <c r="ETH33" s="84"/>
      <c r="ETI33" s="84"/>
      <c r="ETJ33" s="84"/>
      <c r="ETK33" s="84"/>
      <c r="ETL33" s="84"/>
      <c r="ETM33" s="84"/>
      <c r="ETN33" s="84"/>
      <c r="ETO33" s="84"/>
      <c r="ETP33" s="84"/>
      <c r="ETQ33" s="84"/>
      <c r="ETR33" s="84"/>
      <c r="ETS33" s="84"/>
      <c r="ETT33" s="84"/>
      <c r="ETU33" s="84"/>
      <c r="ETV33" s="84"/>
      <c r="ETW33" s="84"/>
      <c r="ETX33" s="84"/>
      <c r="ETY33" s="84"/>
      <c r="ETZ33" s="84"/>
      <c r="EUA33" s="84"/>
      <c r="EUB33" s="84"/>
      <c r="EUC33" s="84"/>
      <c r="EUD33" s="84"/>
      <c r="EUE33" s="84"/>
      <c r="EUF33" s="84"/>
      <c r="EUG33" s="84"/>
      <c r="EUH33" s="84"/>
      <c r="EUI33" s="84"/>
      <c r="EUJ33" s="84"/>
      <c r="EUK33" s="84"/>
      <c r="EUL33" s="84"/>
      <c r="EUM33" s="84"/>
      <c r="EUN33" s="84"/>
      <c r="EUO33" s="84"/>
      <c r="EUP33" s="84"/>
      <c r="EUQ33" s="84"/>
      <c r="EUR33" s="84"/>
      <c r="EUS33" s="84"/>
      <c r="EUT33" s="84"/>
      <c r="EUU33" s="84"/>
      <c r="EUV33" s="84"/>
      <c r="EUW33" s="84"/>
      <c r="EUX33" s="84"/>
      <c r="EUY33" s="84"/>
      <c r="EUZ33" s="84"/>
      <c r="EVA33" s="84"/>
      <c r="EVB33" s="84"/>
      <c r="EVC33" s="84"/>
      <c r="EVD33" s="84"/>
      <c r="EVE33" s="84"/>
      <c r="EVF33" s="84"/>
      <c r="EVG33" s="84"/>
      <c r="EVH33" s="84"/>
      <c r="EVI33" s="84"/>
      <c r="EVJ33" s="84"/>
      <c r="EVK33" s="84"/>
      <c r="EVL33" s="84"/>
      <c r="EVM33" s="84"/>
      <c r="EVN33" s="84"/>
      <c r="EVO33" s="84"/>
      <c r="EVP33" s="84"/>
      <c r="EVQ33" s="84"/>
      <c r="EVR33" s="84"/>
      <c r="EVS33" s="84"/>
      <c r="EVT33" s="84"/>
      <c r="EVU33" s="84"/>
      <c r="EVV33" s="84"/>
      <c r="EVW33" s="84"/>
      <c r="EVX33" s="84"/>
      <c r="EVY33" s="84"/>
      <c r="EVZ33" s="84"/>
      <c r="EWA33" s="84"/>
      <c r="EWB33" s="84"/>
      <c r="EWC33" s="84"/>
      <c r="EWD33" s="84"/>
      <c r="EWE33" s="84"/>
      <c r="EWF33" s="84"/>
      <c r="EWG33" s="84"/>
      <c r="EWH33" s="84"/>
      <c r="EWI33" s="84"/>
      <c r="EWJ33" s="84"/>
      <c r="EWK33" s="84"/>
      <c r="EWL33" s="84"/>
      <c r="EWM33" s="84"/>
      <c r="EWN33" s="84"/>
      <c r="EWO33" s="84"/>
      <c r="EWP33" s="84"/>
      <c r="EWQ33" s="84"/>
      <c r="EWR33" s="84"/>
      <c r="EWS33" s="84"/>
      <c r="EWT33" s="84"/>
      <c r="EWU33" s="84"/>
      <c r="EWV33" s="84"/>
      <c r="EWW33" s="84"/>
      <c r="EWX33" s="84"/>
      <c r="EWY33" s="84"/>
      <c r="EWZ33" s="84"/>
      <c r="EXA33" s="84"/>
      <c r="EXB33" s="84"/>
      <c r="EXC33" s="84"/>
      <c r="EXD33" s="84"/>
      <c r="EXE33" s="84"/>
      <c r="EXF33" s="84"/>
      <c r="EXG33" s="84"/>
      <c r="EXH33" s="84"/>
      <c r="EXI33" s="84"/>
      <c r="EXJ33" s="84"/>
      <c r="EXK33" s="84"/>
      <c r="EXL33" s="84"/>
      <c r="EXM33" s="84"/>
      <c r="EXN33" s="84"/>
      <c r="EXO33" s="84"/>
      <c r="EXP33" s="84"/>
      <c r="EXQ33" s="84"/>
      <c r="EXR33" s="84"/>
      <c r="EXS33" s="84"/>
      <c r="EXT33" s="84"/>
      <c r="EXU33" s="84"/>
      <c r="EXV33" s="84"/>
      <c r="EXW33" s="84"/>
      <c r="EXX33" s="84"/>
      <c r="EXY33" s="84"/>
      <c r="EXZ33" s="84"/>
      <c r="EYA33" s="84"/>
      <c r="EYB33" s="84"/>
      <c r="EYC33" s="84"/>
      <c r="EYD33" s="84"/>
      <c r="EYE33" s="84"/>
      <c r="EYF33" s="84"/>
      <c r="EYG33" s="84"/>
      <c r="EYH33" s="84"/>
      <c r="EYI33" s="84"/>
      <c r="EYJ33" s="84"/>
      <c r="EYK33" s="84"/>
      <c r="EYL33" s="84"/>
      <c r="EYM33" s="84"/>
      <c r="EYN33" s="84"/>
      <c r="EYO33" s="84"/>
      <c r="EYP33" s="84"/>
      <c r="EYQ33" s="84"/>
      <c r="EYR33" s="84"/>
      <c r="EYS33" s="84"/>
      <c r="EYT33" s="84"/>
      <c r="EYU33" s="84"/>
      <c r="EYV33" s="84"/>
      <c r="EYW33" s="84"/>
      <c r="EYX33" s="84"/>
      <c r="EYY33" s="84"/>
      <c r="EYZ33" s="84"/>
      <c r="EZA33" s="84"/>
      <c r="EZB33" s="84"/>
      <c r="EZC33" s="84"/>
      <c r="EZD33" s="84"/>
      <c r="EZE33" s="84"/>
      <c r="EZF33" s="84"/>
      <c r="EZG33" s="84"/>
      <c r="EZH33" s="84"/>
      <c r="EZI33" s="84"/>
      <c r="EZJ33" s="84"/>
      <c r="EZK33" s="84"/>
      <c r="EZL33" s="84"/>
      <c r="EZM33" s="84"/>
      <c r="EZN33" s="84"/>
      <c r="EZO33" s="84"/>
      <c r="EZP33" s="84"/>
      <c r="EZQ33" s="84"/>
      <c r="EZR33" s="84"/>
      <c r="EZS33" s="84"/>
      <c r="EZT33" s="84"/>
      <c r="EZU33" s="84"/>
      <c r="EZV33" s="84"/>
      <c r="EZW33" s="84"/>
      <c r="EZX33" s="84"/>
      <c r="EZY33" s="84"/>
      <c r="EZZ33" s="84"/>
      <c r="FAA33" s="84"/>
      <c r="FAB33" s="84"/>
      <c r="FAC33" s="84"/>
      <c r="FAD33" s="84"/>
      <c r="FAE33" s="84"/>
      <c r="FAF33" s="84"/>
      <c r="FAG33" s="84"/>
      <c r="FAH33" s="84"/>
      <c r="FAI33" s="84"/>
      <c r="FAJ33" s="84"/>
      <c r="FAK33" s="84"/>
      <c r="FAL33" s="84"/>
      <c r="FAM33" s="84"/>
      <c r="FAN33" s="84"/>
      <c r="FAO33" s="84"/>
      <c r="FAP33" s="84"/>
      <c r="FAQ33" s="84"/>
      <c r="FAR33" s="84"/>
      <c r="FAS33" s="84"/>
      <c r="FAT33" s="84"/>
      <c r="FAU33" s="84"/>
      <c r="FAV33" s="84"/>
      <c r="FAW33" s="84"/>
      <c r="FAX33" s="84"/>
      <c r="FAY33" s="84"/>
      <c r="FAZ33" s="84"/>
      <c r="FBA33" s="84"/>
      <c r="FBB33" s="84"/>
      <c r="FBC33" s="84"/>
      <c r="FBD33" s="84"/>
      <c r="FBE33" s="84"/>
      <c r="FBF33" s="84"/>
      <c r="FBG33" s="84"/>
      <c r="FBH33" s="84"/>
      <c r="FBI33" s="84"/>
      <c r="FBJ33" s="84"/>
      <c r="FBK33" s="84"/>
      <c r="FBL33" s="84"/>
      <c r="FBM33" s="84"/>
      <c r="FBN33" s="84"/>
      <c r="FBO33" s="84"/>
      <c r="FBP33" s="84"/>
      <c r="FBQ33" s="84"/>
      <c r="FBR33" s="84"/>
      <c r="FBS33" s="84"/>
      <c r="FBT33" s="84"/>
      <c r="FBU33" s="84"/>
      <c r="FBV33" s="84"/>
      <c r="FBW33" s="84"/>
      <c r="FBX33" s="84"/>
      <c r="FBY33" s="84"/>
      <c r="FBZ33" s="84"/>
      <c r="FCA33" s="84"/>
      <c r="FCB33" s="84"/>
      <c r="FCC33" s="84"/>
      <c r="FCD33" s="84"/>
      <c r="FCE33" s="84"/>
      <c r="FCF33" s="84"/>
      <c r="FCG33" s="84"/>
      <c r="FCH33" s="84"/>
      <c r="FCI33" s="84"/>
      <c r="FCJ33" s="84"/>
      <c r="FCK33" s="84"/>
      <c r="FCL33" s="84"/>
      <c r="FCM33" s="84"/>
      <c r="FCN33" s="84"/>
      <c r="FCO33" s="84"/>
      <c r="FCP33" s="84"/>
      <c r="FCQ33" s="84"/>
      <c r="FCR33" s="84"/>
      <c r="FCS33" s="84"/>
      <c r="FCT33" s="84"/>
      <c r="FCU33" s="84"/>
      <c r="FCV33" s="84"/>
      <c r="FCW33" s="84"/>
      <c r="FCX33" s="84"/>
      <c r="FCY33" s="84"/>
      <c r="FCZ33" s="84"/>
      <c r="FDA33" s="84"/>
      <c r="FDB33" s="84"/>
      <c r="FDC33" s="84"/>
      <c r="FDD33" s="84"/>
      <c r="FDE33" s="84"/>
      <c r="FDF33" s="84"/>
      <c r="FDG33" s="84"/>
      <c r="FDH33" s="84"/>
      <c r="FDI33" s="84"/>
      <c r="FDJ33" s="84"/>
      <c r="FDK33" s="84"/>
      <c r="FDL33" s="84"/>
      <c r="FDM33" s="84"/>
      <c r="FDN33" s="84"/>
      <c r="FDO33" s="84"/>
      <c r="FDP33" s="84"/>
      <c r="FDQ33" s="84"/>
      <c r="FDR33" s="84"/>
      <c r="FDS33" s="84"/>
      <c r="FDT33" s="84"/>
      <c r="FDU33" s="84"/>
      <c r="FDV33" s="84"/>
      <c r="FDW33" s="84"/>
      <c r="FDX33" s="84"/>
      <c r="FDY33" s="84"/>
      <c r="FDZ33" s="84"/>
      <c r="FEA33" s="84"/>
      <c r="FEB33" s="84"/>
      <c r="FEC33" s="84"/>
      <c r="FED33" s="84"/>
      <c r="FEE33" s="84"/>
      <c r="FEF33" s="84"/>
      <c r="FEG33" s="84"/>
      <c r="FEH33" s="84"/>
      <c r="FEI33" s="84"/>
      <c r="FEJ33" s="84"/>
      <c r="FEK33" s="84"/>
      <c r="FEL33" s="84"/>
      <c r="FEM33" s="84"/>
      <c r="FEN33" s="84"/>
      <c r="FEO33" s="84"/>
      <c r="FEP33" s="84"/>
      <c r="FEQ33" s="84"/>
      <c r="FER33" s="84"/>
      <c r="FES33" s="84"/>
      <c r="FET33" s="84"/>
      <c r="FEU33" s="84"/>
      <c r="FEV33" s="84"/>
      <c r="FEW33" s="84"/>
      <c r="FEX33" s="84"/>
      <c r="FEY33" s="84"/>
      <c r="FEZ33" s="84"/>
      <c r="FFA33" s="84"/>
      <c r="FFB33" s="84"/>
      <c r="FFC33" s="84"/>
      <c r="FFD33" s="84"/>
      <c r="FFE33" s="84"/>
      <c r="FFF33" s="84"/>
      <c r="FFG33" s="84"/>
      <c r="FFH33" s="84"/>
      <c r="FFI33" s="84"/>
      <c r="FFJ33" s="84"/>
      <c r="FFK33" s="84"/>
      <c r="FFL33" s="84"/>
      <c r="FFM33" s="84"/>
      <c r="FFN33" s="84"/>
      <c r="FFO33" s="84"/>
      <c r="FFP33" s="84"/>
      <c r="FFQ33" s="84"/>
      <c r="FFR33" s="84"/>
      <c r="FFS33" s="84"/>
      <c r="FFT33" s="84"/>
      <c r="FFU33" s="84"/>
      <c r="FFV33" s="84"/>
      <c r="FFW33" s="84"/>
      <c r="FFX33" s="84"/>
      <c r="FFY33" s="84"/>
      <c r="FFZ33" s="84"/>
      <c r="FGA33" s="84"/>
      <c r="FGB33" s="84"/>
      <c r="FGC33" s="84"/>
      <c r="FGD33" s="84"/>
      <c r="FGE33" s="84"/>
      <c r="FGF33" s="84"/>
      <c r="FGG33" s="84"/>
      <c r="FGH33" s="84"/>
      <c r="FGI33" s="84"/>
      <c r="FGJ33" s="84"/>
      <c r="FGK33" s="84"/>
      <c r="FGL33" s="84"/>
      <c r="FGM33" s="84"/>
      <c r="FGN33" s="84"/>
      <c r="FGO33" s="84"/>
      <c r="FGP33" s="84"/>
      <c r="FGQ33" s="84"/>
      <c r="FGR33" s="84"/>
      <c r="FGS33" s="84"/>
      <c r="FGT33" s="84"/>
      <c r="FGU33" s="84"/>
      <c r="FGV33" s="84"/>
      <c r="FGW33" s="84"/>
      <c r="FGX33" s="84"/>
      <c r="FGY33" s="84"/>
      <c r="FGZ33" s="84"/>
      <c r="FHA33" s="84"/>
      <c r="FHB33" s="84"/>
      <c r="FHC33" s="84"/>
      <c r="FHD33" s="84"/>
      <c r="FHE33" s="84"/>
      <c r="FHF33" s="84"/>
      <c r="FHG33" s="84"/>
      <c r="FHH33" s="84"/>
      <c r="FHI33" s="84"/>
      <c r="FHJ33" s="84"/>
      <c r="FHK33" s="84"/>
      <c r="FHL33" s="84"/>
      <c r="FHM33" s="84"/>
      <c r="FHN33" s="84"/>
      <c r="FHO33" s="84"/>
      <c r="FHP33" s="84"/>
      <c r="FHQ33" s="84"/>
      <c r="FHR33" s="84"/>
      <c r="FHS33" s="84"/>
      <c r="FHT33" s="84"/>
      <c r="FHU33" s="84"/>
      <c r="FHV33" s="84"/>
      <c r="FHW33" s="84"/>
      <c r="FHX33" s="84"/>
      <c r="FHY33" s="84"/>
      <c r="FHZ33" s="84"/>
      <c r="FIA33" s="84"/>
      <c r="FIB33" s="84"/>
      <c r="FIC33" s="84"/>
      <c r="FID33" s="84"/>
      <c r="FIE33" s="84"/>
      <c r="FIF33" s="84"/>
      <c r="FIG33" s="84"/>
      <c r="FIH33" s="84"/>
      <c r="FII33" s="84"/>
      <c r="FIJ33" s="84"/>
      <c r="FIK33" s="84"/>
      <c r="FIL33" s="84"/>
      <c r="FIM33" s="84"/>
      <c r="FIN33" s="84"/>
      <c r="FIO33" s="84"/>
      <c r="FIP33" s="84"/>
      <c r="FIQ33" s="84"/>
      <c r="FIR33" s="84"/>
      <c r="FIS33" s="84"/>
      <c r="FIT33" s="84"/>
      <c r="FIU33" s="84"/>
      <c r="FIV33" s="84"/>
      <c r="FIW33" s="84"/>
      <c r="FIX33" s="84"/>
      <c r="FIY33" s="84"/>
      <c r="FIZ33" s="84"/>
      <c r="FJA33" s="84"/>
      <c r="FJB33" s="84"/>
      <c r="FJC33" s="84"/>
      <c r="FJD33" s="84"/>
      <c r="FJE33" s="84"/>
      <c r="FJF33" s="84"/>
      <c r="FJG33" s="84"/>
      <c r="FJH33" s="84"/>
      <c r="FJI33" s="84"/>
      <c r="FJJ33" s="84"/>
      <c r="FJK33" s="84"/>
      <c r="FJL33" s="84"/>
      <c r="FJM33" s="84"/>
      <c r="FJN33" s="84"/>
      <c r="FJO33" s="84"/>
      <c r="FJP33" s="84"/>
      <c r="FJQ33" s="84"/>
      <c r="FJR33" s="84"/>
      <c r="FJS33" s="84"/>
      <c r="FJT33" s="84"/>
      <c r="FJU33" s="84"/>
      <c r="FJV33" s="84"/>
      <c r="FJW33" s="84"/>
      <c r="FJX33" s="84"/>
      <c r="FJY33" s="84"/>
      <c r="FJZ33" s="84"/>
      <c r="FKA33" s="84"/>
      <c r="FKB33" s="84"/>
      <c r="FKC33" s="84"/>
      <c r="FKD33" s="84"/>
      <c r="FKE33" s="84"/>
      <c r="FKF33" s="84"/>
      <c r="FKG33" s="84"/>
      <c r="FKH33" s="84"/>
      <c r="FKI33" s="84"/>
      <c r="FKJ33" s="84"/>
      <c r="FKK33" s="84"/>
      <c r="FKL33" s="84"/>
      <c r="FKM33" s="84"/>
      <c r="FKN33" s="84"/>
      <c r="FKO33" s="84"/>
      <c r="FKP33" s="84"/>
      <c r="FKQ33" s="84"/>
      <c r="FKR33" s="84"/>
      <c r="FKS33" s="84"/>
      <c r="FKT33" s="84"/>
      <c r="FKU33" s="84"/>
      <c r="FKV33" s="84"/>
      <c r="FKW33" s="84"/>
      <c r="FKX33" s="84"/>
      <c r="FKY33" s="84"/>
      <c r="FKZ33" s="84"/>
      <c r="FLA33" s="84"/>
      <c r="FLB33" s="84"/>
      <c r="FLC33" s="84"/>
      <c r="FLD33" s="84"/>
      <c r="FLE33" s="84"/>
      <c r="FLF33" s="84"/>
      <c r="FLG33" s="84"/>
      <c r="FLH33" s="84"/>
      <c r="FLI33" s="84"/>
      <c r="FLJ33" s="84"/>
      <c r="FLK33" s="84"/>
      <c r="FLL33" s="84"/>
      <c r="FLM33" s="84"/>
      <c r="FLN33" s="84"/>
      <c r="FLO33" s="84"/>
      <c r="FLP33" s="84"/>
      <c r="FLQ33" s="84"/>
      <c r="FLR33" s="84"/>
      <c r="FLS33" s="84"/>
      <c r="FLT33" s="84"/>
      <c r="FLU33" s="84"/>
      <c r="FLV33" s="84"/>
      <c r="FLW33" s="84"/>
      <c r="FLX33" s="84"/>
      <c r="FLY33" s="84"/>
      <c r="FLZ33" s="84"/>
      <c r="FMA33" s="84"/>
      <c r="FMB33" s="84"/>
      <c r="FMC33" s="84"/>
      <c r="FMD33" s="84"/>
      <c r="FME33" s="84"/>
      <c r="FMF33" s="84"/>
      <c r="FMG33" s="84"/>
      <c r="FMH33" s="84"/>
      <c r="FMI33" s="84"/>
      <c r="FMJ33" s="84"/>
      <c r="FMK33" s="84"/>
      <c r="FML33" s="84"/>
      <c r="FMM33" s="84"/>
      <c r="FMN33" s="84"/>
      <c r="FMO33" s="84"/>
      <c r="FMP33" s="84"/>
      <c r="FMQ33" s="84"/>
      <c r="FMR33" s="84"/>
      <c r="FMS33" s="84"/>
      <c r="FMT33" s="84"/>
      <c r="FMU33" s="84"/>
      <c r="FMV33" s="84"/>
      <c r="FMW33" s="84"/>
      <c r="FMX33" s="84"/>
      <c r="FMY33" s="84"/>
      <c r="FMZ33" s="84"/>
      <c r="FNA33" s="84"/>
      <c r="FNB33" s="84"/>
      <c r="FNC33" s="84"/>
      <c r="FND33" s="84"/>
      <c r="FNE33" s="84"/>
      <c r="FNF33" s="84"/>
      <c r="FNG33" s="84"/>
      <c r="FNH33" s="84"/>
      <c r="FNI33" s="84"/>
      <c r="FNJ33" s="84"/>
      <c r="FNK33" s="84"/>
      <c r="FNL33" s="84"/>
      <c r="FNM33" s="84"/>
      <c r="FNN33" s="84"/>
      <c r="FNO33" s="84"/>
      <c r="FNP33" s="84"/>
      <c r="FNQ33" s="84"/>
      <c r="FNR33" s="84"/>
      <c r="FNS33" s="84"/>
      <c r="FNT33" s="84"/>
      <c r="FNU33" s="84"/>
      <c r="FNV33" s="84"/>
      <c r="FNW33" s="84"/>
      <c r="FNX33" s="84"/>
      <c r="FNY33" s="84"/>
      <c r="FNZ33" s="84"/>
      <c r="FOA33" s="84"/>
      <c r="FOB33" s="84"/>
      <c r="FOC33" s="84"/>
      <c r="FOD33" s="84"/>
      <c r="FOE33" s="84"/>
      <c r="FOF33" s="84"/>
      <c r="FOG33" s="84"/>
      <c r="FOH33" s="84"/>
      <c r="FOI33" s="84"/>
      <c r="FOJ33" s="84"/>
      <c r="FOK33" s="84"/>
      <c r="FOL33" s="84"/>
      <c r="FOM33" s="84"/>
      <c r="FON33" s="84"/>
      <c r="FOO33" s="84"/>
      <c r="FOP33" s="84"/>
      <c r="FOQ33" s="84"/>
      <c r="FOR33" s="84"/>
      <c r="FOS33" s="84"/>
      <c r="FOT33" s="84"/>
      <c r="FOU33" s="84"/>
      <c r="FOV33" s="84"/>
      <c r="FOW33" s="84"/>
      <c r="FOX33" s="84"/>
      <c r="FOY33" s="84"/>
      <c r="FOZ33" s="84"/>
      <c r="FPA33" s="84"/>
      <c r="FPB33" s="84"/>
      <c r="FPC33" s="84"/>
      <c r="FPD33" s="84"/>
      <c r="FPE33" s="84"/>
      <c r="FPF33" s="84"/>
      <c r="FPG33" s="84"/>
      <c r="FPH33" s="84"/>
      <c r="FPI33" s="84"/>
      <c r="FPJ33" s="84"/>
      <c r="FPK33" s="84"/>
      <c r="FPL33" s="84"/>
      <c r="FPM33" s="84"/>
      <c r="FPN33" s="84"/>
      <c r="FPO33" s="84"/>
      <c r="FPP33" s="84"/>
      <c r="FPQ33" s="84"/>
      <c r="FPR33" s="84"/>
      <c r="FPS33" s="84"/>
      <c r="FPT33" s="84"/>
      <c r="FPU33" s="84"/>
      <c r="FPV33" s="84"/>
      <c r="FPW33" s="84"/>
      <c r="FPX33" s="84"/>
      <c r="FPY33" s="84"/>
      <c r="FPZ33" s="84"/>
      <c r="FQA33" s="84"/>
      <c r="FQB33" s="84"/>
      <c r="FQC33" s="84"/>
      <c r="FQD33" s="84"/>
      <c r="FQE33" s="84"/>
      <c r="FQF33" s="84"/>
      <c r="FQG33" s="84"/>
      <c r="FQH33" s="84"/>
      <c r="FQI33" s="84"/>
      <c r="FQJ33" s="84"/>
      <c r="FQK33" s="84"/>
      <c r="FQL33" s="84"/>
      <c r="FQM33" s="84"/>
      <c r="FQN33" s="84"/>
      <c r="FQO33" s="84"/>
      <c r="FQP33" s="84"/>
      <c r="FQQ33" s="84"/>
      <c r="FQR33" s="84"/>
      <c r="FQS33" s="84"/>
      <c r="FQT33" s="84"/>
      <c r="FQU33" s="84"/>
      <c r="FQV33" s="84"/>
      <c r="FQW33" s="84"/>
      <c r="FQX33" s="84"/>
      <c r="FQY33" s="84"/>
      <c r="FQZ33" s="84"/>
      <c r="FRA33" s="84"/>
      <c r="FRB33" s="84"/>
      <c r="FRC33" s="84"/>
      <c r="FRD33" s="84"/>
      <c r="FRE33" s="84"/>
      <c r="FRF33" s="84"/>
      <c r="FRG33" s="84"/>
      <c r="FRH33" s="84"/>
      <c r="FRI33" s="84"/>
      <c r="FRJ33" s="84"/>
      <c r="FRK33" s="84"/>
      <c r="FRL33" s="84"/>
      <c r="FRM33" s="84"/>
      <c r="FRN33" s="84"/>
      <c r="FRO33" s="84"/>
      <c r="FRP33" s="84"/>
      <c r="FRQ33" s="84"/>
      <c r="FRR33" s="84"/>
      <c r="FRS33" s="84"/>
      <c r="FRT33" s="84"/>
      <c r="FRU33" s="84"/>
      <c r="FRV33" s="84"/>
      <c r="FRW33" s="84"/>
      <c r="FRX33" s="84"/>
      <c r="FRY33" s="84"/>
      <c r="FRZ33" s="84"/>
      <c r="FSA33" s="84"/>
      <c r="FSB33" s="84"/>
      <c r="FSC33" s="84"/>
      <c r="FSD33" s="84"/>
      <c r="FSE33" s="84"/>
      <c r="FSF33" s="84"/>
      <c r="FSG33" s="84"/>
      <c r="FSH33" s="84"/>
      <c r="FSI33" s="84"/>
      <c r="FSJ33" s="84"/>
      <c r="FSK33" s="84"/>
      <c r="FSL33" s="84"/>
      <c r="FSM33" s="84"/>
      <c r="FSN33" s="84"/>
      <c r="FSO33" s="84"/>
      <c r="FSP33" s="84"/>
      <c r="FSQ33" s="84"/>
      <c r="FSR33" s="84"/>
      <c r="FSS33" s="84"/>
      <c r="FST33" s="84"/>
      <c r="FSU33" s="84"/>
      <c r="FSV33" s="84"/>
      <c r="FSW33" s="84"/>
      <c r="FSX33" s="84"/>
      <c r="FSY33" s="84"/>
      <c r="FSZ33" s="84"/>
      <c r="FTA33" s="84"/>
      <c r="FTB33" s="84"/>
      <c r="FTC33" s="84"/>
      <c r="FTD33" s="84"/>
      <c r="FTE33" s="84"/>
      <c r="FTF33" s="84"/>
      <c r="FTG33" s="84"/>
      <c r="FTH33" s="84"/>
      <c r="FTI33" s="84"/>
      <c r="FTJ33" s="84"/>
      <c r="FTK33" s="84"/>
      <c r="FTL33" s="84"/>
      <c r="FTM33" s="84"/>
      <c r="FTN33" s="84"/>
      <c r="FTO33" s="84"/>
      <c r="FTP33" s="84"/>
      <c r="FTQ33" s="84"/>
      <c r="FTR33" s="84"/>
      <c r="FTS33" s="84"/>
      <c r="FTT33" s="84"/>
      <c r="FTU33" s="84"/>
      <c r="FTV33" s="84"/>
      <c r="FTW33" s="84"/>
      <c r="FTX33" s="84"/>
      <c r="FTY33" s="84"/>
      <c r="FTZ33" s="84"/>
      <c r="FUA33" s="84"/>
      <c r="FUB33" s="84"/>
      <c r="FUC33" s="84"/>
      <c r="FUD33" s="84"/>
      <c r="FUE33" s="84"/>
      <c r="FUF33" s="84"/>
      <c r="FUG33" s="84"/>
      <c r="FUH33" s="84"/>
      <c r="FUI33" s="84"/>
      <c r="FUJ33" s="84"/>
      <c r="FUK33" s="84"/>
      <c r="FUL33" s="84"/>
      <c r="FUM33" s="84"/>
      <c r="FUN33" s="84"/>
      <c r="FUO33" s="84"/>
      <c r="FUP33" s="84"/>
      <c r="FUQ33" s="84"/>
      <c r="FUR33" s="84"/>
      <c r="FUS33" s="84"/>
      <c r="FUT33" s="84"/>
      <c r="FUU33" s="84"/>
      <c r="FUV33" s="84"/>
      <c r="FUW33" s="84"/>
      <c r="FUX33" s="84"/>
      <c r="FUY33" s="84"/>
      <c r="FUZ33" s="84"/>
      <c r="FVA33" s="84"/>
      <c r="FVB33" s="84"/>
      <c r="FVC33" s="84"/>
      <c r="FVD33" s="84"/>
      <c r="FVE33" s="84"/>
      <c r="FVF33" s="84"/>
      <c r="FVG33" s="84"/>
      <c r="FVH33" s="84"/>
      <c r="FVI33" s="84"/>
      <c r="FVJ33" s="84"/>
      <c r="FVK33" s="84"/>
      <c r="FVL33" s="84"/>
      <c r="FVM33" s="84"/>
      <c r="FVN33" s="84"/>
      <c r="FVO33" s="84"/>
      <c r="FVP33" s="84"/>
      <c r="FVQ33" s="84"/>
      <c r="FVR33" s="84"/>
      <c r="FVS33" s="84"/>
      <c r="FVT33" s="84"/>
      <c r="FVU33" s="84"/>
      <c r="FVV33" s="84"/>
      <c r="FVW33" s="84"/>
      <c r="FVX33" s="84"/>
      <c r="FVY33" s="84"/>
      <c r="FVZ33" s="84"/>
      <c r="FWA33" s="84"/>
      <c r="FWB33" s="84"/>
      <c r="FWC33" s="84"/>
      <c r="FWD33" s="84"/>
      <c r="FWE33" s="84"/>
      <c r="FWF33" s="84"/>
      <c r="FWG33" s="84"/>
      <c r="FWH33" s="84"/>
      <c r="FWI33" s="84"/>
      <c r="FWJ33" s="84"/>
      <c r="FWK33" s="84"/>
      <c r="FWL33" s="84"/>
      <c r="FWM33" s="84"/>
      <c r="FWN33" s="84"/>
      <c r="FWO33" s="84"/>
      <c r="FWP33" s="84"/>
      <c r="FWQ33" s="84"/>
      <c r="FWR33" s="84"/>
      <c r="FWS33" s="84"/>
      <c r="FWT33" s="84"/>
      <c r="FWU33" s="84"/>
      <c r="FWV33" s="84"/>
      <c r="FWW33" s="84"/>
      <c r="FWX33" s="84"/>
      <c r="FWY33" s="84"/>
      <c r="FWZ33" s="84"/>
      <c r="FXA33" s="84"/>
      <c r="FXB33" s="84"/>
      <c r="FXC33" s="84"/>
      <c r="FXD33" s="84"/>
      <c r="FXE33" s="84"/>
      <c r="FXF33" s="84"/>
      <c r="FXG33" s="84"/>
      <c r="FXH33" s="84"/>
      <c r="FXI33" s="84"/>
      <c r="FXJ33" s="84"/>
      <c r="FXK33" s="84"/>
      <c r="FXL33" s="84"/>
      <c r="FXM33" s="84"/>
      <c r="FXN33" s="84"/>
      <c r="FXO33" s="84"/>
      <c r="FXP33" s="84"/>
      <c r="FXQ33" s="84"/>
      <c r="FXR33" s="84"/>
      <c r="FXS33" s="84"/>
      <c r="FXT33" s="84"/>
      <c r="FXU33" s="84"/>
      <c r="FXV33" s="84"/>
      <c r="FXW33" s="84"/>
      <c r="FXX33" s="84"/>
      <c r="FXY33" s="84"/>
      <c r="FXZ33" s="84"/>
      <c r="FYA33" s="84"/>
      <c r="FYB33" s="84"/>
      <c r="FYC33" s="84"/>
      <c r="FYD33" s="84"/>
      <c r="FYE33" s="84"/>
      <c r="FYF33" s="84"/>
      <c r="FYG33" s="84"/>
      <c r="FYH33" s="84"/>
      <c r="FYI33" s="84"/>
      <c r="FYJ33" s="84"/>
      <c r="FYK33" s="84"/>
      <c r="FYL33" s="84"/>
      <c r="FYM33" s="84"/>
      <c r="FYN33" s="84"/>
      <c r="FYO33" s="84"/>
      <c r="FYP33" s="84"/>
      <c r="FYQ33" s="84"/>
      <c r="FYR33" s="84"/>
      <c r="FYS33" s="84"/>
      <c r="FYT33" s="84"/>
      <c r="FYU33" s="84"/>
      <c r="FYV33" s="84"/>
      <c r="FYW33" s="84"/>
      <c r="FYX33" s="84"/>
      <c r="FYY33" s="84"/>
      <c r="FYZ33" s="84"/>
      <c r="FZA33" s="84"/>
      <c r="FZB33" s="84"/>
      <c r="FZC33" s="84"/>
      <c r="FZD33" s="84"/>
      <c r="FZE33" s="84"/>
      <c r="FZF33" s="84"/>
      <c r="FZG33" s="84"/>
      <c r="FZH33" s="84"/>
      <c r="FZI33" s="84"/>
      <c r="FZJ33" s="84"/>
      <c r="FZK33" s="84"/>
      <c r="FZL33" s="84"/>
      <c r="FZM33" s="84"/>
      <c r="FZN33" s="84"/>
      <c r="FZO33" s="84"/>
      <c r="FZP33" s="84"/>
      <c r="FZQ33" s="84"/>
      <c r="FZR33" s="84"/>
      <c r="FZS33" s="84"/>
      <c r="FZT33" s="84"/>
      <c r="FZU33" s="84"/>
      <c r="FZV33" s="84"/>
      <c r="FZW33" s="84"/>
      <c r="FZX33" s="84"/>
      <c r="FZY33" s="84"/>
      <c r="FZZ33" s="84"/>
      <c r="GAA33" s="84"/>
      <c r="GAB33" s="84"/>
      <c r="GAC33" s="84"/>
      <c r="GAD33" s="84"/>
      <c r="GAE33" s="84"/>
      <c r="GAF33" s="84"/>
      <c r="GAG33" s="84"/>
      <c r="GAH33" s="84"/>
      <c r="GAI33" s="84"/>
      <c r="GAJ33" s="84"/>
      <c r="GAK33" s="84"/>
      <c r="GAL33" s="84"/>
      <c r="GAM33" s="84"/>
      <c r="GAN33" s="84"/>
      <c r="GAO33" s="84"/>
      <c r="GAP33" s="84"/>
      <c r="GAQ33" s="84"/>
      <c r="GAR33" s="84"/>
      <c r="GAS33" s="84"/>
      <c r="GAT33" s="84"/>
      <c r="GAU33" s="84"/>
      <c r="GAV33" s="84"/>
      <c r="GAW33" s="84"/>
      <c r="GAX33" s="84"/>
      <c r="GAY33" s="84"/>
      <c r="GAZ33" s="84"/>
      <c r="GBA33" s="84"/>
      <c r="GBB33" s="84"/>
      <c r="GBC33" s="84"/>
      <c r="GBD33" s="84"/>
      <c r="GBE33" s="84"/>
      <c r="GBF33" s="84"/>
      <c r="GBG33" s="84"/>
      <c r="GBH33" s="84"/>
      <c r="GBI33" s="84"/>
      <c r="GBJ33" s="84"/>
      <c r="GBK33" s="84"/>
      <c r="GBL33" s="84"/>
      <c r="GBM33" s="84"/>
      <c r="GBN33" s="84"/>
      <c r="GBO33" s="84"/>
      <c r="GBP33" s="84"/>
      <c r="GBQ33" s="84"/>
      <c r="GBR33" s="84"/>
      <c r="GBS33" s="84"/>
      <c r="GBT33" s="84"/>
      <c r="GBU33" s="84"/>
      <c r="GBV33" s="84"/>
      <c r="GBW33" s="84"/>
      <c r="GBX33" s="84"/>
      <c r="GBY33" s="84"/>
      <c r="GBZ33" s="84"/>
      <c r="GCA33" s="84"/>
      <c r="GCB33" s="84"/>
      <c r="GCC33" s="84"/>
      <c r="GCD33" s="84"/>
      <c r="GCE33" s="84"/>
      <c r="GCF33" s="84"/>
      <c r="GCG33" s="84"/>
      <c r="GCH33" s="84"/>
      <c r="GCI33" s="84"/>
      <c r="GCJ33" s="84"/>
      <c r="GCK33" s="84"/>
      <c r="GCL33" s="84"/>
      <c r="GCM33" s="84"/>
      <c r="GCN33" s="84"/>
      <c r="GCO33" s="84"/>
      <c r="GCP33" s="84"/>
      <c r="GCQ33" s="84"/>
      <c r="GCR33" s="84"/>
      <c r="GCS33" s="84"/>
      <c r="GCT33" s="84"/>
      <c r="GCU33" s="84"/>
      <c r="GCV33" s="84"/>
      <c r="GCW33" s="84"/>
      <c r="GCX33" s="84"/>
      <c r="GCY33" s="84"/>
      <c r="GCZ33" s="84"/>
      <c r="GDA33" s="84"/>
      <c r="GDB33" s="84"/>
      <c r="GDC33" s="84"/>
      <c r="GDD33" s="84"/>
      <c r="GDE33" s="84"/>
      <c r="GDF33" s="84"/>
      <c r="GDG33" s="84"/>
      <c r="GDH33" s="84"/>
      <c r="GDI33" s="84"/>
      <c r="GDJ33" s="84"/>
      <c r="GDK33" s="84"/>
      <c r="GDL33" s="84"/>
      <c r="GDM33" s="84"/>
      <c r="GDN33" s="84"/>
      <c r="GDO33" s="84"/>
      <c r="GDP33" s="84"/>
      <c r="GDQ33" s="84"/>
      <c r="GDR33" s="84"/>
      <c r="GDS33" s="84"/>
      <c r="GDT33" s="84"/>
      <c r="GDU33" s="84"/>
      <c r="GDV33" s="84"/>
      <c r="GDW33" s="84"/>
      <c r="GDX33" s="84"/>
      <c r="GDY33" s="84"/>
      <c r="GDZ33" s="84"/>
      <c r="GEA33" s="84"/>
      <c r="GEB33" s="84"/>
      <c r="GEC33" s="84"/>
      <c r="GED33" s="84"/>
      <c r="GEE33" s="84"/>
      <c r="GEF33" s="84"/>
      <c r="GEG33" s="84"/>
      <c r="GEH33" s="84"/>
      <c r="GEI33" s="84"/>
      <c r="GEJ33" s="84"/>
      <c r="GEK33" s="84"/>
      <c r="GEL33" s="84"/>
      <c r="GEM33" s="84"/>
      <c r="GEN33" s="84"/>
      <c r="GEO33" s="84"/>
      <c r="GEP33" s="84"/>
      <c r="GEQ33" s="84"/>
      <c r="GER33" s="84"/>
      <c r="GES33" s="84"/>
      <c r="GET33" s="84"/>
      <c r="GEU33" s="84"/>
      <c r="GEV33" s="84"/>
      <c r="GEW33" s="84"/>
      <c r="GEX33" s="84"/>
      <c r="GEY33" s="84"/>
      <c r="GEZ33" s="84"/>
      <c r="GFA33" s="84"/>
      <c r="GFB33" s="84"/>
      <c r="GFC33" s="84"/>
      <c r="GFD33" s="84"/>
      <c r="GFE33" s="84"/>
      <c r="GFF33" s="84"/>
      <c r="GFG33" s="84"/>
      <c r="GFH33" s="84"/>
      <c r="GFI33" s="84"/>
      <c r="GFJ33" s="84"/>
      <c r="GFK33" s="84"/>
      <c r="GFL33" s="84"/>
      <c r="GFM33" s="84"/>
      <c r="GFN33" s="84"/>
      <c r="GFO33" s="84"/>
      <c r="GFP33" s="84"/>
      <c r="GFQ33" s="84"/>
      <c r="GFR33" s="84"/>
      <c r="GFS33" s="84"/>
      <c r="GFT33" s="84"/>
      <c r="GFU33" s="84"/>
      <c r="GFV33" s="84"/>
      <c r="GFW33" s="84"/>
      <c r="GFX33" s="84"/>
      <c r="GFY33" s="84"/>
      <c r="GFZ33" s="84"/>
      <c r="GGA33" s="84"/>
      <c r="GGB33" s="84"/>
      <c r="GGC33" s="84"/>
      <c r="GGD33" s="84"/>
      <c r="GGE33" s="84"/>
      <c r="GGF33" s="84"/>
      <c r="GGG33" s="84"/>
      <c r="GGH33" s="84"/>
      <c r="GGI33" s="84"/>
      <c r="GGJ33" s="84"/>
      <c r="GGK33" s="84"/>
      <c r="GGL33" s="84"/>
      <c r="GGM33" s="84"/>
      <c r="GGN33" s="84"/>
      <c r="GGO33" s="84"/>
      <c r="GGP33" s="84"/>
      <c r="GGQ33" s="84"/>
      <c r="GGR33" s="84"/>
      <c r="GGS33" s="84"/>
      <c r="GGT33" s="84"/>
      <c r="GGU33" s="84"/>
      <c r="GGV33" s="84"/>
      <c r="GGW33" s="84"/>
      <c r="GGX33" s="84"/>
      <c r="GGY33" s="84"/>
      <c r="GGZ33" s="84"/>
      <c r="GHA33" s="84"/>
      <c r="GHB33" s="84"/>
      <c r="GHC33" s="84"/>
      <c r="GHD33" s="84"/>
      <c r="GHE33" s="84"/>
      <c r="GHF33" s="84"/>
      <c r="GHG33" s="84"/>
      <c r="GHH33" s="84"/>
      <c r="GHI33" s="84"/>
      <c r="GHJ33" s="84"/>
      <c r="GHK33" s="84"/>
      <c r="GHL33" s="84"/>
      <c r="GHM33" s="84"/>
      <c r="GHN33" s="84"/>
      <c r="GHO33" s="84"/>
      <c r="GHP33" s="84"/>
      <c r="GHQ33" s="84"/>
      <c r="GHR33" s="84"/>
      <c r="GHS33" s="84"/>
      <c r="GHT33" s="84"/>
      <c r="GHU33" s="84"/>
      <c r="GHV33" s="84"/>
      <c r="GHW33" s="84"/>
      <c r="GHX33" s="84"/>
      <c r="GHY33" s="84"/>
      <c r="GHZ33" s="84"/>
      <c r="GIA33" s="84"/>
      <c r="GIB33" s="84"/>
      <c r="GIC33" s="84"/>
      <c r="GID33" s="84"/>
      <c r="GIE33" s="84"/>
      <c r="GIF33" s="84"/>
      <c r="GIG33" s="84"/>
      <c r="GIH33" s="84"/>
      <c r="GII33" s="84"/>
      <c r="GIJ33" s="84"/>
      <c r="GIK33" s="84"/>
      <c r="GIL33" s="84"/>
      <c r="GIM33" s="84"/>
      <c r="GIN33" s="84"/>
      <c r="GIO33" s="84"/>
      <c r="GIP33" s="84"/>
      <c r="GIQ33" s="84"/>
      <c r="GIR33" s="84"/>
      <c r="GIS33" s="84"/>
      <c r="GIT33" s="84"/>
      <c r="GIU33" s="84"/>
      <c r="GIV33" s="84"/>
      <c r="GIW33" s="84"/>
      <c r="GIX33" s="84"/>
      <c r="GIY33" s="84"/>
      <c r="GIZ33" s="84"/>
      <c r="GJA33" s="84"/>
      <c r="GJB33" s="84"/>
      <c r="GJC33" s="84"/>
      <c r="GJD33" s="84"/>
      <c r="GJE33" s="84"/>
      <c r="GJF33" s="84"/>
      <c r="GJG33" s="84"/>
      <c r="GJH33" s="84"/>
      <c r="GJI33" s="84"/>
      <c r="GJJ33" s="84"/>
      <c r="GJK33" s="84"/>
      <c r="GJL33" s="84"/>
      <c r="GJM33" s="84"/>
      <c r="GJN33" s="84"/>
      <c r="GJO33" s="84"/>
      <c r="GJP33" s="84"/>
      <c r="GJQ33" s="84"/>
      <c r="GJR33" s="84"/>
      <c r="GJS33" s="84"/>
      <c r="GJT33" s="84"/>
      <c r="GJU33" s="84"/>
      <c r="GJV33" s="84"/>
      <c r="GJW33" s="84"/>
      <c r="GJX33" s="84"/>
      <c r="GJY33" s="84"/>
      <c r="GJZ33" s="84"/>
      <c r="GKA33" s="84"/>
      <c r="GKB33" s="84"/>
      <c r="GKC33" s="84"/>
      <c r="GKD33" s="84"/>
      <c r="GKE33" s="84"/>
      <c r="GKF33" s="84"/>
      <c r="GKG33" s="84"/>
      <c r="GKH33" s="84"/>
      <c r="GKI33" s="84"/>
      <c r="GKJ33" s="84"/>
      <c r="GKK33" s="84"/>
      <c r="GKL33" s="84"/>
      <c r="GKM33" s="84"/>
      <c r="GKN33" s="84"/>
      <c r="GKO33" s="84"/>
      <c r="GKP33" s="84"/>
      <c r="GKQ33" s="84"/>
      <c r="GKR33" s="84"/>
      <c r="GKS33" s="84"/>
      <c r="GKT33" s="84"/>
      <c r="GKU33" s="84"/>
      <c r="GKV33" s="84"/>
      <c r="GKW33" s="84"/>
      <c r="GKX33" s="84"/>
      <c r="GKY33" s="84"/>
      <c r="GKZ33" s="84"/>
      <c r="GLA33" s="84"/>
      <c r="GLB33" s="84"/>
      <c r="GLC33" s="84"/>
      <c r="GLD33" s="84"/>
      <c r="GLE33" s="84"/>
      <c r="GLF33" s="84"/>
      <c r="GLG33" s="84"/>
      <c r="GLH33" s="84"/>
      <c r="GLI33" s="84"/>
      <c r="GLJ33" s="84"/>
      <c r="GLK33" s="84"/>
      <c r="GLL33" s="84"/>
      <c r="GLM33" s="84"/>
      <c r="GLN33" s="84"/>
      <c r="GLO33" s="84"/>
      <c r="GLP33" s="84"/>
      <c r="GLQ33" s="84"/>
      <c r="GLR33" s="84"/>
      <c r="GLS33" s="84"/>
      <c r="GLT33" s="84"/>
      <c r="GLU33" s="84"/>
      <c r="GLV33" s="84"/>
      <c r="GLW33" s="84"/>
      <c r="GLX33" s="84"/>
      <c r="GLY33" s="84"/>
      <c r="GLZ33" s="84"/>
      <c r="GMA33" s="84"/>
      <c r="GMB33" s="84"/>
      <c r="GMC33" s="84"/>
      <c r="GMD33" s="84"/>
      <c r="GME33" s="84"/>
      <c r="GMF33" s="84"/>
      <c r="GMG33" s="84"/>
      <c r="GMH33" s="84"/>
      <c r="GMI33" s="84"/>
      <c r="GMJ33" s="84"/>
      <c r="GMK33" s="84"/>
      <c r="GML33" s="84"/>
      <c r="GMM33" s="84"/>
      <c r="GMN33" s="84"/>
      <c r="GMO33" s="84"/>
      <c r="GMP33" s="84"/>
      <c r="GMQ33" s="84"/>
      <c r="GMR33" s="84"/>
      <c r="GMS33" s="84"/>
      <c r="GMT33" s="84"/>
      <c r="GMU33" s="84"/>
      <c r="GMV33" s="84"/>
      <c r="GMW33" s="84"/>
      <c r="GMX33" s="84"/>
      <c r="GMY33" s="84"/>
      <c r="GMZ33" s="84"/>
      <c r="GNA33" s="84"/>
      <c r="GNB33" s="84"/>
      <c r="GNC33" s="84"/>
      <c r="GND33" s="84"/>
      <c r="GNE33" s="84"/>
      <c r="GNF33" s="84"/>
      <c r="GNG33" s="84"/>
      <c r="GNH33" s="84"/>
      <c r="GNI33" s="84"/>
      <c r="GNJ33" s="84"/>
      <c r="GNK33" s="84"/>
      <c r="GNL33" s="84"/>
      <c r="GNM33" s="84"/>
      <c r="GNN33" s="84"/>
      <c r="GNO33" s="84"/>
      <c r="GNP33" s="84"/>
      <c r="GNQ33" s="84"/>
      <c r="GNR33" s="84"/>
      <c r="GNS33" s="84"/>
      <c r="GNT33" s="84"/>
      <c r="GNU33" s="84"/>
      <c r="GNV33" s="84"/>
      <c r="GNW33" s="84"/>
      <c r="GNX33" s="84"/>
      <c r="GNY33" s="84"/>
      <c r="GNZ33" s="84"/>
      <c r="GOA33" s="84"/>
      <c r="GOB33" s="84"/>
      <c r="GOC33" s="84"/>
      <c r="GOD33" s="84"/>
      <c r="GOE33" s="84"/>
      <c r="GOF33" s="84"/>
      <c r="GOG33" s="84"/>
      <c r="GOH33" s="84"/>
      <c r="GOI33" s="84"/>
      <c r="GOJ33" s="84"/>
      <c r="GOK33" s="84"/>
      <c r="GOL33" s="84"/>
      <c r="GOM33" s="84"/>
      <c r="GON33" s="84"/>
      <c r="GOO33" s="84"/>
      <c r="GOP33" s="84"/>
      <c r="GOQ33" s="84"/>
      <c r="GOR33" s="84"/>
      <c r="GOS33" s="84"/>
      <c r="GOT33" s="84"/>
      <c r="GOU33" s="84"/>
      <c r="GOV33" s="84"/>
      <c r="GOW33" s="84"/>
      <c r="GOX33" s="84"/>
      <c r="GOY33" s="84"/>
      <c r="GOZ33" s="84"/>
      <c r="GPA33" s="84"/>
      <c r="GPB33" s="84"/>
      <c r="GPC33" s="84"/>
      <c r="GPD33" s="84"/>
      <c r="GPE33" s="84"/>
      <c r="GPF33" s="84"/>
      <c r="GPG33" s="84"/>
      <c r="GPH33" s="84"/>
      <c r="GPI33" s="84"/>
      <c r="GPJ33" s="84"/>
      <c r="GPK33" s="84"/>
      <c r="GPL33" s="84"/>
      <c r="GPM33" s="84"/>
      <c r="GPN33" s="84"/>
      <c r="GPO33" s="84"/>
      <c r="GPP33" s="84"/>
      <c r="GPQ33" s="84"/>
      <c r="GPR33" s="84"/>
      <c r="GPS33" s="84"/>
      <c r="GPT33" s="84"/>
      <c r="GPU33" s="84"/>
      <c r="GPV33" s="84"/>
      <c r="GPW33" s="84"/>
      <c r="GPX33" s="84"/>
      <c r="GPY33" s="84"/>
      <c r="GPZ33" s="84"/>
      <c r="GQA33" s="84"/>
      <c r="GQB33" s="84"/>
      <c r="GQC33" s="84"/>
      <c r="GQD33" s="84"/>
      <c r="GQE33" s="84"/>
      <c r="GQF33" s="84"/>
      <c r="GQG33" s="84"/>
      <c r="GQH33" s="84"/>
      <c r="GQI33" s="84"/>
      <c r="GQJ33" s="84"/>
      <c r="GQK33" s="84"/>
      <c r="GQL33" s="84"/>
      <c r="GQM33" s="84"/>
      <c r="GQN33" s="84"/>
      <c r="GQO33" s="84"/>
      <c r="GQP33" s="84"/>
      <c r="GQQ33" s="84"/>
      <c r="GQR33" s="84"/>
      <c r="GQS33" s="84"/>
      <c r="GQT33" s="84"/>
      <c r="GQU33" s="84"/>
      <c r="GQV33" s="84"/>
      <c r="GQW33" s="84"/>
      <c r="GQX33" s="84"/>
      <c r="GQY33" s="84"/>
      <c r="GQZ33" s="84"/>
      <c r="GRA33" s="84"/>
      <c r="GRB33" s="84"/>
      <c r="GRC33" s="84"/>
      <c r="GRD33" s="84"/>
      <c r="GRE33" s="84"/>
      <c r="GRF33" s="84"/>
      <c r="GRG33" s="84"/>
      <c r="GRH33" s="84"/>
      <c r="GRI33" s="84"/>
      <c r="GRJ33" s="84"/>
      <c r="GRK33" s="84"/>
      <c r="GRL33" s="84"/>
      <c r="GRM33" s="84"/>
      <c r="GRN33" s="84"/>
      <c r="GRO33" s="84"/>
      <c r="GRP33" s="84"/>
      <c r="GRQ33" s="84"/>
      <c r="GRR33" s="84"/>
      <c r="GRS33" s="84"/>
      <c r="GRT33" s="84"/>
      <c r="GRU33" s="84"/>
      <c r="GRV33" s="84"/>
      <c r="GRW33" s="84"/>
      <c r="GRX33" s="84"/>
      <c r="GRY33" s="84"/>
      <c r="GRZ33" s="84"/>
      <c r="GSA33" s="84"/>
      <c r="GSB33" s="84"/>
      <c r="GSC33" s="84"/>
      <c r="GSD33" s="84"/>
      <c r="GSE33" s="84"/>
      <c r="GSF33" s="84"/>
      <c r="GSG33" s="84"/>
      <c r="GSH33" s="84"/>
      <c r="GSI33" s="84"/>
      <c r="GSJ33" s="84"/>
      <c r="GSK33" s="84"/>
      <c r="GSL33" s="84"/>
      <c r="GSM33" s="84"/>
      <c r="GSN33" s="84"/>
      <c r="GSO33" s="84"/>
      <c r="GSP33" s="84"/>
      <c r="GSQ33" s="84"/>
      <c r="GSR33" s="84"/>
      <c r="GSS33" s="84"/>
      <c r="GST33" s="84"/>
      <c r="GSU33" s="84"/>
      <c r="GSV33" s="84"/>
      <c r="GSW33" s="84"/>
      <c r="GSX33" s="84"/>
      <c r="GSY33" s="84"/>
      <c r="GSZ33" s="84"/>
      <c r="GTA33" s="84"/>
      <c r="GTB33" s="84"/>
      <c r="GTC33" s="84"/>
      <c r="GTD33" s="84"/>
      <c r="GTE33" s="84"/>
      <c r="GTF33" s="84"/>
      <c r="GTG33" s="84"/>
      <c r="GTH33" s="84"/>
      <c r="GTI33" s="84"/>
      <c r="GTJ33" s="84"/>
      <c r="GTK33" s="84"/>
      <c r="GTL33" s="84"/>
      <c r="GTM33" s="84"/>
      <c r="GTN33" s="84"/>
      <c r="GTO33" s="84"/>
      <c r="GTP33" s="84"/>
      <c r="GTQ33" s="84"/>
      <c r="GTR33" s="84"/>
      <c r="GTS33" s="84"/>
      <c r="GTT33" s="84"/>
      <c r="GTU33" s="84"/>
      <c r="GTV33" s="84"/>
      <c r="GTW33" s="84"/>
      <c r="GTX33" s="84"/>
      <c r="GTY33" s="84"/>
      <c r="GTZ33" s="84"/>
      <c r="GUA33" s="84"/>
      <c r="GUB33" s="84"/>
      <c r="GUC33" s="84"/>
      <c r="GUD33" s="84"/>
      <c r="GUE33" s="84"/>
      <c r="GUF33" s="84"/>
      <c r="GUG33" s="84"/>
      <c r="GUH33" s="84"/>
      <c r="GUI33" s="84"/>
      <c r="GUJ33" s="84"/>
      <c r="GUK33" s="84"/>
      <c r="GUL33" s="84"/>
      <c r="GUM33" s="84"/>
      <c r="GUN33" s="84"/>
      <c r="GUO33" s="84"/>
      <c r="GUP33" s="84"/>
      <c r="GUQ33" s="84"/>
      <c r="GUR33" s="84"/>
      <c r="GUS33" s="84"/>
      <c r="GUT33" s="84"/>
      <c r="GUU33" s="84"/>
      <c r="GUV33" s="84"/>
      <c r="GUW33" s="84"/>
      <c r="GUX33" s="84"/>
      <c r="GUY33" s="84"/>
      <c r="GUZ33" s="84"/>
      <c r="GVA33" s="84"/>
      <c r="GVB33" s="84"/>
      <c r="GVC33" s="84"/>
      <c r="GVD33" s="84"/>
      <c r="GVE33" s="84"/>
      <c r="GVF33" s="84"/>
      <c r="GVG33" s="84"/>
      <c r="GVH33" s="84"/>
      <c r="GVI33" s="84"/>
      <c r="GVJ33" s="84"/>
      <c r="GVK33" s="84"/>
      <c r="GVL33" s="84"/>
      <c r="GVM33" s="84"/>
      <c r="GVN33" s="84"/>
      <c r="GVO33" s="84"/>
      <c r="GVP33" s="84"/>
      <c r="GVQ33" s="84"/>
      <c r="GVR33" s="84"/>
      <c r="GVS33" s="84"/>
      <c r="GVT33" s="84"/>
      <c r="GVU33" s="84"/>
      <c r="GVV33" s="84"/>
      <c r="GVW33" s="84"/>
      <c r="GVX33" s="84"/>
      <c r="GVY33" s="84"/>
      <c r="GVZ33" s="84"/>
      <c r="GWA33" s="84"/>
      <c r="GWB33" s="84"/>
      <c r="GWC33" s="84"/>
      <c r="GWD33" s="84"/>
      <c r="GWE33" s="84"/>
      <c r="GWF33" s="84"/>
      <c r="GWG33" s="84"/>
      <c r="GWH33" s="84"/>
      <c r="GWI33" s="84"/>
      <c r="GWJ33" s="84"/>
      <c r="GWK33" s="84"/>
      <c r="GWL33" s="84"/>
      <c r="GWM33" s="84"/>
      <c r="GWN33" s="84"/>
      <c r="GWO33" s="84"/>
      <c r="GWP33" s="84"/>
      <c r="GWQ33" s="84"/>
      <c r="GWR33" s="84"/>
      <c r="GWS33" s="84"/>
      <c r="GWT33" s="84"/>
      <c r="GWU33" s="84"/>
      <c r="GWV33" s="84"/>
      <c r="GWW33" s="84"/>
      <c r="GWX33" s="84"/>
      <c r="GWY33" s="84"/>
      <c r="GWZ33" s="84"/>
      <c r="GXA33" s="84"/>
      <c r="GXB33" s="84"/>
      <c r="GXC33" s="84"/>
      <c r="GXD33" s="84"/>
      <c r="GXE33" s="84"/>
      <c r="GXF33" s="84"/>
      <c r="GXG33" s="84"/>
      <c r="GXH33" s="84"/>
      <c r="GXI33" s="84"/>
      <c r="GXJ33" s="84"/>
      <c r="GXK33" s="84"/>
      <c r="GXL33" s="84"/>
      <c r="GXM33" s="84"/>
      <c r="GXN33" s="84"/>
      <c r="GXO33" s="84"/>
      <c r="GXP33" s="84"/>
      <c r="GXQ33" s="84"/>
      <c r="GXR33" s="84"/>
      <c r="GXS33" s="84"/>
      <c r="GXT33" s="84"/>
      <c r="GXU33" s="84"/>
      <c r="GXV33" s="84"/>
      <c r="GXW33" s="84"/>
      <c r="GXX33" s="84"/>
      <c r="GXY33" s="84"/>
      <c r="GXZ33" s="84"/>
      <c r="GYA33" s="84"/>
      <c r="GYB33" s="84"/>
      <c r="GYC33" s="84"/>
      <c r="GYD33" s="84"/>
      <c r="GYE33" s="84"/>
      <c r="GYF33" s="84"/>
      <c r="GYG33" s="84"/>
      <c r="GYH33" s="84"/>
      <c r="GYI33" s="84"/>
      <c r="GYJ33" s="84"/>
      <c r="GYK33" s="84"/>
      <c r="GYL33" s="84"/>
      <c r="GYM33" s="84"/>
      <c r="GYN33" s="84"/>
      <c r="GYO33" s="84"/>
      <c r="GYP33" s="84"/>
      <c r="GYQ33" s="84"/>
      <c r="GYR33" s="84"/>
      <c r="GYS33" s="84"/>
      <c r="GYT33" s="84"/>
      <c r="GYU33" s="84"/>
      <c r="GYV33" s="84"/>
      <c r="GYW33" s="84"/>
      <c r="GYX33" s="84"/>
      <c r="GYY33" s="84"/>
      <c r="GYZ33" s="84"/>
      <c r="GZA33" s="84"/>
      <c r="GZB33" s="84"/>
      <c r="GZC33" s="84"/>
      <c r="GZD33" s="84"/>
      <c r="GZE33" s="84"/>
      <c r="GZF33" s="84"/>
      <c r="GZG33" s="84"/>
      <c r="GZH33" s="84"/>
      <c r="GZI33" s="84"/>
      <c r="GZJ33" s="84"/>
      <c r="GZK33" s="84"/>
      <c r="GZL33" s="84"/>
      <c r="GZM33" s="84"/>
      <c r="GZN33" s="84"/>
      <c r="GZO33" s="84"/>
      <c r="GZP33" s="84"/>
      <c r="GZQ33" s="84"/>
      <c r="GZR33" s="84"/>
      <c r="GZS33" s="84"/>
      <c r="GZT33" s="84"/>
      <c r="GZU33" s="84"/>
      <c r="GZV33" s="84"/>
      <c r="GZW33" s="84"/>
      <c r="GZX33" s="84"/>
      <c r="GZY33" s="84"/>
      <c r="GZZ33" s="84"/>
      <c r="HAA33" s="84"/>
      <c r="HAB33" s="84"/>
      <c r="HAC33" s="84"/>
      <c r="HAD33" s="84"/>
      <c r="HAE33" s="84"/>
      <c r="HAF33" s="84"/>
      <c r="HAG33" s="84"/>
      <c r="HAH33" s="84"/>
      <c r="HAI33" s="84"/>
      <c r="HAJ33" s="84"/>
      <c r="HAK33" s="84"/>
      <c r="HAL33" s="84"/>
      <c r="HAM33" s="84"/>
      <c r="HAN33" s="84"/>
      <c r="HAO33" s="84"/>
      <c r="HAP33" s="84"/>
      <c r="HAQ33" s="84"/>
      <c r="HAR33" s="84"/>
      <c r="HAS33" s="84"/>
      <c r="HAT33" s="84"/>
      <c r="HAU33" s="84"/>
      <c r="HAV33" s="84"/>
      <c r="HAW33" s="84"/>
      <c r="HAX33" s="84"/>
      <c r="HAY33" s="84"/>
      <c r="HAZ33" s="84"/>
      <c r="HBA33" s="84"/>
      <c r="HBB33" s="84"/>
      <c r="HBC33" s="84"/>
      <c r="HBD33" s="84"/>
      <c r="HBE33" s="84"/>
      <c r="HBF33" s="84"/>
      <c r="HBG33" s="84"/>
      <c r="HBH33" s="84"/>
      <c r="HBI33" s="84"/>
      <c r="HBJ33" s="84"/>
      <c r="HBK33" s="84"/>
      <c r="HBL33" s="84"/>
      <c r="HBM33" s="84"/>
      <c r="HBN33" s="84"/>
      <c r="HBO33" s="84"/>
      <c r="HBP33" s="84"/>
      <c r="HBQ33" s="84"/>
      <c r="HBR33" s="84"/>
      <c r="HBS33" s="84"/>
      <c r="HBT33" s="84"/>
      <c r="HBU33" s="84"/>
      <c r="HBV33" s="84"/>
      <c r="HBW33" s="84"/>
      <c r="HBX33" s="84"/>
      <c r="HBY33" s="84"/>
      <c r="HBZ33" s="84"/>
      <c r="HCA33" s="84"/>
      <c r="HCB33" s="84"/>
      <c r="HCC33" s="84"/>
      <c r="HCD33" s="84"/>
      <c r="HCE33" s="84"/>
      <c r="HCF33" s="84"/>
      <c r="HCG33" s="84"/>
      <c r="HCH33" s="84"/>
      <c r="HCI33" s="84"/>
      <c r="HCJ33" s="84"/>
      <c r="HCK33" s="84"/>
      <c r="HCL33" s="84"/>
      <c r="HCM33" s="84"/>
      <c r="HCN33" s="84"/>
      <c r="HCO33" s="84"/>
      <c r="HCP33" s="84"/>
      <c r="HCQ33" s="84"/>
      <c r="HCR33" s="84"/>
      <c r="HCS33" s="84"/>
      <c r="HCT33" s="84"/>
      <c r="HCU33" s="84"/>
      <c r="HCV33" s="84"/>
      <c r="HCW33" s="84"/>
      <c r="HCX33" s="84"/>
      <c r="HCY33" s="84"/>
      <c r="HCZ33" s="84"/>
      <c r="HDA33" s="84"/>
      <c r="HDB33" s="84"/>
      <c r="HDC33" s="84"/>
      <c r="HDD33" s="84"/>
      <c r="HDE33" s="84"/>
      <c r="HDF33" s="84"/>
      <c r="HDG33" s="84"/>
      <c r="HDH33" s="84"/>
      <c r="HDI33" s="84"/>
      <c r="HDJ33" s="84"/>
      <c r="HDK33" s="84"/>
      <c r="HDL33" s="84"/>
      <c r="HDM33" s="84"/>
      <c r="HDN33" s="84"/>
      <c r="HDO33" s="84"/>
      <c r="HDP33" s="84"/>
      <c r="HDQ33" s="84"/>
      <c r="HDR33" s="84"/>
      <c r="HDS33" s="84"/>
      <c r="HDT33" s="84"/>
      <c r="HDU33" s="84"/>
      <c r="HDV33" s="84"/>
      <c r="HDW33" s="84"/>
      <c r="HDX33" s="84"/>
      <c r="HDY33" s="84"/>
      <c r="HDZ33" s="84"/>
      <c r="HEA33" s="84"/>
      <c r="HEB33" s="84"/>
      <c r="HEC33" s="84"/>
      <c r="HED33" s="84"/>
      <c r="HEE33" s="84"/>
      <c r="HEF33" s="84"/>
      <c r="HEG33" s="84"/>
      <c r="HEH33" s="84"/>
      <c r="HEI33" s="84"/>
      <c r="HEJ33" s="84"/>
      <c r="HEK33" s="84"/>
      <c r="HEL33" s="84"/>
      <c r="HEM33" s="84"/>
      <c r="HEN33" s="84"/>
      <c r="HEO33" s="84"/>
      <c r="HEP33" s="84"/>
      <c r="HEQ33" s="84"/>
      <c r="HER33" s="84"/>
      <c r="HES33" s="84"/>
      <c r="HET33" s="84"/>
      <c r="HEU33" s="84"/>
      <c r="HEV33" s="84"/>
      <c r="HEW33" s="84"/>
      <c r="HEX33" s="84"/>
      <c r="HEY33" s="84"/>
      <c r="HEZ33" s="84"/>
      <c r="HFA33" s="84"/>
      <c r="HFB33" s="84"/>
      <c r="HFC33" s="84"/>
      <c r="HFD33" s="84"/>
      <c r="HFE33" s="84"/>
      <c r="HFF33" s="84"/>
      <c r="HFG33" s="84"/>
      <c r="HFH33" s="84"/>
      <c r="HFI33" s="84"/>
      <c r="HFJ33" s="84"/>
      <c r="HFK33" s="84"/>
      <c r="HFL33" s="84"/>
      <c r="HFM33" s="84"/>
      <c r="HFN33" s="84"/>
      <c r="HFO33" s="84"/>
      <c r="HFP33" s="84"/>
      <c r="HFQ33" s="84"/>
      <c r="HFR33" s="84"/>
      <c r="HFS33" s="84"/>
      <c r="HFT33" s="84"/>
      <c r="HFU33" s="84"/>
      <c r="HFV33" s="84"/>
      <c r="HFW33" s="84"/>
      <c r="HFX33" s="84"/>
      <c r="HFY33" s="84"/>
      <c r="HFZ33" s="84"/>
      <c r="HGA33" s="84"/>
      <c r="HGB33" s="84"/>
      <c r="HGC33" s="84"/>
      <c r="HGD33" s="84"/>
      <c r="HGE33" s="84"/>
      <c r="HGF33" s="84"/>
      <c r="HGG33" s="84"/>
      <c r="HGH33" s="84"/>
      <c r="HGI33" s="84"/>
      <c r="HGJ33" s="84"/>
      <c r="HGK33" s="84"/>
      <c r="HGL33" s="84"/>
      <c r="HGM33" s="84"/>
      <c r="HGN33" s="84"/>
      <c r="HGO33" s="84"/>
      <c r="HGP33" s="84"/>
      <c r="HGQ33" s="84"/>
      <c r="HGR33" s="84"/>
      <c r="HGS33" s="84"/>
      <c r="HGT33" s="84"/>
      <c r="HGU33" s="84"/>
      <c r="HGV33" s="84"/>
      <c r="HGW33" s="84"/>
      <c r="HGX33" s="84"/>
      <c r="HGY33" s="84"/>
      <c r="HGZ33" s="84"/>
      <c r="HHA33" s="84"/>
      <c r="HHB33" s="84"/>
      <c r="HHC33" s="84"/>
      <c r="HHD33" s="84"/>
      <c r="HHE33" s="84"/>
      <c r="HHF33" s="84"/>
      <c r="HHG33" s="84"/>
      <c r="HHH33" s="84"/>
      <c r="HHI33" s="84"/>
      <c r="HHJ33" s="84"/>
      <c r="HHK33" s="84"/>
      <c r="HHL33" s="84"/>
      <c r="HHM33" s="84"/>
      <c r="HHN33" s="84"/>
      <c r="HHO33" s="84"/>
      <c r="HHP33" s="84"/>
      <c r="HHQ33" s="84"/>
      <c r="HHR33" s="84"/>
      <c r="HHS33" s="84"/>
      <c r="HHT33" s="84"/>
      <c r="HHU33" s="84"/>
      <c r="HHV33" s="84"/>
      <c r="HHW33" s="84"/>
      <c r="HHX33" s="84"/>
      <c r="HHY33" s="84"/>
      <c r="HHZ33" s="84"/>
      <c r="HIA33" s="84"/>
      <c r="HIB33" s="84"/>
      <c r="HIC33" s="84"/>
      <c r="HID33" s="84"/>
      <c r="HIE33" s="84"/>
      <c r="HIF33" s="84"/>
      <c r="HIG33" s="84"/>
      <c r="HIH33" s="84"/>
      <c r="HII33" s="84"/>
      <c r="HIJ33" s="84"/>
      <c r="HIK33" s="84"/>
      <c r="HIL33" s="84"/>
      <c r="HIM33" s="84"/>
      <c r="HIN33" s="84"/>
      <c r="HIO33" s="84"/>
      <c r="HIP33" s="84"/>
      <c r="HIQ33" s="84"/>
      <c r="HIR33" s="84"/>
      <c r="HIS33" s="84"/>
      <c r="HIT33" s="84"/>
      <c r="HIU33" s="84"/>
      <c r="HIV33" s="84"/>
      <c r="HIW33" s="84"/>
      <c r="HIX33" s="84"/>
      <c r="HIY33" s="84"/>
      <c r="HIZ33" s="84"/>
      <c r="HJA33" s="84"/>
      <c r="HJB33" s="84"/>
      <c r="HJC33" s="84"/>
      <c r="HJD33" s="84"/>
      <c r="HJE33" s="84"/>
      <c r="HJF33" s="84"/>
      <c r="HJG33" s="84"/>
      <c r="HJH33" s="84"/>
      <c r="HJI33" s="84"/>
      <c r="HJJ33" s="84"/>
      <c r="HJK33" s="84"/>
      <c r="HJL33" s="84"/>
      <c r="HJM33" s="84"/>
      <c r="HJN33" s="84"/>
      <c r="HJO33" s="84"/>
      <c r="HJP33" s="84"/>
      <c r="HJQ33" s="84"/>
      <c r="HJR33" s="84"/>
      <c r="HJS33" s="84"/>
      <c r="HJT33" s="84"/>
      <c r="HJU33" s="84"/>
      <c r="HJV33" s="84"/>
      <c r="HJW33" s="84"/>
      <c r="HJX33" s="84"/>
      <c r="HJY33" s="84"/>
      <c r="HJZ33" s="84"/>
      <c r="HKA33" s="84"/>
      <c r="HKB33" s="84"/>
      <c r="HKC33" s="84"/>
      <c r="HKD33" s="84"/>
      <c r="HKE33" s="84"/>
      <c r="HKF33" s="84"/>
      <c r="HKG33" s="84"/>
      <c r="HKH33" s="84"/>
      <c r="HKI33" s="84"/>
      <c r="HKJ33" s="84"/>
      <c r="HKK33" s="84"/>
      <c r="HKL33" s="84"/>
      <c r="HKM33" s="84"/>
      <c r="HKN33" s="84"/>
      <c r="HKO33" s="84"/>
      <c r="HKP33" s="84"/>
      <c r="HKQ33" s="84"/>
      <c r="HKR33" s="84"/>
      <c r="HKS33" s="84"/>
      <c r="HKT33" s="84"/>
      <c r="HKU33" s="84"/>
      <c r="HKV33" s="84"/>
      <c r="HKW33" s="84"/>
      <c r="HKX33" s="84"/>
      <c r="HKY33" s="84"/>
      <c r="HKZ33" s="84"/>
      <c r="HLA33" s="84"/>
      <c r="HLB33" s="84"/>
      <c r="HLC33" s="84"/>
      <c r="HLD33" s="84"/>
      <c r="HLE33" s="84"/>
      <c r="HLF33" s="84"/>
      <c r="HLG33" s="84"/>
      <c r="HLH33" s="84"/>
      <c r="HLI33" s="84"/>
      <c r="HLJ33" s="84"/>
      <c r="HLK33" s="84"/>
      <c r="HLL33" s="84"/>
      <c r="HLM33" s="84"/>
      <c r="HLN33" s="84"/>
      <c r="HLO33" s="84"/>
      <c r="HLP33" s="84"/>
      <c r="HLQ33" s="84"/>
      <c r="HLR33" s="84"/>
      <c r="HLS33" s="84"/>
      <c r="HLT33" s="84"/>
      <c r="HLU33" s="84"/>
      <c r="HLV33" s="84"/>
      <c r="HLW33" s="84"/>
      <c r="HLX33" s="84"/>
      <c r="HLY33" s="84"/>
      <c r="HLZ33" s="84"/>
      <c r="HMA33" s="84"/>
      <c r="HMB33" s="84"/>
      <c r="HMC33" s="84"/>
      <c r="HMD33" s="84"/>
      <c r="HME33" s="84"/>
      <c r="HMF33" s="84"/>
      <c r="HMG33" s="84"/>
      <c r="HMH33" s="84"/>
      <c r="HMI33" s="84"/>
      <c r="HMJ33" s="84"/>
      <c r="HMK33" s="84"/>
      <c r="HML33" s="84"/>
      <c r="HMM33" s="84"/>
      <c r="HMN33" s="84"/>
      <c r="HMO33" s="84"/>
      <c r="HMP33" s="84"/>
      <c r="HMQ33" s="84"/>
      <c r="HMR33" s="84"/>
      <c r="HMS33" s="84"/>
      <c r="HMT33" s="84"/>
      <c r="HMU33" s="84"/>
      <c r="HMV33" s="84"/>
      <c r="HMW33" s="84"/>
      <c r="HMX33" s="84"/>
      <c r="HMY33" s="84"/>
      <c r="HMZ33" s="84"/>
      <c r="HNA33" s="84"/>
      <c r="HNB33" s="84"/>
      <c r="HNC33" s="84"/>
      <c r="HND33" s="84"/>
      <c r="HNE33" s="84"/>
      <c r="HNF33" s="84"/>
      <c r="HNG33" s="84"/>
      <c r="HNH33" s="84"/>
      <c r="HNI33" s="84"/>
      <c r="HNJ33" s="84"/>
      <c r="HNK33" s="84"/>
      <c r="HNL33" s="84"/>
      <c r="HNM33" s="84"/>
      <c r="HNN33" s="84"/>
      <c r="HNO33" s="84"/>
      <c r="HNP33" s="84"/>
      <c r="HNQ33" s="84"/>
      <c r="HNR33" s="84"/>
      <c r="HNS33" s="84"/>
      <c r="HNT33" s="84"/>
      <c r="HNU33" s="84"/>
      <c r="HNV33" s="84"/>
      <c r="HNW33" s="84"/>
      <c r="HNX33" s="84"/>
      <c r="HNY33" s="84"/>
      <c r="HNZ33" s="84"/>
      <c r="HOA33" s="84"/>
      <c r="HOB33" s="84"/>
      <c r="HOC33" s="84"/>
      <c r="HOD33" s="84"/>
      <c r="HOE33" s="84"/>
      <c r="HOF33" s="84"/>
      <c r="HOG33" s="84"/>
      <c r="HOH33" s="84"/>
      <c r="HOI33" s="84"/>
      <c r="HOJ33" s="84"/>
      <c r="HOK33" s="84"/>
      <c r="HOL33" s="84"/>
      <c r="HOM33" s="84"/>
      <c r="HON33" s="84"/>
      <c r="HOO33" s="84"/>
      <c r="HOP33" s="84"/>
      <c r="HOQ33" s="84"/>
      <c r="HOR33" s="84"/>
      <c r="HOS33" s="84"/>
      <c r="HOT33" s="84"/>
      <c r="HOU33" s="84"/>
      <c r="HOV33" s="84"/>
      <c r="HOW33" s="84"/>
      <c r="HOX33" s="84"/>
      <c r="HOY33" s="84"/>
      <c r="HOZ33" s="84"/>
      <c r="HPA33" s="84"/>
      <c r="HPB33" s="84"/>
      <c r="HPC33" s="84"/>
      <c r="HPD33" s="84"/>
      <c r="HPE33" s="84"/>
      <c r="HPF33" s="84"/>
      <c r="HPG33" s="84"/>
      <c r="HPH33" s="84"/>
      <c r="HPI33" s="84"/>
      <c r="HPJ33" s="84"/>
      <c r="HPK33" s="84"/>
      <c r="HPL33" s="84"/>
      <c r="HPM33" s="84"/>
      <c r="HPN33" s="84"/>
      <c r="HPO33" s="84"/>
      <c r="HPP33" s="84"/>
      <c r="HPQ33" s="84"/>
      <c r="HPR33" s="84"/>
      <c r="HPS33" s="84"/>
      <c r="HPT33" s="84"/>
      <c r="HPU33" s="84"/>
      <c r="HPV33" s="84"/>
      <c r="HPW33" s="84"/>
      <c r="HPX33" s="84"/>
      <c r="HPY33" s="84"/>
      <c r="HPZ33" s="84"/>
      <c r="HQA33" s="84"/>
      <c r="HQB33" s="84"/>
      <c r="HQC33" s="84"/>
      <c r="HQD33" s="84"/>
      <c r="HQE33" s="84"/>
      <c r="HQF33" s="84"/>
      <c r="HQG33" s="84"/>
      <c r="HQH33" s="84"/>
      <c r="HQI33" s="84"/>
      <c r="HQJ33" s="84"/>
      <c r="HQK33" s="84"/>
      <c r="HQL33" s="84"/>
      <c r="HQM33" s="84"/>
      <c r="HQN33" s="84"/>
      <c r="HQO33" s="84"/>
      <c r="HQP33" s="84"/>
      <c r="HQQ33" s="84"/>
      <c r="HQR33" s="84"/>
      <c r="HQS33" s="84"/>
      <c r="HQT33" s="84"/>
      <c r="HQU33" s="84"/>
      <c r="HQV33" s="84"/>
      <c r="HQW33" s="84"/>
      <c r="HQX33" s="84"/>
      <c r="HQY33" s="84"/>
      <c r="HQZ33" s="84"/>
      <c r="HRA33" s="84"/>
      <c r="HRB33" s="84"/>
      <c r="HRC33" s="84"/>
      <c r="HRD33" s="84"/>
      <c r="HRE33" s="84"/>
      <c r="HRF33" s="84"/>
      <c r="HRG33" s="84"/>
      <c r="HRH33" s="84"/>
      <c r="HRI33" s="84"/>
      <c r="HRJ33" s="84"/>
      <c r="HRK33" s="84"/>
      <c r="HRL33" s="84"/>
      <c r="HRM33" s="84"/>
      <c r="HRN33" s="84"/>
      <c r="HRO33" s="84"/>
      <c r="HRP33" s="84"/>
      <c r="HRQ33" s="84"/>
      <c r="HRR33" s="84"/>
      <c r="HRS33" s="84"/>
      <c r="HRT33" s="84"/>
      <c r="HRU33" s="84"/>
      <c r="HRV33" s="84"/>
      <c r="HRW33" s="84"/>
      <c r="HRX33" s="84"/>
      <c r="HRY33" s="84"/>
      <c r="HRZ33" s="84"/>
      <c r="HSA33" s="84"/>
      <c r="HSB33" s="84"/>
      <c r="HSC33" s="84"/>
      <c r="HSD33" s="84"/>
      <c r="HSE33" s="84"/>
      <c r="HSF33" s="84"/>
      <c r="HSG33" s="84"/>
      <c r="HSH33" s="84"/>
      <c r="HSI33" s="84"/>
      <c r="HSJ33" s="84"/>
      <c r="HSK33" s="84"/>
      <c r="HSL33" s="84"/>
      <c r="HSM33" s="84"/>
      <c r="HSN33" s="84"/>
      <c r="HSO33" s="84"/>
      <c r="HSP33" s="84"/>
      <c r="HSQ33" s="84"/>
      <c r="HSR33" s="84"/>
      <c r="HSS33" s="84"/>
      <c r="HST33" s="84"/>
      <c r="HSU33" s="84"/>
      <c r="HSV33" s="84"/>
      <c r="HSW33" s="84"/>
      <c r="HSX33" s="84"/>
      <c r="HSY33" s="84"/>
      <c r="HSZ33" s="84"/>
      <c r="HTA33" s="84"/>
      <c r="HTB33" s="84"/>
      <c r="HTC33" s="84"/>
      <c r="HTD33" s="84"/>
      <c r="HTE33" s="84"/>
      <c r="HTF33" s="84"/>
      <c r="HTG33" s="84"/>
      <c r="HTH33" s="84"/>
      <c r="HTI33" s="84"/>
      <c r="HTJ33" s="84"/>
      <c r="HTK33" s="84"/>
      <c r="HTL33" s="84"/>
      <c r="HTM33" s="84"/>
      <c r="HTN33" s="84"/>
      <c r="HTO33" s="84"/>
      <c r="HTP33" s="84"/>
      <c r="HTQ33" s="84"/>
      <c r="HTR33" s="84"/>
      <c r="HTS33" s="84"/>
      <c r="HTT33" s="84"/>
      <c r="HTU33" s="84"/>
      <c r="HTV33" s="84"/>
      <c r="HTW33" s="84"/>
      <c r="HTX33" s="84"/>
      <c r="HTY33" s="84"/>
      <c r="HTZ33" s="84"/>
      <c r="HUA33" s="84"/>
      <c r="HUB33" s="84"/>
      <c r="HUC33" s="84"/>
      <c r="HUD33" s="84"/>
      <c r="HUE33" s="84"/>
      <c r="HUF33" s="84"/>
      <c r="HUG33" s="84"/>
      <c r="HUH33" s="84"/>
      <c r="HUI33" s="84"/>
      <c r="HUJ33" s="84"/>
      <c r="HUK33" s="84"/>
      <c r="HUL33" s="84"/>
      <c r="HUM33" s="84"/>
      <c r="HUN33" s="84"/>
      <c r="HUO33" s="84"/>
      <c r="HUP33" s="84"/>
      <c r="HUQ33" s="84"/>
      <c r="HUR33" s="84"/>
      <c r="HUS33" s="84"/>
      <c r="HUT33" s="84"/>
      <c r="HUU33" s="84"/>
      <c r="HUV33" s="84"/>
      <c r="HUW33" s="84"/>
      <c r="HUX33" s="84"/>
      <c r="HUY33" s="84"/>
      <c r="HUZ33" s="84"/>
      <c r="HVA33" s="84"/>
      <c r="HVB33" s="84"/>
      <c r="HVC33" s="84"/>
      <c r="HVD33" s="84"/>
      <c r="HVE33" s="84"/>
      <c r="HVF33" s="84"/>
      <c r="HVG33" s="84"/>
      <c r="HVH33" s="84"/>
      <c r="HVI33" s="84"/>
      <c r="HVJ33" s="84"/>
      <c r="HVK33" s="84"/>
      <c r="HVL33" s="84"/>
      <c r="HVM33" s="84"/>
      <c r="HVN33" s="84"/>
      <c r="HVO33" s="84"/>
      <c r="HVP33" s="84"/>
      <c r="HVQ33" s="84"/>
      <c r="HVR33" s="84"/>
      <c r="HVS33" s="84"/>
      <c r="HVT33" s="84"/>
      <c r="HVU33" s="84"/>
      <c r="HVV33" s="84"/>
      <c r="HVW33" s="84"/>
      <c r="HVX33" s="84"/>
      <c r="HVY33" s="84"/>
      <c r="HVZ33" s="84"/>
      <c r="HWA33" s="84"/>
      <c r="HWB33" s="84"/>
      <c r="HWC33" s="84"/>
      <c r="HWD33" s="84"/>
      <c r="HWE33" s="84"/>
      <c r="HWF33" s="84"/>
      <c r="HWG33" s="84"/>
      <c r="HWH33" s="84"/>
      <c r="HWI33" s="84"/>
      <c r="HWJ33" s="84"/>
      <c r="HWK33" s="84"/>
      <c r="HWL33" s="84"/>
      <c r="HWM33" s="84"/>
      <c r="HWN33" s="84"/>
      <c r="HWO33" s="84"/>
      <c r="HWP33" s="84"/>
      <c r="HWQ33" s="84"/>
      <c r="HWR33" s="84"/>
      <c r="HWS33" s="84"/>
      <c r="HWT33" s="84"/>
      <c r="HWU33" s="84"/>
      <c r="HWV33" s="84"/>
      <c r="HWW33" s="84"/>
      <c r="HWX33" s="84"/>
      <c r="HWY33" s="84"/>
      <c r="HWZ33" s="84"/>
      <c r="HXA33" s="84"/>
      <c r="HXB33" s="84"/>
      <c r="HXC33" s="84"/>
      <c r="HXD33" s="84"/>
      <c r="HXE33" s="84"/>
      <c r="HXF33" s="84"/>
      <c r="HXG33" s="84"/>
      <c r="HXH33" s="84"/>
      <c r="HXI33" s="84"/>
      <c r="HXJ33" s="84"/>
      <c r="HXK33" s="84"/>
      <c r="HXL33" s="84"/>
      <c r="HXM33" s="84"/>
      <c r="HXN33" s="84"/>
      <c r="HXO33" s="84"/>
      <c r="HXP33" s="84"/>
      <c r="HXQ33" s="84"/>
      <c r="HXR33" s="84"/>
      <c r="HXS33" s="84"/>
      <c r="HXT33" s="84"/>
      <c r="HXU33" s="84"/>
      <c r="HXV33" s="84"/>
      <c r="HXW33" s="84"/>
      <c r="HXX33" s="84"/>
      <c r="HXY33" s="84"/>
      <c r="HXZ33" s="84"/>
      <c r="HYA33" s="84"/>
      <c r="HYB33" s="84"/>
      <c r="HYC33" s="84"/>
      <c r="HYD33" s="84"/>
      <c r="HYE33" s="84"/>
      <c r="HYF33" s="84"/>
      <c r="HYG33" s="84"/>
      <c r="HYH33" s="84"/>
      <c r="HYI33" s="84"/>
      <c r="HYJ33" s="84"/>
      <c r="HYK33" s="84"/>
      <c r="HYL33" s="84"/>
      <c r="HYM33" s="84"/>
      <c r="HYN33" s="84"/>
      <c r="HYO33" s="84"/>
      <c r="HYP33" s="84"/>
      <c r="HYQ33" s="84"/>
      <c r="HYR33" s="84"/>
      <c r="HYS33" s="84"/>
      <c r="HYT33" s="84"/>
      <c r="HYU33" s="84"/>
      <c r="HYV33" s="84"/>
      <c r="HYW33" s="84"/>
      <c r="HYX33" s="84"/>
      <c r="HYY33" s="84"/>
      <c r="HYZ33" s="84"/>
      <c r="HZA33" s="84"/>
      <c r="HZB33" s="84"/>
      <c r="HZC33" s="84"/>
      <c r="HZD33" s="84"/>
      <c r="HZE33" s="84"/>
      <c r="HZF33" s="84"/>
      <c r="HZG33" s="84"/>
      <c r="HZH33" s="84"/>
      <c r="HZI33" s="84"/>
      <c r="HZJ33" s="84"/>
      <c r="HZK33" s="84"/>
      <c r="HZL33" s="84"/>
      <c r="HZM33" s="84"/>
      <c r="HZN33" s="84"/>
      <c r="HZO33" s="84"/>
      <c r="HZP33" s="84"/>
      <c r="HZQ33" s="84"/>
      <c r="HZR33" s="84"/>
      <c r="HZS33" s="84"/>
      <c r="HZT33" s="84"/>
      <c r="HZU33" s="84"/>
      <c r="HZV33" s="84"/>
      <c r="HZW33" s="84"/>
      <c r="HZX33" s="84"/>
      <c r="HZY33" s="84"/>
      <c r="HZZ33" s="84"/>
      <c r="IAA33" s="84"/>
      <c r="IAB33" s="84"/>
      <c r="IAC33" s="84"/>
      <c r="IAD33" s="84"/>
      <c r="IAE33" s="84"/>
      <c r="IAF33" s="84"/>
      <c r="IAG33" s="84"/>
      <c r="IAH33" s="84"/>
      <c r="IAI33" s="84"/>
      <c r="IAJ33" s="84"/>
      <c r="IAK33" s="84"/>
      <c r="IAL33" s="84"/>
      <c r="IAM33" s="84"/>
      <c r="IAN33" s="84"/>
      <c r="IAO33" s="84"/>
      <c r="IAP33" s="84"/>
      <c r="IAQ33" s="84"/>
      <c r="IAR33" s="84"/>
      <c r="IAS33" s="84"/>
      <c r="IAT33" s="84"/>
      <c r="IAU33" s="84"/>
      <c r="IAV33" s="84"/>
      <c r="IAW33" s="84"/>
      <c r="IAX33" s="84"/>
      <c r="IAY33" s="84"/>
      <c r="IAZ33" s="84"/>
      <c r="IBA33" s="84"/>
      <c r="IBB33" s="84"/>
      <c r="IBC33" s="84"/>
      <c r="IBD33" s="84"/>
      <c r="IBE33" s="84"/>
      <c r="IBF33" s="84"/>
      <c r="IBG33" s="84"/>
      <c r="IBH33" s="84"/>
      <c r="IBI33" s="84"/>
      <c r="IBJ33" s="84"/>
      <c r="IBK33" s="84"/>
      <c r="IBL33" s="84"/>
      <c r="IBM33" s="84"/>
      <c r="IBN33" s="84"/>
      <c r="IBO33" s="84"/>
      <c r="IBP33" s="84"/>
      <c r="IBQ33" s="84"/>
      <c r="IBR33" s="84"/>
      <c r="IBS33" s="84"/>
      <c r="IBT33" s="84"/>
      <c r="IBU33" s="84"/>
      <c r="IBV33" s="84"/>
      <c r="IBW33" s="84"/>
      <c r="IBX33" s="84"/>
      <c r="IBY33" s="84"/>
      <c r="IBZ33" s="84"/>
      <c r="ICA33" s="84"/>
      <c r="ICB33" s="84"/>
      <c r="ICC33" s="84"/>
      <c r="ICD33" s="84"/>
      <c r="ICE33" s="84"/>
      <c r="ICF33" s="84"/>
      <c r="ICG33" s="84"/>
      <c r="ICH33" s="84"/>
      <c r="ICI33" s="84"/>
      <c r="ICJ33" s="84"/>
      <c r="ICK33" s="84"/>
      <c r="ICL33" s="84"/>
      <c r="ICM33" s="84"/>
      <c r="ICN33" s="84"/>
      <c r="ICO33" s="84"/>
      <c r="ICP33" s="84"/>
      <c r="ICQ33" s="84"/>
      <c r="ICR33" s="84"/>
      <c r="ICS33" s="84"/>
      <c r="ICT33" s="84"/>
      <c r="ICU33" s="84"/>
      <c r="ICV33" s="84"/>
      <c r="ICW33" s="84"/>
      <c r="ICX33" s="84"/>
      <c r="ICY33" s="84"/>
      <c r="ICZ33" s="84"/>
      <c r="IDA33" s="84"/>
      <c r="IDB33" s="84"/>
      <c r="IDC33" s="84"/>
      <c r="IDD33" s="84"/>
      <c r="IDE33" s="84"/>
      <c r="IDF33" s="84"/>
      <c r="IDG33" s="84"/>
      <c r="IDH33" s="84"/>
      <c r="IDI33" s="84"/>
      <c r="IDJ33" s="84"/>
      <c r="IDK33" s="84"/>
      <c r="IDL33" s="84"/>
      <c r="IDM33" s="84"/>
      <c r="IDN33" s="84"/>
      <c r="IDO33" s="84"/>
      <c r="IDP33" s="84"/>
      <c r="IDQ33" s="84"/>
      <c r="IDR33" s="84"/>
      <c r="IDS33" s="84"/>
      <c r="IDT33" s="84"/>
      <c r="IDU33" s="84"/>
      <c r="IDV33" s="84"/>
      <c r="IDW33" s="84"/>
      <c r="IDX33" s="84"/>
      <c r="IDY33" s="84"/>
      <c r="IDZ33" s="84"/>
      <c r="IEA33" s="84"/>
      <c r="IEB33" s="84"/>
      <c r="IEC33" s="84"/>
      <c r="IED33" s="84"/>
      <c r="IEE33" s="84"/>
      <c r="IEF33" s="84"/>
      <c r="IEG33" s="84"/>
      <c r="IEH33" s="84"/>
      <c r="IEI33" s="84"/>
      <c r="IEJ33" s="84"/>
      <c r="IEK33" s="84"/>
      <c r="IEL33" s="84"/>
      <c r="IEM33" s="84"/>
      <c r="IEN33" s="84"/>
      <c r="IEO33" s="84"/>
      <c r="IEP33" s="84"/>
      <c r="IEQ33" s="84"/>
      <c r="IER33" s="84"/>
      <c r="IES33" s="84"/>
      <c r="IET33" s="84"/>
      <c r="IEU33" s="84"/>
      <c r="IEV33" s="84"/>
      <c r="IEW33" s="84"/>
      <c r="IEX33" s="84"/>
      <c r="IEY33" s="84"/>
      <c r="IEZ33" s="84"/>
      <c r="IFA33" s="84"/>
      <c r="IFB33" s="84"/>
      <c r="IFC33" s="84"/>
      <c r="IFD33" s="84"/>
      <c r="IFE33" s="84"/>
      <c r="IFF33" s="84"/>
      <c r="IFG33" s="84"/>
      <c r="IFH33" s="84"/>
      <c r="IFI33" s="84"/>
      <c r="IFJ33" s="84"/>
      <c r="IFK33" s="84"/>
      <c r="IFL33" s="84"/>
      <c r="IFM33" s="84"/>
      <c r="IFN33" s="84"/>
      <c r="IFO33" s="84"/>
      <c r="IFP33" s="84"/>
      <c r="IFQ33" s="84"/>
      <c r="IFR33" s="84"/>
      <c r="IFS33" s="84"/>
      <c r="IFT33" s="84"/>
      <c r="IFU33" s="84"/>
      <c r="IFV33" s="84"/>
      <c r="IFW33" s="84"/>
      <c r="IFX33" s="84"/>
      <c r="IFY33" s="84"/>
      <c r="IFZ33" s="84"/>
      <c r="IGA33" s="84"/>
      <c r="IGB33" s="84"/>
      <c r="IGC33" s="84"/>
      <c r="IGD33" s="84"/>
      <c r="IGE33" s="84"/>
      <c r="IGF33" s="84"/>
      <c r="IGG33" s="84"/>
      <c r="IGH33" s="84"/>
      <c r="IGI33" s="84"/>
      <c r="IGJ33" s="84"/>
      <c r="IGK33" s="84"/>
      <c r="IGL33" s="84"/>
      <c r="IGM33" s="84"/>
      <c r="IGN33" s="84"/>
      <c r="IGO33" s="84"/>
      <c r="IGP33" s="84"/>
      <c r="IGQ33" s="84"/>
      <c r="IGR33" s="84"/>
      <c r="IGS33" s="84"/>
      <c r="IGT33" s="84"/>
      <c r="IGU33" s="84"/>
      <c r="IGV33" s="84"/>
      <c r="IGW33" s="84"/>
      <c r="IGX33" s="84"/>
      <c r="IGY33" s="84"/>
      <c r="IGZ33" s="84"/>
      <c r="IHA33" s="84"/>
      <c r="IHB33" s="84"/>
      <c r="IHC33" s="84"/>
      <c r="IHD33" s="84"/>
      <c r="IHE33" s="84"/>
      <c r="IHF33" s="84"/>
      <c r="IHG33" s="84"/>
      <c r="IHH33" s="84"/>
      <c r="IHI33" s="84"/>
      <c r="IHJ33" s="84"/>
      <c r="IHK33" s="84"/>
      <c r="IHL33" s="84"/>
      <c r="IHM33" s="84"/>
      <c r="IHN33" s="84"/>
      <c r="IHO33" s="84"/>
      <c r="IHP33" s="84"/>
      <c r="IHQ33" s="84"/>
      <c r="IHR33" s="84"/>
      <c r="IHS33" s="84"/>
      <c r="IHT33" s="84"/>
      <c r="IHU33" s="84"/>
      <c r="IHV33" s="84"/>
      <c r="IHW33" s="84"/>
      <c r="IHX33" s="84"/>
      <c r="IHY33" s="84"/>
      <c r="IHZ33" s="84"/>
      <c r="IIA33" s="84"/>
      <c r="IIB33" s="84"/>
      <c r="IIC33" s="84"/>
      <c r="IID33" s="84"/>
      <c r="IIE33" s="84"/>
      <c r="IIF33" s="84"/>
      <c r="IIG33" s="84"/>
      <c r="IIH33" s="84"/>
      <c r="III33" s="84"/>
      <c r="IIJ33" s="84"/>
      <c r="IIK33" s="84"/>
      <c r="IIL33" s="84"/>
      <c r="IIM33" s="84"/>
      <c r="IIN33" s="84"/>
      <c r="IIO33" s="84"/>
      <c r="IIP33" s="84"/>
      <c r="IIQ33" s="84"/>
      <c r="IIR33" s="84"/>
      <c r="IIS33" s="84"/>
      <c r="IIT33" s="84"/>
      <c r="IIU33" s="84"/>
      <c r="IIV33" s="84"/>
      <c r="IIW33" s="84"/>
      <c r="IIX33" s="84"/>
      <c r="IIY33" s="84"/>
      <c r="IIZ33" s="84"/>
      <c r="IJA33" s="84"/>
      <c r="IJB33" s="84"/>
      <c r="IJC33" s="84"/>
      <c r="IJD33" s="84"/>
      <c r="IJE33" s="84"/>
      <c r="IJF33" s="84"/>
      <c r="IJG33" s="84"/>
      <c r="IJH33" s="84"/>
      <c r="IJI33" s="84"/>
      <c r="IJJ33" s="84"/>
      <c r="IJK33" s="84"/>
      <c r="IJL33" s="84"/>
      <c r="IJM33" s="84"/>
      <c r="IJN33" s="84"/>
      <c r="IJO33" s="84"/>
      <c r="IJP33" s="84"/>
      <c r="IJQ33" s="84"/>
      <c r="IJR33" s="84"/>
      <c r="IJS33" s="84"/>
      <c r="IJT33" s="84"/>
      <c r="IJU33" s="84"/>
      <c r="IJV33" s="84"/>
      <c r="IJW33" s="84"/>
      <c r="IJX33" s="84"/>
      <c r="IJY33" s="84"/>
      <c r="IJZ33" s="84"/>
      <c r="IKA33" s="84"/>
      <c r="IKB33" s="84"/>
      <c r="IKC33" s="84"/>
      <c r="IKD33" s="84"/>
      <c r="IKE33" s="84"/>
      <c r="IKF33" s="84"/>
      <c r="IKG33" s="84"/>
      <c r="IKH33" s="84"/>
      <c r="IKI33" s="84"/>
      <c r="IKJ33" s="84"/>
      <c r="IKK33" s="84"/>
      <c r="IKL33" s="84"/>
      <c r="IKM33" s="84"/>
      <c r="IKN33" s="84"/>
      <c r="IKO33" s="84"/>
      <c r="IKP33" s="84"/>
      <c r="IKQ33" s="84"/>
      <c r="IKR33" s="84"/>
      <c r="IKS33" s="84"/>
      <c r="IKT33" s="84"/>
      <c r="IKU33" s="84"/>
      <c r="IKV33" s="84"/>
      <c r="IKW33" s="84"/>
      <c r="IKX33" s="84"/>
      <c r="IKY33" s="84"/>
      <c r="IKZ33" s="84"/>
      <c r="ILA33" s="84"/>
      <c r="ILB33" s="84"/>
      <c r="ILC33" s="84"/>
      <c r="ILD33" s="84"/>
      <c r="ILE33" s="84"/>
      <c r="ILF33" s="84"/>
      <c r="ILG33" s="84"/>
      <c r="ILH33" s="84"/>
      <c r="ILI33" s="84"/>
      <c r="ILJ33" s="84"/>
      <c r="ILK33" s="84"/>
      <c r="ILL33" s="84"/>
      <c r="ILM33" s="84"/>
      <c r="ILN33" s="84"/>
      <c r="ILO33" s="84"/>
      <c r="ILP33" s="84"/>
      <c r="ILQ33" s="84"/>
      <c r="ILR33" s="84"/>
      <c r="ILS33" s="84"/>
      <c r="ILT33" s="84"/>
      <c r="ILU33" s="84"/>
      <c r="ILV33" s="84"/>
      <c r="ILW33" s="84"/>
      <c r="ILX33" s="84"/>
      <c r="ILY33" s="84"/>
      <c r="ILZ33" s="84"/>
      <c r="IMA33" s="84"/>
      <c r="IMB33" s="84"/>
      <c r="IMC33" s="84"/>
      <c r="IMD33" s="84"/>
      <c r="IME33" s="84"/>
      <c r="IMF33" s="84"/>
      <c r="IMG33" s="84"/>
      <c r="IMH33" s="84"/>
      <c r="IMI33" s="84"/>
      <c r="IMJ33" s="84"/>
      <c r="IMK33" s="84"/>
      <c r="IML33" s="84"/>
      <c r="IMM33" s="84"/>
      <c r="IMN33" s="84"/>
      <c r="IMO33" s="84"/>
      <c r="IMP33" s="84"/>
      <c r="IMQ33" s="84"/>
      <c r="IMR33" s="84"/>
      <c r="IMS33" s="84"/>
      <c r="IMT33" s="84"/>
      <c r="IMU33" s="84"/>
      <c r="IMV33" s="84"/>
      <c r="IMW33" s="84"/>
      <c r="IMX33" s="84"/>
      <c r="IMY33" s="84"/>
      <c r="IMZ33" s="84"/>
      <c r="INA33" s="84"/>
      <c r="INB33" s="84"/>
      <c r="INC33" s="84"/>
      <c r="IND33" s="84"/>
      <c r="INE33" s="84"/>
      <c r="INF33" s="84"/>
      <c r="ING33" s="84"/>
      <c r="INH33" s="84"/>
      <c r="INI33" s="84"/>
      <c r="INJ33" s="84"/>
      <c r="INK33" s="84"/>
      <c r="INL33" s="84"/>
      <c r="INM33" s="84"/>
      <c r="INN33" s="84"/>
      <c r="INO33" s="84"/>
      <c r="INP33" s="84"/>
      <c r="INQ33" s="84"/>
      <c r="INR33" s="84"/>
      <c r="INS33" s="84"/>
      <c r="INT33" s="84"/>
      <c r="INU33" s="84"/>
      <c r="INV33" s="84"/>
      <c r="INW33" s="84"/>
      <c r="INX33" s="84"/>
      <c r="INY33" s="84"/>
      <c r="INZ33" s="84"/>
      <c r="IOA33" s="84"/>
      <c r="IOB33" s="84"/>
      <c r="IOC33" s="84"/>
      <c r="IOD33" s="84"/>
      <c r="IOE33" s="84"/>
      <c r="IOF33" s="84"/>
      <c r="IOG33" s="84"/>
      <c r="IOH33" s="84"/>
      <c r="IOI33" s="84"/>
      <c r="IOJ33" s="84"/>
      <c r="IOK33" s="84"/>
      <c r="IOL33" s="84"/>
      <c r="IOM33" s="84"/>
      <c r="ION33" s="84"/>
      <c r="IOO33" s="84"/>
      <c r="IOP33" s="84"/>
      <c r="IOQ33" s="84"/>
      <c r="IOR33" s="84"/>
      <c r="IOS33" s="84"/>
      <c r="IOT33" s="84"/>
      <c r="IOU33" s="84"/>
      <c r="IOV33" s="84"/>
      <c r="IOW33" s="84"/>
      <c r="IOX33" s="84"/>
      <c r="IOY33" s="84"/>
      <c r="IOZ33" s="84"/>
      <c r="IPA33" s="84"/>
      <c r="IPB33" s="84"/>
      <c r="IPC33" s="84"/>
      <c r="IPD33" s="84"/>
      <c r="IPE33" s="84"/>
      <c r="IPF33" s="84"/>
      <c r="IPG33" s="84"/>
      <c r="IPH33" s="84"/>
      <c r="IPI33" s="84"/>
      <c r="IPJ33" s="84"/>
      <c r="IPK33" s="84"/>
      <c r="IPL33" s="84"/>
      <c r="IPM33" s="84"/>
      <c r="IPN33" s="84"/>
      <c r="IPO33" s="84"/>
      <c r="IPP33" s="84"/>
      <c r="IPQ33" s="84"/>
      <c r="IPR33" s="84"/>
      <c r="IPS33" s="84"/>
      <c r="IPT33" s="84"/>
      <c r="IPU33" s="84"/>
      <c r="IPV33" s="84"/>
      <c r="IPW33" s="84"/>
      <c r="IPX33" s="84"/>
      <c r="IPY33" s="84"/>
      <c r="IPZ33" s="84"/>
      <c r="IQA33" s="84"/>
      <c r="IQB33" s="84"/>
      <c r="IQC33" s="84"/>
      <c r="IQD33" s="84"/>
      <c r="IQE33" s="84"/>
      <c r="IQF33" s="84"/>
      <c r="IQG33" s="84"/>
      <c r="IQH33" s="84"/>
      <c r="IQI33" s="84"/>
      <c r="IQJ33" s="84"/>
      <c r="IQK33" s="84"/>
      <c r="IQL33" s="84"/>
      <c r="IQM33" s="84"/>
      <c r="IQN33" s="84"/>
      <c r="IQO33" s="84"/>
      <c r="IQP33" s="84"/>
      <c r="IQQ33" s="84"/>
      <c r="IQR33" s="84"/>
      <c r="IQS33" s="84"/>
      <c r="IQT33" s="84"/>
      <c r="IQU33" s="84"/>
      <c r="IQV33" s="84"/>
      <c r="IQW33" s="84"/>
      <c r="IQX33" s="84"/>
      <c r="IQY33" s="84"/>
      <c r="IQZ33" s="84"/>
      <c r="IRA33" s="84"/>
      <c r="IRB33" s="84"/>
      <c r="IRC33" s="84"/>
      <c r="IRD33" s="84"/>
      <c r="IRE33" s="84"/>
      <c r="IRF33" s="84"/>
      <c r="IRG33" s="84"/>
      <c r="IRH33" s="84"/>
      <c r="IRI33" s="84"/>
      <c r="IRJ33" s="84"/>
      <c r="IRK33" s="84"/>
      <c r="IRL33" s="84"/>
      <c r="IRM33" s="84"/>
      <c r="IRN33" s="84"/>
      <c r="IRO33" s="84"/>
      <c r="IRP33" s="84"/>
      <c r="IRQ33" s="84"/>
      <c r="IRR33" s="84"/>
      <c r="IRS33" s="84"/>
      <c r="IRT33" s="84"/>
      <c r="IRU33" s="84"/>
      <c r="IRV33" s="84"/>
      <c r="IRW33" s="84"/>
      <c r="IRX33" s="84"/>
      <c r="IRY33" s="84"/>
      <c r="IRZ33" s="84"/>
      <c r="ISA33" s="84"/>
      <c r="ISB33" s="84"/>
      <c r="ISC33" s="84"/>
      <c r="ISD33" s="84"/>
      <c r="ISE33" s="84"/>
      <c r="ISF33" s="84"/>
      <c r="ISG33" s="84"/>
      <c r="ISH33" s="84"/>
      <c r="ISI33" s="84"/>
      <c r="ISJ33" s="84"/>
      <c r="ISK33" s="84"/>
      <c r="ISL33" s="84"/>
      <c r="ISM33" s="84"/>
      <c r="ISN33" s="84"/>
      <c r="ISO33" s="84"/>
      <c r="ISP33" s="84"/>
      <c r="ISQ33" s="84"/>
      <c r="ISR33" s="84"/>
      <c r="ISS33" s="84"/>
      <c r="IST33" s="84"/>
      <c r="ISU33" s="84"/>
      <c r="ISV33" s="84"/>
      <c r="ISW33" s="84"/>
      <c r="ISX33" s="84"/>
      <c r="ISY33" s="84"/>
      <c r="ISZ33" s="84"/>
      <c r="ITA33" s="84"/>
      <c r="ITB33" s="84"/>
      <c r="ITC33" s="84"/>
      <c r="ITD33" s="84"/>
      <c r="ITE33" s="84"/>
      <c r="ITF33" s="84"/>
      <c r="ITG33" s="84"/>
      <c r="ITH33" s="84"/>
      <c r="ITI33" s="84"/>
      <c r="ITJ33" s="84"/>
      <c r="ITK33" s="84"/>
      <c r="ITL33" s="84"/>
      <c r="ITM33" s="84"/>
      <c r="ITN33" s="84"/>
      <c r="ITO33" s="84"/>
      <c r="ITP33" s="84"/>
      <c r="ITQ33" s="84"/>
      <c r="ITR33" s="84"/>
      <c r="ITS33" s="84"/>
      <c r="ITT33" s="84"/>
      <c r="ITU33" s="84"/>
      <c r="ITV33" s="84"/>
      <c r="ITW33" s="84"/>
      <c r="ITX33" s="84"/>
      <c r="ITY33" s="84"/>
      <c r="ITZ33" s="84"/>
      <c r="IUA33" s="84"/>
      <c r="IUB33" s="84"/>
      <c r="IUC33" s="84"/>
      <c r="IUD33" s="84"/>
      <c r="IUE33" s="84"/>
      <c r="IUF33" s="84"/>
      <c r="IUG33" s="84"/>
      <c r="IUH33" s="84"/>
      <c r="IUI33" s="84"/>
      <c r="IUJ33" s="84"/>
      <c r="IUK33" s="84"/>
      <c r="IUL33" s="84"/>
      <c r="IUM33" s="84"/>
      <c r="IUN33" s="84"/>
      <c r="IUO33" s="84"/>
      <c r="IUP33" s="84"/>
      <c r="IUQ33" s="84"/>
      <c r="IUR33" s="84"/>
      <c r="IUS33" s="84"/>
      <c r="IUT33" s="84"/>
      <c r="IUU33" s="84"/>
      <c r="IUV33" s="84"/>
      <c r="IUW33" s="84"/>
      <c r="IUX33" s="84"/>
      <c r="IUY33" s="84"/>
      <c r="IUZ33" s="84"/>
      <c r="IVA33" s="84"/>
      <c r="IVB33" s="84"/>
      <c r="IVC33" s="84"/>
      <c r="IVD33" s="84"/>
      <c r="IVE33" s="84"/>
      <c r="IVF33" s="84"/>
      <c r="IVG33" s="84"/>
      <c r="IVH33" s="84"/>
      <c r="IVI33" s="84"/>
      <c r="IVJ33" s="84"/>
      <c r="IVK33" s="84"/>
      <c r="IVL33" s="84"/>
      <c r="IVM33" s="84"/>
      <c r="IVN33" s="84"/>
      <c r="IVO33" s="84"/>
      <c r="IVP33" s="84"/>
      <c r="IVQ33" s="84"/>
      <c r="IVR33" s="84"/>
      <c r="IVS33" s="84"/>
      <c r="IVT33" s="84"/>
      <c r="IVU33" s="84"/>
      <c r="IVV33" s="84"/>
      <c r="IVW33" s="84"/>
      <c r="IVX33" s="84"/>
      <c r="IVY33" s="84"/>
      <c r="IVZ33" s="84"/>
      <c r="IWA33" s="84"/>
      <c r="IWB33" s="84"/>
      <c r="IWC33" s="84"/>
      <c r="IWD33" s="84"/>
      <c r="IWE33" s="84"/>
      <c r="IWF33" s="84"/>
      <c r="IWG33" s="84"/>
      <c r="IWH33" s="84"/>
      <c r="IWI33" s="84"/>
      <c r="IWJ33" s="84"/>
      <c r="IWK33" s="84"/>
      <c r="IWL33" s="84"/>
      <c r="IWM33" s="84"/>
      <c r="IWN33" s="84"/>
      <c r="IWO33" s="84"/>
      <c r="IWP33" s="84"/>
      <c r="IWQ33" s="84"/>
      <c r="IWR33" s="84"/>
      <c r="IWS33" s="84"/>
      <c r="IWT33" s="84"/>
      <c r="IWU33" s="84"/>
      <c r="IWV33" s="84"/>
      <c r="IWW33" s="84"/>
      <c r="IWX33" s="84"/>
      <c r="IWY33" s="84"/>
      <c r="IWZ33" s="84"/>
      <c r="IXA33" s="84"/>
      <c r="IXB33" s="84"/>
      <c r="IXC33" s="84"/>
      <c r="IXD33" s="84"/>
      <c r="IXE33" s="84"/>
      <c r="IXF33" s="84"/>
      <c r="IXG33" s="84"/>
      <c r="IXH33" s="84"/>
      <c r="IXI33" s="84"/>
      <c r="IXJ33" s="84"/>
      <c r="IXK33" s="84"/>
      <c r="IXL33" s="84"/>
      <c r="IXM33" s="84"/>
      <c r="IXN33" s="84"/>
      <c r="IXO33" s="84"/>
      <c r="IXP33" s="84"/>
      <c r="IXQ33" s="84"/>
      <c r="IXR33" s="84"/>
      <c r="IXS33" s="84"/>
      <c r="IXT33" s="84"/>
      <c r="IXU33" s="84"/>
      <c r="IXV33" s="84"/>
      <c r="IXW33" s="84"/>
      <c r="IXX33" s="84"/>
      <c r="IXY33" s="84"/>
      <c r="IXZ33" s="84"/>
      <c r="IYA33" s="84"/>
      <c r="IYB33" s="84"/>
      <c r="IYC33" s="84"/>
      <c r="IYD33" s="84"/>
      <c r="IYE33" s="84"/>
      <c r="IYF33" s="84"/>
      <c r="IYG33" s="84"/>
      <c r="IYH33" s="84"/>
      <c r="IYI33" s="84"/>
      <c r="IYJ33" s="84"/>
      <c r="IYK33" s="84"/>
      <c r="IYL33" s="84"/>
      <c r="IYM33" s="84"/>
      <c r="IYN33" s="84"/>
      <c r="IYO33" s="84"/>
      <c r="IYP33" s="84"/>
      <c r="IYQ33" s="84"/>
      <c r="IYR33" s="84"/>
      <c r="IYS33" s="84"/>
      <c r="IYT33" s="84"/>
      <c r="IYU33" s="84"/>
      <c r="IYV33" s="84"/>
      <c r="IYW33" s="84"/>
      <c r="IYX33" s="84"/>
      <c r="IYY33" s="84"/>
      <c r="IYZ33" s="84"/>
      <c r="IZA33" s="84"/>
      <c r="IZB33" s="84"/>
      <c r="IZC33" s="84"/>
      <c r="IZD33" s="84"/>
      <c r="IZE33" s="84"/>
      <c r="IZF33" s="84"/>
      <c r="IZG33" s="84"/>
      <c r="IZH33" s="84"/>
      <c r="IZI33" s="84"/>
      <c r="IZJ33" s="84"/>
      <c r="IZK33" s="84"/>
      <c r="IZL33" s="84"/>
      <c r="IZM33" s="84"/>
      <c r="IZN33" s="84"/>
      <c r="IZO33" s="84"/>
      <c r="IZP33" s="84"/>
      <c r="IZQ33" s="84"/>
      <c r="IZR33" s="84"/>
      <c r="IZS33" s="84"/>
      <c r="IZT33" s="84"/>
      <c r="IZU33" s="84"/>
      <c r="IZV33" s="84"/>
      <c r="IZW33" s="84"/>
      <c r="IZX33" s="84"/>
      <c r="IZY33" s="84"/>
      <c r="IZZ33" s="84"/>
      <c r="JAA33" s="84"/>
      <c r="JAB33" s="84"/>
      <c r="JAC33" s="84"/>
      <c r="JAD33" s="84"/>
      <c r="JAE33" s="84"/>
      <c r="JAF33" s="84"/>
      <c r="JAG33" s="84"/>
      <c r="JAH33" s="84"/>
      <c r="JAI33" s="84"/>
      <c r="JAJ33" s="84"/>
      <c r="JAK33" s="84"/>
      <c r="JAL33" s="84"/>
      <c r="JAM33" s="84"/>
      <c r="JAN33" s="84"/>
      <c r="JAO33" s="84"/>
      <c r="JAP33" s="84"/>
      <c r="JAQ33" s="84"/>
      <c r="JAR33" s="84"/>
      <c r="JAS33" s="84"/>
      <c r="JAT33" s="84"/>
      <c r="JAU33" s="84"/>
      <c r="JAV33" s="84"/>
      <c r="JAW33" s="84"/>
      <c r="JAX33" s="84"/>
      <c r="JAY33" s="84"/>
      <c r="JAZ33" s="84"/>
      <c r="JBA33" s="84"/>
      <c r="JBB33" s="84"/>
      <c r="JBC33" s="84"/>
      <c r="JBD33" s="84"/>
      <c r="JBE33" s="84"/>
      <c r="JBF33" s="84"/>
      <c r="JBG33" s="84"/>
      <c r="JBH33" s="84"/>
      <c r="JBI33" s="84"/>
      <c r="JBJ33" s="84"/>
      <c r="JBK33" s="84"/>
      <c r="JBL33" s="84"/>
      <c r="JBM33" s="84"/>
      <c r="JBN33" s="84"/>
      <c r="JBO33" s="84"/>
      <c r="JBP33" s="84"/>
      <c r="JBQ33" s="84"/>
      <c r="JBR33" s="84"/>
      <c r="JBS33" s="84"/>
      <c r="JBT33" s="84"/>
      <c r="JBU33" s="84"/>
      <c r="JBV33" s="84"/>
      <c r="JBW33" s="84"/>
      <c r="JBX33" s="84"/>
      <c r="JBY33" s="84"/>
      <c r="JBZ33" s="84"/>
      <c r="JCA33" s="84"/>
      <c r="JCB33" s="84"/>
      <c r="JCC33" s="84"/>
      <c r="JCD33" s="84"/>
      <c r="JCE33" s="84"/>
      <c r="JCF33" s="84"/>
      <c r="JCG33" s="84"/>
      <c r="JCH33" s="84"/>
      <c r="JCI33" s="84"/>
      <c r="JCJ33" s="84"/>
      <c r="JCK33" s="84"/>
      <c r="JCL33" s="84"/>
      <c r="JCM33" s="84"/>
      <c r="JCN33" s="84"/>
      <c r="JCO33" s="84"/>
      <c r="JCP33" s="84"/>
      <c r="JCQ33" s="84"/>
      <c r="JCR33" s="84"/>
      <c r="JCS33" s="84"/>
      <c r="JCT33" s="84"/>
      <c r="JCU33" s="84"/>
      <c r="JCV33" s="84"/>
      <c r="JCW33" s="84"/>
      <c r="JCX33" s="84"/>
      <c r="JCY33" s="84"/>
      <c r="JCZ33" s="84"/>
      <c r="JDA33" s="84"/>
      <c r="JDB33" s="84"/>
      <c r="JDC33" s="84"/>
      <c r="JDD33" s="84"/>
      <c r="JDE33" s="84"/>
      <c r="JDF33" s="84"/>
      <c r="JDG33" s="84"/>
      <c r="JDH33" s="84"/>
      <c r="JDI33" s="84"/>
      <c r="JDJ33" s="84"/>
      <c r="JDK33" s="84"/>
      <c r="JDL33" s="84"/>
      <c r="JDM33" s="84"/>
      <c r="JDN33" s="84"/>
      <c r="JDO33" s="84"/>
      <c r="JDP33" s="84"/>
      <c r="JDQ33" s="84"/>
      <c r="JDR33" s="84"/>
      <c r="JDS33" s="84"/>
      <c r="JDT33" s="84"/>
      <c r="JDU33" s="84"/>
      <c r="JDV33" s="84"/>
      <c r="JDW33" s="84"/>
      <c r="JDX33" s="84"/>
      <c r="JDY33" s="84"/>
      <c r="JDZ33" s="84"/>
      <c r="JEA33" s="84"/>
      <c r="JEB33" s="84"/>
      <c r="JEC33" s="84"/>
      <c r="JED33" s="84"/>
      <c r="JEE33" s="84"/>
      <c r="JEF33" s="84"/>
      <c r="JEG33" s="84"/>
      <c r="JEH33" s="84"/>
      <c r="JEI33" s="84"/>
      <c r="JEJ33" s="84"/>
      <c r="JEK33" s="84"/>
      <c r="JEL33" s="84"/>
      <c r="JEM33" s="84"/>
      <c r="JEN33" s="84"/>
      <c r="JEO33" s="84"/>
      <c r="JEP33" s="84"/>
      <c r="JEQ33" s="84"/>
      <c r="JER33" s="84"/>
      <c r="JES33" s="84"/>
      <c r="JET33" s="84"/>
      <c r="JEU33" s="84"/>
      <c r="JEV33" s="84"/>
      <c r="JEW33" s="84"/>
      <c r="JEX33" s="84"/>
      <c r="JEY33" s="84"/>
      <c r="JEZ33" s="84"/>
      <c r="JFA33" s="84"/>
      <c r="JFB33" s="84"/>
      <c r="JFC33" s="84"/>
      <c r="JFD33" s="84"/>
      <c r="JFE33" s="84"/>
      <c r="JFF33" s="84"/>
      <c r="JFG33" s="84"/>
      <c r="JFH33" s="84"/>
      <c r="JFI33" s="84"/>
      <c r="JFJ33" s="84"/>
      <c r="JFK33" s="84"/>
      <c r="JFL33" s="84"/>
      <c r="JFM33" s="84"/>
      <c r="JFN33" s="84"/>
      <c r="JFO33" s="84"/>
      <c r="JFP33" s="84"/>
      <c r="JFQ33" s="84"/>
      <c r="JFR33" s="84"/>
      <c r="JFS33" s="84"/>
      <c r="JFT33" s="84"/>
      <c r="JFU33" s="84"/>
      <c r="JFV33" s="84"/>
      <c r="JFW33" s="84"/>
      <c r="JFX33" s="84"/>
      <c r="JFY33" s="84"/>
      <c r="JFZ33" s="84"/>
      <c r="JGA33" s="84"/>
      <c r="JGB33" s="84"/>
      <c r="JGC33" s="84"/>
      <c r="JGD33" s="84"/>
      <c r="JGE33" s="84"/>
      <c r="JGF33" s="84"/>
      <c r="JGG33" s="84"/>
      <c r="JGH33" s="84"/>
      <c r="JGI33" s="84"/>
      <c r="JGJ33" s="84"/>
      <c r="JGK33" s="84"/>
      <c r="JGL33" s="84"/>
      <c r="JGM33" s="84"/>
      <c r="JGN33" s="84"/>
      <c r="JGO33" s="84"/>
      <c r="JGP33" s="84"/>
      <c r="JGQ33" s="84"/>
      <c r="JGR33" s="84"/>
      <c r="JGS33" s="84"/>
      <c r="JGT33" s="84"/>
      <c r="JGU33" s="84"/>
      <c r="JGV33" s="84"/>
      <c r="JGW33" s="84"/>
      <c r="JGX33" s="84"/>
      <c r="JGY33" s="84"/>
      <c r="JGZ33" s="84"/>
      <c r="JHA33" s="84"/>
      <c r="JHB33" s="84"/>
      <c r="JHC33" s="84"/>
      <c r="JHD33" s="84"/>
      <c r="JHE33" s="84"/>
      <c r="JHF33" s="84"/>
      <c r="JHG33" s="84"/>
      <c r="JHH33" s="84"/>
      <c r="JHI33" s="84"/>
      <c r="JHJ33" s="84"/>
      <c r="JHK33" s="84"/>
      <c r="JHL33" s="84"/>
      <c r="JHM33" s="84"/>
      <c r="JHN33" s="84"/>
      <c r="JHO33" s="84"/>
      <c r="JHP33" s="84"/>
      <c r="JHQ33" s="84"/>
      <c r="JHR33" s="84"/>
      <c r="JHS33" s="84"/>
      <c r="JHT33" s="84"/>
      <c r="JHU33" s="84"/>
      <c r="JHV33" s="84"/>
      <c r="JHW33" s="84"/>
      <c r="JHX33" s="84"/>
      <c r="JHY33" s="84"/>
      <c r="JHZ33" s="84"/>
      <c r="JIA33" s="84"/>
      <c r="JIB33" s="84"/>
      <c r="JIC33" s="84"/>
      <c r="JID33" s="84"/>
      <c r="JIE33" s="84"/>
      <c r="JIF33" s="84"/>
      <c r="JIG33" s="84"/>
      <c r="JIH33" s="84"/>
      <c r="JII33" s="84"/>
      <c r="JIJ33" s="84"/>
      <c r="JIK33" s="84"/>
      <c r="JIL33" s="84"/>
      <c r="JIM33" s="84"/>
      <c r="JIN33" s="84"/>
      <c r="JIO33" s="84"/>
      <c r="JIP33" s="84"/>
      <c r="JIQ33" s="84"/>
      <c r="JIR33" s="84"/>
      <c r="JIS33" s="84"/>
      <c r="JIT33" s="84"/>
      <c r="JIU33" s="84"/>
      <c r="JIV33" s="84"/>
      <c r="JIW33" s="84"/>
      <c r="JIX33" s="84"/>
      <c r="JIY33" s="84"/>
      <c r="JIZ33" s="84"/>
      <c r="JJA33" s="84"/>
      <c r="JJB33" s="84"/>
      <c r="JJC33" s="84"/>
      <c r="JJD33" s="84"/>
      <c r="JJE33" s="84"/>
      <c r="JJF33" s="84"/>
      <c r="JJG33" s="84"/>
      <c r="JJH33" s="84"/>
      <c r="JJI33" s="84"/>
      <c r="JJJ33" s="84"/>
      <c r="JJK33" s="84"/>
      <c r="JJL33" s="84"/>
      <c r="JJM33" s="84"/>
      <c r="JJN33" s="84"/>
      <c r="JJO33" s="84"/>
      <c r="JJP33" s="84"/>
      <c r="JJQ33" s="84"/>
      <c r="JJR33" s="84"/>
      <c r="JJS33" s="84"/>
      <c r="JJT33" s="84"/>
      <c r="JJU33" s="84"/>
      <c r="JJV33" s="84"/>
      <c r="JJW33" s="84"/>
      <c r="JJX33" s="84"/>
      <c r="JJY33" s="84"/>
      <c r="JJZ33" s="84"/>
      <c r="JKA33" s="84"/>
      <c r="JKB33" s="84"/>
      <c r="JKC33" s="84"/>
      <c r="JKD33" s="84"/>
      <c r="JKE33" s="84"/>
      <c r="JKF33" s="84"/>
      <c r="JKG33" s="84"/>
      <c r="JKH33" s="84"/>
      <c r="JKI33" s="84"/>
      <c r="JKJ33" s="84"/>
      <c r="JKK33" s="84"/>
      <c r="JKL33" s="84"/>
      <c r="JKM33" s="84"/>
      <c r="JKN33" s="84"/>
      <c r="JKO33" s="84"/>
      <c r="JKP33" s="84"/>
      <c r="JKQ33" s="84"/>
      <c r="JKR33" s="84"/>
      <c r="JKS33" s="84"/>
      <c r="JKT33" s="84"/>
      <c r="JKU33" s="84"/>
      <c r="JKV33" s="84"/>
      <c r="JKW33" s="84"/>
      <c r="JKX33" s="84"/>
      <c r="JKY33" s="84"/>
      <c r="JKZ33" s="84"/>
      <c r="JLA33" s="84"/>
      <c r="JLB33" s="84"/>
      <c r="JLC33" s="84"/>
      <c r="JLD33" s="84"/>
      <c r="JLE33" s="84"/>
      <c r="JLF33" s="84"/>
      <c r="JLG33" s="84"/>
      <c r="JLH33" s="84"/>
      <c r="JLI33" s="84"/>
      <c r="JLJ33" s="84"/>
      <c r="JLK33" s="84"/>
      <c r="JLL33" s="84"/>
      <c r="JLM33" s="84"/>
      <c r="JLN33" s="84"/>
      <c r="JLO33" s="84"/>
      <c r="JLP33" s="84"/>
      <c r="JLQ33" s="84"/>
      <c r="JLR33" s="84"/>
      <c r="JLS33" s="84"/>
      <c r="JLT33" s="84"/>
      <c r="JLU33" s="84"/>
      <c r="JLV33" s="84"/>
      <c r="JLW33" s="84"/>
      <c r="JLX33" s="84"/>
      <c r="JLY33" s="84"/>
      <c r="JLZ33" s="84"/>
      <c r="JMA33" s="84"/>
      <c r="JMB33" s="84"/>
      <c r="JMC33" s="84"/>
      <c r="JMD33" s="84"/>
      <c r="JME33" s="84"/>
      <c r="JMF33" s="84"/>
      <c r="JMG33" s="84"/>
      <c r="JMH33" s="84"/>
      <c r="JMI33" s="84"/>
      <c r="JMJ33" s="84"/>
      <c r="JMK33" s="84"/>
      <c r="JML33" s="84"/>
      <c r="JMM33" s="84"/>
      <c r="JMN33" s="84"/>
      <c r="JMO33" s="84"/>
      <c r="JMP33" s="84"/>
      <c r="JMQ33" s="84"/>
      <c r="JMR33" s="84"/>
      <c r="JMS33" s="84"/>
      <c r="JMT33" s="84"/>
      <c r="JMU33" s="84"/>
      <c r="JMV33" s="84"/>
      <c r="JMW33" s="84"/>
      <c r="JMX33" s="84"/>
      <c r="JMY33" s="84"/>
      <c r="JMZ33" s="84"/>
      <c r="JNA33" s="84"/>
      <c r="JNB33" s="84"/>
      <c r="JNC33" s="84"/>
      <c r="JND33" s="84"/>
      <c r="JNE33" s="84"/>
      <c r="JNF33" s="84"/>
      <c r="JNG33" s="84"/>
      <c r="JNH33" s="84"/>
      <c r="JNI33" s="84"/>
      <c r="JNJ33" s="84"/>
      <c r="JNK33" s="84"/>
      <c r="JNL33" s="84"/>
      <c r="JNM33" s="84"/>
      <c r="JNN33" s="84"/>
      <c r="JNO33" s="84"/>
      <c r="JNP33" s="84"/>
      <c r="JNQ33" s="84"/>
      <c r="JNR33" s="84"/>
      <c r="JNS33" s="84"/>
      <c r="JNT33" s="84"/>
      <c r="JNU33" s="84"/>
      <c r="JNV33" s="84"/>
      <c r="JNW33" s="84"/>
      <c r="JNX33" s="84"/>
      <c r="JNY33" s="84"/>
      <c r="JNZ33" s="84"/>
      <c r="JOA33" s="84"/>
      <c r="JOB33" s="84"/>
      <c r="JOC33" s="84"/>
      <c r="JOD33" s="84"/>
      <c r="JOE33" s="84"/>
      <c r="JOF33" s="84"/>
      <c r="JOG33" s="84"/>
      <c r="JOH33" s="84"/>
      <c r="JOI33" s="84"/>
      <c r="JOJ33" s="84"/>
      <c r="JOK33" s="84"/>
      <c r="JOL33" s="84"/>
      <c r="JOM33" s="84"/>
      <c r="JON33" s="84"/>
      <c r="JOO33" s="84"/>
      <c r="JOP33" s="84"/>
      <c r="JOQ33" s="84"/>
      <c r="JOR33" s="84"/>
      <c r="JOS33" s="84"/>
      <c r="JOT33" s="84"/>
      <c r="JOU33" s="84"/>
      <c r="JOV33" s="84"/>
      <c r="JOW33" s="84"/>
      <c r="JOX33" s="84"/>
      <c r="JOY33" s="84"/>
      <c r="JOZ33" s="84"/>
      <c r="JPA33" s="84"/>
      <c r="JPB33" s="84"/>
      <c r="JPC33" s="84"/>
      <c r="JPD33" s="84"/>
      <c r="JPE33" s="84"/>
      <c r="JPF33" s="84"/>
      <c r="JPG33" s="84"/>
      <c r="JPH33" s="84"/>
      <c r="JPI33" s="84"/>
      <c r="JPJ33" s="84"/>
      <c r="JPK33" s="84"/>
      <c r="JPL33" s="84"/>
      <c r="JPM33" s="84"/>
      <c r="JPN33" s="84"/>
      <c r="JPO33" s="84"/>
      <c r="JPP33" s="84"/>
      <c r="JPQ33" s="84"/>
      <c r="JPR33" s="84"/>
      <c r="JPS33" s="84"/>
      <c r="JPT33" s="84"/>
      <c r="JPU33" s="84"/>
      <c r="JPV33" s="84"/>
      <c r="JPW33" s="84"/>
      <c r="JPX33" s="84"/>
      <c r="JPY33" s="84"/>
      <c r="JPZ33" s="84"/>
      <c r="JQA33" s="84"/>
      <c r="JQB33" s="84"/>
      <c r="JQC33" s="84"/>
      <c r="JQD33" s="84"/>
      <c r="JQE33" s="84"/>
      <c r="JQF33" s="84"/>
      <c r="JQG33" s="84"/>
      <c r="JQH33" s="84"/>
      <c r="JQI33" s="84"/>
      <c r="JQJ33" s="84"/>
      <c r="JQK33" s="84"/>
      <c r="JQL33" s="84"/>
      <c r="JQM33" s="84"/>
      <c r="JQN33" s="84"/>
      <c r="JQO33" s="84"/>
      <c r="JQP33" s="84"/>
      <c r="JQQ33" s="84"/>
      <c r="JQR33" s="84"/>
      <c r="JQS33" s="84"/>
      <c r="JQT33" s="84"/>
      <c r="JQU33" s="84"/>
      <c r="JQV33" s="84"/>
      <c r="JQW33" s="84"/>
      <c r="JQX33" s="84"/>
      <c r="JQY33" s="84"/>
      <c r="JQZ33" s="84"/>
      <c r="JRA33" s="84"/>
      <c r="JRB33" s="84"/>
      <c r="JRC33" s="84"/>
      <c r="JRD33" s="84"/>
      <c r="JRE33" s="84"/>
      <c r="JRF33" s="84"/>
      <c r="JRG33" s="84"/>
      <c r="JRH33" s="84"/>
      <c r="JRI33" s="84"/>
      <c r="JRJ33" s="84"/>
      <c r="JRK33" s="84"/>
      <c r="JRL33" s="84"/>
      <c r="JRM33" s="84"/>
      <c r="JRN33" s="84"/>
      <c r="JRO33" s="84"/>
      <c r="JRP33" s="84"/>
      <c r="JRQ33" s="84"/>
      <c r="JRR33" s="84"/>
      <c r="JRS33" s="84"/>
      <c r="JRT33" s="84"/>
      <c r="JRU33" s="84"/>
      <c r="JRV33" s="84"/>
      <c r="JRW33" s="84"/>
      <c r="JRX33" s="84"/>
      <c r="JRY33" s="84"/>
      <c r="JRZ33" s="84"/>
      <c r="JSA33" s="84"/>
      <c r="JSB33" s="84"/>
      <c r="JSC33" s="84"/>
      <c r="JSD33" s="84"/>
      <c r="JSE33" s="84"/>
      <c r="JSF33" s="84"/>
      <c r="JSG33" s="84"/>
      <c r="JSH33" s="84"/>
      <c r="JSI33" s="84"/>
      <c r="JSJ33" s="84"/>
      <c r="JSK33" s="84"/>
      <c r="JSL33" s="84"/>
      <c r="JSM33" s="84"/>
      <c r="JSN33" s="84"/>
      <c r="JSO33" s="84"/>
      <c r="JSP33" s="84"/>
      <c r="JSQ33" s="84"/>
      <c r="JSR33" s="84"/>
      <c r="JSS33" s="84"/>
      <c r="JST33" s="84"/>
      <c r="JSU33" s="84"/>
      <c r="JSV33" s="84"/>
      <c r="JSW33" s="84"/>
      <c r="JSX33" s="84"/>
      <c r="JSY33" s="84"/>
      <c r="JSZ33" s="84"/>
      <c r="JTA33" s="84"/>
      <c r="JTB33" s="84"/>
      <c r="JTC33" s="84"/>
      <c r="JTD33" s="84"/>
      <c r="JTE33" s="84"/>
      <c r="JTF33" s="84"/>
      <c r="JTG33" s="84"/>
      <c r="JTH33" s="84"/>
      <c r="JTI33" s="84"/>
      <c r="JTJ33" s="84"/>
      <c r="JTK33" s="84"/>
      <c r="JTL33" s="84"/>
      <c r="JTM33" s="84"/>
      <c r="JTN33" s="84"/>
      <c r="JTO33" s="84"/>
      <c r="JTP33" s="84"/>
      <c r="JTQ33" s="84"/>
      <c r="JTR33" s="84"/>
      <c r="JTS33" s="84"/>
      <c r="JTT33" s="84"/>
      <c r="JTU33" s="84"/>
      <c r="JTV33" s="84"/>
      <c r="JTW33" s="84"/>
      <c r="JTX33" s="84"/>
      <c r="JTY33" s="84"/>
      <c r="JTZ33" s="84"/>
      <c r="JUA33" s="84"/>
      <c r="JUB33" s="84"/>
      <c r="JUC33" s="84"/>
      <c r="JUD33" s="84"/>
      <c r="JUE33" s="84"/>
      <c r="JUF33" s="84"/>
      <c r="JUG33" s="84"/>
      <c r="JUH33" s="84"/>
      <c r="JUI33" s="84"/>
      <c r="JUJ33" s="84"/>
      <c r="JUK33" s="84"/>
      <c r="JUL33" s="84"/>
      <c r="JUM33" s="84"/>
      <c r="JUN33" s="84"/>
      <c r="JUO33" s="84"/>
      <c r="JUP33" s="84"/>
      <c r="JUQ33" s="84"/>
      <c r="JUR33" s="84"/>
      <c r="JUS33" s="84"/>
      <c r="JUT33" s="84"/>
      <c r="JUU33" s="84"/>
      <c r="JUV33" s="84"/>
      <c r="JUW33" s="84"/>
      <c r="JUX33" s="84"/>
      <c r="JUY33" s="84"/>
      <c r="JUZ33" s="84"/>
      <c r="JVA33" s="84"/>
      <c r="JVB33" s="84"/>
      <c r="JVC33" s="84"/>
      <c r="JVD33" s="84"/>
      <c r="JVE33" s="84"/>
      <c r="JVF33" s="84"/>
      <c r="JVG33" s="84"/>
      <c r="JVH33" s="84"/>
      <c r="JVI33" s="84"/>
      <c r="JVJ33" s="84"/>
      <c r="JVK33" s="84"/>
      <c r="JVL33" s="84"/>
      <c r="JVM33" s="84"/>
      <c r="JVN33" s="84"/>
      <c r="JVO33" s="84"/>
      <c r="JVP33" s="84"/>
      <c r="JVQ33" s="84"/>
      <c r="JVR33" s="84"/>
      <c r="JVS33" s="84"/>
      <c r="JVT33" s="84"/>
      <c r="JVU33" s="84"/>
      <c r="JVV33" s="84"/>
      <c r="JVW33" s="84"/>
      <c r="JVX33" s="84"/>
      <c r="JVY33" s="84"/>
      <c r="JVZ33" s="84"/>
      <c r="JWA33" s="84"/>
      <c r="JWB33" s="84"/>
      <c r="JWC33" s="84"/>
      <c r="JWD33" s="84"/>
      <c r="JWE33" s="84"/>
      <c r="JWF33" s="84"/>
      <c r="JWG33" s="84"/>
      <c r="JWH33" s="84"/>
      <c r="JWI33" s="84"/>
      <c r="JWJ33" s="84"/>
      <c r="JWK33" s="84"/>
      <c r="JWL33" s="84"/>
      <c r="JWM33" s="84"/>
      <c r="JWN33" s="84"/>
      <c r="JWO33" s="84"/>
      <c r="JWP33" s="84"/>
      <c r="JWQ33" s="84"/>
      <c r="JWR33" s="84"/>
      <c r="JWS33" s="84"/>
      <c r="JWT33" s="84"/>
      <c r="JWU33" s="84"/>
      <c r="JWV33" s="84"/>
      <c r="JWW33" s="84"/>
      <c r="JWX33" s="84"/>
      <c r="JWY33" s="84"/>
      <c r="JWZ33" s="84"/>
      <c r="JXA33" s="84"/>
      <c r="JXB33" s="84"/>
      <c r="JXC33" s="84"/>
      <c r="JXD33" s="84"/>
      <c r="JXE33" s="84"/>
      <c r="JXF33" s="84"/>
      <c r="JXG33" s="84"/>
      <c r="JXH33" s="84"/>
      <c r="JXI33" s="84"/>
      <c r="JXJ33" s="84"/>
      <c r="JXK33" s="84"/>
      <c r="JXL33" s="84"/>
      <c r="JXM33" s="84"/>
      <c r="JXN33" s="84"/>
      <c r="JXO33" s="84"/>
      <c r="JXP33" s="84"/>
      <c r="JXQ33" s="84"/>
      <c r="JXR33" s="84"/>
      <c r="JXS33" s="84"/>
      <c r="JXT33" s="84"/>
      <c r="JXU33" s="84"/>
      <c r="JXV33" s="84"/>
      <c r="JXW33" s="84"/>
      <c r="JXX33" s="84"/>
      <c r="JXY33" s="84"/>
      <c r="JXZ33" s="84"/>
      <c r="JYA33" s="84"/>
      <c r="JYB33" s="84"/>
      <c r="JYC33" s="84"/>
      <c r="JYD33" s="84"/>
      <c r="JYE33" s="84"/>
      <c r="JYF33" s="84"/>
      <c r="JYG33" s="84"/>
      <c r="JYH33" s="84"/>
      <c r="JYI33" s="84"/>
      <c r="JYJ33" s="84"/>
      <c r="JYK33" s="84"/>
      <c r="JYL33" s="84"/>
      <c r="JYM33" s="84"/>
      <c r="JYN33" s="84"/>
      <c r="JYO33" s="84"/>
      <c r="JYP33" s="84"/>
      <c r="JYQ33" s="84"/>
      <c r="JYR33" s="84"/>
      <c r="JYS33" s="84"/>
      <c r="JYT33" s="84"/>
      <c r="JYU33" s="84"/>
      <c r="JYV33" s="84"/>
      <c r="JYW33" s="84"/>
      <c r="JYX33" s="84"/>
      <c r="JYY33" s="84"/>
      <c r="JYZ33" s="84"/>
      <c r="JZA33" s="84"/>
      <c r="JZB33" s="84"/>
      <c r="JZC33" s="84"/>
      <c r="JZD33" s="84"/>
      <c r="JZE33" s="84"/>
      <c r="JZF33" s="84"/>
      <c r="JZG33" s="84"/>
      <c r="JZH33" s="84"/>
      <c r="JZI33" s="84"/>
      <c r="JZJ33" s="84"/>
      <c r="JZK33" s="84"/>
      <c r="JZL33" s="84"/>
      <c r="JZM33" s="84"/>
      <c r="JZN33" s="84"/>
      <c r="JZO33" s="84"/>
      <c r="JZP33" s="84"/>
      <c r="JZQ33" s="84"/>
      <c r="JZR33" s="84"/>
      <c r="JZS33" s="84"/>
      <c r="JZT33" s="84"/>
      <c r="JZU33" s="84"/>
      <c r="JZV33" s="84"/>
      <c r="JZW33" s="84"/>
      <c r="JZX33" s="84"/>
      <c r="JZY33" s="84"/>
      <c r="JZZ33" s="84"/>
      <c r="KAA33" s="84"/>
      <c r="KAB33" s="84"/>
      <c r="KAC33" s="84"/>
      <c r="KAD33" s="84"/>
      <c r="KAE33" s="84"/>
      <c r="KAF33" s="84"/>
      <c r="KAG33" s="84"/>
      <c r="KAH33" s="84"/>
      <c r="KAI33" s="84"/>
      <c r="KAJ33" s="84"/>
      <c r="KAK33" s="84"/>
      <c r="KAL33" s="84"/>
      <c r="KAM33" s="84"/>
      <c r="KAN33" s="84"/>
      <c r="KAO33" s="84"/>
      <c r="KAP33" s="84"/>
      <c r="KAQ33" s="84"/>
      <c r="KAR33" s="84"/>
      <c r="KAS33" s="84"/>
      <c r="KAT33" s="84"/>
      <c r="KAU33" s="84"/>
      <c r="KAV33" s="84"/>
      <c r="KAW33" s="84"/>
      <c r="KAX33" s="84"/>
      <c r="KAY33" s="84"/>
      <c r="KAZ33" s="84"/>
      <c r="KBA33" s="84"/>
      <c r="KBB33" s="84"/>
      <c r="KBC33" s="84"/>
      <c r="KBD33" s="84"/>
      <c r="KBE33" s="84"/>
      <c r="KBF33" s="84"/>
      <c r="KBG33" s="84"/>
      <c r="KBH33" s="84"/>
      <c r="KBI33" s="84"/>
      <c r="KBJ33" s="84"/>
      <c r="KBK33" s="84"/>
      <c r="KBL33" s="84"/>
      <c r="KBM33" s="84"/>
      <c r="KBN33" s="84"/>
      <c r="KBO33" s="84"/>
      <c r="KBP33" s="84"/>
      <c r="KBQ33" s="84"/>
      <c r="KBR33" s="84"/>
      <c r="KBS33" s="84"/>
      <c r="KBT33" s="84"/>
      <c r="KBU33" s="84"/>
      <c r="KBV33" s="84"/>
      <c r="KBW33" s="84"/>
      <c r="KBX33" s="84"/>
      <c r="KBY33" s="84"/>
      <c r="KBZ33" s="84"/>
      <c r="KCA33" s="84"/>
      <c r="KCB33" s="84"/>
      <c r="KCC33" s="84"/>
      <c r="KCD33" s="84"/>
      <c r="KCE33" s="84"/>
      <c r="KCF33" s="84"/>
      <c r="KCG33" s="84"/>
      <c r="KCH33" s="84"/>
      <c r="KCI33" s="84"/>
      <c r="KCJ33" s="84"/>
      <c r="KCK33" s="84"/>
      <c r="KCL33" s="84"/>
      <c r="KCM33" s="84"/>
      <c r="KCN33" s="84"/>
      <c r="KCO33" s="84"/>
      <c r="KCP33" s="84"/>
      <c r="KCQ33" s="84"/>
      <c r="KCR33" s="84"/>
      <c r="KCS33" s="84"/>
      <c r="KCT33" s="84"/>
      <c r="KCU33" s="84"/>
      <c r="KCV33" s="84"/>
      <c r="KCW33" s="84"/>
      <c r="KCX33" s="84"/>
      <c r="KCY33" s="84"/>
      <c r="KCZ33" s="84"/>
      <c r="KDA33" s="84"/>
      <c r="KDB33" s="84"/>
      <c r="KDC33" s="84"/>
      <c r="KDD33" s="84"/>
      <c r="KDE33" s="84"/>
      <c r="KDF33" s="84"/>
      <c r="KDG33" s="84"/>
      <c r="KDH33" s="84"/>
      <c r="KDI33" s="84"/>
      <c r="KDJ33" s="84"/>
      <c r="KDK33" s="84"/>
      <c r="KDL33" s="84"/>
      <c r="KDM33" s="84"/>
      <c r="KDN33" s="84"/>
      <c r="KDO33" s="84"/>
      <c r="KDP33" s="84"/>
      <c r="KDQ33" s="84"/>
      <c r="KDR33" s="84"/>
      <c r="KDS33" s="84"/>
      <c r="KDT33" s="84"/>
      <c r="KDU33" s="84"/>
      <c r="KDV33" s="84"/>
      <c r="KDW33" s="84"/>
      <c r="KDX33" s="84"/>
      <c r="KDY33" s="84"/>
      <c r="KDZ33" s="84"/>
      <c r="KEA33" s="84"/>
      <c r="KEB33" s="84"/>
      <c r="KEC33" s="84"/>
      <c r="KED33" s="84"/>
      <c r="KEE33" s="84"/>
      <c r="KEF33" s="84"/>
      <c r="KEG33" s="84"/>
      <c r="KEH33" s="84"/>
      <c r="KEI33" s="84"/>
      <c r="KEJ33" s="84"/>
      <c r="KEK33" s="84"/>
      <c r="KEL33" s="84"/>
      <c r="KEM33" s="84"/>
      <c r="KEN33" s="84"/>
      <c r="KEO33" s="84"/>
      <c r="KEP33" s="84"/>
      <c r="KEQ33" s="84"/>
      <c r="KER33" s="84"/>
      <c r="KES33" s="84"/>
      <c r="KET33" s="84"/>
      <c r="KEU33" s="84"/>
      <c r="KEV33" s="84"/>
      <c r="KEW33" s="84"/>
      <c r="KEX33" s="84"/>
      <c r="KEY33" s="84"/>
      <c r="KEZ33" s="84"/>
      <c r="KFA33" s="84"/>
      <c r="KFB33" s="84"/>
      <c r="KFC33" s="84"/>
      <c r="KFD33" s="84"/>
      <c r="KFE33" s="84"/>
      <c r="KFF33" s="84"/>
      <c r="KFG33" s="84"/>
      <c r="KFH33" s="84"/>
      <c r="KFI33" s="84"/>
      <c r="KFJ33" s="84"/>
      <c r="KFK33" s="84"/>
      <c r="KFL33" s="84"/>
      <c r="KFM33" s="84"/>
      <c r="KFN33" s="84"/>
      <c r="KFO33" s="84"/>
      <c r="KFP33" s="84"/>
      <c r="KFQ33" s="84"/>
      <c r="KFR33" s="84"/>
      <c r="KFS33" s="84"/>
      <c r="KFT33" s="84"/>
      <c r="KFU33" s="84"/>
      <c r="KFV33" s="84"/>
      <c r="KFW33" s="84"/>
      <c r="KFX33" s="84"/>
      <c r="KFY33" s="84"/>
      <c r="KFZ33" s="84"/>
      <c r="KGA33" s="84"/>
      <c r="KGB33" s="84"/>
      <c r="KGC33" s="84"/>
      <c r="KGD33" s="84"/>
      <c r="KGE33" s="84"/>
      <c r="KGF33" s="84"/>
      <c r="KGG33" s="84"/>
      <c r="KGH33" s="84"/>
      <c r="KGI33" s="84"/>
      <c r="KGJ33" s="84"/>
      <c r="KGK33" s="84"/>
      <c r="KGL33" s="84"/>
      <c r="KGM33" s="84"/>
      <c r="KGN33" s="84"/>
      <c r="KGO33" s="84"/>
      <c r="KGP33" s="84"/>
      <c r="KGQ33" s="84"/>
      <c r="KGR33" s="84"/>
      <c r="KGS33" s="84"/>
      <c r="KGT33" s="84"/>
      <c r="KGU33" s="84"/>
      <c r="KGV33" s="84"/>
      <c r="KGW33" s="84"/>
      <c r="KGX33" s="84"/>
      <c r="KGY33" s="84"/>
      <c r="KGZ33" s="84"/>
      <c r="KHA33" s="84"/>
      <c r="KHB33" s="84"/>
      <c r="KHC33" s="84"/>
      <c r="KHD33" s="84"/>
      <c r="KHE33" s="84"/>
      <c r="KHF33" s="84"/>
      <c r="KHG33" s="84"/>
      <c r="KHH33" s="84"/>
      <c r="KHI33" s="84"/>
      <c r="KHJ33" s="84"/>
      <c r="KHK33" s="84"/>
      <c r="KHL33" s="84"/>
      <c r="KHM33" s="84"/>
      <c r="KHN33" s="84"/>
      <c r="KHO33" s="84"/>
      <c r="KHP33" s="84"/>
      <c r="KHQ33" s="84"/>
      <c r="KHR33" s="84"/>
      <c r="KHS33" s="84"/>
      <c r="KHT33" s="84"/>
      <c r="KHU33" s="84"/>
      <c r="KHV33" s="84"/>
      <c r="KHW33" s="84"/>
      <c r="KHX33" s="84"/>
      <c r="KHY33" s="84"/>
      <c r="KHZ33" s="84"/>
      <c r="KIA33" s="84"/>
      <c r="KIB33" s="84"/>
      <c r="KIC33" s="84"/>
      <c r="KID33" s="84"/>
      <c r="KIE33" s="84"/>
      <c r="KIF33" s="84"/>
      <c r="KIG33" s="84"/>
      <c r="KIH33" s="84"/>
      <c r="KII33" s="84"/>
      <c r="KIJ33" s="84"/>
      <c r="KIK33" s="84"/>
      <c r="KIL33" s="84"/>
      <c r="KIM33" s="84"/>
      <c r="KIN33" s="84"/>
      <c r="KIO33" s="84"/>
      <c r="KIP33" s="84"/>
      <c r="KIQ33" s="84"/>
      <c r="KIR33" s="84"/>
      <c r="KIS33" s="84"/>
      <c r="KIT33" s="84"/>
      <c r="KIU33" s="84"/>
      <c r="KIV33" s="84"/>
      <c r="KIW33" s="84"/>
      <c r="KIX33" s="84"/>
      <c r="KIY33" s="84"/>
      <c r="KIZ33" s="84"/>
      <c r="KJA33" s="84"/>
      <c r="KJB33" s="84"/>
      <c r="KJC33" s="84"/>
      <c r="KJD33" s="84"/>
      <c r="KJE33" s="84"/>
      <c r="KJF33" s="84"/>
      <c r="KJG33" s="84"/>
      <c r="KJH33" s="84"/>
      <c r="KJI33" s="84"/>
      <c r="KJJ33" s="84"/>
      <c r="KJK33" s="84"/>
      <c r="KJL33" s="84"/>
      <c r="KJM33" s="84"/>
      <c r="KJN33" s="84"/>
      <c r="KJO33" s="84"/>
      <c r="KJP33" s="84"/>
      <c r="KJQ33" s="84"/>
      <c r="KJR33" s="84"/>
      <c r="KJS33" s="84"/>
      <c r="KJT33" s="84"/>
      <c r="KJU33" s="84"/>
      <c r="KJV33" s="84"/>
      <c r="KJW33" s="84"/>
      <c r="KJX33" s="84"/>
      <c r="KJY33" s="84"/>
      <c r="KJZ33" s="84"/>
      <c r="KKA33" s="84"/>
      <c r="KKB33" s="84"/>
      <c r="KKC33" s="84"/>
      <c r="KKD33" s="84"/>
      <c r="KKE33" s="84"/>
      <c r="KKF33" s="84"/>
      <c r="KKG33" s="84"/>
      <c r="KKH33" s="84"/>
      <c r="KKI33" s="84"/>
      <c r="KKJ33" s="84"/>
      <c r="KKK33" s="84"/>
      <c r="KKL33" s="84"/>
      <c r="KKM33" s="84"/>
      <c r="KKN33" s="84"/>
      <c r="KKO33" s="84"/>
      <c r="KKP33" s="84"/>
      <c r="KKQ33" s="84"/>
      <c r="KKR33" s="84"/>
      <c r="KKS33" s="84"/>
      <c r="KKT33" s="84"/>
      <c r="KKU33" s="84"/>
      <c r="KKV33" s="84"/>
      <c r="KKW33" s="84"/>
      <c r="KKX33" s="84"/>
      <c r="KKY33" s="84"/>
      <c r="KKZ33" s="84"/>
      <c r="KLA33" s="84"/>
      <c r="KLB33" s="84"/>
      <c r="KLC33" s="84"/>
      <c r="KLD33" s="84"/>
      <c r="KLE33" s="84"/>
      <c r="KLF33" s="84"/>
      <c r="KLG33" s="84"/>
      <c r="KLH33" s="84"/>
      <c r="KLI33" s="84"/>
      <c r="KLJ33" s="84"/>
      <c r="KLK33" s="84"/>
      <c r="KLL33" s="84"/>
      <c r="KLM33" s="84"/>
      <c r="KLN33" s="84"/>
      <c r="KLO33" s="84"/>
      <c r="KLP33" s="84"/>
      <c r="KLQ33" s="84"/>
      <c r="KLR33" s="84"/>
      <c r="KLS33" s="84"/>
      <c r="KLT33" s="84"/>
      <c r="KLU33" s="84"/>
      <c r="KLV33" s="84"/>
      <c r="KLW33" s="84"/>
      <c r="KLX33" s="84"/>
      <c r="KLY33" s="84"/>
      <c r="KLZ33" s="84"/>
      <c r="KMA33" s="84"/>
      <c r="KMB33" s="84"/>
      <c r="KMC33" s="84"/>
      <c r="KMD33" s="84"/>
      <c r="KME33" s="84"/>
      <c r="KMF33" s="84"/>
      <c r="KMG33" s="84"/>
      <c r="KMH33" s="84"/>
      <c r="KMI33" s="84"/>
      <c r="KMJ33" s="84"/>
      <c r="KMK33" s="84"/>
      <c r="KML33" s="84"/>
      <c r="KMM33" s="84"/>
      <c r="KMN33" s="84"/>
      <c r="KMO33" s="84"/>
      <c r="KMP33" s="84"/>
      <c r="KMQ33" s="84"/>
      <c r="KMR33" s="84"/>
      <c r="KMS33" s="84"/>
      <c r="KMT33" s="84"/>
      <c r="KMU33" s="84"/>
      <c r="KMV33" s="84"/>
      <c r="KMW33" s="84"/>
      <c r="KMX33" s="84"/>
      <c r="KMY33" s="84"/>
      <c r="KMZ33" s="84"/>
      <c r="KNA33" s="84"/>
      <c r="KNB33" s="84"/>
      <c r="KNC33" s="84"/>
      <c r="KND33" s="84"/>
      <c r="KNE33" s="84"/>
      <c r="KNF33" s="84"/>
      <c r="KNG33" s="84"/>
      <c r="KNH33" s="84"/>
      <c r="KNI33" s="84"/>
      <c r="KNJ33" s="84"/>
      <c r="KNK33" s="84"/>
      <c r="KNL33" s="84"/>
      <c r="KNM33" s="84"/>
      <c r="KNN33" s="84"/>
      <c r="KNO33" s="84"/>
      <c r="KNP33" s="84"/>
      <c r="KNQ33" s="84"/>
      <c r="KNR33" s="84"/>
      <c r="KNS33" s="84"/>
      <c r="KNT33" s="84"/>
      <c r="KNU33" s="84"/>
      <c r="KNV33" s="84"/>
      <c r="KNW33" s="84"/>
      <c r="KNX33" s="84"/>
      <c r="KNY33" s="84"/>
      <c r="KNZ33" s="84"/>
      <c r="KOA33" s="84"/>
      <c r="KOB33" s="84"/>
      <c r="KOC33" s="84"/>
      <c r="KOD33" s="84"/>
      <c r="KOE33" s="84"/>
      <c r="KOF33" s="84"/>
      <c r="KOG33" s="84"/>
      <c r="KOH33" s="84"/>
      <c r="KOI33" s="84"/>
      <c r="KOJ33" s="84"/>
      <c r="KOK33" s="84"/>
      <c r="KOL33" s="84"/>
      <c r="KOM33" s="84"/>
      <c r="KON33" s="84"/>
      <c r="KOO33" s="84"/>
      <c r="KOP33" s="84"/>
      <c r="KOQ33" s="84"/>
      <c r="KOR33" s="84"/>
      <c r="KOS33" s="84"/>
      <c r="KOT33" s="84"/>
      <c r="KOU33" s="84"/>
      <c r="KOV33" s="84"/>
      <c r="KOW33" s="84"/>
      <c r="KOX33" s="84"/>
      <c r="KOY33" s="84"/>
      <c r="KOZ33" s="84"/>
      <c r="KPA33" s="84"/>
      <c r="KPB33" s="84"/>
      <c r="KPC33" s="84"/>
      <c r="KPD33" s="84"/>
      <c r="KPE33" s="84"/>
      <c r="KPF33" s="84"/>
      <c r="KPG33" s="84"/>
      <c r="KPH33" s="84"/>
      <c r="KPI33" s="84"/>
      <c r="KPJ33" s="84"/>
      <c r="KPK33" s="84"/>
      <c r="KPL33" s="84"/>
      <c r="KPM33" s="84"/>
      <c r="KPN33" s="84"/>
      <c r="KPO33" s="84"/>
      <c r="KPP33" s="84"/>
      <c r="KPQ33" s="84"/>
      <c r="KPR33" s="84"/>
      <c r="KPS33" s="84"/>
      <c r="KPT33" s="84"/>
      <c r="KPU33" s="84"/>
      <c r="KPV33" s="84"/>
      <c r="KPW33" s="84"/>
      <c r="KPX33" s="84"/>
      <c r="KPY33" s="84"/>
      <c r="KPZ33" s="84"/>
      <c r="KQA33" s="84"/>
      <c r="KQB33" s="84"/>
      <c r="KQC33" s="84"/>
      <c r="KQD33" s="84"/>
      <c r="KQE33" s="84"/>
      <c r="KQF33" s="84"/>
      <c r="KQG33" s="84"/>
      <c r="KQH33" s="84"/>
      <c r="KQI33" s="84"/>
      <c r="KQJ33" s="84"/>
      <c r="KQK33" s="84"/>
      <c r="KQL33" s="84"/>
      <c r="KQM33" s="84"/>
      <c r="KQN33" s="84"/>
      <c r="KQO33" s="84"/>
      <c r="KQP33" s="84"/>
      <c r="KQQ33" s="84"/>
      <c r="KQR33" s="84"/>
      <c r="KQS33" s="84"/>
      <c r="KQT33" s="84"/>
      <c r="KQU33" s="84"/>
      <c r="KQV33" s="84"/>
      <c r="KQW33" s="84"/>
      <c r="KQX33" s="84"/>
      <c r="KQY33" s="84"/>
      <c r="KQZ33" s="84"/>
      <c r="KRA33" s="84"/>
      <c r="KRB33" s="84"/>
      <c r="KRC33" s="84"/>
      <c r="KRD33" s="84"/>
      <c r="KRE33" s="84"/>
      <c r="KRF33" s="84"/>
      <c r="KRG33" s="84"/>
      <c r="KRH33" s="84"/>
      <c r="KRI33" s="84"/>
      <c r="KRJ33" s="84"/>
      <c r="KRK33" s="84"/>
      <c r="KRL33" s="84"/>
      <c r="KRM33" s="84"/>
      <c r="KRN33" s="84"/>
      <c r="KRO33" s="84"/>
      <c r="KRP33" s="84"/>
      <c r="KRQ33" s="84"/>
      <c r="KRR33" s="84"/>
      <c r="KRS33" s="84"/>
      <c r="KRT33" s="84"/>
      <c r="KRU33" s="84"/>
      <c r="KRV33" s="84"/>
      <c r="KRW33" s="84"/>
      <c r="KRX33" s="84"/>
      <c r="KRY33" s="84"/>
      <c r="KRZ33" s="84"/>
      <c r="KSA33" s="84"/>
      <c r="KSB33" s="84"/>
      <c r="KSC33" s="84"/>
      <c r="KSD33" s="84"/>
      <c r="KSE33" s="84"/>
      <c r="KSF33" s="84"/>
      <c r="KSG33" s="84"/>
      <c r="KSH33" s="84"/>
      <c r="KSI33" s="84"/>
      <c r="KSJ33" s="84"/>
      <c r="KSK33" s="84"/>
      <c r="KSL33" s="84"/>
      <c r="KSM33" s="84"/>
      <c r="KSN33" s="84"/>
      <c r="KSO33" s="84"/>
      <c r="KSP33" s="84"/>
      <c r="KSQ33" s="84"/>
      <c r="KSR33" s="84"/>
      <c r="KSS33" s="84"/>
      <c r="KST33" s="84"/>
      <c r="KSU33" s="84"/>
      <c r="KSV33" s="84"/>
      <c r="KSW33" s="84"/>
      <c r="KSX33" s="84"/>
      <c r="KSY33" s="84"/>
      <c r="KSZ33" s="84"/>
      <c r="KTA33" s="84"/>
      <c r="KTB33" s="84"/>
      <c r="KTC33" s="84"/>
      <c r="KTD33" s="84"/>
      <c r="KTE33" s="84"/>
      <c r="KTF33" s="84"/>
      <c r="KTG33" s="84"/>
      <c r="KTH33" s="84"/>
      <c r="KTI33" s="84"/>
      <c r="KTJ33" s="84"/>
      <c r="KTK33" s="84"/>
      <c r="KTL33" s="84"/>
      <c r="KTM33" s="84"/>
      <c r="KTN33" s="84"/>
      <c r="KTO33" s="84"/>
      <c r="KTP33" s="84"/>
      <c r="KTQ33" s="84"/>
      <c r="KTR33" s="84"/>
      <c r="KTS33" s="84"/>
      <c r="KTT33" s="84"/>
      <c r="KTU33" s="84"/>
      <c r="KTV33" s="84"/>
      <c r="KTW33" s="84"/>
      <c r="KTX33" s="84"/>
      <c r="KTY33" s="84"/>
      <c r="KTZ33" s="84"/>
      <c r="KUA33" s="84"/>
      <c r="KUB33" s="84"/>
      <c r="KUC33" s="84"/>
      <c r="KUD33" s="84"/>
      <c r="KUE33" s="84"/>
      <c r="KUF33" s="84"/>
      <c r="KUG33" s="84"/>
      <c r="KUH33" s="84"/>
      <c r="KUI33" s="84"/>
      <c r="KUJ33" s="84"/>
      <c r="KUK33" s="84"/>
      <c r="KUL33" s="84"/>
      <c r="KUM33" s="84"/>
      <c r="KUN33" s="84"/>
      <c r="KUO33" s="84"/>
      <c r="KUP33" s="84"/>
      <c r="KUQ33" s="84"/>
      <c r="KUR33" s="84"/>
      <c r="KUS33" s="84"/>
      <c r="KUT33" s="84"/>
      <c r="KUU33" s="84"/>
      <c r="KUV33" s="84"/>
      <c r="KUW33" s="84"/>
      <c r="KUX33" s="84"/>
      <c r="KUY33" s="84"/>
      <c r="KUZ33" s="84"/>
      <c r="KVA33" s="84"/>
      <c r="KVB33" s="84"/>
      <c r="KVC33" s="84"/>
      <c r="KVD33" s="84"/>
      <c r="KVE33" s="84"/>
      <c r="KVF33" s="84"/>
      <c r="KVG33" s="84"/>
      <c r="KVH33" s="84"/>
      <c r="KVI33" s="84"/>
      <c r="KVJ33" s="84"/>
      <c r="KVK33" s="84"/>
      <c r="KVL33" s="84"/>
      <c r="KVM33" s="84"/>
      <c r="KVN33" s="84"/>
      <c r="KVO33" s="84"/>
      <c r="KVP33" s="84"/>
      <c r="KVQ33" s="84"/>
      <c r="KVR33" s="84"/>
      <c r="KVS33" s="84"/>
      <c r="KVT33" s="84"/>
      <c r="KVU33" s="84"/>
      <c r="KVV33" s="84"/>
      <c r="KVW33" s="84"/>
      <c r="KVX33" s="84"/>
      <c r="KVY33" s="84"/>
      <c r="KVZ33" s="84"/>
      <c r="KWA33" s="84"/>
      <c r="KWB33" s="84"/>
      <c r="KWC33" s="84"/>
      <c r="KWD33" s="84"/>
      <c r="KWE33" s="84"/>
      <c r="KWF33" s="84"/>
      <c r="KWG33" s="84"/>
      <c r="KWH33" s="84"/>
      <c r="KWI33" s="84"/>
      <c r="KWJ33" s="84"/>
      <c r="KWK33" s="84"/>
      <c r="KWL33" s="84"/>
      <c r="KWM33" s="84"/>
      <c r="KWN33" s="84"/>
      <c r="KWO33" s="84"/>
      <c r="KWP33" s="84"/>
      <c r="KWQ33" s="84"/>
      <c r="KWR33" s="84"/>
      <c r="KWS33" s="84"/>
      <c r="KWT33" s="84"/>
      <c r="KWU33" s="84"/>
      <c r="KWV33" s="84"/>
      <c r="KWW33" s="84"/>
      <c r="KWX33" s="84"/>
      <c r="KWY33" s="84"/>
      <c r="KWZ33" s="84"/>
      <c r="KXA33" s="84"/>
      <c r="KXB33" s="84"/>
      <c r="KXC33" s="84"/>
      <c r="KXD33" s="84"/>
      <c r="KXE33" s="84"/>
      <c r="KXF33" s="84"/>
      <c r="KXG33" s="84"/>
      <c r="KXH33" s="84"/>
      <c r="KXI33" s="84"/>
      <c r="KXJ33" s="84"/>
      <c r="KXK33" s="84"/>
      <c r="KXL33" s="84"/>
      <c r="KXM33" s="84"/>
      <c r="KXN33" s="84"/>
      <c r="KXO33" s="84"/>
      <c r="KXP33" s="84"/>
      <c r="KXQ33" s="84"/>
      <c r="KXR33" s="84"/>
      <c r="KXS33" s="84"/>
      <c r="KXT33" s="84"/>
      <c r="KXU33" s="84"/>
      <c r="KXV33" s="84"/>
      <c r="KXW33" s="84"/>
      <c r="KXX33" s="84"/>
      <c r="KXY33" s="84"/>
      <c r="KXZ33" s="84"/>
      <c r="KYA33" s="84"/>
      <c r="KYB33" s="84"/>
      <c r="KYC33" s="84"/>
      <c r="KYD33" s="84"/>
      <c r="KYE33" s="84"/>
      <c r="KYF33" s="84"/>
      <c r="KYG33" s="84"/>
      <c r="KYH33" s="84"/>
      <c r="KYI33" s="84"/>
      <c r="KYJ33" s="84"/>
      <c r="KYK33" s="84"/>
      <c r="KYL33" s="84"/>
      <c r="KYM33" s="84"/>
      <c r="KYN33" s="84"/>
      <c r="KYO33" s="84"/>
      <c r="KYP33" s="84"/>
      <c r="KYQ33" s="84"/>
      <c r="KYR33" s="84"/>
      <c r="KYS33" s="84"/>
      <c r="KYT33" s="84"/>
      <c r="KYU33" s="84"/>
      <c r="KYV33" s="84"/>
      <c r="KYW33" s="84"/>
      <c r="KYX33" s="84"/>
      <c r="KYY33" s="84"/>
      <c r="KYZ33" s="84"/>
      <c r="KZA33" s="84"/>
      <c r="KZB33" s="84"/>
      <c r="KZC33" s="84"/>
      <c r="KZD33" s="84"/>
      <c r="KZE33" s="84"/>
      <c r="KZF33" s="84"/>
      <c r="KZG33" s="84"/>
      <c r="KZH33" s="84"/>
      <c r="KZI33" s="84"/>
      <c r="KZJ33" s="84"/>
      <c r="KZK33" s="84"/>
      <c r="KZL33" s="84"/>
      <c r="KZM33" s="84"/>
      <c r="KZN33" s="84"/>
      <c r="KZO33" s="84"/>
      <c r="KZP33" s="84"/>
      <c r="KZQ33" s="84"/>
      <c r="KZR33" s="84"/>
      <c r="KZS33" s="84"/>
      <c r="KZT33" s="84"/>
      <c r="KZU33" s="84"/>
      <c r="KZV33" s="84"/>
      <c r="KZW33" s="84"/>
      <c r="KZX33" s="84"/>
      <c r="KZY33" s="84"/>
      <c r="KZZ33" s="84"/>
      <c r="LAA33" s="84"/>
      <c r="LAB33" s="84"/>
      <c r="LAC33" s="84"/>
      <c r="LAD33" s="84"/>
      <c r="LAE33" s="84"/>
      <c r="LAF33" s="84"/>
      <c r="LAG33" s="84"/>
      <c r="LAH33" s="84"/>
      <c r="LAI33" s="84"/>
      <c r="LAJ33" s="84"/>
      <c r="LAK33" s="84"/>
      <c r="LAL33" s="84"/>
      <c r="LAM33" s="84"/>
      <c r="LAN33" s="84"/>
      <c r="LAO33" s="84"/>
      <c r="LAP33" s="84"/>
      <c r="LAQ33" s="84"/>
      <c r="LAR33" s="84"/>
      <c r="LAS33" s="84"/>
      <c r="LAT33" s="84"/>
      <c r="LAU33" s="84"/>
      <c r="LAV33" s="84"/>
      <c r="LAW33" s="84"/>
      <c r="LAX33" s="84"/>
      <c r="LAY33" s="84"/>
      <c r="LAZ33" s="84"/>
      <c r="LBA33" s="84"/>
      <c r="LBB33" s="84"/>
      <c r="LBC33" s="84"/>
      <c r="LBD33" s="84"/>
      <c r="LBE33" s="84"/>
      <c r="LBF33" s="84"/>
      <c r="LBG33" s="84"/>
      <c r="LBH33" s="84"/>
      <c r="LBI33" s="84"/>
      <c r="LBJ33" s="84"/>
      <c r="LBK33" s="84"/>
      <c r="LBL33" s="84"/>
      <c r="LBM33" s="84"/>
      <c r="LBN33" s="84"/>
      <c r="LBO33" s="84"/>
      <c r="LBP33" s="84"/>
      <c r="LBQ33" s="84"/>
      <c r="LBR33" s="84"/>
      <c r="LBS33" s="84"/>
      <c r="LBT33" s="84"/>
      <c r="LBU33" s="84"/>
      <c r="LBV33" s="84"/>
      <c r="LBW33" s="84"/>
      <c r="LBX33" s="84"/>
      <c r="LBY33" s="84"/>
      <c r="LBZ33" s="84"/>
      <c r="LCA33" s="84"/>
      <c r="LCB33" s="84"/>
      <c r="LCC33" s="84"/>
      <c r="LCD33" s="84"/>
      <c r="LCE33" s="84"/>
      <c r="LCF33" s="84"/>
      <c r="LCG33" s="84"/>
      <c r="LCH33" s="84"/>
      <c r="LCI33" s="84"/>
      <c r="LCJ33" s="84"/>
      <c r="LCK33" s="84"/>
      <c r="LCL33" s="84"/>
      <c r="LCM33" s="84"/>
      <c r="LCN33" s="84"/>
      <c r="LCO33" s="84"/>
      <c r="LCP33" s="84"/>
      <c r="LCQ33" s="84"/>
      <c r="LCR33" s="84"/>
      <c r="LCS33" s="84"/>
      <c r="LCT33" s="84"/>
      <c r="LCU33" s="84"/>
      <c r="LCV33" s="84"/>
      <c r="LCW33" s="84"/>
      <c r="LCX33" s="84"/>
      <c r="LCY33" s="84"/>
      <c r="LCZ33" s="84"/>
      <c r="LDA33" s="84"/>
      <c r="LDB33" s="84"/>
      <c r="LDC33" s="84"/>
      <c r="LDD33" s="84"/>
      <c r="LDE33" s="84"/>
      <c r="LDF33" s="84"/>
      <c r="LDG33" s="84"/>
      <c r="LDH33" s="84"/>
      <c r="LDI33" s="84"/>
      <c r="LDJ33" s="84"/>
      <c r="LDK33" s="84"/>
      <c r="LDL33" s="84"/>
      <c r="LDM33" s="84"/>
      <c r="LDN33" s="84"/>
      <c r="LDO33" s="84"/>
      <c r="LDP33" s="84"/>
      <c r="LDQ33" s="84"/>
      <c r="LDR33" s="84"/>
      <c r="LDS33" s="84"/>
      <c r="LDT33" s="84"/>
      <c r="LDU33" s="84"/>
      <c r="LDV33" s="84"/>
      <c r="LDW33" s="84"/>
      <c r="LDX33" s="84"/>
      <c r="LDY33" s="84"/>
      <c r="LDZ33" s="84"/>
      <c r="LEA33" s="84"/>
      <c r="LEB33" s="84"/>
      <c r="LEC33" s="84"/>
      <c r="LED33" s="84"/>
      <c r="LEE33" s="84"/>
      <c r="LEF33" s="84"/>
      <c r="LEG33" s="84"/>
      <c r="LEH33" s="84"/>
      <c r="LEI33" s="84"/>
      <c r="LEJ33" s="84"/>
      <c r="LEK33" s="84"/>
      <c r="LEL33" s="84"/>
      <c r="LEM33" s="84"/>
      <c r="LEN33" s="84"/>
      <c r="LEO33" s="84"/>
      <c r="LEP33" s="84"/>
      <c r="LEQ33" s="84"/>
      <c r="LER33" s="84"/>
      <c r="LES33" s="84"/>
      <c r="LET33" s="84"/>
      <c r="LEU33" s="84"/>
      <c r="LEV33" s="84"/>
      <c r="LEW33" s="84"/>
      <c r="LEX33" s="84"/>
      <c r="LEY33" s="84"/>
      <c r="LEZ33" s="84"/>
      <c r="LFA33" s="84"/>
      <c r="LFB33" s="84"/>
      <c r="LFC33" s="84"/>
      <c r="LFD33" s="84"/>
      <c r="LFE33" s="84"/>
      <c r="LFF33" s="84"/>
      <c r="LFG33" s="84"/>
      <c r="LFH33" s="84"/>
      <c r="LFI33" s="84"/>
      <c r="LFJ33" s="84"/>
      <c r="LFK33" s="84"/>
      <c r="LFL33" s="84"/>
      <c r="LFM33" s="84"/>
      <c r="LFN33" s="84"/>
      <c r="LFO33" s="84"/>
      <c r="LFP33" s="84"/>
      <c r="LFQ33" s="84"/>
      <c r="LFR33" s="84"/>
      <c r="LFS33" s="84"/>
      <c r="LFT33" s="84"/>
      <c r="LFU33" s="84"/>
      <c r="LFV33" s="84"/>
      <c r="LFW33" s="84"/>
      <c r="LFX33" s="84"/>
      <c r="LFY33" s="84"/>
      <c r="LFZ33" s="84"/>
      <c r="LGA33" s="84"/>
      <c r="LGB33" s="84"/>
      <c r="LGC33" s="84"/>
      <c r="LGD33" s="84"/>
      <c r="LGE33" s="84"/>
      <c r="LGF33" s="84"/>
      <c r="LGG33" s="84"/>
      <c r="LGH33" s="84"/>
      <c r="LGI33" s="84"/>
      <c r="LGJ33" s="84"/>
      <c r="LGK33" s="84"/>
      <c r="LGL33" s="84"/>
      <c r="LGM33" s="84"/>
      <c r="LGN33" s="84"/>
      <c r="LGO33" s="84"/>
      <c r="LGP33" s="84"/>
      <c r="LGQ33" s="84"/>
      <c r="LGR33" s="84"/>
      <c r="LGS33" s="84"/>
      <c r="LGT33" s="84"/>
      <c r="LGU33" s="84"/>
      <c r="LGV33" s="84"/>
      <c r="LGW33" s="84"/>
      <c r="LGX33" s="84"/>
      <c r="LGY33" s="84"/>
      <c r="LGZ33" s="84"/>
      <c r="LHA33" s="84"/>
      <c r="LHB33" s="84"/>
      <c r="LHC33" s="84"/>
      <c r="LHD33" s="84"/>
      <c r="LHE33" s="84"/>
      <c r="LHF33" s="84"/>
      <c r="LHG33" s="84"/>
      <c r="LHH33" s="84"/>
      <c r="LHI33" s="84"/>
      <c r="LHJ33" s="84"/>
      <c r="LHK33" s="84"/>
      <c r="LHL33" s="84"/>
      <c r="LHM33" s="84"/>
      <c r="LHN33" s="84"/>
      <c r="LHO33" s="84"/>
      <c r="LHP33" s="84"/>
      <c r="LHQ33" s="84"/>
      <c r="LHR33" s="84"/>
      <c r="LHS33" s="84"/>
      <c r="LHT33" s="84"/>
      <c r="LHU33" s="84"/>
      <c r="LHV33" s="84"/>
      <c r="LHW33" s="84"/>
      <c r="LHX33" s="84"/>
      <c r="LHY33" s="84"/>
      <c r="LHZ33" s="84"/>
      <c r="LIA33" s="84"/>
      <c r="LIB33" s="84"/>
      <c r="LIC33" s="84"/>
      <c r="LID33" s="84"/>
      <c r="LIE33" s="84"/>
      <c r="LIF33" s="84"/>
      <c r="LIG33" s="84"/>
      <c r="LIH33" s="84"/>
      <c r="LII33" s="84"/>
      <c r="LIJ33" s="84"/>
      <c r="LIK33" s="84"/>
      <c r="LIL33" s="84"/>
      <c r="LIM33" s="84"/>
      <c r="LIN33" s="84"/>
      <c r="LIO33" s="84"/>
      <c r="LIP33" s="84"/>
      <c r="LIQ33" s="84"/>
      <c r="LIR33" s="84"/>
      <c r="LIS33" s="84"/>
      <c r="LIT33" s="84"/>
      <c r="LIU33" s="84"/>
      <c r="LIV33" s="84"/>
      <c r="LIW33" s="84"/>
      <c r="LIX33" s="84"/>
      <c r="LIY33" s="84"/>
      <c r="LIZ33" s="84"/>
      <c r="LJA33" s="84"/>
      <c r="LJB33" s="84"/>
      <c r="LJC33" s="84"/>
      <c r="LJD33" s="84"/>
      <c r="LJE33" s="84"/>
      <c r="LJF33" s="84"/>
      <c r="LJG33" s="84"/>
      <c r="LJH33" s="84"/>
      <c r="LJI33" s="84"/>
      <c r="LJJ33" s="84"/>
      <c r="LJK33" s="84"/>
      <c r="LJL33" s="84"/>
      <c r="LJM33" s="84"/>
      <c r="LJN33" s="84"/>
      <c r="LJO33" s="84"/>
      <c r="LJP33" s="84"/>
      <c r="LJQ33" s="84"/>
      <c r="LJR33" s="84"/>
      <c r="LJS33" s="84"/>
      <c r="LJT33" s="84"/>
      <c r="LJU33" s="84"/>
      <c r="LJV33" s="84"/>
      <c r="LJW33" s="84"/>
      <c r="LJX33" s="84"/>
      <c r="LJY33" s="84"/>
      <c r="LJZ33" s="84"/>
      <c r="LKA33" s="84"/>
      <c r="LKB33" s="84"/>
      <c r="LKC33" s="84"/>
      <c r="LKD33" s="84"/>
      <c r="LKE33" s="84"/>
      <c r="LKF33" s="84"/>
      <c r="LKG33" s="84"/>
      <c r="LKH33" s="84"/>
      <c r="LKI33" s="84"/>
      <c r="LKJ33" s="84"/>
      <c r="LKK33" s="84"/>
      <c r="LKL33" s="84"/>
      <c r="LKM33" s="84"/>
      <c r="LKN33" s="84"/>
      <c r="LKO33" s="84"/>
      <c r="LKP33" s="84"/>
      <c r="LKQ33" s="84"/>
      <c r="LKR33" s="84"/>
      <c r="LKS33" s="84"/>
      <c r="LKT33" s="84"/>
      <c r="LKU33" s="84"/>
      <c r="LKV33" s="84"/>
      <c r="LKW33" s="84"/>
      <c r="LKX33" s="84"/>
      <c r="LKY33" s="84"/>
      <c r="LKZ33" s="84"/>
      <c r="LLA33" s="84"/>
      <c r="LLB33" s="84"/>
      <c r="LLC33" s="84"/>
      <c r="LLD33" s="84"/>
      <c r="LLE33" s="84"/>
      <c r="LLF33" s="84"/>
      <c r="LLG33" s="84"/>
      <c r="LLH33" s="84"/>
      <c r="LLI33" s="84"/>
      <c r="LLJ33" s="84"/>
      <c r="LLK33" s="84"/>
      <c r="LLL33" s="84"/>
      <c r="LLM33" s="84"/>
      <c r="LLN33" s="84"/>
      <c r="LLO33" s="84"/>
      <c r="LLP33" s="84"/>
      <c r="LLQ33" s="84"/>
      <c r="LLR33" s="84"/>
      <c r="LLS33" s="84"/>
      <c r="LLT33" s="84"/>
      <c r="LLU33" s="84"/>
      <c r="LLV33" s="84"/>
      <c r="LLW33" s="84"/>
      <c r="LLX33" s="84"/>
      <c r="LLY33" s="84"/>
      <c r="LLZ33" s="84"/>
      <c r="LMA33" s="84"/>
      <c r="LMB33" s="84"/>
      <c r="LMC33" s="84"/>
      <c r="LMD33" s="84"/>
      <c r="LME33" s="84"/>
      <c r="LMF33" s="84"/>
      <c r="LMG33" s="84"/>
      <c r="LMH33" s="84"/>
      <c r="LMI33" s="84"/>
      <c r="LMJ33" s="84"/>
      <c r="LMK33" s="84"/>
      <c r="LML33" s="84"/>
      <c r="LMM33" s="84"/>
      <c r="LMN33" s="84"/>
      <c r="LMO33" s="84"/>
      <c r="LMP33" s="84"/>
      <c r="LMQ33" s="84"/>
      <c r="LMR33" s="84"/>
      <c r="LMS33" s="84"/>
      <c r="LMT33" s="84"/>
      <c r="LMU33" s="84"/>
      <c r="LMV33" s="84"/>
      <c r="LMW33" s="84"/>
      <c r="LMX33" s="84"/>
      <c r="LMY33" s="84"/>
      <c r="LMZ33" s="84"/>
      <c r="LNA33" s="84"/>
      <c r="LNB33" s="84"/>
      <c r="LNC33" s="84"/>
      <c r="LND33" s="84"/>
      <c r="LNE33" s="84"/>
      <c r="LNF33" s="84"/>
      <c r="LNG33" s="84"/>
      <c r="LNH33" s="84"/>
      <c r="LNI33" s="84"/>
      <c r="LNJ33" s="84"/>
      <c r="LNK33" s="84"/>
      <c r="LNL33" s="84"/>
      <c r="LNM33" s="84"/>
      <c r="LNN33" s="84"/>
      <c r="LNO33" s="84"/>
      <c r="LNP33" s="84"/>
      <c r="LNQ33" s="84"/>
      <c r="LNR33" s="84"/>
      <c r="LNS33" s="84"/>
      <c r="LNT33" s="84"/>
      <c r="LNU33" s="84"/>
      <c r="LNV33" s="84"/>
      <c r="LNW33" s="84"/>
      <c r="LNX33" s="84"/>
      <c r="LNY33" s="84"/>
      <c r="LNZ33" s="84"/>
      <c r="LOA33" s="84"/>
      <c r="LOB33" s="84"/>
      <c r="LOC33" s="84"/>
      <c r="LOD33" s="84"/>
      <c r="LOE33" s="84"/>
      <c r="LOF33" s="84"/>
      <c r="LOG33" s="84"/>
      <c r="LOH33" s="84"/>
      <c r="LOI33" s="84"/>
      <c r="LOJ33" s="84"/>
      <c r="LOK33" s="84"/>
      <c r="LOL33" s="84"/>
      <c r="LOM33" s="84"/>
      <c r="LON33" s="84"/>
      <c r="LOO33" s="84"/>
      <c r="LOP33" s="84"/>
      <c r="LOQ33" s="84"/>
      <c r="LOR33" s="84"/>
      <c r="LOS33" s="84"/>
      <c r="LOT33" s="84"/>
      <c r="LOU33" s="84"/>
      <c r="LOV33" s="84"/>
      <c r="LOW33" s="84"/>
      <c r="LOX33" s="84"/>
      <c r="LOY33" s="84"/>
      <c r="LOZ33" s="84"/>
      <c r="LPA33" s="84"/>
      <c r="LPB33" s="84"/>
      <c r="LPC33" s="84"/>
      <c r="LPD33" s="84"/>
      <c r="LPE33" s="84"/>
      <c r="LPF33" s="84"/>
      <c r="LPG33" s="84"/>
      <c r="LPH33" s="84"/>
      <c r="LPI33" s="84"/>
      <c r="LPJ33" s="84"/>
      <c r="LPK33" s="84"/>
      <c r="LPL33" s="84"/>
      <c r="LPM33" s="84"/>
      <c r="LPN33" s="84"/>
      <c r="LPO33" s="84"/>
      <c r="LPP33" s="84"/>
      <c r="LPQ33" s="84"/>
      <c r="LPR33" s="84"/>
      <c r="LPS33" s="84"/>
      <c r="LPT33" s="84"/>
      <c r="LPU33" s="84"/>
      <c r="LPV33" s="84"/>
      <c r="LPW33" s="84"/>
      <c r="LPX33" s="84"/>
      <c r="LPY33" s="84"/>
      <c r="LPZ33" s="84"/>
      <c r="LQA33" s="84"/>
      <c r="LQB33" s="84"/>
      <c r="LQC33" s="84"/>
      <c r="LQD33" s="84"/>
      <c r="LQE33" s="84"/>
      <c r="LQF33" s="84"/>
      <c r="LQG33" s="84"/>
      <c r="LQH33" s="84"/>
      <c r="LQI33" s="84"/>
      <c r="LQJ33" s="84"/>
      <c r="LQK33" s="84"/>
      <c r="LQL33" s="84"/>
      <c r="LQM33" s="84"/>
      <c r="LQN33" s="84"/>
      <c r="LQO33" s="84"/>
      <c r="LQP33" s="84"/>
      <c r="LQQ33" s="84"/>
      <c r="LQR33" s="84"/>
      <c r="LQS33" s="84"/>
      <c r="LQT33" s="84"/>
      <c r="LQU33" s="84"/>
      <c r="LQV33" s="84"/>
      <c r="LQW33" s="84"/>
      <c r="LQX33" s="84"/>
      <c r="LQY33" s="84"/>
      <c r="LQZ33" s="84"/>
      <c r="LRA33" s="84"/>
      <c r="LRB33" s="84"/>
      <c r="LRC33" s="84"/>
      <c r="LRD33" s="84"/>
      <c r="LRE33" s="84"/>
      <c r="LRF33" s="84"/>
      <c r="LRG33" s="84"/>
      <c r="LRH33" s="84"/>
      <c r="LRI33" s="84"/>
      <c r="LRJ33" s="84"/>
      <c r="LRK33" s="84"/>
      <c r="LRL33" s="84"/>
      <c r="LRM33" s="84"/>
      <c r="LRN33" s="84"/>
      <c r="LRO33" s="84"/>
      <c r="LRP33" s="84"/>
      <c r="LRQ33" s="84"/>
      <c r="LRR33" s="84"/>
      <c r="LRS33" s="84"/>
      <c r="LRT33" s="84"/>
      <c r="LRU33" s="84"/>
      <c r="LRV33" s="84"/>
      <c r="LRW33" s="84"/>
      <c r="LRX33" s="84"/>
      <c r="LRY33" s="84"/>
      <c r="LRZ33" s="84"/>
      <c r="LSA33" s="84"/>
      <c r="LSB33" s="84"/>
      <c r="LSC33" s="84"/>
      <c r="LSD33" s="84"/>
      <c r="LSE33" s="84"/>
      <c r="LSF33" s="84"/>
      <c r="LSG33" s="84"/>
      <c r="LSH33" s="84"/>
      <c r="LSI33" s="84"/>
      <c r="LSJ33" s="84"/>
      <c r="LSK33" s="84"/>
      <c r="LSL33" s="84"/>
      <c r="LSM33" s="84"/>
      <c r="LSN33" s="84"/>
      <c r="LSO33" s="84"/>
      <c r="LSP33" s="84"/>
      <c r="LSQ33" s="84"/>
      <c r="LSR33" s="84"/>
      <c r="LSS33" s="84"/>
      <c r="LST33" s="84"/>
      <c r="LSU33" s="84"/>
      <c r="LSV33" s="84"/>
      <c r="LSW33" s="84"/>
      <c r="LSX33" s="84"/>
      <c r="LSY33" s="84"/>
      <c r="LSZ33" s="84"/>
      <c r="LTA33" s="84"/>
      <c r="LTB33" s="84"/>
      <c r="LTC33" s="84"/>
      <c r="LTD33" s="84"/>
      <c r="LTE33" s="84"/>
      <c r="LTF33" s="84"/>
      <c r="LTG33" s="84"/>
      <c r="LTH33" s="84"/>
      <c r="LTI33" s="84"/>
      <c r="LTJ33" s="84"/>
      <c r="LTK33" s="84"/>
      <c r="LTL33" s="84"/>
      <c r="LTM33" s="84"/>
      <c r="LTN33" s="84"/>
      <c r="LTO33" s="84"/>
      <c r="LTP33" s="84"/>
      <c r="LTQ33" s="84"/>
      <c r="LTR33" s="84"/>
      <c r="LTS33" s="84"/>
      <c r="LTT33" s="84"/>
      <c r="LTU33" s="84"/>
      <c r="LTV33" s="84"/>
      <c r="LTW33" s="84"/>
      <c r="LTX33" s="84"/>
      <c r="LTY33" s="84"/>
      <c r="LTZ33" s="84"/>
      <c r="LUA33" s="84"/>
      <c r="LUB33" s="84"/>
      <c r="LUC33" s="84"/>
      <c r="LUD33" s="84"/>
      <c r="LUE33" s="84"/>
      <c r="LUF33" s="84"/>
      <c r="LUG33" s="84"/>
      <c r="LUH33" s="84"/>
      <c r="LUI33" s="84"/>
      <c r="LUJ33" s="84"/>
      <c r="LUK33" s="84"/>
      <c r="LUL33" s="84"/>
      <c r="LUM33" s="84"/>
      <c r="LUN33" s="84"/>
      <c r="LUO33" s="84"/>
      <c r="LUP33" s="84"/>
      <c r="LUQ33" s="84"/>
      <c r="LUR33" s="84"/>
      <c r="LUS33" s="84"/>
      <c r="LUT33" s="84"/>
      <c r="LUU33" s="84"/>
      <c r="LUV33" s="84"/>
      <c r="LUW33" s="84"/>
      <c r="LUX33" s="84"/>
      <c r="LUY33" s="84"/>
      <c r="LUZ33" s="84"/>
      <c r="LVA33" s="84"/>
      <c r="LVB33" s="84"/>
      <c r="LVC33" s="84"/>
      <c r="LVD33" s="84"/>
      <c r="LVE33" s="84"/>
      <c r="LVF33" s="84"/>
      <c r="LVG33" s="84"/>
      <c r="LVH33" s="84"/>
      <c r="LVI33" s="84"/>
      <c r="LVJ33" s="84"/>
      <c r="LVK33" s="84"/>
      <c r="LVL33" s="84"/>
      <c r="LVM33" s="84"/>
      <c r="LVN33" s="84"/>
      <c r="LVO33" s="84"/>
      <c r="LVP33" s="84"/>
      <c r="LVQ33" s="84"/>
      <c r="LVR33" s="84"/>
      <c r="LVS33" s="84"/>
      <c r="LVT33" s="84"/>
      <c r="LVU33" s="84"/>
      <c r="LVV33" s="84"/>
      <c r="LVW33" s="84"/>
      <c r="LVX33" s="84"/>
      <c r="LVY33" s="84"/>
      <c r="LVZ33" s="84"/>
      <c r="LWA33" s="84"/>
      <c r="LWB33" s="84"/>
      <c r="LWC33" s="84"/>
      <c r="LWD33" s="84"/>
      <c r="LWE33" s="84"/>
      <c r="LWF33" s="84"/>
      <c r="LWG33" s="84"/>
      <c r="LWH33" s="84"/>
      <c r="LWI33" s="84"/>
      <c r="LWJ33" s="84"/>
      <c r="LWK33" s="84"/>
      <c r="LWL33" s="84"/>
      <c r="LWM33" s="84"/>
      <c r="LWN33" s="84"/>
      <c r="LWO33" s="84"/>
      <c r="LWP33" s="84"/>
      <c r="LWQ33" s="84"/>
      <c r="LWR33" s="84"/>
      <c r="LWS33" s="84"/>
      <c r="LWT33" s="84"/>
      <c r="LWU33" s="84"/>
      <c r="LWV33" s="84"/>
      <c r="LWW33" s="84"/>
      <c r="LWX33" s="84"/>
      <c r="LWY33" s="84"/>
      <c r="LWZ33" s="84"/>
      <c r="LXA33" s="84"/>
      <c r="LXB33" s="84"/>
      <c r="LXC33" s="84"/>
      <c r="LXD33" s="84"/>
      <c r="LXE33" s="84"/>
      <c r="LXF33" s="84"/>
      <c r="LXG33" s="84"/>
      <c r="LXH33" s="84"/>
      <c r="LXI33" s="84"/>
      <c r="LXJ33" s="84"/>
      <c r="LXK33" s="84"/>
      <c r="LXL33" s="84"/>
      <c r="LXM33" s="84"/>
      <c r="LXN33" s="84"/>
      <c r="LXO33" s="84"/>
      <c r="LXP33" s="84"/>
      <c r="LXQ33" s="84"/>
      <c r="LXR33" s="84"/>
      <c r="LXS33" s="84"/>
      <c r="LXT33" s="84"/>
      <c r="LXU33" s="84"/>
      <c r="LXV33" s="84"/>
      <c r="LXW33" s="84"/>
      <c r="LXX33" s="84"/>
      <c r="LXY33" s="84"/>
      <c r="LXZ33" s="84"/>
      <c r="LYA33" s="84"/>
      <c r="LYB33" s="84"/>
      <c r="LYC33" s="84"/>
      <c r="LYD33" s="84"/>
      <c r="LYE33" s="84"/>
      <c r="LYF33" s="84"/>
      <c r="LYG33" s="84"/>
      <c r="LYH33" s="84"/>
      <c r="LYI33" s="84"/>
      <c r="LYJ33" s="84"/>
      <c r="LYK33" s="84"/>
      <c r="LYL33" s="84"/>
      <c r="LYM33" s="84"/>
      <c r="LYN33" s="84"/>
      <c r="LYO33" s="84"/>
      <c r="LYP33" s="84"/>
      <c r="LYQ33" s="84"/>
      <c r="LYR33" s="84"/>
      <c r="LYS33" s="84"/>
      <c r="LYT33" s="84"/>
      <c r="LYU33" s="84"/>
      <c r="LYV33" s="84"/>
      <c r="LYW33" s="84"/>
      <c r="LYX33" s="84"/>
      <c r="LYY33" s="84"/>
      <c r="LYZ33" s="84"/>
      <c r="LZA33" s="84"/>
      <c r="LZB33" s="84"/>
      <c r="LZC33" s="84"/>
      <c r="LZD33" s="84"/>
      <c r="LZE33" s="84"/>
      <c r="LZF33" s="84"/>
      <c r="LZG33" s="84"/>
      <c r="LZH33" s="84"/>
      <c r="LZI33" s="84"/>
      <c r="LZJ33" s="84"/>
      <c r="LZK33" s="84"/>
      <c r="LZL33" s="84"/>
      <c r="LZM33" s="84"/>
      <c r="LZN33" s="84"/>
      <c r="LZO33" s="84"/>
      <c r="LZP33" s="84"/>
      <c r="LZQ33" s="84"/>
      <c r="LZR33" s="84"/>
      <c r="LZS33" s="84"/>
      <c r="LZT33" s="84"/>
      <c r="LZU33" s="84"/>
      <c r="LZV33" s="84"/>
      <c r="LZW33" s="84"/>
      <c r="LZX33" s="84"/>
      <c r="LZY33" s="84"/>
      <c r="LZZ33" s="84"/>
      <c r="MAA33" s="84"/>
      <c r="MAB33" s="84"/>
      <c r="MAC33" s="84"/>
      <c r="MAD33" s="84"/>
      <c r="MAE33" s="84"/>
      <c r="MAF33" s="84"/>
      <c r="MAG33" s="84"/>
      <c r="MAH33" s="84"/>
      <c r="MAI33" s="84"/>
      <c r="MAJ33" s="84"/>
      <c r="MAK33" s="84"/>
      <c r="MAL33" s="84"/>
      <c r="MAM33" s="84"/>
      <c r="MAN33" s="84"/>
      <c r="MAO33" s="84"/>
      <c r="MAP33" s="84"/>
      <c r="MAQ33" s="84"/>
      <c r="MAR33" s="84"/>
      <c r="MAS33" s="84"/>
      <c r="MAT33" s="84"/>
      <c r="MAU33" s="84"/>
      <c r="MAV33" s="84"/>
      <c r="MAW33" s="84"/>
      <c r="MAX33" s="84"/>
      <c r="MAY33" s="84"/>
      <c r="MAZ33" s="84"/>
      <c r="MBA33" s="84"/>
      <c r="MBB33" s="84"/>
      <c r="MBC33" s="84"/>
      <c r="MBD33" s="84"/>
      <c r="MBE33" s="84"/>
      <c r="MBF33" s="84"/>
      <c r="MBG33" s="84"/>
      <c r="MBH33" s="84"/>
      <c r="MBI33" s="84"/>
      <c r="MBJ33" s="84"/>
      <c r="MBK33" s="84"/>
      <c r="MBL33" s="84"/>
      <c r="MBM33" s="84"/>
      <c r="MBN33" s="84"/>
      <c r="MBO33" s="84"/>
      <c r="MBP33" s="84"/>
      <c r="MBQ33" s="84"/>
      <c r="MBR33" s="84"/>
      <c r="MBS33" s="84"/>
      <c r="MBT33" s="84"/>
      <c r="MBU33" s="84"/>
      <c r="MBV33" s="84"/>
      <c r="MBW33" s="84"/>
      <c r="MBX33" s="84"/>
      <c r="MBY33" s="84"/>
      <c r="MBZ33" s="84"/>
      <c r="MCA33" s="84"/>
      <c r="MCB33" s="84"/>
      <c r="MCC33" s="84"/>
      <c r="MCD33" s="84"/>
      <c r="MCE33" s="84"/>
      <c r="MCF33" s="84"/>
      <c r="MCG33" s="84"/>
      <c r="MCH33" s="84"/>
      <c r="MCI33" s="84"/>
      <c r="MCJ33" s="84"/>
      <c r="MCK33" s="84"/>
      <c r="MCL33" s="84"/>
      <c r="MCM33" s="84"/>
      <c r="MCN33" s="84"/>
      <c r="MCO33" s="84"/>
      <c r="MCP33" s="84"/>
      <c r="MCQ33" s="84"/>
      <c r="MCR33" s="84"/>
      <c r="MCS33" s="84"/>
      <c r="MCT33" s="84"/>
      <c r="MCU33" s="84"/>
      <c r="MCV33" s="84"/>
      <c r="MCW33" s="84"/>
      <c r="MCX33" s="84"/>
      <c r="MCY33" s="84"/>
      <c r="MCZ33" s="84"/>
      <c r="MDA33" s="84"/>
      <c r="MDB33" s="84"/>
      <c r="MDC33" s="84"/>
      <c r="MDD33" s="84"/>
      <c r="MDE33" s="84"/>
      <c r="MDF33" s="84"/>
      <c r="MDG33" s="84"/>
      <c r="MDH33" s="84"/>
      <c r="MDI33" s="84"/>
      <c r="MDJ33" s="84"/>
      <c r="MDK33" s="84"/>
      <c r="MDL33" s="84"/>
      <c r="MDM33" s="84"/>
      <c r="MDN33" s="84"/>
      <c r="MDO33" s="84"/>
      <c r="MDP33" s="84"/>
      <c r="MDQ33" s="84"/>
      <c r="MDR33" s="84"/>
      <c r="MDS33" s="84"/>
      <c r="MDT33" s="84"/>
      <c r="MDU33" s="84"/>
      <c r="MDV33" s="84"/>
      <c r="MDW33" s="84"/>
      <c r="MDX33" s="84"/>
      <c r="MDY33" s="84"/>
      <c r="MDZ33" s="84"/>
      <c r="MEA33" s="84"/>
      <c r="MEB33" s="84"/>
      <c r="MEC33" s="84"/>
      <c r="MED33" s="84"/>
      <c r="MEE33" s="84"/>
      <c r="MEF33" s="84"/>
      <c r="MEG33" s="84"/>
      <c r="MEH33" s="84"/>
      <c r="MEI33" s="84"/>
      <c r="MEJ33" s="84"/>
      <c r="MEK33" s="84"/>
      <c r="MEL33" s="84"/>
      <c r="MEM33" s="84"/>
      <c r="MEN33" s="84"/>
      <c r="MEO33" s="84"/>
      <c r="MEP33" s="84"/>
      <c r="MEQ33" s="84"/>
      <c r="MER33" s="84"/>
      <c r="MES33" s="84"/>
      <c r="MET33" s="84"/>
      <c r="MEU33" s="84"/>
      <c r="MEV33" s="84"/>
      <c r="MEW33" s="84"/>
      <c r="MEX33" s="84"/>
      <c r="MEY33" s="84"/>
      <c r="MEZ33" s="84"/>
      <c r="MFA33" s="84"/>
      <c r="MFB33" s="84"/>
      <c r="MFC33" s="84"/>
      <c r="MFD33" s="84"/>
      <c r="MFE33" s="84"/>
      <c r="MFF33" s="84"/>
      <c r="MFG33" s="84"/>
      <c r="MFH33" s="84"/>
      <c r="MFI33" s="84"/>
      <c r="MFJ33" s="84"/>
      <c r="MFK33" s="84"/>
      <c r="MFL33" s="84"/>
      <c r="MFM33" s="84"/>
      <c r="MFN33" s="84"/>
      <c r="MFO33" s="84"/>
      <c r="MFP33" s="84"/>
      <c r="MFQ33" s="84"/>
      <c r="MFR33" s="84"/>
      <c r="MFS33" s="84"/>
      <c r="MFT33" s="84"/>
      <c r="MFU33" s="84"/>
      <c r="MFV33" s="84"/>
      <c r="MFW33" s="84"/>
      <c r="MFX33" s="84"/>
      <c r="MFY33" s="84"/>
      <c r="MFZ33" s="84"/>
      <c r="MGA33" s="84"/>
      <c r="MGB33" s="84"/>
      <c r="MGC33" s="84"/>
      <c r="MGD33" s="84"/>
      <c r="MGE33" s="84"/>
      <c r="MGF33" s="84"/>
      <c r="MGG33" s="84"/>
      <c r="MGH33" s="84"/>
      <c r="MGI33" s="84"/>
      <c r="MGJ33" s="84"/>
      <c r="MGK33" s="84"/>
      <c r="MGL33" s="84"/>
      <c r="MGM33" s="84"/>
      <c r="MGN33" s="84"/>
      <c r="MGO33" s="84"/>
      <c r="MGP33" s="84"/>
      <c r="MGQ33" s="84"/>
      <c r="MGR33" s="84"/>
      <c r="MGS33" s="84"/>
      <c r="MGT33" s="84"/>
      <c r="MGU33" s="84"/>
      <c r="MGV33" s="84"/>
      <c r="MGW33" s="84"/>
      <c r="MGX33" s="84"/>
      <c r="MGY33" s="84"/>
      <c r="MGZ33" s="84"/>
      <c r="MHA33" s="84"/>
      <c r="MHB33" s="84"/>
      <c r="MHC33" s="84"/>
      <c r="MHD33" s="84"/>
      <c r="MHE33" s="84"/>
      <c r="MHF33" s="84"/>
      <c r="MHG33" s="84"/>
      <c r="MHH33" s="84"/>
      <c r="MHI33" s="84"/>
      <c r="MHJ33" s="84"/>
      <c r="MHK33" s="84"/>
      <c r="MHL33" s="84"/>
      <c r="MHM33" s="84"/>
      <c r="MHN33" s="84"/>
      <c r="MHO33" s="84"/>
      <c r="MHP33" s="84"/>
      <c r="MHQ33" s="84"/>
      <c r="MHR33" s="84"/>
      <c r="MHS33" s="84"/>
      <c r="MHT33" s="84"/>
      <c r="MHU33" s="84"/>
      <c r="MHV33" s="84"/>
      <c r="MHW33" s="84"/>
      <c r="MHX33" s="84"/>
      <c r="MHY33" s="84"/>
      <c r="MHZ33" s="84"/>
      <c r="MIA33" s="84"/>
      <c r="MIB33" s="84"/>
      <c r="MIC33" s="84"/>
      <c r="MID33" s="84"/>
      <c r="MIE33" s="84"/>
      <c r="MIF33" s="84"/>
      <c r="MIG33" s="84"/>
      <c r="MIH33" s="84"/>
      <c r="MII33" s="84"/>
      <c r="MIJ33" s="84"/>
      <c r="MIK33" s="84"/>
      <c r="MIL33" s="84"/>
      <c r="MIM33" s="84"/>
      <c r="MIN33" s="84"/>
      <c r="MIO33" s="84"/>
      <c r="MIP33" s="84"/>
      <c r="MIQ33" s="84"/>
      <c r="MIR33" s="84"/>
      <c r="MIS33" s="84"/>
      <c r="MIT33" s="84"/>
      <c r="MIU33" s="84"/>
      <c r="MIV33" s="84"/>
      <c r="MIW33" s="84"/>
      <c r="MIX33" s="84"/>
      <c r="MIY33" s="84"/>
      <c r="MIZ33" s="84"/>
      <c r="MJA33" s="84"/>
      <c r="MJB33" s="84"/>
      <c r="MJC33" s="84"/>
      <c r="MJD33" s="84"/>
      <c r="MJE33" s="84"/>
      <c r="MJF33" s="84"/>
      <c r="MJG33" s="84"/>
      <c r="MJH33" s="84"/>
      <c r="MJI33" s="84"/>
      <c r="MJJ33" s="84"/>
      <c r="MJK33" s="84"/>
      <c r="MJL33" s="84"/>
      <c r="MJM33" s="84"/>
      <c r="MJN33" s="84"/>
      <c r="MJO33" s="84"/>
      <c r="MJP33" s="84"/>
      <c r="MJQ33" s="84"/>
      <c r="MJR33" s="84"/>
      <c r="MJS33" s="84"/>
      <c r="MJT33" s="84"/>
      <c r="MJU33" s="84"/>
      <c r="MJV33" s="84"/>
      <c r="MJW33" s="84"/>
      <c r="MJX33" s="84"/>
      <c r="MJY33" s="84"/>
      <c r="MJZ33" s="84"/>
      <c r="MKA33" s="84"/>
      <c r="MKB33" s="84"/>
      <c r="MKC33" s="84"/>
      <c r="MKD33" s="84"/>
      <c r="MKE33" s="84"/>
      <c r="MKF33" s="84"/>
      <c r="MKG33" s="84"/>
      <c r="MKH33" s="84"/>
      <c r="MKI33" s="84"/>
      <c r="MKJ33" s="84"/>
      <c r="MKK33" s="84"/>
      <c r="MKL33" s="84"/>
      <c r="MKM33" s="84"/>
      <c r="MKN33" s="84"/>
      <c r="MKO33" s="84"/>
      <c r="MKP33" s="84"/>
      <c r="MKQ33" s="84"/>
      <c r="MKR33" s="84"/>
      <c r="MKS33" s="84"/>
      <c r="MKT33" s="84"/>
      <c r="MKU33" s="84"/>
      <c r="MKV33" s="84"/>
      <c r="MKW33" s="84"/>
      <c r="MKX33" s="84"/>
      <c r="MKY33" s="84"/>
      <c r="MKZ33" s="84"/>
      <c r="MLA33" s="84"/>
      <c r="MLB33" s="84"/>
      <c r="MLC33" s="84"/>
      <c r="MLD33" s="84"/>
      <c r="MLE33" s="84"/>
      <c r="MLF33" s="84"/>
      <c r="MLG33" s="84"/>
      <c r="MLH33" s="84"/>
      <c r="MLI33" s="84"/>
      <c r="MLJ33" s="84"/>
      <c r="MLK33" s="84"/>
      <c r="MLL33" s="84"/>
      <c r="MLM33" s="84"/>
      <c r="MLN33" s="84"/>
      <c r="MLO33" s="84"/>
      <c r="MLP33" s="84"/>
      <c r="MLQ33" s="84"/>
      <c r="MLR33" s="84"/>
      <c r="MLS33" s="84"/>
      <c r="MLT33" s="84"/>
      <c r="MLU33" s="84"/>
      <c r="MLV33" s="84"/>
      <c r="MLW33" s="84"/>
      <c r="MLX33" s="84"/>
      <c r="MLY33" s="84"/>
      <c r="MLZ33" s="84"/>
      <c r="MMA33" s="84"/>
      <c r="MMB33" s="84"/>
      <c r="MMC33" s="84"/>
      <c r="MMD33" s="84"/>
      <c r="MME33" s="84"/>
      <c r="MMF33" s="84"/>
      <c r="MMG33" s="84"/>
      <c r="MMH33" s="84"/>
      <c r="MMI33" s="84"/>
      <c r="MMJ33" s="84"/>
      <c r="MMK33" s="84"/>
      <c r="MML33" s="84"/>
      <c r="MMM33" s="84"/>
      <c r="MMN33" s="84"/>
      <c r="MMO33" s="84"/>
      <c r="MMP33" s="84"/>
      <c r="MMQ33" s="84"/>
      <c r="MMR33" s="84"/>
      <c r="MMS33" s="84"/>
      <c r="MMT33" s="84"/>
      <c r="MMU33" s="84"/>
      <c r="MMV33" s="84"/>
      <c r="MMW33" s="84"/>
      <c r="MMX33" s="84"/>
      <c r="MMY33" s="84"/>
      <c r="MMZ33" s="84"/>
      <c r="MNA33" s="84"/>
      <c r="MNB33" s="84"/>
      <c r="MNC33" s="84"/>
      <c r="MND33" s="84"/>
      <c r="MNE33" s="84"/>
      <c r="MNF33" s="84"/>
      <c r="MNG33" s="84"/>
      <c r="MNH33" s="84"/>
      <c r="MNI33" s="84"/>
      <c r="MNJ33" s="84"/>
      <c r="MNK33" s="84"/>
      <c r="MNL33" s="84"/>
      <c r="MNM33" s="84"/>
      <c r="MNN33" s="84"/>
      <c r="MNO33" s="84"/>
      <c r="MNP33" s="84"/>
      <c r="MNQ33" s="84"/>
      <c r="MNR33" s="84"/>
      <c r="MNS33" s="84"/>
      <c r="MNT33" s="84"/>
      <c r="MNU33" s="84"/>
      <c r="MNV33" s="84"/>
      <c r="MNW33" s="84"/>
      <c r="MNX33" s="84"/>
      <c r="MNY33" s="84"/>
      <c r="MNZ33" s="84"/>
      <c r="MOA33" s="84"/>
      <c r="MOB33" s="84"/>
      <c r="MOC33" s="84"/>
      <c r="MOD33" s="84"/>
      <c r="MOE33" s="84"/>
      <c r="MOF33" s="84"/>
      <c r="MOG33" s="84"/>
      <c r="MOH33" s="84"/>
      <c r="MOI33" s="84"/>
      <c r="MOJ33" s="84"/>
      <c r="MOK33" s="84"/>
      <c r="MOL33" s="84"/>
      <c r="MOM33" s="84"/>
      <c r="MON33" s="84"/>
      <c r="MOO33" s="84"/>
      <c r="MOP33" s="84"/>
      <c r="MOQ33" s="84"/>
      <c r="MOR33" s="84"/>
      <c r="MOS33" s="84"/>
      <c r="MOT33" s="84"/>
      <c r="MOU33" s="84"/>
      <c r="MOV33" s="84"/>
      <c r="MOW33" s="84"/>
      <c r="MOX33" s="84"/>
      <c r="MOY33" s="84"/>
      <c r="MOZ33" s="84"/>
      <c r="MPA33" s="84"/>
      <c r="MPB33" s="84"/>
      <c r="MPC33" s="84"/>
      <c r="MPD33" s="84"/>
      <c r="MPE33" s="84"/>
      <c r="MPF33" s="84"/>
      <c r="MPG33" s="84"/>
      <c r="MPH33" s="84"/>
      <c r="MPI33" s="84"/>
      <c r="MPJ33" s="84"/>
      <c r="MPK33" s="84"/>
      <c r="MPL33" s="84"/>
      <c r="MPM33" s="84"/>
      <c r="MPN33" s="84"/>
      <c r="MPO33" s="84"/>
      <c r="MPP33" s="84"/>
      <c r="MPQ33" s="84"/>
      <c r="MPR33" s="84"/>
      <c r="MPS33" s="84"/>
      <c r="MPT33" s="84"/>
      <c r="MPU33" s="84"/>
      <c r="MPV33" s="84"/>
      <c r="MPW33" s="84"/>
      <c r="MPX33" s="84"/>
      <c r="MPY33" s="84"/>
      <c r="MPZ33" s="84"/>
      <c r="MQA33" s="84"/>
      <c r="MQB33" s="84"/>
      <c r="MQC33" s="84"/>
      <c r="MQD33" s="84"/>
      <c r="MQE33" s="84"/>
      <c r="MQF33" s="84"/>
      <c r="MQG33" s="84"/>
      <c r="MQH33" s="84"/>
      <c r="MQI33" s="84"/>
      <c r="MQJ33" s="84"/>
      <c r="MQK33" s="84"/>
      <c r="MQL33" s="84"/>
      <c r="MQM33" s="84"/>
      <c r="MQN33" s="84"/>
      <c r="MQO33" s="84"/>
      <c r="MQP33" s="84"/>
      <c r="MQQ33" s="84"/>
      <c r="MQR33" s="84"/>
      <c r="MQS33" s="84"/>
      <c r="MQT33" s="84"/>
      <c r="MQU33" s="84"/>
      <c r="MQV33" s="84"/>
      <c r="MQW33" s="84"/>
      <c r="MQX33" s="84"/>
      <c r="MQY33" s="84"/>
      <c r="MQZ33" s="84"/>
      <c r="MRA33" s="84"/>
      <c r="MRB33" s="84"/>
      <c r="MRC33" s="84"/>
      <c r="MRD33" s="84"/>
      <c r="MRE33" s="84"/>
      <c r="MRF33" s="84"/>
      <c r="MRG33" s="84"/>
      <c r="MRH33" s="84"/>
      <c r="MRI33" s="84"/>
      <c r="MRJ33" s="84"/>
      <c r="MRK33" s="84"/>
      <c r="MRL33" s="84"/>
      <c r="MRM33" s="84"/>
      <c r="MRN33" s="84"/>
      <c r="MRO33" s="84"/>
      <c r="MRP33" s="84"/>
      <c r="MRQ33" s="84"/>
      <c r="MRR33" s="84"/>
      <c r="MRS33" s="84"/>
      <c r="MRT33" s="84"/>
      <c r="MRU33" s="84"/>
      <c r="MRV33" s="84"/>
      <c r="MRW33" s="84"/>
      <c r="MRX33" s="84"/>
      <c r="MRY33" s="84"/>
      <c r="MRZ33" s="84"/>
      <c r="MSA33" s="84"/>
      <c r="MSB33" s="84"/>
      <c r="MSC33" s="84"/>
      <c r="MSD33" s="84"/>
      <c r="MSE33" s="84"/>
      <c r="MSF33" s="84"/>
      <c r="MSG33" s="84"/>
      <c r="MSH33" s="84"/>
      <c r="MSI33" s="84"/>
      <c r="MSJ33" s="84"/>
      <c r="MSK33" s="84"/>
      <c r="MSL33" s="84"/>
      <c r="MSM33" s="84"/>
      <c r="MSN33" s="84"/>
      <c r="MSO33" s="84"/>
      <c r="MSP33" s="84"/>
      <c r="MSQ33" s="84"/>
      <c r="MSR33" s="84"/>
      <c r="MSS33" s="84"/>
      <c r="MST33" s="84"/>
      <c r="MSU33" s="84"/>
      <c r="MSV33" s="84"/>
      <c r="MSW33" s="84"/>
      <c r="MSX33" s="84"/>
      <c r="MSY33" s="84"/>
      <c r="MSZ33" s="84"/>
      <c r="MTA33" s="84"/>
      <c r="MTB33" s="84"/>
      <c r="MTC33" s="84"/>
      <c r="MTD33" s="84"/>
      <c r="MTE33" s="84"/>
      <c r="MTF33" s="84"/>
      <c r="MTG33" s="84"/>
      <c r="MTH33" s="84"/>
      <c r="MTI33" s="84"/>
      <c r="MTJ33" s="84"/>
      <c r="MTK33" s="84"/>
      <c r="MTL33" s="84"/>
      <c r="MTM33" s="84"/>
      <c r="MTN33" s="84"/>
      <c r="MTO33" s="84"/>
      <c r="MTP33" s="84"/>
      <c r="MTQ33" s="84"/>
      <c r="MTR33" s="84"/>
      <c r="MTS33" s="84"/>
      <c r="MTT33" s="84"/>
      <c r="MTU33" s="84"/>
      <c r="MTV33" s="84"/>
      <c r="MTW33" s="84"/>
      <c r="MTX33" s="84"/>
      <c r="MTY33" s="84"/>
      <c r="MTZ33" s="84"/>
      <c r="MUA33" s="84"/>
      <c r="MUB33" s="84"/>
      <c r="MUC33" s="84"/>
      <c r="MUD33" s="84"/>
      <c r="MUE33" s="84"/>
      <c r="MUF33" s="84"/>
      <c r="MUG33" s="84"/>
      <c r="MUH33" s="84"/>
      <c r="MUI33" s="84"/>
      <c r="MUJ33" s="84"/>
      <c r="MUK33" s="84"/>
      <c r="MUL33" s="84"/>
      <c r="MUM33" s="84"/>
      <c r="MUN33" s="84"/>
      <c r="MUO33" s="84"/>
      <c r="MUP33" s="84"/>
      <c r="MUQ33" s="84"/>
      <c r="MUR33" s="84"/>
      <c r="MUS33" s="84"/>
      <c r="MUT33" s="84"/>
      <c r="MUU33" s="84"/>
      <c r="MUV33" s="84"/>
      <c r="MUW33" s="84"/>
      <c r="MUX33" s="84"/>
      <c r="MUY33" s="84"/>
      <c r="MUZ33" s="84"/>
      <c r="MVA33" s="84"/>
      <c r="MVB33" s="84"/>
      <c r="MVC33" s="84"/>
      <c r="MVD33" s="84"/>
      <c r="MVE33" s="84"/>
      <c r="MVF33" s="84"/>
      <c r="MVG33" s="84"/>
      <c r="MVH33" s="84"/>
      <c r="MVI33" s="84"/>
      <c r="MVJ33" s="84"/>
      <c r="MVK33" s="84"/>
      <c r="MVL33" s="84"/>
      <c r="MVM33" s="84"/>
      <c r="MVN33" s="84"/>
      <c r="MVO33" s="84"/>
      <c r="MVP33" s="84"/>
      <c r="MVQ33" s="84"/>
      <c r="MVR33" s="84"/>
      <c r="MVS33" s="84"/>
      <c r="MVT33" s="84"/>
      <c r="MVU33" s="84"/>
      <c r="MVV33" s="84"/>
      <c r="MVW33" s="84"/>
      <c r="MVX33" s="84"/>
      <c r="MVY33" s="84"/>
      <c r="MVZ33" s="84"/>
      <c r="MWA33" s="84"/>
      <c r="MWB33" s="84"/>
      <c r="MWC33" s="84"/>
      <c r="MWD33" s="84"/>
      <c r="MWE33" s="84"/>
      <c r="MWF33" s="84"/>
      <c r="MWG33" s="84"/>
      <c r="MWH33" s="84"/>
      <c r="MWI33" s="84"/>
      <c r="MWJ33" s="84"/>
      <c r="MWK33" s="84"/>
      <c r="MWL33" s="84"/>
      <c r="MWM33" s="84"/>
      <c r="MWN33" s="84"/>
      <c r="MWO33" s="84"/>
      <c r="MWP33" s="84"/>
      <c r="MWQ33" s="84"/>
      <c r="MWR33" s="84"/>
      <c r="MWS33" s="84"/>
      <c r="MWT33" s="84"/>
      <c r="MWU33" s="84"/>
      <c r="MWV33" s="84"/>
      <c r="MWW33" s="84"/>
      <c r="MWX33" s="84"/>
      <c r="MWY33" s="84"/>
      <c r="MWZ33" s="84"/>
      <c r="MXA33" s="84"/>
      <c r="MXB33" s="84"/>
      <c r="MXC33" s="84"/>
      <c r="MXD33" s="84"/>
      <c r="MXE33" s="84"/>
      <c r="MXF33" s="84"/>
      <c r="MXG33" s="84"/>
      <c r="MXH33" s="84"/>
      <c r="MXI33" s="84"/>
      <c r="MXJ33" s="84"/>
      <c r="MXK33" s="84"/>
      <c r="MXL33" s="84"/>
      <c r="MXM33" s="84"/>
      <c r="MXN33" s="84"/>
      <c r="MXO33" s="84"/>
      <c r="MXP33" s="84"/>
      <c r="MXQ33" s="84"/>
      <c r="MXR33" s="84"/>
      <c r="MXS33" s="84"/>
      <c r="MXT33" s="84"/>
      <c r="MXU33" s="84"/>
      <c r="MXV33" s="84"/>
      <c r="MXW33" s="84"/>
      <c r="MXX33" s="84"/>
      <c r="MXY33" s="84"/>
      <c r="MXZ33" s="84"/>
      <c r="MYA33" s="84"/>
      <c r="MYB33" s="84"/>
      <c r="MYC33" s="84"/>
      <c r="MYD33" s="84"/>
      <c r="MYE33" s="84"/>
      <c r="MYF33" s="84"/>
      <c r="MYG33" s="84"/>
      <c r="MYH33" s="84"/>
      <c r="MYI33" s="84"/>
      <c r="MYJ33" s="84"/>
      <c r="MYK33" s="84"/>
      <c r="MYL33" s="84"/>
      <c r="MYM33" s="84"/>
      <c r="MYN33" s="84"/>
      <c r="MYO33" s="84"/>
      <c r="MYP33" s="84"/>
      <c r="MYQ33" s="84"/>
      <c r="MYR33" s="84"/>
      <c r="MYS33" s="84"/>
      <c r="MYT33" s="84"/>
      <c r="MYU33" s="84"/>
      <c r="MYV33" s="84"/>
      <c r="MYW33" s="84"/>
      <c r="MYX33" s="84"/>
      <c r="MYY33" s="84"/>
      <c r="MYZ33" s="84"/>
      <c r="MZA33" s="84"/>
      <c r="MZB33" s="84"/>
      <c r="MZC33" s="84"/>
      <c r="MZD33" s="84"/>
      <c r="MZE33" s="84"/>
      <c r="MZF33" s="84"/>
      <c r="MZG33" s="84"/>
      <c r="MZH33" s="84"/>
      <c r="MZI33" s="84"/>
      <c r="MZJ33" s="84"/>
      <c r="MZK33" s="84"/>
      <c r="MZL33" s="84"/>
      <c r="MZM33" s="84"/>
      <c r="MZN33" s="84"/>
      <c r="MZO33" s="84"/>
      <c r="MZP33" s="84"/>
      <c r="MZQ33" s="84"/>
      <c r="MZR33" s="84"/>
      <c r="MZS33" s="84"/>
      <c r="MZT33" s="84"/>
      <c r="MZU33" s="84"/>
      <c r="MZV33" s="84"/>
      <c r="MZW33" s="84"/>
      <c r="MZX33" s="84"/>
      <c r="MZY33" s="84"/>
      <c r="MZZ33" s="84"/>
      <c r="NAA33" s="84"/>
      <c r="NAB33" s="84"/>
      <c r="NAC33" s="84"/>
      <c r="NAD33" s="84"/>
      <c r="NAE33" s="84"/>
      <c r="NAF33" s="84"/>
      <c r="NAG33" s="84"/>
      <c r="NAH33" s="84"/>
      <c r="NAI33" s="84"/>
      <c r="NAJ33" s="84"/>
      <c r="NAK33" s="84"/>
      <c r="NAL33" s="84"/>
      <c r="NAM33" s="84"/>
      <c r="NAN33" s="84"/>
      <c r="NAO33" s="84"/>
      <c r="NAP33" s="84"/>
      <c r="NAQ33" s="84"/>
      <c r="NAR33" s="84"/>
      <c r="NAS33" s="84"/>
      <c r="NAT33" s="84"/>
      <c r="NAU33" s="84"/>
      <c r="NAV33" s="84"/>
      <c r="NAW33" s="84"/>
      <c r="NAX33" s="84"/>
      <c r="NAY33" s="84"/>
      <c r="NAZ33" s="84"/>
      <c r="NBA33" s="84"/>
      <c r="NBB33" s="84"/>
      <c r="NBC33" s="84"/>
      <c r="NBD33" s="84"/>
      <c r="NBE33" s="84"/>
      <c r="NBF33" s="84"/>
      <c r="NBG33" s="84"/>
      <c r="NBH33" s="84"/>
      <c r="NBI33" s="84"/>
      <c r="NBJ33" s="84"/>
      <c r="NBK33" s="84"/>
      <c r="NBL33" s="84"/>
      <c r="NBM33" s="84"/>
      <c r="NBN33" s="84"/>
      <c r="NBO33" s="84"/>
      <c r="NBP33" s="84"/>
      <c r="NBQ33" s="84"/>
      <c r="NBR33" s="84"/>
      <c r="NBS33" s="84"/>
      <c r="NBT33" s="84"/>
      <c r="NBU33" s="84"/>
      <c r="NBV33" s="84"/>
      <c r="NBW33" s="84"/>
      <c r="NBX33" s="84"/>
      <c r="NBY33" s="84"/>
      <c r="NBZ33" s="84"/>
      <c r="NCA33" s="84"/>
      <c r="NCB33" s="84"/>
      <c r="NCC33" s="84"/>
      <c r="NCD33" s="84"/>
      <c r="NCE33" s="84"/>
      <c r="NCF33" s="84"/>
      <c r="NCG33" s="84"/>
      <c r="NCH33" s="84"/>
      <c r="NCI33" s="84"/>
      <c r="NCJ33" s="84"/>
      <c r="NCK33" s="84"/>
      <c r="NCL33" s="84"/>
      <c r="NCM33" s="84"/>
      <c r="NCN33" s="84"/>
      <c r="NCO33" s="84"/>
      <c r="NCP33" s="84"/>
      <c r="NCQ33" s="84"/>
      <c r="NCR33" s="84"/>
      <c r="NCS33" s="84"/>
      <c r="NCT33" s="84"/>
      <c r="NCU33" s="84"/>
      <c r="NCV33" s="84"/>
      <c r="NCW33" s="84"/>
      <c r="NCX33" s="84"/>
      <c r="NCY33" s="84"/>
      <c r="NCZ33" s="84"/>
      <c r="NDA33" s="84"/>
      <c r="NDB33" s="84"/>
      <c r="NDC33" s="84"/>
      <c r="NDD33" s="84"/>
      <c r="NDE33" s="84"/>
      <c r="NDF33" s="84"/>
      <c r="NDG33" s="84"/>
      <c r="NDH33" s="84"/>
      <c r="NDI33" s="84"/>
      <c r="NDJ33" s="84"/>
      <c r="NDK33" s="84"/>
      <c r="NDL33" s="84"/>
      <c r="NDM33" s="84"/>
      <c r="NDN33" s="84"/>
      <c r="NDO33" s="84"/>
      <c r="NDP33" s="84"/>
      <c r="NDQ33" s="84"/>
      <c r="NDR33" s="84"/>
      <c r="NDS33" s="84"/>
      <c r="NDT33" s="84"/>
      <c r="NDU33" s="84"/>
      <c r="NDV33" s="84"/>
      <c r="NDW33" s="84"/>
      <c r="NDX33" s="84"/>
      <c r="NDY33" s="84"/>
      <c r="NDZ33" s="84"/>
      <c r="NEA33" s="84"/>
      <c r="NEB33" s="84"/>
      <c r="NEC33" s="84"/>
      <c r="NED33" s="84"/>
      <c r="NEE33" s="84"/>
      <c r="NEF33" s="84"/>
      <c r="NEG33" s="84"/>
      <c r="NEH33" s="84"/>
      <c r="NEI33" s="84"/>
      <c r="NEJ33" s="84"/>
      <c r="NEK33" s="84"/>
      <c r="NEL33" s="84"/>
      <c r="NEM33" s="84"/>
      <c r="NEN33" s="84"/>
      <c r="NEO33" s="84"/>
      <c r="NEP33" s="84"/>
      <c r="NEQ33" s="84"/>
      <c r="NER33" s="84"/>
      <c r="NES33" s="84"/>
      <c r="NET33" s="84"/>
      <c r="NEU33" s="84"/>
      <c r="NEV33" s="84"/>
      <c r="NEW33" s="84"/>
      <c r="NEX33" s="84"/>
      <c r="NEY33" s="84"/>
      <c r="NEZ33" s="84"/>
      <c r="NFA33" s="84"/>
      <c r="NFB33" s="84"/>
      <c r="NFC33" s="84"/>
      <c r="NFD33" s="84"/>
      <c r="NFE33" s="84"/>
      <c r="NFF33" s="84"/>
      <c r="NFG33" s="84"/>
      <c r="NFH33" s="84"/>
      <c r="NFI33" s="84"/>
      <c r="NFJ33" s="84"/>
      <c r="NFK33" s="84"/>
      <c r="NFL33" s="84"/>
      <c r="NFM33" s="84"/>
      <c r="NFN33" s="84"/>
      <c r="NFO33" s="84"/>
      <c r="NFP33" s="84"/>
      <c r="NFQ33" s="84"/>
      <c r="NFR33" s="84"/>
      <c r="NFS33" s="84"/>
      <c r="NFT33" s="84"/>
      <c r="NFU33" s="84"/>
      <c r="NFV33" s="84"/>
      <c r="NFW33" s="84"/>
      <c r="NFX33" s="84"/>
      <c r="NFY33" s="84"/>
      <c r="NFZ33" s="84"/>
      <c r="NGA33" s="84"/>
      <c r="NGB33" s="84"/>
      <c r="NGC33" s="84"/>
      <c r="NGD33" s="84"/>
      <c r="NGE33" s="84"/>
      <c r="NGF33" s="84"/>
      <c r="NGG33" s="84"/>
      <c r="NGH33" s="84"/>
      <c r="NGI33" s="84"/>
      <c r="NGJ33" s="84"/>
      <c r="NGK33" s="84"/>
      <c r="NGL33" s="84"/>
      <c r="NGM33" s="84"/>
      <c r="NGN33" s="84"/>
      <c r="NGO33" s="84"/>
      <c r="NGP33" s="84"/>
      <c r="NGQ33" s="84"/>
      <c r="NGR33" s="84"/>
      <c r="NGS33" s="84"/>
      <c r="NGT33" s="84"/>
      <c r="NGU33" s="84"/>
      <c r="NGV33" s="84"/>
      <c r="NGW33" s="84"/>
      <c r="NGX33" s="84"/>
      <c r="NGY33" s="84"/>
      <c r="NGZ33" s="84"/>
      <c r="NHA33" s="84"/>
      <c r="NHB33" s="84"/>
      <c r="NHC33" s="84"/>
      <c r="NHD33" s="84"/>
      <c r="NHE33" s="84"/>
      <c r="NHF33" s="84"/>
      <c r="NHG33" s="84"/>
      <c r="NHH33" s="84"/>
      <c r="NHI33" s="84"/>
      <c r="NHJ33" s="84"/>
      <c r="NHK33" s="84"/>
      <c r="NHL33" s="84"/>
      <c r="NHM33" s="84"/>
      <c r="NHN33" s="84"/>
      <c r="NHO33" s="84"/>
      <c r="NHP33" s="84"/>
      <c r="NHQ33" s="84"/>
      <c r="NHR33" s="84"/>
      <c r="NHS33" s="84"/>
      <c r="NHT33" s="84"/>
      <c r="NHU33" s="84"/>
      <c r="NHV33" s="84"/>
      <c r="NHW33" s="84"/>
      <c r="NHX33" s="84"/>
      <c r="NHY33" s="84"/>
      <c r="NHZ33" s="84"/>
      <c r="NIA33" s="84"/>
      <c r="NIB33" s="84"/>
      <c r="NIC33" s="84"/>
      <c r="NID33" s="84"/>
      <c r="NIE33" s="84"/>
      <c r="NIF33" s="84"/>
      <c r="NIG33" s="84"/>
      <c r="NIH33" s="84"/>
      <c r="NII33" s="84"/>
      <c r="NIJ33" s="84"/>
      <c r="NIK33" s="84"/>
      <c r="NIL33" s="84"/>
      <c r="NIM33" s="84"/>
      <c r="NIN33" s="84"/>
      <c r="NIO33" s="84"/>
      <c r="NIP33" s="84"/>
      <c r="NIQ33" s="84"/>
      <c r="NIR33" s="84"/>
      <c r="NIS33" s="84"/>
      <c r="NIT33" s="84"/>
      <c r="NIU33" s="84"/>
      <c r="NIV33" s="84"/>
      <c r="NIW33" s="84"/>
      <c r="NIX33" s="84"/>
      <c r="NIY33" s="84"/>
      <c r="NIZ33" s="84"/>
      <c r="NJA33" s="84"/>
      <c r="NJB33" s="84"/>
      <c r="NJC33" s="84"/>
      <c r="NJD33" s="84"/>
      <c r="NJE33" s="84"/>
      <c r="NJF33" s="84"/>
      <c r="NJG33" s="84"/>
      <c r="NJH33" s="84"/>
      <c r="NJI33" s="84"/>
      <c r="NJJ33" s="84"/>
      <c r="NJK33" s="84"/>
      <c r="NJL33" s="84"/>
      <c r="NJM33" s="84"/>
      <c r="NJN33" s="84"/>
      <c r="NJO33" s="84"/>
      <c r="NJP33" s="84"/>
      <c r="NJQ33" s="84"/>
      <c r="NJR33" s="84"/>
      <c r="NJS33" s="84"/>
      <c r="NJT33" s="84"/>
      <c r="NJU33" s="84"/>
      <c r="NJV33" s="84"/>
      <c r="NJW33" s="84"/>
      <c r="NJX33" s="84"/>
      <c r="NJY33" s="84"/>
      <c r="NJZ33" s="84"/>
      <c r="NKA33" s="84"/>
      <c r="NKB33" s="84"/>
      <c r="NKC33" s="84"/>
      <c r="NKD33" s="84"/>
      <c r="NKE33" s="84"/>
      <c r="NKF33" s="84"/>
      <c r="NKG33" s="84"/>
      <c r="NKH33" s="84"/>
      <c r="NKI33" s="84"/>
      <c r="NKJ33" s="84"/>
      <c r="NKK33" s="84"/>
      <c r="NKL33" s="84"/>
      <c r="NKM33" s="84"/>
      <c r="NKN33" s="84"/>
      <c r="NKO33" s="84"/>
      <c r="NKP33" s="84"/>
      <c r="NKQ33" s="84"/>
      <c r="NKR33" s="84"/>
      <c r="NKS33" s="84"/>
      <c r="NKT33" s="84"/>
      <c r="NKU33" s="84"/>
      <c r="NKV33" s="84"/>
      <c r="NKW33" s="84"/>
      <c r="NKX33" s="84"/>
      <c r="NKY33" s="84"/>
      <c r="NKZ33" s="84"/>
      <c r="NLA33" s="84"/>
      <c r="NLB33" s="84"/>
      <c r="NLC33" s="84"/>
      <c r="NLD33" s="84"/>
      <c r="NLE33" s="84"/>
      <c r="NLF33" s="84"/>
      <c r="NLG33" s="84"/>
      <c r="NLH33" s="84"/>
      <c r="NLI33" s="84"/>
      <c r="NLJ33" s="84"/>
      <c r="NLK33" s="84"/>
      <c r="NLL33" s="84"/>
      <c r="NLM33" s="84"/>
      <c r="NLN33" s="84"/>
      <c r="NLO33" s="84"/>
      <c r="NLP33" s="84"/>
      <c r="NLQ33" s="84"/>
      <c r="NLR33" s="84"/>
      <c r="NLS33" s="84"/>
      <c r="NLT33" s="84"/>
      <c r="NLU33" s="84"/>
      <c r="NLV33" s="84"/>
      <c r="NLW33" s="84"/>
      <c r="NLX33" s="84"/>
      <c r="NLY33" s="84"/>
      <c r="NLZ33" s="84"/>
      <c r="NMA33" s="84"/>
      <c r="NMB33" s="84"/>
      <c r="NMC33" s="84"/>
      <c r="NMD33" s="84"/>
      <c r="NME33" s="84"/>
      <c r="NMF33" s="84"/>
      <c r="NMG33" s="84"/>
      <c r="NMH33" s="84"/>
      <c r="NMI33" s="84"/>
      <c r="NMJ33" s="84"/>
      <c r="NMK33" s="84"/>
      <c r="NML33" s="84"/>
      <c r="NMM33" s="84"/>
      <c r="NMN33" s="84"/>
      <c r="NMO33" s="84"/>
      <c r="NMP33" s="84"/>
      <c r="NMQ33" s="84"/>
      <c r="NMR33" s="84"/>
      <c r="NMS33" s="84"/>
      <c r="NMT33" s="84"/>
      <c r="NMU33" s="84"/>
      <c r="NMV33" s="84"/>
      <c r="NMW33" s="84"/>
      <c r="NMX33" s="84"/>
      <c r="NMY33" s="84"/>
      <c r="NMZ33" s="84"/>
      <c r="NNA33" s="84"/>
      <c r="NNB33" s="84"/>
      <c r="NNC33" s="84"/>
      <c r="NND33" s="84"/>
      <c r="NNE33" s="84"/>
      <c r="NNF33" s="84"/>
      <c r="NNG33" s="84"/>
      <c r="NNH33" s="84"/>
      <c r="NNI33" s="84"/>
      <c r="NNJ33" s="84"/>
      <c r="NNK33" s="84"/>
      <c r="NNL33" s="84"/>
      <c r="NNM33" s="84"/>
      <c r="NNN33" s="84"/>
      <c r="NNO33" s="84"/>
      <c r="NNP33" s="84"/>
      <c r="NNQ33" s="84"/>
      <c r="NNR33" s="84"/>
      <c r="NNS33" s="84"/>
      <c r="NNT33" s="84"/>
      <c r="NNU33" s="84"/>
      <c r="NNV33" s="84"/>
      <c r="NNW33" s="84"/>
      <c r="NNX33" s="84"/>
      <c r="NNY33" s="84"/>
      <c r="NNZ33" s="84"/>
      <c r="NOA33" s="84"/>
      <c r="NOB33" s="84"/>
      <c r="NOC33" s="84"/>
      <c r="NOD33" s="84"/>
      <c r="NOE33" s="84"/>
      <c r="NOF33" s="84"/>
      <c r="NOG33" s="84"/>
      <c r="NOH33" s="84"/>
      <c r="NOI33" s="84"/>
      <c r="NOJ33" s="84"/>
      <c r="NOK33" s="84"/>
      <c r="NOL33" s="84"/>
      <c r="NOM33" s="84"/>
      <c r="NON33" s="84"/>
      <c r="NOO33" s="84"/>
      <c r="NOP33" s="84"/>
      <c r="NOQ33" s="84"/>
      <c r="NOR33" s="84"/>
      <c r="NOS33" s="84"/>
      <c r="NOT33" s="84"/>
      <c r="NOU33" s="84"/>
      <c r="NOV33" s="84"/>
      <c r="NOW33" s="84"/>
      <c r="NOX33" s="84"/>
      <c r="NOY33" s="84"/>
      <c r="NOZ33" s="84"/>
      <c r="NPA33" s="84"/>
      <c r="NPB33" s="84"/>
      <c r="NPC33" s="84"/>
      <c r="NPD33" s="84"/>
      <c r="NPE33" s="84"/>
      <c r="NPF33" s="84"/>
      <c r="NPG33" s="84"/>
      <c r="NPH33" s="84"/>
      <c r="NPI33" s="84"/>
      <c r="NPJ33" s="84"/>
      <c r="NPK33" s="84"/>
      <c r="NPL33" s="84"/>
      <c r="NPM33" s="84"/>
      <c r="NPN33" s="84"/>
      <c r="NPO33" s="84"/>
      <c r="NPP33" s="84"/>
      <c r="NPQ33" s="84"/>
      <c r="NPR33" s="84"/>
      <c r="NPS33" s="84"/>
      <c r="NPT33" s="84"/>
      <c r="NPU33" s="84"/>
      <c r="NPV33" s="84"/>
      <c r="NPW33" s="84"/>
      <c r="NPX33" s="84"/>
      <c r="NPY33" s="84"/>
      <c r="NPZ33" s="84"/>
      <c r="NQA33" s="84"/>
      <c r="NQB33" s="84"/>
      <c r="NQC33" s="84"/>
      <c r="NQD33" s="84"/>
      <c r="NQE33" s="84"/>
      <c r="NQF33" s="84"/>
      <c r="NQG33" s="84"/>
      <c r="NQH33" s="84"/>
      <c r="NQI33" s="84"/>
      <c r="NQJ33" s="84"/>
      <c r="NQK33" s="84"/>
      <c r="NQL33" s="84"/>
      <c r="NQM33" s="84"/>
      <c r="NQN33" s="84"/>
      <c r="NQO33" s="84"/>
      <c r="NQP33" s="84"/>
      <c r="NQQ33" s="84"/>
      <c r="NQR33" s="84"/>
      <c r="NQS33" s="84"/>
      <c r="NQT33" s="84"/>
      <c r="NQU33" s="84"/>
      <c r="NQV33" s="84"/>
      <c r="NQW33" s="84"/>
      <c r="NQX33" s="84"/>
      <c r="NQY33" s="84"/>
      <c r="NQZ33" s="84"/>
      <c r="NRA33" s="84"/>
      <c r="NRB33" s="84"/>
      <c r="NRC33" s="84"/>
      <c r="NRD33" s="84"/>
      <c r="NRE33" s="84"/>
      <c r="NRF33" s="84"/>
      <c r="NRG33" s="84"/>
      <c r="NRH33" s="84"/>
      <c r="NRI33" s="84"/>
      <c r="NRJ33" s="84"/>
      <c r="NRK33" s="84"/>
      <c r="NRL33" s="84"/>
      <c r="NRM33" s="84"/>
      <c r="NRN33" s="84"/>
      <c r="NRO33" s="84"/>
      <c r="NRP33" s="84"/>
      <c r="NRQ33" s="84"/>
      <c r="NRR33" s="84"/>
      <c r="NRS33" s="84"/>
      <c r="NRT33" s="84"/>
      <c r="NRU33" s="84"/>
      <c r="NRV33" s="84"/>
      <c r="NRW33" s="84"/>
      <c r="NRX33" s="84"/>
      <c r="NRY33" s="84"/>
      <c r="NRZ33" s="84"/>
      <c r="NSA33" s="84"/>
      <c r="NSB33" s="84"/>
      <c r="NSC33" s="84"/>
      <c r="NSD33" s="84"/>
      <c r="NSE33" s="84"/>
      <c r="NSF33" s="84"/>
      <c r="NSG33" s="84"/>
      <c r="NSH33" s="84"/>
      <c r="NSI33" s="84"/>
      <c r="NSJ33" s="84"/>
      <c r="NSK33" s="84"/>
      <c r="NSL33" s="84"/>
      <c r="NSM33" s="84"/>
      <c r="NSN33" s="84"/>
      <c r="NSO33" s="84"/>
      <c r="NSP33" s="84"/>
      <c r="NSQ33" s="84"/>
      <c r="NSR33" s="84"/>
      <c r="NSS33" s="84"/>
      <c r="NST33" s="84"/>
      <c r="NSU33" s="84"/>
      <c r="NSV33" s="84"/>
      <c r="NSW33" s="84"/>
      <c r="NSX33" s="84"/>
      <c r="NSY33" s="84"/>
      <c r="NSZ33" s="84"/>
      <c r="NTA33" s="84"/>
      <c r="NTB33" s="84"/>
      <c r="NTC33" s="84"/>
      <c r="NTD33" s="84"/>
      <c r="NTE33" s="84"/>
      <c r="NTF33" s="84"/>
      <c r="NTG33" s="84"/>
      <c r="NTH33" s="84"/>
      <c r="NTI33" s="84"/>
      <c r="NTJ33" s="84"/>
      <c r="NTK33" s="84"/>
      <c r="NTL33" s="84"/>
      <c r="NTM33" s="84"/>
      <c r="NTN33" s="84"/>
      <c r="NTO33" s="84"/>
      <c r="NTP33" s="84"/>
      <c r="NTQ33" s="84"/>
      <c r="NTR33" s="84"/>
      <c r="NTS33" s="84"/>
      <c r="NTT33" s="84"/>
      <c r="NTU33" s="84"/>
      <c r="NTV33" s="84"/>
      <c r="NTW33" s="84"/>
      <c r="NTX33" s="84"/>
      <c r="NTY33" s="84"/>
      <c r="NTZ33" s="84"/>
      <c r="NUA33" s="84"/>
      <c r="NUB33" s="84"/>
      <c r="NUC33" s="84"/>
      <c r="NUD33" s="84"/>
      <c r="NUE33" s="84"/>
      <c r="NUF33" s="84"/>
      <c r="NUG33" s="84"/>
      <c r="NUH33" s="84"/>
      <c r="NUI33" s="84"/>
      <c r="NUJ33" s="84"/>
      <c r="NUK33" s="84"/>
      <c r="NUL33" s="84"/>
      <c r="NUM33" s="84"/>
      <c r="NUN33" s="84"/>
      <c r="NUO33" s="84"/>
      <c r="NUP33" s="84"/>
      <c r="NUQ33" s="84"/>
      <c r="NUR33" s="84"/>
      <c r="NUS33" s="84"/>
      <c r="NUT33" s="84"/>
      <c r="NUU33" s="84"/>
      <c r="NUV33" s="84"/>
      <c r="NUW33" s="84"/>
      <c r="NUX33" s="84"/>
      <c r="NUY33" s="84"/>
      <c r="NUZ33" s="84"/>
      <c r="NVA33" s="84"/>
      <c r="NVB33" s="84"/>
      <c r="NVC33" s="84"/>
      <c r="NVD33" s="84"/>
      <c r="NVE33" s="84"/>
      <c r="NVF33" s="84"/>
      <c r="NVG33" s="84"/>
      <c r="NVH33" s="84"/>
      <c r="NVI33" s="84"/>
      <c r="NVJ33" s="84"/>
      <c r="NVK33" s="84"/>
      <c r="NVL33" s="84"/>
      <c r="NVM33" s="84"/>
      <c r="NVN33" s="84"/>
      <c r="NVO33" s="84"/>
      <c r="NVP33" s="84"/>
      <c r="NVQ33" s="84"/>
      <c r="NVR33" s="84"/>
      <c r="NVS33" s="84"/>
      <c r="NVT33" s="84"/>
      <c r="NVU33" s="84"/>
      <c r="NVV33" s="84"/>
      <c r="NVW33" s="84"/>
      <c r="NVX33" s="84"/>
      <c r="NVY33" s="84"/>
      <c r="NVZ33" s="84"/>
      <c r="NWA33" s="84"/>
      <c r="NWB33" s="84"/>
      <c r="NWC33" s="84"/>
      <c r="NWD33" s="84"/>
      <c r="NWE33" s="84"/>
      <c r="NWF33" s="84"/>
      <c r="NWG33" s="84"/>
      <c r="NWH33" s="84"/>
      <c r="NWI33" s="84"/>
      <c r="NWJ33" s="84"/>
      <c r="NWK33" s="84"/>
      <c r="NWL33" s="84"/>
      <c r="NWM33" s="84"/>
      <c r="NWN33" s="84"/>
      <c r="NWO33" s="84"/>
      <c r="NWP33" s="84"/>
      <c r="NWQ33" s="84"/>
      <c r="NWR33" s="84"/>
      <c r="NWS33" s="84"/>
      <c r="NWT33" s="84"/>
      <c r="NWU33" s="84"/>
      <c r="NWV33" s="84"/>
      <c r="NWW33" s="84"/>
      <c r="NWX33" s="84"/>
      <c r="NWY33" s="84"/>
      <c r="NWZ33" s="84"/>
      <c r="NXA33" s="84"/>
      <c r="NXB33" s="84"/>
      <c r="NXC33" s="84"/>
      <c r="NXD33" s="84"/>
      <c r="NXE33" s="84"/>
      <c r="NXF33" s="84"/>
      <c r="NXG33" s="84"/>
      <c r="NXH33" s="84"/>
      <c r="NXI33" s="84"/>
      <c r="NXJ33" s="84"/>
      <c r="NXK33" s="84"/>
      <c r="NXL33" s="84"/>
      <c r="NXM33" s="84"/>
      <c r="NXN33" s="84"/>
      <c r="NXO33" s="84"/>
      <c r="NXP33" s="84"/>
      <c r="NXQ33" s="84"/>
      <c r="NXR33" s="84"/>
      <c r="NXS33" s="84"/>
      <c r="NXT33" s="84"/>
      <c r="NXU33" s="84"/>
      <c r="NXV33" s="84"/>
      <c r="NXW33" s="84"/>
      <c r="NXX33" s="84"/>
      <c r="NXY33" s="84"/>
      <c r="NXZ33" s="84"/>
      <c r="NYA33" s="84"/>
      <c r="NYB33" s="84"/>
      <c r="NYC33" s="84"/>
      <c r="NYD33" s="84"/>
      <c r="NYE33" s="84"/>
      <c r="NYF33" s="84"/>
      <c r="NYG33" s="84"/>
      <c r="NYH33" s="84"/>
      <c r="NYI33" s="84"/>
      <c r="NYJ33" s="84"/>
      <c r="NYK33" s="84"/>
      <c r="NYL33" s="84"/>
      <c r="NYM33" s="84"/>
      <c r="NYN33" s="84"/>
      <c r="NYO33" s="84"/>
      <c r="NYP33" s="84"/>
      <c r="NYQ33" s="84"/>
      <c r="NYR33" s="84"/>
      <c r="NYS33" s="84"/>
      <c r="NYT33" s="84"/>
      <c r="NYU33" s="84"/>
      <c r="NYV33" s="84"/>
      <c r="NYW33" s="84"/>
      <c r="NYX33" s="84"/>
      <c r="NYY33" s="84"/>
      <c r="NYZ33" s="84"/>
      <c r="NZA33" s="84"/>
      <c r="NZB33" s="84"/>
      <c r="NZC33" s="84"/>
      <c r="NZD33" s="84"/>
      <c r="NZE33" s="84"/>
      <c r="NZF33" s="84"/>
      <c r="NZG33" s="84"/>
      <c r="NZH33" s="84"/>
      <c r="NZI33" s="84"/>
      <c r="NZJ33" s="84"/>
      <c r="NZK33" s="84"/>
      <c r="NZL33" s="84"/>
      <c r="NZM33" s="84"/>
      <c r="NZN33" s="84"/>
      <c r="NZO33" s="84"/>
      <c r="NZP33" s="84"/>
      <c r="NZQ33" s="84"/>
      <c r="NZR33" s="84"/>
      <c r="NZS33" s="84"/>
      <c r="NZT33" s="84"/>
      <c r="NZU33" s="84"/>
      <c r="NZV33" s="84"/>
      <c r="NZW33" s="84"/>
      <c r="NZX33" s="84"/>
      <c r="NZY33" s="84"/>
      <c r="NZZ33" s="84"/>
      <c r="OAA33" s="84"/>
      <c r="OAB33" s="84"/>
      <c r="OAC33" s="84"/>
      <c r="OAD33" s="84"/>
      <c r="OAE33" s="84"/>
      <c r="OAF33" s="84"/>
      <c r="OAG33" s="84"/>
      <c r="OAH33" s="84"/>
      <c r="OAI33" s="84"/>
      <c r="OAJ33" s="84"/>
      <c r="OAK33" s="84"/>
      <c r="OAL33" s="84"/>
      <c r="OAM33" s="84"/>
      <c r="OAN33" s="84"/>
      <c r="OAO33" s="84"/>
      <c r="OAP33" s="84"/>
      <c r="OAQ33" s="84"/>
      <c r="OAR33" s="84"/>
      <c r="OAS33" s="84"/>
      <c r="OAT33" s="84"/>
      <c r="OAU33" s="84"/>
      <c r="OAV33" s="84"/>
      <c r="OAW33" s="84"/>
      <c r="OAX33" s="84"/>
      <c r="OAY33" s="84"/>
      <c r="OAZ33" s="84"/>
      <c r="OBA33" s="84"/>
      <c r="OBB33" s="84"/>
      <c r="OBC33" s="84"/>
      <c r="OBD33" s="84"/>
      <c r="OBE33" s="84"/>
      <c r="OBF33" s="84"/>
      <c r="OBG33" s="84"/>
      <c r="OBH33" s="84"/>
      <c r="OBI33" s="84"/>
      <c r="OBJ33" s="84"/>
      <c r="OBK33" s="84"/>
      <c r="OBL33" s="84"/>
      <c r="OBM33" s="84"/>
      <c r="OBN33" s="84"/>
      <c r="OBO33" s="84"/>
      <c r="OBP33" s="84"/>
      <c r="OBQ33" s="84"/>
      <c r="OBR33" s="84"/>
      <c r="OBS33" s="84"/>
      <c r="OBT33" s="84"/>
      <c r="OBU33" s="84"/>
      <c r="OBV33" s="84"/>
      <c r="OBW33" s="84"/>
      <c r="OBX33" s="84"/>
      <c r="OBY33" s="84"/>
      <c r="OBZ33" s="84"/>
      <c r="OCA33" s="84"/>
      <c r="OCB33" s="84"/>
      <c r="OCC33" s="84"/>
      <c r="OCD33" s="84"/>
      <c r="OCE33" s="84"/>
      <c r="OCF33" s="84"/>
      <c r="OCG33" s="84"/>
      <c r="OCH33" s="84"/>
      <c r="OCI33" s="84"/>
      <c r="OCJ33" s="84"/>
      <c r="OCK33" s="84"/>
      <c r="OCL33" s="84"/>
      <c r="OCM33" s="84"/>
      <c r="OCN33" s="84"/>
      <c r="OCO33" s="84"/>
      <c r="OCP33" s="84"/>
      <c r="OCQ33" s="84"/>
      <c r="OCR33" s="84"/>
      <c r="OCS33" s="84"/>
      <c r="OCT33" s="84"/>
      <c r="OCU33" s="84"/>
      <c r="OCV33" s="84"/>
      <c r="OCW33" s="84"/>
      <c r="OCX33" s="84"/>
      <c r="OCY33" s="84"/>
      <c r="OCZ33" s="84"/>
      <c r="ODA33" s="84"/>
      <c r="ODB33" s="84"/>
      <c r="ODC33" s="84"/>
      <c r="ODD33" s="84"/>
      <c r="ODE33" s="84"/>
      <c r="ODF33" s="84"/>
      <c r="ODG33" s="84"/>
      <c r="ODH33" s="84"/>
      <c r="ODI33" s="84"/>
      <c r="ODJ33" s="84"/>
      <c r="ODK33" s="84"/>
      <c r="ODL33" s="84"/>
      <c r="ODM33" s="84"/>
      <c r="ODN33" s="84"/>
      <c r="ODO33" s="84"/>
      <c r="ODP33" s="84"/>
      <c r="ODQ33" s="84"/>
      <c r="ODR33" s="84"/>
      <c r="ODS33" s="84"/>
      <c r="ODT33" s="84"/>
      <c r="ODU33" s="84"/>
      <c r="ODV33" s="84"/>
      <c r="ODW33" s="84"/>
      <c r="ODX33" s="84"/>
      <c r="ODY33" s="84"/>
      <c r="ODZ33" s="84"/>
      <c r="OEA33" s="84"/>
      <c r="OEB33" s="84"/>
      <c r="OEC33" s="84"/>
      <c r="OED33" s="84"/>
      <c r="OEE33" s="84"/>
      <c r="OEF33" s="84"/>
      <c r="OEG33" s="84"/>
      <c r="OEH33" s="84"/>
      <c r="OEI33" s="84"/>
      <c r="OEJ33" s="84"/>
      <c r="OEK33" s="84"/>
      <c r="OEL33" s="84"/>
      <c r="OEM33" s="84"/>
      <c r="OEN33" s="84"/>
      <c r="OEO33" s="84"/>
      <c r="OEP33" s="84"/>
      <c r="OEQ33" s="84"/>
      <c r="OER33" s="84"/>
      <c r="OES33" s="84"/>
      <c r="OET33" s="84"/>
      <c r="OEU33" s="84"/>
      <c r="OEV33" s="84"/>
      <c r="OEW33" s="84"/>
      <c r="OEX33" s="84"/>
      <c r="OEY33" s="84"/>
      <c r="OEZ33" s="84"/>
      <c r="OFA33" s="84"/>
      <c r="OFB33" s="84"/>
      <c r="OFC33" s="84"/>
      <c r="OFD33" s="84"/>
      <c r="OFE33" s="84"/>
      <c r="OFF33" s="84"/>
      <c r="OFG33" s="84"/>
      <c r="OFH33" s="84"/>
      <c r="OFI33" s="84"/>
      <c r="OFJ33" s="84"/>
      <c r="OFK33" s="84"/>
      <c r="OFL33" s="84"/>
      <c r="OFM33" s="84"/>
      <c r="OFN33" s="84"/>
      <c r="OFO33" s="84"/>
      <c r="OFP33" s="84"/>
      <c r="OFQ33" s="84"/>
      <c r="OFR33" s="84"/>
      <c r="OFS33" s="84"/>
      <c r="OFT33" s="84"/>
      <c r="OFU33" s="84"/>
      <c r="OFV33" s="84"/>
      <c r="OFW33" s="84"/>
      <c r="OFX33" s="84"/>
      <c r="OFY33" s="84"/>
      <c r="OFZ33" s="84"/>
      <c r="OGA33" s="84"/>
      <c r="OGB33" s="84"/>
      <c r="OGC33" s="84"/>
      <c r="OGD33" s="84"/>
      <c r="OGE33" s="84"/>
      <c r="OGF33" s="84"/>
      <c r="OGG33" s="84"/>
      <c r="OGH33" s="84"/>
      <c r="OGI33" s="84"/>
      <c r="OGJ33" s="84"/>
      <c r="OGK33" s="84"/>
      <c r="OGL33" s="84"/>
      <c r="OGM33" s="84"/>
      <c r="OGN33" s="84"/>
      <c r="OGO33" s="84"/>
      <c r="OGP33" s="84"/>
      <c r="OGQ33" s="84"/>
      <c r="OGR33" s="84"/>
      <c r="OGS33" s="84"/>
      <c r="OGT33" s="84"/>
      <c r="OGU33" s="84"/>
      <c r="OGV33" s="84"/>
      <c r="OGW33" s="84"/>
      <c r="OGX33" s="84"/>
      <c r="OGY33" s="84"/>
      <c r="OGZ33" s="84"/>
      <c r="OHA33" s="84"/>
      <c r="OHB33" s="84"/>
      <c r="OHC33" s="84"/>
      <c r="OHD33" s="84"/>
      <c r="OHE33" s="84"/>
      <c r="OHF33" s="84"/>
      <c r="OHG33" s="84"/>
      <c r="OHH33" s="84"/>
      <c r="OHI33" s="84"/>
      <c r="OHJ33" s="84"/>
      <c r="OHK33" s="84"/>
      <c r="OHL33" s="84"/>
      <c r="OHM33" s="84"/>
      <c r="OHN33" s="84"/>
      <c r="OHO33" s="84"/>
      <c r="OHP33" s="84"/>
      <c r="OHQ33" s="84"/>
      <c r="OHR33" s="84"/>
      <c r="OHS33" s="84"/>
      <c r="OHT33" s="84"/>
      <c r="OHU33" s="84"/>
      <c r="OHV33" s="84"/>
      <c r="OHW33" s="84"/>
      <c r="OHX33" s="84"/>
      <c r="OHY33" s="84"/>
      <c r="OHZ33" s="84"/>
      <c r="OIA33" s="84"/>
      <c r="OIB33" s="84"/>
      <c r="OIC33" s="84"/>
      <c r="OID33" s="84"/>
      <c r="OIE33" s="84"/>
      <c r="OIF33" s="84"/>
      <c r="OIG33" s="84"/>
      <c r="OIH33" s="84"/>
      <c r="OII33" s="84"/>
      <c r="OIJ33" s="84"/>
      <c r="OIK33" s="84"/>
      <c r="OIL33" s="84"/>
      <c r="OIM33" s="84"/>
      <c r="OIN33" s="84"/>
      <c r="OIO33" s="84"/>
      <c r="OIP33" s="84"/>
      <c r="OIQ33" s="84"/>
      <c r="OIR33" s="84"/>
      <c r="OIS33" s="84"/>
      <c r="OIT33" s="84"/>
      <c r="OIU33" s="84"/>
      <c r="OIV33" s="84"/>
      <c r="OIW33" s="84"/>
      <c r="OIX33" s="84"/>
      <c r="OIY33" s="84"/>
      <c r="OIZ33" s="84"/>
      <c r="OJA33" s="84"/>
      <c r="OJB33" s="84"/>
      <c r="OJC33" s="84"/>
      <c r="OJD33" s="84"/>
      <c r="OJE33" s="84"/>
      <c r="OJF33" s="84"/>
      <c r="OJG33" s="84"/>
      <c r="OJH33" s="84"/>
      <c r="OJI33" s="84"/>
      <c r="OJJ33" s="84"/>
      <c r="OJK33" s="84"/>
      <c r="OJL33" s="84"/>
      <c r="OJM33" s="84"/>
      <c r="OJN33" s="84"/>
      <c r="OJO33" s="84"/>
      <c r="OJP33" s="84"/>
      <c r="OJQ33" s="84"/>
      <c r="OJR33" s="84"/>
      <c r="OJS33" s="84"/>
      <c r="OJT33" s="84"/>
      <c r="OJU33" s="84"/>
      <c r="OJV33" s="84"/>
      <c r="OJW33" s="84"/>
      <c r="OJX33" s="84"/>
      <c r="OJY33" s="84"/>
      <c r="OJZ33" s="84"/>
      <c r="OKA33" s="84"/>
      <c r="OKB33" s="84"/>
      <c r="OKC33" s="84"/>
      <c r="OKD33" s="84"/>
      <c r="OKE33" s="84"/>
      <c r="OKF33" s="84"/>
      <c r="OKG33" s="84"/>
      <c r="OKH33" s="84"/>
      <c r="OKI33" s="84"/>
      <c r="OKJ33" s="84"/>
      <c r="OKK33" s="84"/>
      <c r="OKL33" s="84"/>
      <c r="OKM33" s="84"/>
      <c r="OKN33" s="84"/>
      <c r="OKO33" s="84"/>
      <c r="OKP33" s="84"/>
      <c r="OKQ33" s="84"/>
      <c r="OKR33" s="84"/>
      <c r="OKS33" s="84"/>
      <c r="OKT33" s="84"/>
      <c r="OKU33" s="84"/>
      <c r="OKV33" s="84"/>
      <c r="OKW33" s="84"/>
      <c r="OKX33" s="84"/>
      <c r="OKY33" s="84"/>
      <c r="OKZ33" s="84"/>
      <c r="OLA33" s="84"/>
      <c r="OLB33" s="84"/>
      <c r="OLC33" s="84"/>
      <c r="OLD33" s="84"/>
      <c r="OLE33" s="84"/>
      <c r="OLF33" s="84"/>
      <c r="OLG33" s="84"/>
      <c r="OLH33" s="84"/>
      <c r="OLI33" s="84"/>
      <c r="OLJ33" s="84"/>
      <c r="OLK33" s="84"/>
      <c r="OLL33" s="84"/>
      <c r="OLM33" s="84"/>
      <c r="OLN33" s="84"/>
      <c r="OLO33" s="84"/>
      <c r="OLP33" s="84"/>
      <c r="OLQ33" s="84"/>
      <c r="OLR33" s="84"/>
      <c r="OLS33" s="84"/>
      <c r="OLT33" s="84"/>
      <c r="OLU33" s="84"/>
      <c r="OLV33" s="84"/>
      <c r="OLW33" s="84"/>
      <c r="OLX33" s="84"/>
      <c r="OLY33" s="84"/>
      <c r="OLZ33" s="84"/>
      <c r="OMA33" s="84"/>
      <c r="OMB33" s="84"/>
      <c r="OMC33" s="84"/>
      <c r="OMD33" s="84"/>
      <c r="OME33" s="84"/>
      <c r="OMF33" s="84"/>
      <c r="OMG33" s="84"/>
      <c r="OMH33" s="84"/>
      <c r="OMI33" s="84"/>
      <c r="OMJ33" s="84"/>
      <c r="OMK33" s="84"/>
      <c r="OML33" s="84"/>
      <c r="OMM33" s="84"/>
      <c r="OMN33" s="84"/>
      <c r="OMO33" s="84"/>
      <c r="OMP33" s="84"/>
      <c r="OMQ33" s="84"/>
      <c r="OMR33" s="84"/>
      <c r="OMS33" s="84"/>
      <c r="OMT33" s="84"/>
      <c r="OMU33" s="84"/>
      <c r="OMV33" s="84"/>
      <c r="OMW33" s="84"/>
      <c r="OMX33" s="84"/>
      <c r="OMY33" s="84"/>
      <c r="OMZ33" s="84"/>
      <c r="ONA33" s="84"/>
      <c r="ONB33" s="84"/>
      <c r="ONC33" s="84"/>
      <c r="OND33" s="84"/>
      <c r="ONE33" s="84"/>
      <c r="ONF33" s="84"/>
      <c r="ONG33" s="84"/>
      <c r="ONH33" s="84"/>
      <c r="ONI33" s="84"/>
      <c r="ONJ33" s="84"/>
      <c r="ONK33" s="84"/>
      <c r="ONL33" s="84"/>
      <c r="ONM33" s="84"/>
      <c r="ONN33" s="84"/>
      <c r="ONO33" s="84"/>
      <c r="ONP33" s="84"/>
      <c r="ONQ33" s="84"/>
      <c r="ONR33" s="84"/>
      <c r="ONS33" s="84"/>
      <c r="ONT33" s="84"/>
      <c r="ONU33" s="84"/>
      <c r="ONV33" s="84"/>
      <c r="ONW33" s="84"/>
      <c r="ONX33" s="84"/>
      <c r="ONY33" s="84"/>
      <c r="ONZ33" s="84"/>
      <c r="OOA33" s="84"/>
      <c r="OOB33" s="84"/>
      <c r="OOC33" s="84"/>
      <c r="OOD33" s="84"/>
      <c r="OOE33" s="84"/>
      <c r="OOF33" s="84"/>
      <c r="OOG33" s="84"/>
      <c r="OOH33" s="84"/>
      <c r="OOI33" s="84"/>
      <c r="OOJ33" s="84"/>
      <c r="OOK33" s="84"/>
      <c r="OOL33" s="84"/>
      <c r="OOM33" s="84"/>
      <c r="OON33" s="84"/>
      <c r="OOO33" s="84"/>
      <c r="OOP33" s="84"/>
      <c r="OOQ33" s="84"/>
      <c r="OOR33" s="84"/>
      <c r="OOS33" s="84"/>
      <c r="OOT33" s="84"/>
      <c r="OOU33" s="84"/>
      <c r="OOV33" s="84"/>
      <c r="OOW33" s="84"/>
      <c r="OOX33" s="84"/>
      <c r="OOY33" s="84"/>
      <c r="OOZ33" s="84"/>
      <c r="OPA33" s="84"/>
      <c r="OPB33" s="84"/>
      <c r="OPC33" s="84"/>
      <c r="OPD33" s="84"/>
      <c r="OPE33" s="84"/>
      <c r="OPF33" s="84"/>
      <c r="OPG33" s="84"/>
      <c r="OPH33" s="84"/>
      <c r="OPI33" s="84"/>
      <c r="OPJ33" s="84"/>
      <c r="OPK33" s="84"/>
      <c r="OPL33" s="84"/>
      <c r="OPM33" s="84"/>
      <c r="OPN33" s="84"/>
      <c r="OPO33" s="84"/>
      <c r="OPP33" s="84"/>
      <c r="OPQ33" s="84"/>
      <c r="OPR33" s="84"/>
      <c r="OPS33" s="84"/>
      <c r="OPT33" s="84"/>
      <c r="OPU33" s="84"/>
      <c r="OPV33" s="84"/>
      <c r="OPW33" s="84"/>
      <c r="OPX33" s="84"/>
      <c r="OPY33" s="84"/>
      <c r="OPZ33" s="84"/>
      <c r="OQA33" s="84"/>
      <c r="OQB33" s="84"/>
      <c r="OQC33" s="84"/>
      <c r="OQD33" s="84"/>
      <c r="OQE33" s="84"/>
      <c r="OQF33" s="84"/>
      <c r="OQG33" s="84"/>
      <c r="OQH33" s="84"/>
      <c r="OQI33" s="84"/>
      <c r="OQJ33" s="84"/>
      <c r="OQK33" s="84"/>
      <c r="OQL33" s="84"/>
      <c r="OQM33" s="84"/>
      <c r="OQN33" s="84"/>
      <c r="OQO33" s="84"/>
      <c r="OQP33" s="84"/>
      <c r="OQQ33" s="84"/>
      <c r="OQR33" s="84"/>
      <c r="OQS33" s="84"/>
      <c r="OQT33" s="84"/>
      <c r="OQU33" s="84"/>
      <c r="OQV33" s="84"/>
      <c r="OQW33" s="84"/>
      <c r="OQX33" s="84"/>
      <c r="OQY33" s="84"/>
      <c r="OQZ33" s="84"/>
      <c r="ORA33" s="84"/>
      <c r="ORB33" s="84"/>
      <c r="ORC33" s="84"/>
      <c r="ORD33" s="84"/>
      <c r="ORE33" s="84"/>
      <c r="ORF33" s="84"/>
      <c r="ORG33" s="84"/>
      <c r="ORH33" s="84"/>
      <c r="ORI33" s="84"/>
      <c r="ORJ33" s="84"/>
      <c r="ORK33" s="84"/>
      <c r="ORL33" s="84"/>
      <c r="ORM33" s="84"/>
      <c r="ORN33" s="84"/>
      <c r="ORO33" s="84"/>
      <c r="ORP33" s="84"/>
      <c r="ORQ33" s="84"/>
      <c r="ORR33" s="84"/>
      <c r="ORS33" s="84"/>
      <c r="ORT33" s="84"/>
      <c r="ORU33" s="84"/>
      <c r="ORV33" s="84"/>
      <c r="ORW33" s="84"/>
      <c r="ORX33" s="84"/>
      <c r="ORY33" s="84"/>
      <c r="ORZ33" s="84"/>
      <c r="OSA33" s="84"/>
      <c r="OSB33" s="84"/>
      <c r="OSC33" s="84"/>
      <c r="OSD33" s="84"/>
      <c r="OSE33" s="84"/>
      <c r="OSF33" s="84"/>
      <c r="OSG33" s="84"/>
      <c r="OSH33" s="84"/>
      <c r="OSI33" s="84"/>
      <c r="OSJ33" s="84"/>
      <c r="OSK33" s="84"/>
      <c r="OSL33" s="84"/>
      <c r="OSM33" s="84"/>
      <c r="OSN33" s="84"/>
      <c r="OSO33" s="84"/>
      <c r="OSP33" s="84"/>
      <c r="OSQ33" s="84"/>
      <c r="OSR33" s="84"/>
      <c r="OSS33" s="84"/>
      <c r="OST33" s="84"/>
      <c r="OSU33" s="84"/>
      <c r="OSV33" s="84"/>
      <c r="OSW33" s="84"/>
      <c r="OSX33" s="84"/>
      <c r="OSY33" s="84"/>
      <c r="OSZ33" s="84"/>
      <c r="OTA33" s="84"/>
      <c r="OTB33" s="84"/>
      <c r="OTC33" s="84"/>
      <c r="OTD33" s="84"/>
      <c r="OTE33" s="84"/>
      <c r="OTF33" s="84"/>
      <c r="OTG33" s="84"/>
      <c r="OTH33" s="84"/>
      <c r="OTI33" s="84"/>
      <c r="OTJ33" s="84"/>
      <c r="OTK33" s="84"/>
      <c r="OTL33" s="84"/>
      <c r="OTM33" s="84"/>
      <c r="OTN33" s="84"/>
      <c r="OTO33" s="84"/>
      <c r="OTP33" s="84"/>
      <c r="OTQ33" s="84"/>
      <c r="OTR33" s="84"/>
      <c r="OTS33" s="84"/>
      <c r="OTT33" s="84"/>
      <c r="OTU33" s="84"/>
      <c r="OTV33" s="84"/>
      <c r="OTW33" s="84"/>
      <c r="OTX33" s="84"/>
      <c r="OTY33" s="84"/>
      <c r="OTZ33" s="84"/>
      <c r="OUA33" s="84"/>
      <c r="OUB33" s="84"/>
      <c r="OUC33" s="84"/>
      <c r="OUD33" s="84"/>
      <c r="OUE33" s="84"/>
      <c r="OUF33" s="84"/>
      <c r="OUG33" s="84"/>
      <c r="OUH33" s="84"/>
      <c r="OUI33" s="84"/>
      <c r="OUJ33" s="84"/>
      <c r="OUK33" s="84"/>
      <c r="OUL33" s="84"/>
      <c r="OUM33" s="84"/>
      <c r="OUN33" s="84"/>
      <c r="OUO33" s="84"/>
      <c r="OUP33" s="84"/>
      <c r="OUQ33" s="84"/>
      <c r="OUR33" s="84"/>
      <c r="OUS33" s="84"/>
      <c r="OUT33" s="84"/>
      <c r="OUU33" s="84"/>
      <c r="OUV33" s="84"/>
      <c r="OUW33" s="84"/>
      <c r="OUX33" s="84"/>
      <c r="OUY33" s="84"/>
      <c r="OUZ33" s="84"/>
      <c r="OVA33" s="84"/>
      <c r="OVB33" s="84"/>
      <c r="OVC33" s="84"/>
      <c r="OVD33" s="84"/>
      <c r="OVE33" s="84"/>
      <c r="OVF33" s="84"/>
      <c r="OVG33" s="84"/>
      <c r="OVH33" s="84"/>
      <c r="OVI33" s="84"/>
      <c r="OVJ33" s="84"/>
      <c r="OVK33" s="84"/>
      <c r="OVL33" s="84"/>
      <c r="OVM33" s="84"/>
      <c r="OVN33" s="84"/>
      <c r="OVO33" s="84"/>
      <c r="OVP33" s="84"/>
      <c r="OVQ33" s="84"/>
      <c r="OVR33" s="84"/>
      <c r="OVS33" s="84"/>
      <c r="OVT33" s="84"/>
      <c r="OVU33" s="84"/>
      <c r="OVV33" s="84"/>
      <c r="OVW33" s="84"/>
      <c r="OVX33" s="84"/>
      <c r="OVY33" s="84"/>
      <c r="OVZ33" s="84"/>
      <c r="OWA33" s="84"/>
      <c r="OWB33" s="84"/>
      <c r="OWC33" s="84"/>
      <c r="OWD33" s="84"/>
      <c r="OWE33" s="84"/>
      <c r="OWF33" s="84"/>
      <c r="OWG33" s="84"/>
      <c r="OWH33" s="84"/>
      <c r="OWI33" s="84"/>
      <c r="OWJ33" s="84"/>
      <c r="OWK33" s="84"/>
      <c r="OWL33" s="84"/>
      <c r="OWM33" s="84"/>
      <c r="OWN33" s="84"/>
      <c r="OWO33" s="84"/>
      <c r="OWP33" s="84"/>
      <c r="OWQ33" s="84"/>
      <c r="OWR33" s="84"/>
      <c r="OWS33" s="84"/>
      <c r="OWT33" s="84"/>
      <c r="OWU33" s="84"/>
      <c r="OWV33" s="84"/>
      <c r="OWW33" s="84"/>
      <c r="OWX33" s="84"/>
      <c r="OWY33" s="84"/>
      <c r="OWZ33" s="84"/>
      <c r="OXA33" s="84"/>
      <c r="OXB33" s="84"/>
      <c r="OXC33" s="84"/>
      <c r="OXD33" s="84"/>
      <c r="OXE33" s="84"/>
      <c r="OXF33" s="84"/>
      <c r="OXG33" s="84"/>
      <c r="OXH33" s="84"/>
      <c r="OXI33" s="84"/>
      <c r="OXJ33" s="84"/>
      <c r="OXK33" s="84"/>
      <c r="OXL33" s="84"/>
      <c r="OXM33" s="84"/>
      <c r="OXN33" s="84"/>
      <c r="OXO33" s="84"/>
      <c r="OXP33" s="84"/>
      <c r="OXQ33" s="84"/>
      <c r="OXR33" s="84"/>
      <c r="OXS33" s="84"/>
      <c r="OXT33" s="84"/>
      <c r="OXU33" s="84"/>
      <c r="OXV33" s="84"/>
      <c r="OXW33" s="84"/>
      <c r="OXX33" s="84"/>
      <c r="OXY33" s="84"/>
      <c r="OXZ33" s="84"/>
      <c r="OYA33" s="84"/>
      <c r="OYB33" s="84"/>
      <c r="OYC33" s="84"/>
      <c r="OYD33" s="84"/>
      <c r="OYE33" s="84"/>
      <c r="OYF33" s="84"/>
      <c r="OYG33" s="84"/>
      <c r="OYH33" s="84"/>
      <c r="OYI33" s="84"/>
      <c r="OYJ33" s="84"/>
      <c r="OYK33" s="84"/>
      <c r="OYL33" s="84"/>
      <c r="OYM33" s="84"/>
      <c r="OYN33" s="84"/>
      <c r="OYO33" s="84"/>
      <c r="OYP33" s="84"/>
      <c r="OYQ33" s="84"/>
      <c r="OYR33" s="84"/>
      <c r="OYS33" s="84"/>
      <c r="OYT33" s="84"/>
      <c r="OYU33" s="84"/>
      <c r="OYV33" s="84"/>
      <c r="OYW33" s="84"/>
      <c r="OYX33" s="84"/>
      <c r="OYY33" s="84"/>
      <c r="OYZ33" s="84"/>
      <c r="OZA33" s="84"/>
      <c r="OZB33" s="84"/>
      <c r="OZC33" s="84"/>
      <c r="OZD33" s="84"/>
      <c r="OZE33" s="84"/>
      <c r="OZF33" s="84"/>
      <c r="OZG33" s="84"/>
      <c r="OZH33" s="84"/>
      <c r="OZI33" s="84"/>
      <c r="OZJ33" s="84"/>
      <c r="OZK33" s="84"/>
      <c r="OZL33" s="84"/>
      <c r="OZM33" s="84"/>
      <c r="OZN33" s="84"/>
      <c r="OZO33" s="84"/>
      <c r="OZP33" s="84"/>
      <c r="OZQ33" s="84"/>
      <c r="OZR33" s="84"/>
      <c r="OZS33" s="84"/>
      <c r="OZT33" s="84"/>
      <c r="OZU33" s="84"/>
      <c r="OZV33" s="84"/>
      <c r="OZW33" s="84"/>
      <c r="OZX33" s="84"/>
      <c r="OZY33" s="84"/>
      <c r="OZZ33" s="84"/>
      <c r="PAA33" s="84"/>
      <c r="PAB33" s="84"/>
      <c r="PAC33" s="84"/>
      <c r="PAD33" s="84"/>
      <c r="PAE33" s="84"/>
      <c r="PAF33" s="84"/>
      <c r="PAG33" s="84"/>
      <c r="PAH33" s="84"/>
      <c r="PAI33" s="84"/>
      <c r="PAJ33" s="84"/>
      <c r="PAK33" s="84"/>
      <c r="PAL33" s="84"/>
      <c r="PAM33" s="84"/>
      <c r="PAN33" s="84"/>
      <c r="PAO33" s="84"/>
      <c r="PAP33" s="84"/>
      <c r="PAQ33" s="84"/>
      <c r="PAR33" s="84"/>
      <c r="PAS33" s="84"/>
      <c r="PAT33" s="84"/>
      <c r="PAU33" s="84"/>
      <c r="PAV33" s="84"/>
      <c r="PAW33" s="84"/>
      <c r="PAX33" s="84"/>
      <c r="PAY33" s="84"/>
      <c r="PAZ33" s="84"/>
      <c r="PBA33" s="84"/>
      <c r="PBB33" s="84"/>
      <c r="PBC33" s="84"/>
      <c r="PBD33" s="84"/>
      <c r="PBE33" s="84"/>
      <c r="PBF33" s="84"/>
      <c r="PBG33" s="84"/>
      <c r="PBH33" s="84"/>
      <c r="PBI33" s="84"/>
      <c r="PBJ33" s="84"/>
      <c r="PBK33" s="84"/>
      <c r="PBL33" s="84"/>
      <c r="PBM33" s="84"/>
      <c r="PBN33" s="84"/>
      <c r="PBO33" s="84"/>
      <c r="PBP33" s="84"/>
      <c r="PBQ33" s="84"/>
      <c r="PBR33" s="84"/>
      <c r="PBS33" s="84"/>
      <c r="PBT33" s="84"/>
      <c r="PBU33" s="84"/>
      <c r="PBV33" s="84"/>
      <c r="PBW33" s="84"/>
      <c r="PBX33" s="84"/>
      <c r="PBY33" s="84"/>
      <c r="PBZ33" s="84"/>
      <c r="PCA33" s="84"/>
      <c r="PCB33" s="84"/>
      <c r="PCC33" s="84"/>
      <c r="PCD33" s="84"/>
      <c r="PCE33" s="84"/>
      <c r="PCF33" s="84"/>
      <c r="PCG33" s="84"/>
      <c r="PCH33" s="84"/>
      <c r="PCI33" s="84"/>
      <c r="PCJ33" s="84"/>
      <c r="PCK33" s="84"/>
      <c r="PCL33" s="84"/>
      <c r="PCM33" s="84"/>
      <c r="PCN33" s="84"/>
      <c r="PCO33" s="84"/>
      <c r="PCP33" s="84"/>
      <c r="PCQ33" s="84"/>
      <c r="PCR33" s="84"/>
      <c r="PCS33" s="84"/>
      <c r="PCT33" s="84"/>
      <c r="PCU33" s="84"/>
      <c r="PCV33" s="84"/>
      <c r="PCW33" s="84"/>
      <c r="PCX33" s="84"/>
      <c r="PCY33" s="84"/>
      <c r="PCZ33" s="84"/>
      <c r="PDA33" s="84"/>
      <c r="PDB33" s="84"/>
      <c r="PDC33" s="84"/>
      <c r="PDD33" s="84"/>
      <c r="PDE33" s="84"/>
      <c r="PDF33" s="84"/>
      <c r="PDG33" s="84"/>
      <c r="PDH33" s="84"/>
      <c r="PDI33" s="84"/>
      <c r="PDJ33" s="84"/>
      <c r="PDK33" s="84"/>
      <c r="PDL33" s="84"/>
      <c r="PDM33" s="84"/>
      <c r="PDN33" s="84"/>
      <c r="PDO33" s="84"/>
      <c r="PDP33" s="84"/>
      <c r="PDQ33" s="84"/>
      <c r="PDR33" s="84"/>
      <c r="PDS33" s="84"/>
      <c r="PDT33" s="84"/>
      <c r="PDU33" s="84"/>
      <c r="PDV33" s="84"/>
      <c r="PDW33" s="84"/>
      <c r="PDX33" s="84"/>
      <c r="PDY33" s="84"/>
      <c r="PDZ33" s="84"/>
      <c r="PEA33" s="84"/>
      <c r="PEB33" s="84"/>
      <c r="PEC33" s="84"/>
      <c r="PED33" s="84"/>
      <c r="PEE33" s="84"/>
      <c r="PEF33" s="84"/>
      <c r="PEG33" s="84"/>
      <c r="PEH33" s="84"/>
      <c r="PEI33" s="84"/>
      <c r="PEJ33" s="84"/>
      <c r="PEK33" s="84"/>
      <c r="PEL33" s="84"/>
      <c r="PEM33" s="84"/>
      <c r="PEN33" s="84"/>
      <c r="PEO33" s="84"/>
      <c r="PEP33" s="84"/>
      <c r="PEQ33" s="84"/>
      <c r="PER33" s="84"/>
      <c r="PES33" s="84"/>
      <c r="PET33" s="84"/>
      <c r="PEU33" s="84"/>
      <c r="PEV33" s="84"/>
      <c r="PEW33" s="84"/>
      <c r="PEX33" s="84"/>
      <c r="PEY33" s="84"/>
      <c r="PEZ33" s="84"/>
      <c r="PFA33" s="84"/>
      <c r="PFB33" s="84"/>
      <c r="PFC33" s="84"/>
      <c r="PFD33" s="84"/>
      <c r="PFE33" s="84"/>
      <c r="PFF33" s="84"/>
      <c r="PFG33" s="84"/>
      <c r="PFH33" s="84"/>
      <c r="PFI33" s="84"/>
      <c r="PFJ33" s="84"/>
      <c r="PFK33" s="84"/>
      <c r="PFL33" s="84"/>
      <c r="PFM33" s="84"/>
      <c r="PFN33" s="84"/>
      <c r="PFO33" s="84"/>
      <c r="PFP33" s="84"/>
      <c r="PFQ33" s="84"/>
      <c r="PFR33" s="84"/>
      <c r="PFS33" s="84"/>
      <c r="PFT33" s="84"/>
      <c r="PFU33" s="84"/>
      <c r="PFV33" s="84"/>
      <c r="PFW33" s="84"/>
      <c r="PFX33" s="84"/>
      <c r="PFY33" s="84"/>
      <c r="PFZ33" s="84"/>
      <c r="PGA33" s="84"/>
      <c r="PGB33" s="84"/>
      <c r="PGC33" s="84"/>
      <c r="PGD33" s="84"/>
      <c r="PGE33" s="84"/>
      <c r="PGF33" s="84"/>
      <c r="PGG33" s="84"/>
      <c r="PGH33" s="84"/>
      <c r="PGI33" s="84"/>
      <c r="PGJ33" s="84"/>
      <c r="PGK33" s="84"/>
      <c r="PGL33" s="84"/>
      <c r="PGM33" s="84"/>
      <c r="PGN33" s="84"/>
      <c r="PGO33" s="84"/>
      <c r="PGP33" s="84"/>
      <c r="PGQ33" s="84"/>
      <c r="PGR33" s="84"/>
      <c r="PGS33" s="84"/>
      <c r="PGT33" s="84"/>
      <c r="PGU33" s="84"/>
      <c r="PGV33" s="84"/>
      <c r="PGW33" s="84"/>
      <c r="PGX33" s="84"/>
      <c r="PGY33" s="84"/>
      <c r="PGZ33" s="84"/>
      <c r="PHA33" s="84"/>
      <c r="PHB33" s="84"/>
      <c r="PHC33" s="84"/>
      <c r="PHD33" s="84"/>
      <c r="PHE33" s="84"/>
      <c r="PHF33" s="84"/>
      <c r="PHG33" s="84"/>
      <c r="PHH33" s="84"/>
      <c r="PHI33" s="84"/>
      <c r="PHJ33" s="84"/>
      <c r="PHK33" s="84"/>
      <c r="PHL33" s="84"/>
      <c r="PHM33" s="84"/>
      <c r="PHN33" s="84"/>
      <c r="PHO33" s="84"/>
      <c r="PHP33" s="84"/>
      <c r="PHQ33" s="84"/>
      <c r="PHR33" s="84"/>
      <c r="PHS33" s="84"/>
      <c r="PHT33" s="84"/>
      <c r="PHU33" s="84"/>
      <c r="PHV33" s="84"/>
      <c r="PHW33" s="84"/>
      <c r="PHX33" s="84"/>
      <c r="PHY33" s="84"/>
      <c r="PHZ33" s="84"/>
      <c r="PIA33" s="84"/>
      <c r="PIB33" s="84"/>
      <c r="PIC33" s="84"/>
      <c r="PID33" s="84"/>
      <c r="PIE33" s="84"/>
      <c r="PIF33" s="84"/>
      <c r="PIG33" s="84"/>
      <c r="PIH33" s="84"/>
      <c r="PII33" s="84"/>
      <c r="PIJ33" s="84"/>
      <c r="PIK33" s="84"/>
      <c r="PIL33" s="84"/>
      <c r="PIM33" s="84"/>
      <c r="PIN33" s="84"/>
      <c r="PIO33" s="84"/>
      <c r="PIP33" s="84"/>
      <c r="PIQ33" s="84"/>
      <c r="PIR33" s="84"/>
      <c r="PIS33" s="84"/>
      <c r="PIT33" s="84"/>
      <c r="PIU33" s="84"/>
      <c r="PIV33" s="84"/>
      <c r="PIW33" s="84"/>
      <c r="PIX33" s="84"/>
      <c r="PIY33" s="84"/>
      <c r="PIZ33" s="84"/>
      <c r="PJA33" s="84"/>
      <c r="PJB33" s="84"/>
      <c r="PJC33" s="84"/>
      <c r="PJD33" s="84"/>
      <c r="PJE33" s="84"/>
      <c r="PJF33" s="84"/>
      <c r="PJG33" s="84"/>
      <c r="PJH33" s="84"/>
      <c r="PJI33" s="84"/>
      <c r="PJJ33" s="84"/>
      <c r="PJK33" s="84"/>
      <c r="PJL33" s="84"/>
      <c r="PJM33" s="84"/>
      <c r="PJN33" s="84"/>
      <c r="PJO33" s="84"/>
      <c r="PJP33" s="84"/>
      <c r="PJQ33" s="84"/>
      <c r="PJR33" s="84"/>
      <c r="PJS33" s="84"/>
      <c r="PJT33" s="84"/>
      <c r="PJU33" s="84"/>
      <c r="PJV33" s="84"/>
      <c r="PJW33" s="84"/>
      <c r="PJX33" s="84"/>
      <c r="PJY33" s="84"/>
      <c r="PJZ33" s="84"/>
      <c r="PKA33" s="84"/>
      <c r="PKB33" s="84"/>
      <c r="PKC33" s="84"/>
      <c r="PKD33" s="84"/>
      <c r="PKE33" s="84"/>
      <c r="PKF33" s="84"/>
      <c r="PKG33" s="84"/>
      <c r="PKH33" s="84"/>
      <c r="PKI33" s="84"/>
      <c r="PKJ33" s="84"/>
      <c r="PKK33" s="84"/>
      <c r="PKL33" s="84"/>
      <c r="PKM33" s="84"/>
      <c r="PKN33" s="84"/>
      <c r="PKO33" s="84"/>
      <c r="PKP33" s="84"/>
      <c r="PKQ33" s="84"/>
      <c r="PKR33" s="84"/>
      <c r="PKS33" s="84"/>
      <c r="PKT33" s="84"/>
      <c r="PKU33" s="84"/>
      <c r="PKV33" s="84"/>
      <c r="PKW33" s="84"/>
      <c r="PKX33" s="84"/>
      <c r="PKY33" s="84"/>
      <c r="PKZ33" s="84"/>
      <c r="PLA33" s="84"/>
      <c r="PLB33" s="84"/>
      <c r="PLC33" s="84"/>
      <c r="PLD33" s="84"/>
      <c r="PLE33" s="84"/>
      <c r="PLF33" s="84"/>
      <c r="PLG33" s="84"/>
      <c r="PLH33" s="84"/>
      <c r="PLI33" s="84"/>
      <c r="PLJ33" s="84"/>
      <c r="PLK33" s="84"/>
      <c r="PLL33" s="84"/>
      <c r="PLM33" s="84"/>
      <c r="PLN33" s="84"/>
      <c r="PLO33" s="84"/>
      <c r="PLP33" s="84"/>
      <c r="PLQ33" s="84"/>
      <c r="PLR33" s="84"/>
      <c r="PLS33" s="84"/>
      <c r="PLT33" s="84"/>
      <c r="PLU33" s="84"/>
      <c r="PLV33" s="84"/>
      <c r="PLW33" s="84"/>
      <c r="PLX33" s="84"/>
      <c r="PLY33" s="84"/>
      <c r="PLZ33" s="84"/>
      <c r="PMA33" s="84"/>
      <c r="PMB33" s="84"/>
      <c r="PMC33" s="84"/>
      <c r="PMD33" s="84"/>
      <c r="PME33" s="84"/>
      <c r="PMF33" s="84"/>
      <c r="PMG33" s="84"/>
      <c r="PMH33" s="84"/>
      <c r="PMI33" s="84"/>
      <c r="PMJ33" s="84"/>
      <c r="PMK33" s="84"/>
      <c r="PML33" s="84"/>
      <c r="PMM33" s="84"/>
      <c r="PMN33" s="84"/>
      <c r="PMO33" s="84"/>
      <c r="PMP33" s="84"/>
      <c r="PMQ33" s="84"/>
      <c r="PMR33" s="84"/>
      <c r="PMS33" s="84"/>
      <c r="PMT33" s="84"/>
      <c r="PMU33" s="84"/>
      <c r="PMV33" s="84"/>
      <c r="PMW33" s="84"/>
      <c r="PMX33" s="84"/>
      <c r="PMY33" s="84"/>
      <c r="PMZ33" s="84"/>
      <c r="PNA33" s="84"/>
      <c r="PNB33" s="84"/>
      <c r="PNC33" s="84"/>
      <c r="PND33" s="84"/>
      <c r="PNE33" s="84"/>
      <c r="PNF33" s="84"/>
      <c r="PNG33" s="84"/>
      <c r="PNH33" s="84"/>
      <c r="PNI33" s="84"/>
      <c r="PNJ33" s="84"/>
      <c r="PNK33" s="84"/>
      <c r="PNL33" s="84"/>
      <c r="PNM33" s="84"/>
      <c r="PNN33" s="84"/>
      <c r="PNO33" s="84"/>
      <c r="PNP33" s="84"/>
      <c r="PNQ33" s="84"/>
      <c r="PNR33" s="84"/>
      <c r="PNS33" s="84"/>
      <c r="PNT33" s="84"/>
      <c r="PNU33" s="84"/>
      <c r="PNV33" s="84"/>
      <c r="PNW33" s="84"/>
      <c r="PNX33" s="84"/>
      <c r="PNY33" s="84"/>
      <c r="PNZ33" s="84"/>
      <c r="POA33" s="84"/>
      <c r="POB33" s="84"/>
      <c r="POC33" s="84"/>
      <c r="POD33" s="84"/>
      <c r="POE33" s="84"/>
      <c r="POF33" s="84"/>
      <c r="POG33" s="84"/>
      <c r="POH33" s="84"/>
      <c r="POI33" s="84"/>
      <c r="POJ33" s="84"/>
      <c r="POK33" s="84"/>
      <c r="POL33" s="84"/>
      <c r="POM33" s="84"/>
      <c r="PON33" s="84"/>
      <c r="POO33" s="84"/>
      <c r="POP33" s="84"/>
      <c r="POQ33" s="84"/>
      <c r="POR33" s="84"/>
      <c r="POS33" s="84"/>
      <c r="POT33" s="84"/>
      <c r="POU33" s="84"/>
      <c r="POV33" s="84"/>
      <c r="POW33" s="84"/>
      <c r="POX33" s="84"/>
      <c r="POY33" s="84"/>
      <c r="POZ33" s="84"/>
      <c r="PPA33" s="84"/>
      <c r="PPB33" s="84"/>
      <c r="PPC33" s="84"/>
      <c r="PPD33" s="84"/>
      <c r="PPE33" s="84"/>
      <c r="PPF33" s="84"/>
      <c r="PPG33" s="84"/>
      <c r="PPH33" s="84"/>
      <c r="PPI33" s="84"/>
      <c r="PPJ33" s="84"/>
      <c r="PPK33" s="84"/>
      <c r="PPL33" s="84"/>
      <c r="PPM33" s="84"/>
      <c r="PPN33" s="84"/>
      <c r="PPO33" s="84"/>
      <c r="PPP33" s="84"/>
      <c r="PPQ33" s="84"/>
      <c r="PPR33" s="84"/>
      <c r="PPS33" s="84"/>
      <c r="PPT33" s="84"/>
      <c r="PPU33" s="84"/>
      <c r="PPV33" s="84"/>
      <c r="PPW33" s="84"/>
      <c r="PPX33" s="84"/>
      <c r="PPY33" s="84"/>
      <c r="PPZ33" s="84"/>
      <c r="PQA33" s="84"/>
      <c r="PQB33" s="84"/>
      <c r="PQC33" s="84"/>
      <c r="PQD33" s="84"/>
      <c r="PQE33" s="84"/>
      <c r="PQF33" s="84"/>
      <c r="PQG33" s="84"/>
      <c r="PQH33" s="84"/>
      <c r="PQI33" s="84"/>
      <c r="PQJ33" s="84"/>
      <c r="PQK33" s="84"/>
      <c r="PQL33" s="84"/>
      <c r="PQM33" s="84"/>
      <c r="PQN33" s="84"/>
      <c r="PQO33" s="84"/>
      <c r="PQP33" s="84"/>
      <c r="PQQ33" s="84"/>
      <c r="PQR33" s="84"/>
      <c r="PQS33" s="84"/>
      <c r="PQT33" s="84"/>
      <c r="PQU33" s="84"/>
      <c r="PQV33" s="84"/>
      <c r="PQW33" s="84"/>
      <c r="PQX33" s="84"/>
      <c r="PQY33" s="84"/>
      <c r="PQZ33" s="84"/>
      <c r="PRA33" s="84"/>
      <c r="PRB33" s="84"/>
      <c r="PRC33" s="84"/>
      <c r="PRD33" s="84"/>
      <c r="PRE33" s="84"/>
      <c r="PRF33" s="84"/>
      <c r="PRG33" s="84"/>
      <c r="PRH33" s="84"/>
      <c r="PRI33" s="84"/>
      <c r="PRJ33" s="84"/>
      <c r="PRK33" s="84"/>
      <c r="PRL33" s="84"/>
      <c r="PRM33" s="84"/>
      <c r="PRN33" s="84"/>
      <c r="PRO33" s="84"/>
      <c r="PRP33" s="84"/>
      <c r="PRQ33" s="84"/>
      <c r="PRR33" s="84"/>
      <c r="PRS33" s="84"/>
      <c r="PRT33" s="84"/>
      <c r="PRU33" s="84"/>
      <c r="PRV33" s="84"/>
      <c r="PRW33" s="84"/>
      <c r="PRX33" s="84"/>
      <c r="PRY33" s="84"/>
      <c r="PRZ33" s="84"/>
      <c r="PSA33" s="84"/>
      <c r="PSB33" s="84"/>
      <c r="PSC33" s="84"/>
      <c r="PSD33" s="84"/>
      <c r="PSE33" s="84"/>
      <c r="PSF33" s="84"/>
      <c r="PSG33" s="84"/>
      <c r="PSH33" s="84"/>
      <c r="PSI33" s="84"/>
      <c r="PSJ33" s="84"/>
      <c r="PSK33" s="84"/>
      <c r="PSL33" s="84"/>
      <c r="PSM33" s="84"/>
      <c r="PSN33" s="84"/>
      <c r="PSO33" s="84"/>
      <c r="PSP33" s="84"/>
      <c r="PSQ33" s="84"/>
      <c r="PSR33" s="84"/>
      <c r="PSS33" s="84"/>
      <c r="PST33" s="84"/>
      <c r="PSU33" s="84"/>
      <c r="PSV33" s="84"/>
      <c r="PSW33" s="84"/>
      <c r="PSX33" s="84"/>
      <c r="PSY33" s="84"/>
      <c r="PSZ33" s="84"/>
      <c r="PTA33" s="84"/>
      <c r="PTB33" s="84"/>
      <c r="PTC33" s="84"/>
      <c r="PTD33" s="84"/>
      <c r="PTE33" s="84"/>
      <c r="PTF33" s="84"/>
      <c r="PTG33" s="84"/>
      <c r="PTH33" s="84"/>
      <c r="PTI33" s="84"/>
      <c r="PTJ33" s="84"/>
      <c r="PTK33" s="84"/>
      <c r="PTL33" s="84"/>
      <c r="PTM33" s="84"/>
      <c r="PTN33" s="84"/>
      <c r="PTO33" s="84"/>
      <c r="PTP33" s="84"/>
      <c r="PTQ33" s="84"/>
      <c r="PTR33" s="84"/>
      <c r="PTS33" s="84"/>
      <c r="PTT33" s="84"/>
      <c r="PTU33" s="84"/>
      <c r="PTV33" s="84"/>
      <c r="PTW33" s="84"/>
      <c r="PTX33" s="84"/>
      <c r="PTY33" s="84"/>
      <c r="PTZ33" s="84"/>
      <c r="PUA33" s="84"/>
      <c r="PUB33" s="84"/>
      <c r="PUC33" s="84"/>
      <c r="PUD33" s="84"/>
      <c r="PUE33" s="84"/>
      <c r="PUF33" s="84"/>
      <c r="PUG33" s="84"/>
      <c r="PUH33" s="84"/>
      <c r="PUI33" s="84"/>
      <c r="PUJ33" s="84"/>
      <c r="PUK33" s="84"/>
      <c r="PUL33" s="84"/>
      <c r="PUM33" s="84"/>
      <c r="PUN33" s="84"/>
      <c r="PUO33" s="84"/>
      <c r="PUP33" s="84"/>
      <c r="PUQ33" s="84"/>
      <c r="PUR33" s="84"/>
      <c r="PUS33" s="84"/>
      <c r="PUT33" s="84"/>
      <c r="PUU33" s="84"/>
      <c r="PUV33" s="84"/>
      <c r="PUW33" s="84"/>
      <c r="PUX33" s="84"/>
      <c r="PUY33" s="84"/>
      <c r="PUZ33" s="84"/>
      <c r="PVA33" s="84"/>
      <c r="PVB33" s="84"/>
      <c r="PVC33" s="84"/>
      <c r="PVD33" s="84"/>
      <c r="PVE33" s="84"/>
      <c r="PVF33" s="84"/>
      <c r="PVG33" s="84"/>
      <c r="PVH33" s="84"/>
      <c r="PVI33" s="84"/>
      <c r="PVJ33" s="84"/>
      <c r="PVK33" s="84"/>
      <c r="PVL33" s="84"/>
      <c r="PVM33" s="84"/>
      <c r="PVN33" s="84"/>
      <c r="PVO33" s="84"/>
      <c r="PVP33" s="84"/>
      <c r="PVQ33" s="84"/>
      <c r="PVR33" s="84"/>
      <c r="PVS33" s="84"/>
      <c r="PVT33" s="84"/>
      <c r="PVU33" s="84"/>
      <c r="PVV33" s="84"/>
      <c r="PVW33" s="84"/>
      <c r="PVX33" s="84"/>
      <c r="PVY33" s="84"/>
      <c r="PVZ33" s="84"/>
      <c r="PWA33" s="84"/>
      <c r="PWB33" s="84"/>
      <c r="PWC33" s="84"/>
      <c r="PWD33" s="84"/>
      <c r="PWE33" s="84"/>
      <c r="PWF33" s="84"/>
      <c r="PWG33" s="84"/>
      <c r="PWH33" s="84"/>
      <c r="PWI33" s="84"/>
      <c r="PWJ33" s="84"/>
      <c r="PWK33" s="84"/>
      <c r="PWL33" s="84"/>
      <c r="PWM33" s="84"/>
      <c r="PWN33" s="84"/>
      <c r="PWO33" s="84"/>
      <c r="PWP33" s="84"/>
      <c r="PWQ33" s="84"/>
      <c r="PWR33" s="84"/>
      <c r="PWS33" s="84"/>
      <c r="PWT33" s="84"/>
      <c r="PWU33" s="84"/>
      <c r="PWV33" s="84"/>
      <c r="PWW33" s="84"/>
      <c r="PWX33" s="84"/>
      <c r="PWY33" s="84"/>
      <c r="PWZ33" s="84"/>
      <c r="PXA33" s="84"/>
      <c r="PXB33" s="84"/>
      <c r="PXC33" s="84"/>
      <c r="PXD33" s="84"/>
      <c r="PXE33" s="84"/>
      <c r="PXF33" s="84"/>
      <c r="PXG33" s="84"/>
      <c r="PXH33" s="84"/>
      <c r="PXI33" s="84"/>
      <c r="PXJ33" s="84"/>
      <c r="PXK33" s="84"/>
      <c r="PXL33" s="84"/>
      <c r="PXM33" s="84"/>
      <c r="PXN33" s="84"/>
      <c r="PXO33" s="84"/>
      <c r="PXP33" s="84"/>
      <c r="PXQ33" s="84"/>
      <c r="PXR33" s="84"/>
      <c r="PXS33" s="84"/>
      <c r="PXT33" s="84"/>
      <c r="PXU33" s="84"/>
      <c r="PXV33" s="84"/>
      <c r="PXW33" s="84"/>
      <c r="PXX33" s="84"/>
      <c r="PXY33" s="84"/>
      <c r="PXZ33" s="84"/>
      <c r="PYA33" s="84"/>
      <c r="PYB33" s="84"/>
      <c r="PYC33" s="84"/>
      <c r="PYD33" s="84"/>
      <c r="PYE33" s="84"/>
      <c r="PYF33" s="84"/>
      <c r="PYG33" s="84"/>
      <c r="PYH33" s="84"/>
      <c r="PYI33" s="84"/>
      <c r="PYJ33" s="84"/>
      <c r="PYK33" s="84"/>
      <c r="PYL33" s="84"/>
      <c r="PYM33" s="84"/>
      <c r="PYN33" s="84"/>
      <c r="PYO33" s="84"/>
      <c r="PYP33" s="84"/>
      <c r="PYQ33" s="84"/>
      <c r="PYR33" s="84"/>
      <c r="PYS33" s="84"/>
      <c r="PYT33" s="84"/>
      <c r="PYU33" s="84"/>
      <c r="PYV33" s="84"/>
      <c r="PYW33" s="84"/>
      <c r="PYX33" s="84"/>
      <c r="PYY33" s="84"/>
      <c r="PYZ33" s="84"/>
      <c r="PZA33" s="84"/>
      <c r="PZB33" s="84"/>
      <c r="PZC33" s="84"/>
      <c r="PZD33" s="84"/>
      <c r="PZE33" s="84"/>
      <c r="PZF33" s="84"/>
      <c r="PZG33" s="84"/>
      <c r="PZH33" s="84"/>
      <c r="PZI33" s="84"/>
      <c r="PZJ33" s="84"/>
      <c r="PZK33" s="84"/>
      <c r="PZL33" s="84"/>
      <c r="PZM33" s="84"/>
      <c r="PZN33" s="84"/>
      <c r="PZO33" s="84"/>
      <c r="PZP33" s="84"/>
      <c r="PZQ33" s="84"/>
      <c r="PZR33" s="84"/>
      <c r="PZS33" s="84"/>
      <c r="PZT33" s="84"/>
      <c r="PZU33" s="84"/>
      <c r="PZV33" s="84"/>
      <c r="PZW33" s="84"/>
      <c r="PZX33" s="84"/>
      <c r="PZY33" s="84"/>
      <c r="PZZ33" s="84"/>
      <c r="QAA33" s="84"/>
      <c r="QAB33" s="84"/>
      <c r="QAC33" s="84"/>
      <c r="QAD33" s="84"/>
      <c r="QAE33" s="84"/>
      <c r="QAF33" s="84"/>
      <c r="QAG33" s="84"/>
      <c r="QAH33" s="84"/>
      <c r="QAI33" s="84"/>
      <c r="QAJ33" s="84"/>
      <c r="QAK33" s="84"/>
      <c r="QAL33" s="84"/>
      <c r="QAM33" s="84"/>
      <c r="QAN33" s="84"/>
      <c r="QAO33" s="84"/>
      <c r="QAP33" s="84"/>
      <c r="QAQ33" s="84"/>
      <c r="QAR33" s="84"/>
      <c r="QAS33" s="84"/>
      <c r="QAT33" s="84"/>
      <c r="QAU33" s="84"/>
      <c r="QAV33" s="84"/>
      <c r="QAW33" s="84"/>
      <c r="QAX33" s="84"/>
      <c r="QAY33" s="84"/>
      <c r="QAZ33" s="84"/>
      <c r="QBA33" s="84"/>
      <c r="QBB33" s="84"/>
      <c r="QBC33" s="84"/>
      <c r="QBD33" s="84"/>
      <c r="QBE33" s="84"/>
      <c r="QBF33" s="84"/>
      <c r="QBG33" s="84"/>
      <c r="QBH33" s="84"/>
      <c r="QBI33" s="84"/>
      <c r="QBJ33" s="84"/>
      <c r="QBK33" s="84"/>
      <c r="QBL33" s="84"/>
      <c r="QBM33" s="84"/>
      <c r="QBN33" s="84"/>
      <c r="QBO33" s="84"/>
      <c r="QBP33" s="84"/>
      <c r="QBQ33" s="84"/>
      <c r="QBR33" s="84"/>
      <c r="QBS33" s="84"/>
      <c r="QBT33" s="84"/>
      <c r="QBU33" s="84"/>
      <c r="QBV33" s="84"/>
      <c r="QBW33" s="84"/>
      <c r="QBX33" s="84"/>
      <c r="QBY33" s="84"/>
      <c r="QBZ33" s="84"/>
      <c r="QCA33" s="84"/>
      <c r="QCB33" s="84"/>
      <c r="QCC33" s="84"/>
      <c r="QCD33" s="84"/>
      <c r="QCE33" s="84"/>
      <c r="QCF33" s="84"/>
      <c r="QCG33" s="84"/>
      <c r="QCH33" s="84"/>
      <c r="QCI33" s="84"/>
      <c r="QCJ33" s="84"/>
      <c r="QCK33" s="84"/>
      <c r="QCL33" s="84"/>
      <c r="QCM33" s="84"/>
      <c r="QCN33" s="84"/>
      <c r="QCO33" s="84"/>
      <c r="QCP33" s="84"/>
      <c r="QCQ33" s="84"/>
      <c r="QCR33" s="84"/>
      <c r="QCS33" s="84"/>
      <c r="QCT33" s="84"/>
      <c r="QCU33" s="84"/>
      <c r="QCV33" s="84"/>
      <c r="QCW33" s="84"/>
      <c r="QCX33" s="84"/>
      <c r="QCY33" s="84"/>
      <c r="QCZ33" s="84"/>
      <c r="QDA33" s="84"/>
      <c r="QDB33" s="84"/>
      <c r="QDC33" s="84"/>
      <c r="QDD33" s="84"/>
      <c r="QDE33" s="84"/>
      <c r="QDF33" s="84"/>
      <c r="QDG33" s="84"/>
      <c r="QDH33" s="84"/>
      <c r="QDI33" s="84"/>
      <c r="QDJ33" s="84"/>
      <c r="QDK33" s="84"/>
      <c r="QDL33" s="84"/>
      <c r="QDM33" s="84"/>
      <c r="QDN33" s="84"/>
      <c r="QDO33" s="84"/>
      <c r="QDP33" s="84"/>
      <c r="QDQ33" s="84"/>
      <c r="QDR33" s="84"/>
      <c r="QDS33" s="84"/>
      <c r="QDT33" s="84"/>
      <c r="QDU33" s="84"/>
      <c r="QDV33" s="84"/>
      <c r="QDW33" s="84"/>
      <c r="QDX33" s="84"/>
      <c r="QDY33" s="84"/>
      <c r="QDZ33" s="84"/>
      <c r="QEA33" s="84"/>
      <c r="QEB33" s="84"/>
      <c r="QEC33" s="84"/>
      <c r="QED33" s="84"/>
      <c r="QEE33" s="84"/>
      <c r="QEF33" s="84"/>
      <c r="QEG33" s="84"/>
      <c r="QEH33" s="84"/>
      <c r="QEI33" s="84"/>
      <c r="QEJ33" s="84"/>
      <c r="QEK33" s="84"/>
      <c r="QEL33" s="84"/>
      <c r="QEM33" s="84"/>
      <c r="QEN33" s="84"/>
      <c r="QEO33" s="84"/>
      <c r="QEP33" s="84"/>
      <c r="QEQ33" s="84"/>
      <c r="QER33" s="84"/>
      <c r="QES33" s="84"/>
      <c r="QET33" s="84"/>
      <c r="QEU33" s="84"/>
      <c r="QEV33" s="84"/>
      <c r="QEW33" s="84"/>
      <c r="QEX33" s="84"/>
      <c r="QEY33" s="84"/>
      <c r="QEZ33" s="84"/>
      <c r="QFA33" s="84"/>
      <c r="QFB33" s="84"/>
      <c r="QFC33" s="84"/>
      <c r="QFD33" s="84"/>
      <c r="QFE33" s="84"/>
      <c r="QFF33" s="84"/>
      <c r="QFG33" s="84"/>
      <c r="QFH33" s="84"/>
      <c r="QFI33" s="84"/>
      <c r="QFJ33" s="84"/>
      <c r="QFK33" s="84"/>
      <c r="QFL33" s="84"/>
      <c r="QFM33" s="84"/>
      <c r="QFN33" s="84"/>
      <c r="QFO33" s="84"/>
      <c r="QFP33" s="84"/>
      <c r="QFQ33" s="84"/>
      <c r="QFR33" s="84"/>
      <c r="QFS33" s="84"/>
      <c r="QFT33" s="84"/>
      <c r="QFU33" s="84"/>
      <c r="QFV33" s="84"/>
      <c r="QFW33" s="84"/>
      <c r="QFX33" s="84"/>
      <c r="QFY33" s="84"/>
      <c r="QFZ33" s="84"/>
      <c r="QGA33" s="84"/>
      <c r="QGB33" s="84"/>
      <c r="QGC33" s="84"/>
      <c r="QGD33" s="84"/>
      <c r="QGE33" s="84"/>
      <c r="QGF33" s="84"/>
      <c r="QGG33" s="84"/>
      <c r="QGH33" s="84"/>
      <c r="QGI33" s="84"/>
      <c r="QGJ33" s="84"/>
      <c r="QGK33" s="84"/>
      <c r="QGL33" s="84"/>
      <c r="QGM33" s="84"/>
      <c r="QGN33" s="84"/>
      <c r="QGO33" s="84"/>
      <c r="QGP33" s="84"/>
      <c r="QGQ33" s="84"/>
      <c r="QGR33" s="84"/>
      <c r="QGS33" s="84"/>
      <c r="QGT33" s="84"/>
      <c r="QGU33" s="84"/>
      <c r="QGV33" s="84"/>
      <c r="QGW33" s="84"/>
      <c r="QGX33" s="84"/>
      <c r="QGY33" s="84"/>
      <c r="QGZ33" s="84"/>
      <c r="QHA33" s="84"/>
      <c r="QHB33" s="84"/>
      <c r="QHC33" s="84"/>
      <c r="QHD33" s="84"/>
      <c r="QHE33" s="84"/>
      <c r="QHF33" s="84"/>
      <c r="QHG33" s="84"/>
      <c r="QHH33" s="84"/>
      <c r="QHI33" s="84"/>
      <c r="QHJ33" s="84"/>
      <c r="QHK33" s="84"/>
      <c r="QHL33" s="84"/>
      <c r="QHM33" s="84"/>
      <c r="QHN33" s="84"/>
      <c r="QHO33" s="84"/>
      <c r="QHP33" s="84"/>
      <c r="QHQ33" s="84"/>
      <c r="QHR33" s="84"/>
      <c r="QHS33" s="84"/>
      <c r="QHT33" s="84"/>
      <c r="QHU33" s="84"/>
      <c r="QHV33" s="84"/>
      <c r="QHW33" s="84"/>
      <c r="QHX33" s="84"/>
      <c r="QHY33" s="84"/>
      <c r="QHZ33" s="84"/>
      <c r="QIA33" s="84"/>
      <c r="QIB33" s="84"/>
      <c r="QIC33" s="84"/>
      <c r="QID33" s="84"/>
      <c r="QIE33" s="84"/>
      <c r="QIF33" s="84"/>
      <c r="QIG33" s="84"/>
      <c r="QIH33" s="84"/>
      <c r="QII33" s="84"/>
      <c r="QIJ33" s="84"/>
      <c r="QIK33" s="84"/>
      <c r="QIL33" s="84"/>
      <c r="QIM33" s="84"/>
      <c r="QIN33" s="84"/>
      <c r="QIO33" s="84"/>
      <c r="QIP33" s="84"/>
      <c r="QIQ33" s="84"/>
      <c r="QIR33" s="84"/>
      <c r="QIS33" s="84"/>
      <c r="QIT33" s="84"/>
      <c r="QIU33" s="84"/>
      <c r="QIV33" s="84"/>
      <c r="QIW33" s="84"/>
      <c r="QIX33" s="84"/>
      <c r="QIY33" s="84"/>
      <c r="QIZ33" s="84"/>
      <c r="QJA33" s="84"/>
      <c r="QJB33" s="84"/>
      <c r="QJC33" s="84"/>
      <c r="QJD33" s="84"/>
      <c r="QJE33" s="84"/>
      <c r="QJF33" s="84"/>
      <c r="QJG33" s="84"/>
      <c r="QJH33" s="84"/>
      <c r="QJI33" s="84"/>
      <c r="QJJ33" s="84"/>
      <c r="QJK33" s="84"/>
      <c r="QJL33" s="84"/>
      <c r="QJM33" s="84"/>
      <c r="QJN33" s="84"/>
      <c r="QJO33" s="84"/>
      <c r="QJP33" s="84"/>
      <c r="QJQ33" s="84"/>
      <c r="QJR33" s="84"/>
      <c r="QJS33" s="84"/>
      <c r="QJT33" s="84"/>
      <c r="QJU33" s="84"/>
      <c r="QJV33" s="84"/>
      <c r="QJW33" s="84"/>
      <c r="QJX33" s="84"/>
      <c r="QJY33" s="84"/>
      <c r="QJZ33" s="84"/>
      <c r="QKA33" s="84"/>
      <c r="QKB33" s="84"/>
      <c r="QKC33" s="84"/>
      <c r="QKD33" s="84"/>
      <c r="QKE33" s="84"/>
      <c r="QKF33" s="84"/>
      <c r="QKG33" s="84"/>
      <c r="QKH33" s="84"/>
      <c r="QKI33" s="84"/>
      <c r="QKJ33" s="84"/>
      <c r="QKK33" s="84"/>
      <c r="QKL33" s="84"/>
      <c r="QKM33" s="84"/>
      <c r="QKN33" s="84"/>
      <c r="QKO33" s="84"/>
      <c r="QKP33" s="84"/>
      <c r="QKQ33" s="84"/>
      <c r="QKR33" s="84"/>
      <c r="QKS33" s="84"/>
      <c r="QKT33" s="84"/>
      <c r="QKU33" s="84"/>
      <c r="QKV33" s="84"/>
      <c r="QKW33" s="84"/>
      <c r="QKX33" s="84"/>
      <c r="QKY33" s="84"/>
      <c r="QKZ33" s="84"/>
      <c r="QLA33" s="84"/>
      <c r="QLB33" s="84"/>
      <c r="QLC33" s="84"/>
      <c r="QLD33" s="84"/>
      <c r="QLE33" s="84"/>
      <c r="QLF33" s="84"/>
      <c r="QLG33" s="84"/>
      <c r="QLH33" s="84"/>
      <c r="QLI33" s="84"/>
      <c r="QLJ33" s="84"/>
      <c r="QLK33" s="84"/>
      <c r="QLL33" s="84"/>
      <c r="QLM33" s="84"/>
      <c r="QLN33" s="84"/>
      <c r="QLO33" s="84"/>
      <c r="QLP33" s="84"/>
      <c r="QLQ33" s="84"/>
      <c r="QLR33" s="84"/>
      <c r="QLS33" s="84"/>
      <c r="QLT33" s="84"/>
      <c r="QLU33" s="84"/>
      <c r="QLV33" s="84"/>
      <c r="QLW33" s="84"/>
      <c r="QLX33" s="84"/>
      <c r="QLY33" s="84"/>
      <c r="QLZ33" s="84"/>
      <c r="QMA33" s="84"/>
      <c r="QMB33" s="84"/>
      <c r="QMC33" s="84"/>
      <c r="QMD33" s="84"/>
      <c r="QME33" s="84"/>
      <c r="QMF33" s="84"/>
      <c r="QMG33" s="84"/>
      <c r="QMH33" s="84"/>
      <c r="QMI33" s="84"/>
      <c r="QMJ33" s="84"/>
      <c r="QMK33" s="84"/>
      <c r="QML33" s="84"/>
      <c r="QMM33" s="84"/>
      <c r="QMN33" s="84"/>
      <c r="QMO33" s="84"/>
      <c r="QMP33" s="84"/>
      <c r="QMQ33" s="84"/>
      <c r="QMR33" s="84"/>
      <c r="QMS33" s="84"/>
      <c r="QMT33" s="84"/>
      <c r="QMU33" s="84"/>
      <c r="QMV33" s="84"/>
      <c r="QMW33" s="84"/>
      <c r="QMX33" s="84"/>
      <c r="QMY33" s="84"/>
      <c r="QMZ33" s="84"/>
      <c r="QNA33" s="84"/>
      <c r="QNB33" s="84"/>
      <c r="QNC33" s="84"/>
      <c r="QND33" s="84"/>
      <c r="QNE33" s="84"/>
      <c r="QNF33" s="84"/>
      <c r="QNG33" s="84"/>
      <c r="QNH33" s="84"/>
      <c r="QNI33" s="84"/>
      <c r="QNJ33" s="84"/>
      <c r="QNK33" s="84"/>
      <c r="QNL33" s="84"/>
      <c r="QNM33" s="84"/>
      <c r="QNN33" s="84"/>
      <c r="QNO33" s="84"/>
      <c r="QNP33" s="84"/>
      <c r="QNQ33" s="84"/>
      <c r="QNR33" s="84"/>
      <c r="QNS33" s="84"/>
      <c r="QNT33" s="84"/>
      <c r="QNU33" s="84"/>
      <c r="QNV33" s="84"/>
      <c r="QNW33" s="84"/>
      <c r="QNX33" s="84"/>
      <c r="QNY33" s="84"/>
      <c r="QNZ33" s="84"/>
      <c r="QOA33" s="84"/>
      <c r="QOB33" s="84"/>
      <c r="QOC33" s="84"/>
      <c r="QOD33" s="84"/>
      <c r="QOE33" s="84"/>
      <c r="QOF33" s="84"/>
      <c r="QOG33" s="84"/>
      <c r="QOH33" s="84"/>
      <c r="QOI33" s="84"/>
      <c r="QOJ33" s="84"/>
      <c r="QOK33" s="84"/>
      <c r="QOL33" s="84"/>
      <c r="QOM33" s="84"/>
      <c r="QON33" s="84"/>
      <c r="QOO33" s="84"/>
      <c r="QOP33" s="84"/>
      <c r="QOQ33" s="84"/>
      <c r="QOR33" s="84"/>
      <c r="QOS33" s="84"/>
      <c r="QOT33" s="84"/>
      <c r="QOU33" s="84"/>
      <c r="QOV33" s="84"/>
      <c r="QOW33" s="84"/>
      <c r="QOX33" s="84"/>
      <c r="QOY33" s="84"/>
      <c r="QOZ33" s="84"/>
      <c r="QPA33" s="84"/>
      <c r="QPB33" s="84"/>
      <c r="QPC33" s="84"/>
      <c r="QPD33" s="84"/>
      <c r="QPE33" s="84"/>
      <c r="QPF33" s="84"/>
      <c r="QPG33" s="84"/>
      <c r="QPH33" s="84"/>
      <c r="QPI33" s="84"/>
      <c r="QPJ33" s="84"/>
      <c r="QPK33" s="84"/>
      <c r="QPL33" s="84"/>
      <c r="QPM33" s="84"/>
      <c r="QPN33" s="84"/>
      <c r="QPO33" s="84"/>
      <c r="QPP33" s="84"/>
      <c r="QPQ33" s="84"/>
      <c r="QPR33" s="84"/>
      <c r="QPS33" s="84"/>
      <c r="QPT33" s="84"/>
      <c r="QPU33" s="84"/>
      <c r="QPV33" s="84"/>
      <c r="QPW33" s="84"/>
      <c r="QPX33" s="84"/>
      <c r="QPY33" s="84"/>
      <c r="QPZ33" s="84"/>
      <c r="QQA33" s="84"/>
      <c r="QQB33" s="84"/>
      <c r="QQC33" s="84"/>
      <c r="QQD33" s="84"/>
      <c r="QQE33" s="84"/>
      <c r="QQF33" s="84"/>
      <c r="QQG33" s="84"/>
      <c r="QQH33" s="84"/>
      <c r="QQI33" s="84"/>
      <c r="QQJ33" s="84"/>
      <c r="QQK33" s="84"/>
      <c r="QQL33" s="84"/>
      <c r="QQM33" s="84"/>
      <c r="QQN33" s="84"/>
      <c r="QQO33" s="84"/>
      <c r="QQP33" s="84"/>
      <c r="QQQ33" s="84"/>
      <c r="QQR33" s="84"/>
      <c r="QQS33" s="84"/>
      <c r="QQT33" s="84"/>
      <c r="QQU33" s="84"/>
      <c r="QQV33" s="84"/>
      <c r="QQW33" s="84"/>
      <c r="QQX33" s="84"/>
      <c r="QQY33" s="84"/>
      <c r="QQZ33" s="84"/>
      <c r="QRA33" s="84"/>
      <c r="QRB33" s="84"/>
      <c r="QRC33" s="84"/>
      <c r="QRD33" s="84"/>
      <c r="QRE33" s="84"/>
      <c r="QRF33" s="84"/>
      <c r="QRG33" s="84"/>
      <c r="QRH33" s="84"/>
      <c r="QRI33" s="84"/>
      <c r="QRJ33" s="84"/>
      <c r="QRK33" s="84"/>
      <c r="QRL33" s="84"/>
      <c r="QRM33" s="84"/>
      <c r="QRN33" s="84"/>
      <c r="QRO33" s="84"/>
      <c r="QRP33" s="84"/>
      <c r="QRQ33" s="84"/>
      <c r="QRR33" s="84"/>
      <c r="QRS33" s="84"/>
      <c r="QRT33" s="84"/>
      <c r="QRU33" s="84"/>
      <c r="QRV33" s="84"/>
      <c r="QRW33" s="84"/>
      <c r="QRX33" s="84"/>
      <c r="QRY33" s="84"/>
      <c r="QRZ33" s="84"/>
      <c r="QSA33" s="84"/>
      <c r="QSB33" s="84"/>
      <c r="QSC33" s="84"/>
      <c r="QSD33" s="84"/>
      <c r="QSE33" s="84"/>
      <c r="QSF33" s="84"/>
      <c r="QSG33" s="84"/>
      <c r="QSH33" s="84"/>
      <c r="QSI33" s="84"/>
      <c r="QSJ33" s="84"/>
      <c r="QSK33" s="84"/>
      <c r="QSL33" s="84"/>
      <c r="QSM33" s="84"/>
      <c r="QSN33" s="84"/>
      <c r="QSO33" s="84"/>
      <c r="QSP33" s="84"/>
      <c r="QSQ33" s="84"/>
      <c r="QSR33" s="84"/>
      <c r="QSS33" s="84"/>
      <c r="QST33" s="84"/>
      <c r="QSU33" s="84"/>
      <c r="QSV33" s="84"/>
      <c r="QSW33" s="84"/>
      <c r="QSX33" s="84"/>
      <c r="QSY33" s="84"/>
      <c r="QSZ33" s="84"/>
      <c r="QTA33" s="84"/>
      <c r="QTB33" s="84"/>
      <c r="QTC33" s="84"/>
      <c r="QTD33" s="84"/>
      <c r="QTE33" s="84"/>
      <c r="QTF33" s="84"/>
      <c r="QTG33" s="84"/>
      <c r="QTH33" s="84"/>
      <c r="QTI33" s="84"/>
      <c r="QTJ33" s="84"/>
      <c r="QTK33" s="84"/>
      <c r="QTL33" s="84"/>
      <c r="QTM33" s="84"/>
      <c r="QTN33" s="84"/>
      <c r="QTO33" s="84"/>
      <c r="QTP33" s="84"/>
      <c r="QTQ33" s="84"/>
      <c r="QTR33" s="84"/>
      <c r="QTS33" s="84"/>
      <c r="QTT33" s="84"/>
      <c r="QTU33" s="84"/>
      <c r="QTV33" s="84"/>
      <c r="QTW33" s="84"/>
      <c r="QTX33" s="84"/>
      <c r="QTY33" s="84"/>
      <c r="QTZ33" s="84"/>
      <c r="QUA33" s="84"/>
      <c r="QUB33" s="84"/>
      <c r="QUC33" s="84"/>
      <c r="QUD33" s="84"/>
      <c r="QUE33" s="84"/>
      <c r="QUF33" s="84"/>
      <c r="QUG33" s="84"/>
      <c r="QUH33" s="84"/>
      <c r="QUI33" s="84"/>
      <c r="QUJ33" s="84"/>
      <c r="QUK33" s="84"/>
      <c r="QUL33" s="84"/>
      <c r="QUM33" s="84"/>
      <c r="QUN33" s="84"/>
      <c r="QUO33" s="84"/>
      <c r="QUP33" s="84"/>
      <c r="QUQ33" s="84"/>
      <c r="QUR33" s="84"/>
      <c r="QUS33" s="84"/>
      <c r="QUT33" s="84"/>
      <c r="QUU33" s="84"/>
      <c r="QUV33" s="84"/>
      <c r="QUW33" s="84"/>
      <c r="QUX33" s="84"/>
      <c r="QUY33" s="84"/>
      <c r="QUZ33" s="84"/>
      <c r="QVA33" s="84"/>
      <c r="QVB33" s="84"/>
      <c r="QVC33" s="84"/>
      <c r="QVD33" s="84"/>
      <c r="QVE33" s="84"/>
      <c r="QVF33" s="84"/>
      <c r="QVG33" s="84"/>
      <c r="QVH33" s="84"/>
      <c r="QVI33" s="84"/>
      <c r="QVJ33" s="84"/>
      <c r="QVK33" s="84"/>
      <c r="QVL33" s="84"/>
      <c r="QVM33" s="84"/>
      <c r="QVN33" s="84"/>
      <c r="QVO33" s="84"/>
      <c r="QVP33" s="84"/>
      <c r="QVQ33" s="84"/>
      <c r="QVR33" s="84"/>
      <c r="QVS33" s="84"/>
      <c r="QVT33" s="84"/>
      <c r="QVU33" s="84"/>
      <c r="QVV33" s="84"/>
      <c r="QVW33" s="84"/>
      <c r="QVX33" s="84"/>
      <c r="QVY33" s="84"/>
      <c r="QVZ33" s="84"/>
      <c r="QWA33" s="84"/>
      <c r="QWB33" s="84"/>
      <c r="QWC33" s="84"/>
      <c r="QWD33" s="84"/>
      <c r="QWE33" s="84"/>
      <c r="QWF33" s="84"/>
      <c r="QWG33" s="84"/>
      <c r="QWH33" s="84"/>
      <c r="QWI33" s="84"/>
      <c r="QWJ33" s="84"/>
      <c r="QWK33" s="84"/>
      <c r="QWL33" s="84"/>
      <c r="QWM33" s="84"/>
      <c r="QWN33" s="84"/>
      <c r="QWO33" s="84"/>
      <c r="QWP33" s="84"/>
      <c r="QWQ33" s="84"/>
      <c r="QWR33" s="84"/>
      <c r="QWS33" s="84"/>
      <c r="QWT33" s="84"/>
      <c r="QWU33" s="84"/>
      <c r="QWV33" s="84"/>
      <c r="QWW33" s="84"/>
      <c r="QWX33" s="84"/>
      <c r="QWY33" s="84"/>
      <c r="QWZ33" s="84"/>
      <c r="QXA33" s="84"/>
      <c r="QXB33" s="84"/>
      <c r="QXC33" s="84"/>
      <c r="QXD33" s="84"/>
      <c r="QXE33" s="84"/>
      <c r="QXF33" s="84"/>
      <c r="QXG33" s="84"/>
      <c r="QXH33" s="84"/>
      <c r="QXI33" s="84"/>
      <c r="QXJ33" s="84"/>
      <c r="QXK33" s="84"/>
      <c r="QXL33" s="84"/>
      <c r="QXM33" s="84"/>
      <c r="QXN33" s="84"/>
      <c r="QXO33" s="84"/>
      <c r="QXP33" s="84"/>
      <c r="QXQ33" s="84"/>
      <c r="QXR33" s="84"/>
      <c r="QXS33" s="84"/>
      <c r="QXT33" s="84"/>
      <c r="QXU33" s="84"/>
      <c r="QXV33" s="84"/>
      <c r="QXW33" s="84"/>
      <c r="QXX33" s="84"/>
      <c r="QXY33" s="84"/>
      <c r="QXZ33" s="84"/>
      <c r="QYA33" s="84"/>
      <c r="QYB33" s="84"/>
      <c r="QYC33" s="84"/>
      <c r="QYD33" s="84"/>
      <c r="QYE33" s="84"/>
      <c r="QYF33" s="84"/>
      <c r="QYG33" s="84"/>
      <c r="QYH33" s="84"/>
      <c r="QYI33" s="84"/>
      <c r="QYJ33" s="84"/>
      <c r="QYK33" s="84"/>
      <c r="QYL33" s="84"/>
      <c r="QYM33" s="84"/>
      <c r="QYN33" s="84"/>
      <c r="QYO33" s="84"/>
      <c r="QYP33" s="84"/>
      <c r="QYQ33" s="84"/>
      <c r="QYR33" s="84"/>
      <c r="QYS33" s="84"/>
      <c r="QYT33" s="84"/>
      <c r="QYU33" s="84"/>
      <c r="QYV33" s="84"/>
      <c r="QYW33" s="84"/>
      <c r="QYX33" s="84"/>
      <c r="QYY33" s="84"/>
      <c r="QYZ33" s="84"/>
      <c r="QZA33" s="84"/>
      <c r="QZB33" s="84"/>
      <c r="QZC33" s="84"/>
      <c r="QZD33" s="84"/>
      <c r="QZE33" s="84"/>
      <c r="QZF33" s="84"/>
      <c r="QZG33" s="84"/>
      <c r="QZH33" s="84"/>
      <c r="QZI33" s="84"/>
      <c r="QZJ33" s="84"/>
      <c r="QZK33" s="84"/>
      <c r="QZL33" s="84"/>
      <c r="QZM33" s="84"/>
      <c r="QZN33" s="84"/>
      <c r="QZO33" s="84"/>
      <c r="QZP33" s="84"/>
      <c r="QZQ33" s="84"/>
      <c r="QZR33" s="84"/>
      <c r="QZS33" s="84"/>
      <c r="QZT33" s="84"/>
      <c r="QZU33" s="84"/>
      <c r="QZV33" s="84"/>
      <c r="QZW33" s="84"/>
      <c r="QZX33" s="84"/>
      <c r="QZY33" s="84"/>
      <c r="QZZ33" s="84"/>
      <c r="RAA33" s="84"/>
      <c r="RAB33" s="84"/>
      <c r="RAC33" s="84"/>
      <c r="RAD33" s="84"/>
      <c r="RAE33" s="84"/>
      <c r="RAF33" s="84"/>
      <c r="RAG33" s="84"/>
      <c r="RAH33" s="84"/>
      <c r="RAI33" s="84"/>
      <c r="RAJ33" s="84"/>
      <c r="RAK33" s="84"/>
      <c r="RAL33" s="84"/>
      <c r="RAM33" s="84"/>
      <c r="RAN33" s="84"/>
      <c r="RAO33" s="84"/>
      <c r="RAP33" s="84"/>
      <c r="RAQ33" s="84"/>
      <c r="RAR33" s="84"/>
      <c r="RAS33" s="84"/>
      <c r="RAT33" s="84"/>
      <c r="RAU33" s="84"/>
      <c r="RAV33" s="84"/>
      <c r="RAW33" s="84"/>
      <c r="RAX33" s="84"/>
      <c r="RAY33" s="84"/>
      <c r="RAZ33" s="84"/>
      <c r="RBA33" s="84"/>
      <c r="RBB33" s="84"/>
      <c r="RBC33" s="84"/>
      <c r="RBD33" s="84"/>
      <c r="RBE33" s="84"/>
      <c r="RBF33" s="84"/>
      <c r="RBG33" s="84"/>
      <c r="RBH33" s="84"/>
      <c r="RBI33" s="84"/>
      <c r="RBJ33" s="84"/>
      <c r="RBK33" s="84"/>
      <c r="RBL33" s="84"/>
      <c r="RBM33" s="84"/>
      <c r="RBN33" s="84"/>
      <c r="RBO33" s="84"/>
      <c r="RBP33" s="84"/>
      <c r="RBQ33" s="84"/>
      <c r="RBR33" s="84"/>
      <c r="RBS33" s="84"/>
      <c r="RBT33" s="84"/>
      <c r="RBU33" s="84"/>
      <c r="RBV33" s="84"/>
      <c r="RBW33" s="84"/>
      <c r="RBX33" s="84"/>
      <c r="RBY33" s="84"/>
      <c r="RBZ33" s="84"/>
      <c r="RCA33" s="84"/>
      <c r="RCB33" s="84"/>
      <c r="RCC33" s="84"/>
      <c r="RCD33" s="84"/>
      <c r="RCE33" s="84"/>
      <c r="RCF33" s="84"/>
      <c r="RCG33" s="84"/>
      <c r="RCH33" s="84"/>
      <c r="RCI33" s="84"/>
      <c r="RCJ33" s="84"/>
      <c r="RCK33" s="84"/>
      <c r="RCL33" s="84"/>
      <c r="RCM33" s="84"/>
      <c r="RCN33" s="84"/>
      <c r="RCO33" s="84"/>
      <c r="RCP33" s="84"/>
      <c r="RCQ33" s="84"/>
      <c r="RCR33" s="84"/>
      <c r="RCS33" s="84"/>
      <c r="RCT33" s="84"/>
      <c r="RCU33" s="84"/>
      <c r="RCV33" s="84"/>
      <c r="RCW33" s="84"/>
      <c r="RCX33" s="84"/>
      <c r="RCY33" s="84"/>
      <c r="RCZ33" s="84"/>
      <c r="RDA33" s="84"/>
      <c r="RDB33" s="84"/>
      <c r="RDC33" s="84"/>
      <c r="RDD33" s="84"/>
      <c r="RDE33" s="84"/>
      <c r="RDF33" s="84"/>
      <c r="RDG33" s="84"/>
      <c r="RDH33" s="84"/>
      <c r="RDI33" s="84"/>
      <c r="RDJ33" s="84"/>
      <c r="RDK33" s="84"/>
      <c r="RDL33" s="84"/>
      <c r="RDM33" s="84"/>
      <c r="RDN33" s="84"/>
      <c r="RDO33" s="84"/>
      <c r="RDP33" s="84"/>
      <c r="RDQ33" s="84"/>
      <c r="RDR33" s="84"/>
      <c r="RDS33" s="84"/>
      <c r="RDT33" s="84"/>
      <c r="RDU33" s="84"/>
      <c r="RDV33" s="84"/>
      <c r="RDW33" s="84"/>
      <c r="RDX33" s="84"/>
      <c r="RDY33" s="84"/>
      <c r="RDZ33" s="84"/>
      <c r="REA33" s="84"/>
      <c r="REB33" s="84"/>
      <c r="REC33" s="84"/>
      <c r="RED33" s="84"/>
      <c r="REE33" s="84"/>
      <c r="REF33" s="84"/>
      <c r="REG33" s="84"/>
      <c r="REH33" s="84"/>
      <c r="REI33" s="84"/>
      <c r="REJ33" s="84"/>
      <c r="REK33" s="84"/>
      <c r="REL33" s="84"/>
      <c r="REM33" s="84"/>
      <c r="REN33" s="84"/>
      <c r="REO33" s="84"/>
      <c r="REP33" s="84"/>
      <c r="REQ33" s="84"/>
      <c r="RER33" s="84"/>
      <c r="RES33" s="84"/>
      <c r="RET33" s="84"/>
      <c r="REU33" s="84"/>
      <c r="REV33" s="84"/>
      <c r="REW33" s="84"/>
      <c r="REX33" s="84"/>
      <c r="REY33" s="84"/>
      <c r="REZ33" s="84"/>
      <c r="RFA33" s="84"/>
      <c r="RFB33" s="84"/>
      <c r="RFC33" s="84"/>
      <c r="RFD33" s="84"/>
      <c r="RFE33" s="84"/>
      <c r="RFF33" s="84"/>
      <c r="RFG33" s="84"/>
      <c r="RFH33" s="84"/>
      <c r="RFI33" s="84"/>
      <c r="RFJ33" s="84"/>
      <c r="RFK33" s="84"/>
      <c r="RFL33" s="84"/>
      <c r="RFM33" s="84"/>
      <c r="RFN33" s="84"/>
      <c r="RFO33" s="84"/>
      <c r="RFP33" s="84"/>
      <c r="RFQ33" s="84"/>
      <c r="RFR33" s="84"/>
      <c r="RFS33" s="84"/>
      <c r="RFT33" s="84"/>
      <c r="RFU33" s="84"/>
      <c r="RFV33" s="84"/>
      <c r="RFW33" s="84"/>
      <c r="RFX33" s="84"/>
      <c r="RFY33" s="84"/>
      <c r="RFZ33" s="84"/>
      <c r="RGA33" s="84"/>
      <c r="RGB33" s="84"/>
      <c r="RGC33" s="84"/>
      <c r="RGD33" s="84"/>
      <c r="RGE33" s="84"/>
      <c r="RGF33" s="84"/>
      <c r="RGG33" s="84"/>
      <c r="RGH33" s="84"/>
      <c r="RGI33" s="84"/>
      <c r="RGJ33" s="84"/>
      <c r="RGK33" s="84"/>
      <c r="RGL33" s="84"/>
      <c r="RGM33" s="84"/>
      <c r="RGN33" s="84"/>
      <c r="RGO33" s="84"/>
      <c r="RGP33" s="84"/>
      <c r="RGQ33" s="84"/>
      <c r="RGR33" s="84"/>
      <c r="RGS33" s="84"/>
      <c r="RGT33" s="84"/>
      <c r="RGU33" s="84"/>
      <c r="RGV33" s="84"/>
      <c r="RGW33" s="84"/>
      <c r="RGX33" s="84"/>
      <c r="RGY33" s="84"/>
      <c r="RGZ33" s="84"/>
      <c r="RHA33" s="84"/>
      <c r="RHB33" s="84"/>
      <c r="RHC33" s="84"/>
      <c r="RHD33" s="84"/>
      <c r="RHE33" s="84"/>
      <c r="RHF33" s="84"/>
      <c r="RHG33" s="84"/>
      <c r="RHH33" s="84"/>
      <c r="RHI33" s="84"/>
      <c r="RHJ33" s="84"/>
      <c r="RHK33" s="84"/>
      <c r="RHL33" s="84"/>
      <c r="RHM33" s="84"/>
      <c r="RHN33" s="84"/>
      <c r="RHO33" s="84"/>
      <c r="RHP33" s="84"/>
      <c r="RHQ33" s="84"/>
      <c r="RHR33" s="84"/>
      <c r="RHS33" s="84"/>
      <c r="RHT33" s="84"/>
      <c r="RHU33" s="84"/>
      <c r="RHV33" s="84"/>
      <c r="RHW33" s="84"/>
      <c r="RHX33" s="84"/>
      <c r="RHY33" s="84"/>
      <c r="RHZ33" s="84"/>
      <c r="RIA33" s="84"/>
      <c r="RIB33" s="84"/>
      <c r="RIC33" s="84"/>
      <c r="RID33" s="84"/>
      <c r="RIE33" s="84"/>
      <c r="RIF33" s="84"/>
      <c r="RIG33" s="84"/>
      <c r="RIH33" s="84"/>
      <c r="RII33" s="84"/>
      <c r="RIJ33" s="84"/>
      <c r="RIK33" s="84"/>
      <c r="RIL33" s="84"/>
      <c r="RIM33" s="84"/>
      <c r="RIN33" s="84"/>
      <c r="RIO33" s="84"/>
      <c r="RIP33" s="84"/>
      <c r="RIQ33" s="84"/>
      <c r="RIR33" s="84"/>
      <c r="RIS33" s="84"/>
      <c r="RIT33" s="84"/>
      <c r="RIU33" s="84"/>
      <c r="RIV33" s="84"/>
      <c r="RIW33" s="84"/>
      <c r="RIX33" s="84"/>
      <c r="RIY33" s="84"/>
      <c r="RIZ33" s="84"/>
      <c r="RJA33" s="84"/>
      <c r="RJB33" s="84"/>
      <c r="RJC33" s="84"/>
      <c r="RJD33" s="84"/>
      <c r="RJE33" s="84"/>
      <c r="RJF33" s="84"/>
      <c r="RJG33" s="84"/>
      <c r="RJH33" s="84"/>
      <c r="RJI33" s="84"/>
      <c r="RJJ33" s="84"/>
      <c r="RJK33" s="84"/>
      <c r="RJL33" s="84"/>
      <c r="RJM33" s="84"/>
      <c r="RJN33" s="84"/>
      <c r="RJO33" s="84"/>
      <c r="RJP33" s="84"/>
      <c r="RJQ33" s="84"/>
      <c r="RJR33" s="84"/>
      <c r="RJS33" s="84"/>
      <c r="RJT33" s="84"/>
      <c r="RJU33" s="84"/>
      <c r="RJV33" s="84"/>
      <c r="RJW33" s="84"/>
      <c r="RJX33" s="84"/>
      <c r="RJY33" s="84"/>
      <c r="RJZ33" s="84"/>
      <c r="RKA33" s="84"/>
      <c r="RKB33" s="84"/>
      <c r="RKC33" s="84"/>
      <c r="RKD33" s="84"/>
      <c r="RKE33" s="84"/>
      <c r="RKF33" s="84"/>
      <c r="RKG33" s="84"/>
      <c r="RKH33" s="84"/>
      <c r="RKI33" s="84"/>
      <c r="RKJ33" s="84"/>
      <c r="RKK33" s="84"/>
      <c r="RKL33" s="84"/>
      <c r="RKM33" s="84"/>
      <c r="RKN33" s="84"/>
      <c r="RKO33" s="84"/>
      <c r="RKP33" s="84"/>
      <c r="RKQ33" s="84"/>
      <c r="RKR33" s="84"/>
      <c r="RKS33" s="84"/>
      <c r="RKT33" s="84"/>
      <c r="RKU33" s="84"/>
      <c r="RKV33" s="84"/>
      <c r="RKW33" s="84"/>
      <c r="RKX33" s="84"/>
      <c r="RKY33" s="84"/>
      <c r="RKZ33" s="84"/>
      <c r="RLA33" s="84"/>
      <c r="RLB33" s="84"/>
      <c r="RLC33" s="84"/>
      <c r="RLD33" s="84"/>
      <c r="RLE33" s="84"/>
      <c r="RLF33" s="84"/>
      <c r="RLG33" s="84"/>
      <c r="RLH33" s="84"/>
      <c r="RLI33" s="84"/>
      <c r="RLJ33" s="84"/>
      <c r="RLK33" s="84"/>
      <c r="RLL33" s="84"/>
      <c r="RLM33" s="84"/>
      <c r="RLN33" s="84"/>
      <c r="RLO33" s="84"/>
      <c r="RLP33" s="84"/>
      <c r="RLQ33" s="84"/>
      <c r="RLR33" s="84"/>
      <c r="RLS33" s="84"/>
      <c r="RLT33" s="84"/>
      <c r="RLU33" s="84"/>
      <c r="RLV33" s="84"/>
      <c r="RLW33" s="84"/>
      <c r="RLX33" s="84"/>
      <c r="RLY33" s="84"/>
      <c r="RLZ33" s="84"/>
      <c r="RMA33" s="84"/>
      <c r="RMB33" s="84"/>
      <c r="RMC33" s="84"/>
      <c r="RMD33" s="84"/>
      <c r="RME33" s="84"/>
      <c r="RMF33" s="84"/>
      <c r="RMG33" s="84"/>
      <c r="RMH33" s="84"/>
      <c r="RMI33" s="84"/>
      <c r="RMJ33" s="84"/>
      <c r="RMK33" s="84"/>
      <c r="RML33" s="84"/>
      <c r="RMM33" s="84"/>
      <c r="RMN33" s="84"/>
      <c r="RMO33" s="84"/>
      <c r="RMP33" s="84"/>
      <c r="RMQ33" s="84"/>
      <c r="RMR33" s="84"/>
      <c r="RMS33" s="84"/>
      <c r="RMT33" s="84"/>
      <c r="RMU33" s="84"/>
      <c r="RMV33" s="84"/>
      <c r="RMW33" s="84"/>
      <c r="RMX33" s="84"/>
      <c r="RMY33" s="84"/>
      <c r="RMZ33" s="84"/>
      <c r="RNA33" s="84"/>
      <c r="RNB33" s="84"/>
      <c r="RNC33" s="84"/>
      <c r="RND33" s="84"/>
      <c r="RNE33" s="84"/>
      <c r="RNF33" s="84"/>
      <c r="RNG33" s="84"/>
      <c r="RNH33" s="84"/>
      <c r="RNI33" s="84"/>
      <c r="RNJ33" s="84"/>
      <c r="RNK33" s="84"/>
      <c r="RNL33" s="84"/>
      <c r="RNM33" s="84"/>
      <c r="RNN33" s="84"/>
      <c r="RNO33" s="84"/>
      <c r="RNP33" s="84"/>
      <c r="RNQ33" s="84"/>
      <c r="RNR33" s="84"/>
      <c r="RNS33" s="84"/>
      <c r="RNT33" s="84"/>
      <c r="RNU33" s="84"/>
      <c r="RNV33" s="84"/>
      <c r="RNW33" s="84"/>
      <c r="RNX33" s="84"/>
      <c r="RNY33" s="84"/>
      <c r="RNZ33" s="84"/>
      <c r="ROA33" s="84"/>
      <c r="ROB33" s="84"/>
      <c r="ROC33" s="84"/>
      <c r="ROD33" s="84"/>
      <c r="ROE33" s="84"/>
      <c r="ROF33" s="84"/>
      <c r="ROG33" s="84"/>
      <c r="ROH33" s="84"/>
      <c r="ROI33" s="84"/>
      <c r="ROJ33" s="84"/>
      <c r="ROK33" s="84"/>
      <c r="ROL33" s="84"/>
      <c r="ROM33" s="84"/>
      <c r="RON33" s="84"/>
      <c r="ROO33" s="84"/>
      <c r="ROP33" s="84"/>
      <c r="ROQ33" s="84"/>
      <c r="ROR33" s="84"/>
      <c r="ROS33" s="84"/>
      <c r="ROT33" s="84"/>
      <c r="ROU33" s="84"/>
      <c r="ROV33" s="84"/>
      <c r="ROW33" s="84"/>
      <c r="ROX33" s="84"/>
      <c r="ROY33" s="84"/>
      <c r="ROZ33" s="84"/>
      <c r="RPA33" s="84"/>
      <c r="RPB33" s="84"/>
      <c r="RPC33" s="84"/>
      <c r="RPD33" s="84"/>
      <c r="RPE33" s="84"/>
      <c r="RPF33" s="84"/>
      <c r="RPG33" s="84"/>
      <c r="RPH33" s="84"/>
      <c r="RPI33" s="84"/>
      <c r="RPJ33" s="84"/>
      <c r="RPK33" s="84"/>
      <c r="RPL33" s="84"/>
      <c r="RPM33" s="84"/>
      <c r="RPN33" s="84"/>
      <c r="RPO33" s="84"/>
      <c r="RPP33" s="84"/>
      <c r="RPQ33" s="84"/>
      <c r="RPR33" s="84"/>
      <c r="RPS33" s="84"/>
      <c r="RPT33" s="84"/>
      <c r="RPU33" s="84"/>
      <c r="RPV33" s="84"/>
      <c r="RPW33" s="84"/>
      <c r="RPX33" s="84"/>
      <c r="RPY33" s="84"/>
      <c r="RPZ33" s="84"/>
      <c r="RQA33" s="84"/>
      <c r="RQB33" s="84"/>
      <c r="RQC33" s="84"/>
      <c r="RQD33" s="84"/>
      <c r="RQE33" s="84"/>
      <c r="RQF33" s="84"/>
      <c r="RQG33" s="84"/>
      <c r="RQH33" s="84"/>
      <c r="RQI33" s="84"/>
      <c r="RQJ33" s="84"/>
      <c r="RQK33" s="84"/>
      <c r="RQL33" s="84"/>
      <c r="RQM33" s="84"/>
      <c r="RQN33" s="84"/>
      <c r="RQO33" s="84"/>
      <c r="RQP33" s="84"/>
      <c r="RQQ33" s="84"/>
      <c r="RQR33" s="84"/>
      <c r="RQS33" s="84"/>
      <c r="RQT33" s="84"/>
      <c r="RQU33" s="84"/>
      <c r="RQV33" s="84"/>
      <c r="RQW33" s="84"/>
      <c r="RQX33" s="84"/>
      <c r="RQY33" s="84"/>
      <c r="RQZ33" s="84"/>
      <c r="RRA33" s="84"/>
      <c r="RRB33" s="84"/>
      <c r="RRC33" s="84"/>
      <c r="RRD33" s="84"/>
      <c r="RRE33" s="84"/>
      <c r="RRF33" s="84"/>
      <c r="RRG33" s="84"/>
      <c r="RRH33" s="84"/>
      <c r="RRI33" s="84"/>
      <c r="RRJ33" s="84"/>
      <c r="RRK33" s="84"/>
      <c r="RRL33" s="84"/>
      <c r="RRM33" s="84"/>
      <c r="RRN33" s="84"/>
      <c r="RRO33" s="84"/>
      <c r="RRP33" s="84"/>
      <c r="RRQ33" s="84"/>
      <c r="RRR33" s="84"/>
      <c r="RRS33" s="84"/>
      <c r="RRT33" s="84"/>
      <c r="RRU33" s="84"/>
      <c r="RRV33" s="84"/>
      <c r="RRW33" s="84"/>
      <c r="RRX33" s="84"/>
      <c r="RRY33" s="84"/>
      <c r="RRZ33" s="84"/>
      <c r="RSA33" s="84"/>
      <c r="RSB33" s="84"/>
      <c r="RSC33" s="84"/>
      <c r="RSD33" s="84"/>
      <c r="RSE33" s="84"/>
      <c r="RSF33" s="84"/>
      <c r="RSG33" s="84"/>
      <c r="RSH33" s="84"/>
      <c r="RSI33" s="84"/>
      <c r="RSJ33" s="84"/>
      <c r="RSK33" s="84"/>
      <c r="RSL33" s="84"/>
      <c r="RSM33" s="84"/>
      <c r="RSN33" s="84"/>
      <c r="RSO33" s="84"/>
      <c r="RSP33" s="84"/>
      <c r="RSQ33" s="84"/>
      <c r="RSR33" s="84"/>
      <c r="RSS33" s="84"/>
      <c r="RST33" s="84"/>
      <c r="RSU33" s="84"/>
      <c r="RSV33" s="84"/>
      <c r="RSW33" s="84"/>
      <c r="RSX33" s="84"/>
      <c r="RSY33" s="84"/>
      <c r="RSZ33" s="84"/>
      <c r="RTA33" s="84"/>
      <c r="RTB33" s="84"/>
      <c r="RTC33" s="84"/>
      <c r="RTD33" s="84"/>
      <c r="RTE33" s="84"/>
      <c r="RTF33" s="84"/>
      <c r="RTG33" s="84"/>
      <c r="RTH33" s="84"/>
      <c r="RTI33" s="84"/>
      <c r="RTJ33" s="84"/>
      <c r="RTK33" s="84"/>
      <c r="RTL33" s="84"/>
      <c r="RTM33" s="84"/>
      <c r="RTN33" s="84"/>
      <c r="RTO33" s="84"/>
      <c r="RTP33" s="84"/>
      <c r="RTQ33" s="84"/>
      <c r="RTR33" s="84"/>
      <c r="RTS33" s="84"/>
      <c r="RTT33" s="84"/>
      <c r="RTU33" s="84"/>
      <c r="RTV33" s="84"/>
      <c r="RTW33" s="84"/>
      <c r="RTX33" s="84"/>
      <c r="RTY33" s="84"/>
      <c r="RTZ33" s="84"/>
      <c r="RUA33" s="84"/>
      <c r="RUB33" s="84"/>
      <c r="RUC33" s="84"/>
      <c r="RUD33" s="84"/>
      <c r="RUE33" s="84"/>
      <c r="RUF33" s="84"/>
      <c r="RUG33" s="84"/>
      <c r="RUH33" s="84"/>
      <c r="RUI33" s="84"/>
      <c r="RUJ33" s="84"/>
      <c r="RUK33" s="84"/>
      <c r="RUL33" s="84"/>
      <c r="RUM33" s="84"/>
      <c r="RUN33" s="84"/>
      <c r="RUO33" s="84"/>
      <c r="RUP33" s="84"/>
      <c r="RUQ33" s="84"/>
      <c r="RUR33" s="84"/>
      <c r="RUS33" s="84"/>
      <c r="RUT33" s="84"/>
      <c r="RUU33" s="84"/>
      <c r="RUV33" s="84"/>
      <c r="RUW33" s="84"/>
      <c r="RUX33" s="84"/>
      <c r="RUY33" s="84"/>
      <c r="RUZ33" s="84"/>
      <c r="RVA33" s="84"/>
      <c r="RVB33" s="84"/>
      <c r="RVC33" s="84"/>
      <c r="RVD33" s="84"/>
      <c r="RVE33" s="84"/>
      <c r="RVF33" s="84"/>
      <c r="RVG33" s="84"/>
      <c r="RVH33" s="84"/>
      <c r="RVI33" s="84"/>
      <c r="RVJ33" s="84"/>
      <c r="RVK33" s="84"/>
      <c r="RVL33" s="84"/>
      <c r="RVM33" s="84"/>
      <c r="RVN33" s="84"/>
      <c r="RVO33" s="84"/>
      <c r="RVP33" s="84"/>
      <c r="RVQ33" s="84"/>
      <c r="RVR33" s="84"/>
      <c r="RVS33" s="84"/>
      <c r="RVT33" s="84"/>
      <c r="RVU33" s="84"/>
      <c r="RVV33" s="84"/>
      <c r="RVW33" s="84"/>
      <c r="RVX33" s="84"/>
      <c r="RVY33" s="84"/>
      <c r="RVZ33" s="84"/>
      <c r="RWA33" s="84"/>
      <c r="RWB33" s="84"/>
      <c r="RWC33" s="84"/>
      <c r="RWD33" s="84"/>
      <c r="RWE33" s="84"/>
      <c r="RWF33" s="84"/>
      <c r="RWG33" s="84"/>
      <c r="RWH33" s="84"/>
      <c r="RWI33" s="84"/>
      <c r="RWJ33" s="84"/>
      <c r="RWK33" s="84"/>
      <c r="RWL33" s="84"/>
      <c r="RWM33" s="84"/>
      <c r="RWN33" s="84"/>
      <c r="RWO33" s="84"/>
      <c r="RWP33" s="84"/>
      <c r="RWQ33" s="84"/>
      <c r="RWR33" s="84"/>
      <c r="RWS33" s="84"/>
      <c r="RWT33" s="84"/>
      <c r="RWU33" s="84"/>
      <c r="RWV33" s="84"/>
      <c r="RWW33" s="84"/>
      <c r="RWX33" s="84"/>
      <c r="RWY33" s="84"/>
      <c r="RWZ33" s="84"/>
      <c r="RXA33" s="84"/>
      <c r="RXB33" s="84"/>
      <c r="RXC33" s="84"/>
      <c r="RXD33" s="84"/>
      <c r="RXE33" s="84"/>
      <c r="RXF33" s="84"/>
      <c r="RXG33" s="84"/>
      <c r="RXH33" s="84"/>
      <c r="RXI33" s="84"/>
      <c r="RXJ33" s="84"/>
      <c r="RXK33" s="84"/>
      <c r="RXL33" s="84"/>
      <c r="RXM33" s="84"/>
      <c r="RXN33" s="84"/>
      <c r="RXO33" s="84"/>
      <c r="RXP33" s="84"/>
      <c r="RXQ33" s="84"/>
      <c r="RXR33" s="84"/>
      <c r="RXS33" s="84"/>
      <c r="RXT33" s="84"/>
      <c r="RXU33" s="84"/>
      <c r="RXV33" s="84"/>
      <c r="RXW33" s="84"/>
      <c r="RXX33" s="84"/>
      <c r="RXY33" s="84"/>
      <c r="RXZ33" s="84"/>
      <c r="RYA33" s="84"/>
      <c r="RYB33" s="84"/>
      <c r="RYC33" s="84"/>
      <c r="RYD33" s="84"/>
      <c r="RYE33" s="84"/>
      <c r="RYF33" s="84"/>
      <c r="RYG33" s="84"/>
      <c r="RYH33" s="84"/>
      <c r="RYI33" s="84"/>
      <c r="RYJ33" s="84"/>
      <c r="RYK33" s="84"/>
      <c r="RYL33" s="84"/>
      <c r="RYM33" s="84"/>
      <c r="RYN33" s="84"/>
      <c r="RYO33" s="84"/>
      <c r="RYP33" s="84"/>
      <c r="RYQ33" s="84"/>
      <c r="RYR33" s="84"/>
      <c r="RYS33" s="84"/>
      <c r="RYT33" s="84"/>
      <c r="RYU33" s="84"/>
      <c r="RYV33" s="84"/>
      <c r="RYW33" s="84"/>
      <c r="RYX33" s="84"/>
      <c r="RYY33" s="84"/>
      <c r="RYZ33" s="84"/>
      <c r="RZA33" s="84"/>
      <c r="RZB33" s="84"/>
      <c r="RZC33" s="84"/>
      <c r="RZD33" s="84"/>
      <c r="RZE33" s="84"/>
      <c r="RZF33" s="84"/>
      <c r="RZG33" s="84"/>
      <c r="RZH33" s="84"/>
      <c r="RZI33" s="84"/>
      <c r="RZJ33" s="84"/>
      <c r="RZK33" s="84"/>
      <c r="RZL33" s="84"/>
      <c r="RZM33" s="84"/>
      <c r="RZN33" s="84"/>
      <c r="RZO33" s="84"/>
      <c r="RZP33" s="84"/>
      <c r="RZQ33" s="84"/>
      <c r="RZR33" s="84"/>
      <c r="RZS33" s="84"/>
      <c r="RZT33" s="84"/>
      <c r="RZU33" s="84"/>
      <c r="RZV33" s="84"/>
      <c r="RZW33" s="84"/>
      <c r="RZX33" s="84"/>
      <c r="RZY33" s="84"/>
      <c r="RZZ33" s="84"/>
      <c r="SAA33" s="84"/>
      <c r="SAB33" s="84"/>
      <c r="SAC33" s="84"/>
      <c r="SAD33" s="84"/>
      <c r="SAE33" s="84"/>
      <c r="SAF33" s="84"/>
      <c r="SAG33" s="84"/>
      <c r="SAH33" s="84"/>
      <c r="SAI33" s="84"/>
      <c r="SAJ33" s="84"/>
      <c r="SAK33" s="84"/>
      <c r="SAL33" s="84"/>
      <c r="SAM33" s="84"/>
      <c r="SAN33" s="84"/>
      <c r="SAO33" s="84"/>
      <c r="SAP33" s="84"/>
      <c r="SAQ33" s="84"/>
      <c r="SAR33" s="84"/>
      <c r="SAS33" s="84"/>
      <c r="SAT33" s="84"/>
      <c r="SAU33" s="84"/>
      <c r="SAV33" s="84"/>
      <c r="SAW33" s="84"/>
      <c r="SAX33" s="84"/>
      <c r="SAY33" s="84"/>
      <c r="SAZ33" s="84"/>
      <c r="SBA33" s="84"/>
      <c r="SBB33" s="84"/>
      <c r="SBC33" s="84"/>
      <c r="SBD33" s="84"/>
      <c r="SBE33" s="84"/>
      <c r="SBF33" s="84"/>
      <c r="SBG33" s="84"/>
      <c r="SBH33" s="84"/>
      <c r="SBI33" s="84"/>
      <c r="SBJ33" s="84"/>
      <c r="SBK33" s="84"/>
      <c r="SBL33" s="84"/>
      <c r="SBM33" s="84"/>
      <c r="SBN33" s="84"/>
      <c r="SBO33" s="84"/>
      <c r="SBP33" s="84"/>
      <c r="SBQ33" s="84"/>
      <c r="SBR33" s="84"/>
      <c r="SBS33" s="84"/>
      <c r="SBT33" s="84"/>
      <c r="SBU33" s="84"/>
      <c r="SBV33" s="84"/>
      <c r="SBW33" s="84"/>
      <c r="SBX33" s="84"/>
      <c r="SBY33" s="84"/>
      <c r="SBZ33" s="84"/>
      <c r="SCA33" s="84"/>
      <c r="SCB33" s="84"/>
      <c r="SCC33" s="84"/>
      <c r="SCD33" s="84"/>
      <c r="SCE33" s="84"/>
      <c r="SCF33" s="84"/>
      <c r="SCG33" s="84"/>
      <c r="SCH33" s="84"/>
      <c r="SCI33" s="84"/>
      <c r="SCJ33" s="84"/>
      <c r="SCK33" s="84"/>
      <c r="SCL33" s="84"/>
      <c r="SCM33" s="84"/>
      <c r="SCN33" s="84"/>
      <c r="SCO33" s="84"/>
      <c r="SCP33" s="84"/>
      <c r="SCQ33" s="84"/>
      <c r="SCR33" s="84"/>
      <c r="SCS33" s="84"/>
      <c r="SCT33" s="84"/>
      <c r="SCU33" s="84"/>
      <c r="SCV33" s="84"/>
      <c r="SCW33" s="84"/>
      <c r="SCX33" s="84"/>
      <c r="SCY33" s="84"/>
      <c r="SCZ33" s="84"/>
      <c r="SDA33" s="84"/>
      <c r="SDB33" s="84"/>
      <c r="SDC33" s="84"/>
      <c r="SDD33" s="84"/>
      <c r="SDE33" s="84"/>
      <c r="SDF33" s="84"/>
      <c r="SDG33" s="84"/>
      <c r="SDH33" s="84"/>
      <c r="SDI33" s="84"/>
      <c r="SDJ33" s="84"/>
      <c r="SDK33" s="84"/>
      <c r="SDL33" s="84"/>
      <c r="SDM33" s="84"/>
      <c r="SDN33" s="84"/>
      <c r="SDO33" s="84"/>
      <c r="SDP33" s="84"/>
      <c r="SDQ33" s="84"/>
      <c r="SDR33" s="84"/>
      <c r="SDS33" s="84"/>
      <c r="SDT33" s="84"/>
      <c r="SDU33" s="84"/>
      <c r="SDV33" s="84"/>
      <c r="SDW33" s="84"/>
      <c r="SDX33" s="84"/>
      <c r="SDY33" s="84"/>
      <c r="SDZ33" s="84"/>
      <c r="SEA33" s="84"/>
      <c r="SEB33" s="84"/>
      <c r="SEC33" s="84"/>
      <c r="SED33" s="84"/>
      <c r="SEE33" s="84"/>
      <c r="SEF33" s="84"/>
      <c r="SEG33" s="84"/>
      <c r="SEH33" s="84"/>
      <c r="SEI33" s="84"/>
      <c r="SEJ33" s="84"/>
      <c r="SEK33" s="84"/>
      <c r="SEL33" s="84"/>
      <c r="SEM33" s="84"/>
      <c r="SEN33" s="84"/>
      <c r="SEO33" s="84"/>
      <c r="SEP33" s="84"/>
      <c r="SEQ33" s="84"/>
      <c r="SER33" s="84"/>
      <c r="SES33" s="84"/>
      <c r="SET33" s="84"/>
      <c r="SEU33" s="84"/>
      <c r="SEV33" s="84"/>
      <c r="SEW33" s="84"/>
      <c r="SEX33" s="84"/>
      <c r="SEY33" s="84"/>
      <c r="SEZ33" s="84"/>
      <c r="SFA33" s="84"/>
      <c r="SFB33" s="84"/>
      <c r="SFC33" s="84"/>
      <c r="SFD33" s="84"/>
      <c r="SFE33" s="84"/>
      <c r="SFF33" s="84"/>
      <c r="SFG33" s="84"/>
      <c r="SFH33" s="84"/>
      <c r="SFI33" s="84"/>
      <c r="SFJ33" s="84"/>
      <c r="SFK33" s="84"/>
      <c r="SFL33" s="84"/>
      <c r="SFM33" s="84"/>
      <c r="SFN33" s="84"/>
      <c r="SFO33" s="84"/>
      <c r="SFP33" s="84"/>
      <c r="SFQ33" s="84"/>
      <c r="SFR33" s="84"/>
      <c r="SFS33" s="84"/>
      <c r="SFT33" s="84"/>
      <c r="SFU33" s="84"/>
      <c r="SFV33" s="84"/>
      <c r="SFW33" s="84"/>
      <c r="SFX33" s="84"/>
      <c r="SFY33" s="84"/>
      <c r="SFZ33" s="84"/>
      <c r="SGA33" s="84"/>
      <c r="SGB33" s="84"/>
      <c r="SGC33" s="84"/>
      <c r="SGD33" s="84"/>
      <c r="SGE33" s="84"/>
      <c r="SGF33" s="84"/>
      <c r="SGG33" s="84"/>
      <c r="SGH33" s="84"/>
      <c r="SGI33" s="84"/>
      <c r="SGJ33" s="84"/>
      <c r="SGK33" s="84"/>
      <c r="SGL33" s="84"/>
      <c r="SGM33" s="84"/>
      <c r="SGN33" s="84"/>
      <c r="SGO33" s="84"/>
      <c r="SGP33" s="84"/>
      <c r="SGQ33" s="84"/>
      <c r="SGR33" s="84"/>
      <c r="SGS33" s="84"/>
      <c r="SGT33" s="84"/>
      <c r="SGU33" s="84"/>
      <c r="SGV33" s="84"/>
      <c r="SGW33" s="84"/>
      <c r="SGX33" s="84"/>
      <c r="SGY33" s="84"/>
      <c r="SGZ33" s="84"/>
      <c r="SHA33" s="84"/>
      <c r="SHB33" s="84"/>
      <c r="SHC33" s="84"/>
      <c r="SHD33" s="84"/>
      <c r="SHE33" s="84"/>
      <c r="SHF33" s="84"/>
      <c r="SHG33" s="84"/>
      <c r="SHH33" s="84"/>
      <c r="SHI33" s="84"/>
      <c r="SHJ33" s="84"/>
      <c r="SHK33" s="84"/>
      <c r="SHL33" s="84"/>
      <c r="SHM33" s="84"/>
      <c r="SHN33" s="84"/>
      <c r="SHO33" s="84"/>
      <c r="SHP33" s="84"/>
      <c r="SHQ33" s="84"/>
      <c r="SHR33" s="84"/>
      <c r="SHS33" s="84"/>
      <c r="SHT33" s="84"/>
      <c r="SHU33" s="84"/>
      <c r="SHV33" s="84"/>
      <c r="SHW33" s="84"/>
      <c r="SHX33" s="84"/>
      <c r="SHY33" s="84"/>
      <c r="SHZ33" s="84"/>
      <c r="SIA33" s="84"/>
      <c r="SIB33" s="84"/>
      <c r="SIC33" s="84"/>
      <c r="SID33" s="84"/>
      <c r="SIE33" s="84"/>
      <c r="SIF33" s="84"/>
      <c r="SIG33" s="84"/>
      <c r="SIH33" s="84"/>
      <c r="SII33" s="84"/>
      <c r="SIJ33" s="84"/>
      <c r="SIK33" s="84"/>
      <c r="SIL33" s="84"/>
      <c r="SIM33" s="84"/>
      <c r="SIN33" s="84"/>
      <c r="SIO33" s="84"/>
      <c r="SIP33" s="84"/>
      <c r="SIQ33" s="84"/>
      <c r="SIR33" s="84"/>
      <c r="SIS33" s="84"/>
      <c r="SIT33" s="84"/>
      <c r="SIU33" s="84"/>
      <c r="SIV33" s="84"/>
      <c r="SIW33" s="84"/>
      <c r="SIX33" s="84"/>
      <c r="SIY33" s="84"/>
      <c r="SIZ33" s="84"/>
      <c r="SJA33" s="84"/>
      <c r="SJB33" s="84"/>
      <c r="SJC33" s="84"/>
      <c r="SJD33" s="84"/>
      <c r="SJE33" s="84"/>
      <c r="SJF33" s="84"/>
      <c r="SJG33" s="84"/>
      <c r="SJH33" s="84"/>
      <c r="SJI33" s="84"/>
      <c r="SJJ33" s="84"/>
      <c r="SJK33" s="84"/>
      <c r="SJL33" s="84"/>
      <c r="SJM33" s="84"/>
      <c r="SJN33" s="84"/>
      <c r="SJO33" s="84"/>
      <c r="SJP33" s="84"/>
      <c r="SJQ33" s="84"/>
      <c r="SJR33" s="84"/>
      <c r="SJS33" s="84"/>
      <c r="SJT33" s="84"/>
      <c r="SJU33" s="84"/>
      <c r="SJV33" s="84"/>
      <c r="SJW33" s="84"/>
      <c r="SJX33" s="84"/>
      <c r="SJY33" s="84"/>
      <c r="SJZ33" s="84"/>
      <c r="SKA33" s="84"/>
      <c r="SKB33" s="84"/>
      <c r="SKC33" s="84"/>
      <c r="SKD33" s="84"/>
      <c r="SKE33" s="84"/>
      <c r="SKF33" s="84"/>
      <c r="SKG33" s="84"/>
      <c r="SKH33" s="84"/>
      <c r="SKI33" s="84"/>
      <c r="SKJ33" s="84"/>
      <c r="SKK33" s="84"/>
      <c r="SKL33" s="84"/>
      <c r="SKM33" s="84"/>
      <c r="SKN33" s="84"/>
      <c r="SKO33" s="84"/>
      <c r="SKP33" s="84"/>
      <c r="SKQ33" s="84"/>
      <c r="SKR33" s="84"/>
      <c r="SKS33" s="84"/>
      <c r="SKT33" s="84"/>
      <c r="SKU33" s="84"/>
      <c r="SKV33" s="84"/>
      <c r="SKW33" s="84"/>
      <c r="SKX33" s="84"/>
      <c r="SKY33" s="84"/>
      <c r="SKZ33" s="84"/>
      <c r="SLA33" s="84"/>
      <c r="SLB33" s="84"/>
      <c r="SLC33" s="84"/>
      <c r="SLD33" s="84"/>
      <c r="SLE33" s="84"/>
      <c r="SLF33" s="84"/>
      <c r="SLG33" s="84"/>
      <c r="SLH33" s="84"/>
      <c r="SLI33" s="84"/>
      <c r="SLJ33" s="84"/>
      <c r="SLK33" s="84"/>
      <c r="SLL33" s="84"/>
      <c r="SLM33" s="84"/>
      <c r="SLN33" s="84"/>
      <c r="SLO33" s="84"/>
      <c r="SLP33" s="84"/>
      <c r="SLQ33" s="84"/>
      <c r="SLR33" s="84"/>
      <c r="SLS33" s="84"/>
      <c r="SLT33" s="84"/>
      <c r="SLU33" s="84"/>
      <c r="SLV33" s="84"/>
      <c r="SLW33" s="84"/>
      <c r="SLX33" s="84"/>
      <c r="SLY33" s="84"/>
      <c r="SLZ33" s="84"/>
      <c r="SMA33" s="84"/>
      <c r="SMB33" s="84"/>
      <c r="SMC33" s="84"/>
      <c r="SMD33" s="84"/>
      <c r="SME33" s="84"/>
      <c r="SMF33" s="84"/>
      <c r="SMG33" s="84"/>
      <c r="SMH33" s="84"/>
      <c r="SMI33" s="84"/>
      <c r="SMJ33" s="84"/>
      <c r="SMK33" s="84"/>
      <c r="SML33" s="84"/>
      <c r="SMM33" s="84"/>
      <c r="SMN33" s="84"/>
      <c r="SMO33" s="84"/>
      <c r="SMP33" s="84"/>
      <c r="SMQ33" s="84"/>
      <c r="SMR33" s="84"/>
      <c r="SMS33" s="84"/>
      <c r="SMT33" s="84"/>
      <c r="SMU33" s="84"/>
      <c r="SMV33" s="84"/>
      <c r="SMW33" s="84"/>
      <c r="SMX33" s="84"/>
      <c r="SMY33" s="84"/>
      <c r="SMZ33" s="84"/>
      <c r="SNA33" s="84"/>
      <c r="SNB33" s="84"/>
      <c r="SNC33" s="84"/>
      <c r="SND33" s="84"/>
      <c r="SNE33" s="84"/>
      <c r="SNF33" s="84"/>
      <c r="SNG33" s="84"/>
      <c r="SNH33" s="84"/>
      <c r="SNI33" s="84"/>
      <c r="SNJ33" s="84"/>
      <c r="SNK33" s="84"/>
      <c r="SNL33" s="84"/>
      <c r="SNM33" s="84"/>
      <c r="SNN33" s="84"/>
      <c r="SNO33" s="84"/>
      <c r="SNP33" s="84"/>
      <c r="SNQ33" s="84"/>
      <c r="SNR33" s="84"/>
      <c r="SNS33" s="84"/>
      <c r="SNT33" s="84"/>
      <c r="SNU33" s="84"/>
      <c r="SNV33" s="84"/>
      <c r="SNW33" s="84"/>
      <c r="SNX33" s="84"/>
      <c r="SNY33" s="84"/>
      <c r="SNZ33" s="84"/>
      <c r="SOA33" s="84"/>
      <c r="SOB33" s="84"/>
      <c r="SOC33" s="84"/>
      <c r="SOD33" s="84"/>
      <c r="SOE33" s="84"/>
      <c r="SOF33" s="84"/>
      <c r="SOG33" s="84"/>
      <c r="SOH33" s="84"/>
      <c r="SOI33" s="84"/>
      <c r="SOJ33" s="84"/>
      <c r="SOK33" s="84"/>
      <c r="SOL33" s="84"/>
      <c r="SOM33" s="84"/>
      <c r="SON33" s="84"/>
      <c r="SOO33" s="84"/>
      <c r="SOP33" s="84"/>
      <c r="SOQ33" s="84"/>
      <c r="SOR33" s="84"/>
      <c r="SOS33" s="84"/>
      <c r="SOT33" s="84"/>
      <c r="SOU33" s="84"/>
      <c r="SOV33" s="84"/>
      <c r="SOW33" s="84"/>
      <c r="SOX33" s="84"/>
      <c r="SOY33" s="84"/>
      <c r="SOZ33" s="84"/>
      <c r="SPA33" s="84"/>
      <c r="SPB33" s="84"/>
      <c r="SPC33" s="84"/>
      <c r="SPD33" s="84"/>
      <c r="SPE33" s="84"/>
      <c r="SPF33" s="84"/>
      <c r="SPG33" s="84"/>
      <c r="SPH33" s="84"/>
      <c r="SPI33" s="84"/>
      <c r="SPJ33" s="84"/>
      <c r="SPK33" s="84"/>
      <c r="SPL33" s="84"/>
      <c r="SPM33" s="84"/>
      <c r="SPN33" s="84"/>
      <c r="SPO33" s="84"/>
      <c r="SPP33" s="84"/>
      <c r="SPQ33" s="84"/>
      <c r="SPR33" s="84"/>
      <c r="SPS33" s="84"/>
      <c r="SPT33" s="84"/>
      <c r="SPU33" s="84"/>
      <c r="SPV33" s="84"/>
      <c r="SPW33" s="84"/>
      <c r="SPX33" s="84"/>
      <c r="SPY33" s="84"/>
      <c r="SPZ33" s="84"/>
      <c r="SQA33" s="84"/>
      <c r="SQB33" s="84"/>
      <c r="SQC33" s="84"/>
      <c r="SQD33" s="84"/>
      <c r="SQE33" s="84"/>
      <c r="SQF33" s="84"/>
      <c r="SQG33" s="84"/>
      <c r="SQH33" s="84"/>
      <c r="SQI33" s="84"/>
      <c r="SQJ33" s="84"/>
      <c r="SQK33" s="84"/>
      <c r="SQL33" s="84"/>
      <c r="SQM33" s="84"/>
      <c r="SQN33" s="84"/>
      <c r="SQO33" s="84"/>
      <c r="SQP33" s="84"/>
      <c r="SQQ33" s="84"/>
      <c r="SQR33" s="84"/>
      <c r="SQS33" s="84"/>
      <c r="SQT33" s="84"/>
      <c r="SQU33" s="84"/>
      <c r="SQV33" s="84"/>
      <c r="SQW33" s="84"/>
      <c r="SQX33" s="84"/>
      <c r="SQY33" s="84"/>
      <c r="SQZ33" s="84"/>
      <c r="SRA33" s="84"/>
      <c r="SRB33" s="84"/>
      <c r="SRC33" s="84"/>
      <c r="SRD33" s="84"/>
      <c r="SRE33" s="84"/>
      <c r="SRF33" s="84"/>
      <c r="SRG33" s="84"/>
      <c r="SRH33" s="84"/>
      <c r="SRI33" s="84"/>
      <c r="SRJ33" s="84"/>
      <c r="SRK33" s="84"/>
      <c r="SRL33" s="84"/>
      <c r="SRM33" s="84"/>
      <c r="SRN33" s="84"/>
      <c r="SRO33" s="84"/>
      <c r="SRP33" s="84"/>
      <c r="SRQ33" s="84"/>
      <c r="SRR33" s="84"/>
      <c r="SRS33" s="84"/>
      <c r="SRT33" s="84"/>
      <c r="SRU33" s="84"/>
      <c r="SRV33" s="84"/>
      <c r="SRW33" s="84"/>
      <c r="SRX33" s="84"/>
      <c r="SRY33" s="84"/>
      <c r="SRZ33" s="84"/>
      <c r="SSA33" s="84"/>
      <c r="SSB33" s="84"/>
      <c r="SSC33" s="84"/>
      <c r="SSD33" s="84"/>
      <c r="SSE33" s="84"/>
      <c r="SSF33" s="84"/>
      <c r="SSG33" s="84"/>
      <c r="SSH33" s="84"/>
      <c r="SSI33" s="84"/>
      <c r="SSJ33" s="84"/>
      <c r="SSK33" s="84"/>
      <c r="SSL33" s="84"/>
      <c r="SSM33" s="84"/>
      <c r="SSN33" s="84"/>
      <c r="SSO33" s="84"/>
      <c r="SSP33" s="84"/>
      <c r="SSQ33" s="84"/>
      <c r="SSR33" s="84"/>
      <c r="SSS33" s="84"/>
      <c r="SST33" s="84"/>
      <c r="SSU33" s="84"/>
      <c r="SSV33" s="84"/>
      <c r="SSW33" s="84"/>
      <c r="SSX33" s="84"/>
      <c r="SSY33" s="84"/>
      <c r="SSZ33" s="84"/>
      <c r="STA33" s="84"/>
      <c r="STB33" s="84"/>
      <c r="STC33" s="84"/>
      <c r="STD33" s="84"/>
      <c r="STE33" s="84"/>
      <c r="STF33" s="84"/>
      <c r="STG33" s="84"/>
      <c r="STH33" s="84"/>
      <c r="STI33" s="84"/>
      <c r="STJ33" s="84"/>
      <c r="STK33" s="84"/>
      <c r="STL33" s="84"/>
      <c r="STM33" s="84"/>
      <c r="STN33" s="84"/>
      <c r="STO33" s="84"/>
      <c r="STP33" s="84"/>
      <c r="STQ33" s="84"/>
      <c r="STR33" s="84"/>
      <c r="STS33" s="84"/>
      <c r="STT33" s="84"/>
      <c r="STU33" s="84"/>
      <c r="STV33" s="84"/>
      <c r="STW33" s="84"/>
      <c r="STX33" s="84"/>
      <c r="STY33" s="84"/>
      <c r="STZ33" s="84"/>
      <c r="SUA33" s="84"/>
      <c r="SUB33" s="84"/>
      <c r="SUC33" s="84"/>
      <c r="SUD33" s="84"/>
      <c r="SUE33" s="84"/>
      <c r="SUF33" s="84"/>
      <c r="SUG33" s="84"/>
      <c r="SUH33" s="84"/>
      <c r="SUI33" s="84"/>
      <c r="SUJ33" s="84"/>
      <c r="SUK33" s="84"/>
      <c r="SUL33" s="84"/>
      <c r="SUM33" s="84"/>
      <c r="SUN33" s="84"/>
      <c r="SUO33" s="84"/>
      <c r="SUP33" s="84"/>
      <c r="SUQ33" s="84"/>
      <c r="SUR33" s="84"/>
      <c r="SUS33" s="84"/>
      <c r="SUT33" s="84"/>
      <c r="SUU33" s="84"/>
      <c r="SUV33" s="84"/>
      <c r="SUW33" s="84"/>
      <c r="SUX33" s="84"/>
      <c r="SUY33" s="84"/>
      <c r="SUZ33" s="84"/>
      <c r="SVA33" s="84"/>
      <c r="SVB33" s="84"/>
      <c r="SVC33" s="84"/>
      <c r="SVD33" s="84"/>
      <c r="SVE33" s="84"/>
      <c r="SVF33" s="84"/>
      <c r="SVG33" s="84"/>
      <c r="SVH33" s="84"/>
      <c r="SVI33" s="84"/>
      <c r="SVJ33" s="84"/>
      <c r="SVK33" s="84"/>
      <c r="SVL33" s="84"/>
      <c r="SVM33" s="84"/>
      <c r="SVN33" s="84"/>
      <c r="SVO33" s="84"/>
      <c r="SVP33" s="84"/>
      <c r="SVQ33" s="84"/>
      <c r="SVR33" s="84"/>
      <c r="SVS33" s="84"/>
      <c r="SVT33" s="84"/>
      <c r="SVU33" s="84"/>
      <c r="SVV33" s="84"/>
      <c r="SVW33" s="84"/>
      <c r="SVX33" s="84"/>
      <c r="SVY33" s="84"/>
      <c r="SVZ33" s="84"/>
      <c r="SWA33" s="84"/>
      <c r="SWB33" s="84"/>
      <c r="SWC33" s="84"/>
      <c r="SWD33" s="84"/>
      <c r="SWE33" s="84"/>
      <c r="SWF33" s="84"/>
      <c r="SWG33" s="84"/>
      <c r="SWH33" s="84"/>
      <c r="SWI33" s="84"/>
      <c r="SWJ33" s="84"/>
      <c r="SWK33" s="84"/>
      <c r="SWL33" s="84"/>
      <c r="SWM33" s="84"/>
      <c r="SWN33" s="84"/>
      <c r="SWO33" s="84"/>
      <c r="SWP33" s="84"/>
      <c r="SWQ33" s="84"/>
      <c r="SWR33" s="84"/>
      <c r="SWS33" s="84"/>
      <c r="SWT33" s="84"/>
      <c r="SWU33" s="84"/>
      <c r="SWV33" s="84"/>
      <c r="SWW33" s="84"/>
      <c r="SWX33" s="84"/>
      <c r="SWY33" s="84"/>
      <c r="SWZ33" s="84"/>
      <c r="SXA33" s="84"/>
      <c r="SXB33" s="84"/>
      <c r="SXC33" s="84"/>
      <c r="SXD33" s="84"/>
      <c r="SXE33" s="84"/>
      <c r="SXF33" s="84"/>
      <c r="SXG33" s="84"/>
      <c r="SXH33" s="84"/>
      <c r="SXI33" s="84"/>
      <c r="SXJ33" s="84"/>
      <c r="SXK33" s="84"/>
      <c r="SXL33" s="84"/>
      <c r="SXM33" s="84"/>
      <c r="SXN33" s="84"/>
      <c r="SXO33" s="84"/>
      <c r="SXP33" s="84"/>
      <c r="SXQ33" s="84"/>
      <c r="SXR33" s="84"/>
      <c r="SXS33" s="84"/>
      <c r="SXT33" s="84"/>
      <c r="SXU33" s="84"/>
      <c r="SXV33" s="84"/>
      <c r="SXW33" s="84"/>
      <c r="SXX33" s="84"/>
      <c r="SXY33" s="84"/>
      <c r="SXZ33" s="84"/>
      <c r="SYA33" s="84"/>
      <c r="SYB33" s="84"/>
      <c r="SYC33" s="84"/>
      <c r="SYD33" s="84"/>
      <c r="SYE33" s="84"/>
      <c r="SYF33" s="84"/>
      <c r="SYG33" s="84"/>
      <c r="SYH33" s="84"/>
      <c r="SYI33" s="84"/>
      <c r="SYJ33" s="84"/>
      <c r="SYK33" s="84"/>
      <c r="SYL33" s="84"/>
      <c r="SYM33" s="84"/>
      <c r="SYN33" s="84"/>
      <c r="SYO33" s="84"/>
      <c r="SYP33" s="84"/>
      <c r="SYQ33" s="84"/>
      <c r="SYR33" s="84"/>
      <c r="SYS33" s="84"/>
      <c r="SYT33" s="84"/>
      <c r="SYU33" s="84"/>
      <c r="SYV33" s="84"/>
      <c r="SYW33" s="84"/>
      <c r="SYX33" s="84"/>
      <c r="SYY33" s="84"/>
      <c r="SYZ33" s="84"/>
      <c r="SZA33" s="84"/>
      <c r="SZB33" s="84"/>
      <c r="SZC33" s="84"/>
      <c r="SZD33" s="84"/>
      <c r="SZE33" s="84"/>
      <c r="SZF33" s="84"/>
      <c r="SZG33" s="84"/>
      <c r="SZH33" s="84"/>
      <c r="SZI33" s="84"/>
      <c r="SZJ33" s="84"/>
      <c r="SZK33" s="84"/>
      <c r="SZL33" s="84"/>
      <c r="SZM33" s="84"/>
      <c r="SZN33" s="84"/>
      <c r="SZO33" s="84"/>
      <c r="SZP33" s="84"/>
      <c r="SZQ33" s="84"/>
      <c r="SZR33" s="84"/>
      <c r="SZS33" s="84"/>
      <c r="SZT33" s="84"/>
      <c r="SZU33" s="84"/>
      <c r="SZV33" s="84"/>
      <c r="SZW33" s="84"/>
      <c r="SZX33" s="84"/>
      <c r="SZY33" s="84"/>
      <c r="SZZ33" s="84"/>
      <c r="TAA33" s="84"/>
      <c r="TAB33" s="84"/>
      <c r="TAC33" s="84"/>
      <c r="TAD33" s="84"/>
      <c r="TAE33" s="84"/>
      <c r="TAF33" s="84"/>
      <c r="TAG33" s="84"/>
      <c r="TAH33" s="84"/>
      <c r="TAI33" s="84"/>
      <c r="TAJ33" s="84"/>
      <c r="TAK33" s="84"/>
      <c r="TAL33" s="84"/>
      <c r="TAM33" s="84"/>
      <c r="TAN33" s="84"/>
      <c r="TAO33" s="84"/>
      <c r="TAP33" s="84"/>
      <c r="TAQ33" s="84"/>
      <c r="TAR33" s="84"/>
      <c r="TAS33" s="84"/>
      <c r="TAT33" s="84"/>
      <c r="TAU33" s="84"/>
      <c r="TAV33" s="84"/>
      <c r="TAW33" s="84"/>
      <c r="TAX33" s="84"/>
      <c r="TAY33" s="84"/>
      <c r="TAZ33" s="84"/>
      <c r="TBA33" s="84"/>
      <c r="TBB33" s="84"/>
      <c r="TBC33" s="84"/>
      <c r="TBD33" s="84"/>
      <c r="TBE33" s="84"/>
      <c r="TBF33" s="84"/>
      <c r="TBG33" s="84"/>
      <c r="TBH33" s="84"/>
      <c r="TBI33" s="84"/>
      <c r="TBJ33" s="84"/>
      <c r="TBK33" s="84"/>
      <c r="TBL33" s="84"/>
      <c r="TBM33" s="84"/>
      <c r="TBN33" s="84"/>
      <c r="TBO33" s="84"/>
      <c r="TBP33" s="84"/>
      <c r="TBQ33" s="84"/>
      <c r="TBR33" s="84"/>
      <c r="TBS33" s="84"/>
      <c r="TBT33" s="84"/>
      <c r="TBU33" s="84"/>
      <c r="TBV33" s="84"/>
      <c r="TBW33" s="84"/>
      <c r="TBX33" s="84"/>
      <c r="TBY33" s="84"/>
      <c r="TBZ33" s="84"/>
      <c r="TCA33" s="84"/>
      <c r="TCB33" s="84"/>
      <c r="TCC33" s="84"/>
      <c r="TCD33" s="84"/>
      <c r="TCE33" s="84"/>
      <c r="TCF33" s="84"/>
      <c r="TCG33" s="84"/>
      <c r="TCH33" s="84"/>
      <c r="TCI33" s="84"/>
      <c r="TCJ33" s="84"/>
      <c r="TCK33" s="84"/>
      <c r="TCL33" s="84"/>
      <c r="TCM33" s="84"/>
      <c r="TCN33" s="84"/>
      <c r="TCO33" s="84"/>
      <c r="TCP33" s="84"/>
      <c r="TCQ33" s="84"/>
      <c r="TCR33" s="84"/>
      <c r="TCS33" s="84"/>
      <c r="TCT33" s="84"/>
      <c r="TCU33" s="84"/>
      <c r="TCV33" s="84"/>
      <c r="TCW33" s="84"/>
      <c r="TCX33" s="84"/>
      <c r="TCY33" s="84"/>
      <c r="TCZ33" s="84"/>
      <c r="TDA33" s="84"/>
      <c r="TDB33" s="84"/>
      <c r="TDC33" s="84"/>
      <c r="TDD33" s="84"/>
      <c r="TDE33" s="84"/>
      <c r="TDF33" s="84"/>
      <c r="TDG33" s="84"/>
      <c r="TDH33" s="84"/>
      <c r="TDI33" s="84"/>
      <c r="TDJ33" s="84"/>
      <c r="TDK33" s="84"/>
      <c r="TDL33" s="84"/>
      <c r="TDM33" s="84"/>
      <c r="TDN33" s="84"/>
      <c r="TDO33" s="84"/>
      <c r="TDP33" s="84"/>
      <c r="TDQ33" s="84"/>
      <c r="TDR33" s="84"/>
      <c r="TDS33" s="84"/>
      <c r="TDT33" s="84"/>
      <c r="TDU33" s="84"/>
      <c r="TDV33" s="84"/>
      <c r="TDW33" s="84"/>
      <c r="TDX33" s="84"/>
      <c r="TDY33" s="84"/>
      <c r="TDZ33" s="84"/>
      <c r="TEA33" s="84"/>
      <c r="TEB33" s="84"/>
      <c r="TEC33" s="84"/>
      <c r="TED33" s="84"/>
      <c r="TEE33" s="84"/>
      <c r="TEF33" s="84"/>
      <c r="TEG33" s="84"/>
      <c r="TEH33" s="84"/>
      <c r="TEI33" s="84"/>
      <c r="TEJ33" s="84"/>
      <c r="TEK33" s="84"/>
      <c r="TEL33" s="84"/>
      <c r="TEM33" s="84"/>
      <c r="TEN33" s="84"/>
      <c r="TEO33" s="84"/>
      <c r="TEP33" s="84"/>
      <c r="TEQ33" s="84"/>
      <c r="TER33" s="84"/>
      <c r="TES33" s="84"/>
      <c r="TET33" s="84"/>
      <c r="TEU33" s="84"/>
      <c r="TEV33" s="84"/>
      <c r="TEW33" s="84"/>
      <c r="TEX33" s="84"/>
      <c r="TEY33" s="84"/>
      <c r="TEZ33" s="84"/>
      <c r="TFA33" s="84"/>
      <c r="TFB33" s="84"/>
      <c r="TFC33" s="84"/>
      <c r="TFD33" s="84"/>
      <c r="TFE33" s="84"/>
      <c r="TFF33" s="84"/>
      <c r="TFG33" s="84"/>
      <c r="TFH33" s="84"/>
      <c r="TFI33" s="84"/>
      <c r="TFJ33" s="84"/>
      <c r="TFK33" s="84"/>
      <c r="TFL33" s="84"/>
      <c r="TFM33" s="84"/>
      <c r="TFN33" s="84"/>
      <c r="TFO33" s="84"/>
      <c r="TFP33" s="84"/>
      <c r="TFQ33" s="84"/>
      <c r="TFR33" s="84"/>
      <c r="TFS33" s="84"/>
      <c r="TFT33" s="84"/>
      <c r="TFU33" s="84"/>
      <c r="TFV33" s="84"/>
      <c r="TFW33" s="84"/>
      <c r="TFX33" s="84"/>
      <c r="TFY33" s="84"/>
      <c r="TFZ33" s="84"/>
      <c r="TGA33" s="84"/>
      <c r="TGB33" s="84"/>
      <c r="TGC33" s="84"/>
      <c r="TGD33" s="84"/>
      <c r="TGE33" s="84"/>
      <c r="TGF33" s="84"/>
      <c r="TGG33" s="84"/>
      <c r="TGH33" s="84"/>
      <c r="TGI33" s="84"/>
      <c r="TGJ33" s="84"/>
      <c r="TGK33" s="84"/>
      <c r="TGL33" s="84"/>
      <c r="TGM33" s="84"/>
      <c r="TGN33" s="84"/>
      <c r="TGO33" s="84"/>
      <c r="TGP33" s="84"/>
      <c r="TGQ33" s="84"/>
      <c r="TGR33" s="84"/>
      <c r="TGS33" s="84"/>
      <c r="TGT33" s="84"/>
      <c r="TGU33" s="84"/>
      <c r="TGV33" s="84"/>
      <c r="TGW33" s="84"/>
      <c r="TGX33" s="84"/>
      <c r="TGY33" s="84"/>
      <c r="TGZ33" s="84"/>
      <c r="THA33" s="84"/>
      <c r="THB33" s="84"/>
      <c r="THC33" s="84"/>
      <c r="THD33" s="84"/>
      <c r="THE33" s="84"/>
      <c r="THF33" s="84"/>
      <c r="THG33" s="84"/>
      <c r="THH33" s="84"/>
      <c r="THI33" s="84"/>
      <c r="THJ33" s="84"/>
      <c r="THK33" s="84"/>
      <c r="THL33" s="84"/>
      <c r="THM33" s="84"/>
      <c r="THN33" s="84"/>
      <c r="THO33" s="84"/>
      <c r="THP33" s="84"/>
      <c r="THQ33" s="84"/>
      <c r="THR33" s="84"/>
      <c r="THS33" s="84"/>
      <c r="THT33" s="84"/>
      <c r="THU33" s="84"/>
      <c r="THV33" s="84"/>
      <c r="THW33" s="84"/>
      <c r="THX33" s="84"/>
      <c r="THY33" s="84"/>
      <c r="THZ33" s="84"/>
      <c r="TIA33" s="84"/>
      <c r="TIB33" s="84"/>
      <c r="TIC33" s="84"/>
      <c r="TID33" s="84"/>
      <c r="TIE33" s="84"/>
      <c r="TIF33" s="84"/>
      <c r="TIG33" s="84"/>
      <c r="TIH33" s="84"/>
      <c r="TII33" s="84"/>
      <c r="TIJ33" s="84"/>
      <c r="TIK33" s="84"/>
      <c r="TIL33" s="84"/>
      <c r="TIM33" s="84"/>
      <c r="TIN33" s="84"/>
      <c r="TIO33" s="84"/>
      <c r="TIP33" s="84"/>
      <c r="TIQ33" s="84"/>
      <c r="TIR33" s="84"/>
      <c r="TIS33" s="84"/>
      <c r="TIT33" s="84"/>
      <c r="TIU33" s="84"/>
      <c r="TIV33" s="84"/>
      <c r="TIW33" s="84"/>
      <c r="TIX33" s="84"/>
      <c r="TIY33" s="84"/>
      <c r="TIZ33" s="84"/>
      <c r="TJA33" s="84"/>
      <c r="TJB33" s="84"/>
      <c r="TJC33" s="84"/>
      <c r="TJD33" s="84"/>
      <c r="TJE33" s="84"/>
      <c r="TJF33" s="84"/>
      <c r="TJG33" s="84"/>
      <c r="TJH33" s="84"/>
      <c r="TJI33" s="84"/>
      <c r="TJJ33" s="84"/>
      <c r="TJK33" s="84"/>
      <c r="TJL33" s="84"/>
      <c r="TJM33" s="84"/>
      <c r="TJN33" s="84"/>
      <c r="TJO33" s="84"/>
      <c r="TJP33" s="84"/>
      <c r="TJQ33" s="84"/>
      <c r="TJR33" s="84"/>
      <c r="TJS33" s="84"/>
      <c r="TJT33" s="84"/>
      <c r="TJU33" s="84"/>
      <c r="TJV33" s="84"/>
      <c r="TJW33" s="84"/>
      <c r="TJX33" s="84"/>
      <c r="TJY33" s="84"/>
      <c r="TJZ33" s="84"/>
      <c r="TKA33" s="84"/>
      <c r="TKB33" s="84"/>
      <c r="TKC33" s="84"/>
      <c r="TKD33" s="84"/>
      <c r="TKE33" s="84"/>
      <c r="TKF33" s="84"/>
      <c r="TKG33" s="84"/>
      <c r="TKH33" s="84"/>
      <c r="TKI33" s="84"/>
      <c r="TKJ33" s="84"/>
      <c r="TKK33" s="84"/>
      <c r="TKL33" s="84"/>
      <c r="TKM33" s="84"/>
      <c r="TKN33" s="84"/>
      <c r="TKO33" s="84"/>
      <c r="TKP33" s="84"/>
      <c r="TKQ33" s="84"/>
      <c r="TKR33" s="84"/>
      <c r="TKS33" s="84"/>
      <c r="TKT33" s="84"/>
      <c r="TKU33" s="84"/>
      <c r="TKV33" s="84"/>
      <c r="TKW33" s="84"/>
      <c r="TKX33" s="84"/>
      <c r="TKY33" s="84"/>
      <c r="TKZ33" s="84"/>
      <c r="TLA33" s="84"/>
      <c r="TLB33" s="84"/>
      <c r="TLC33" s="84"/>
      <c r="TLD33" s="84"/>
      <c r="TLE33" s="84"/>
      <c r="TLF33" s="84"/>
      <c r="TLG33" s="84"/>
      <c r="TLH33" s="84"/>
      <c r="TLI33" s="84"/>
      <c r="TLJ33" s="84"/>
      <c r="TLK33" s="84"/>
      <c r="TLL33" s="84"/>
      <c r="TLM33" s="84"/>
      <c r="TLN33" s="84"/>
      <c r="TLO33" s="84"/>
      <c r="TLP33" s="84"/>
      <c r="TLQ33" s="84"/>
      <c r="TLR33" s="84"/>
      <c r="TLS33" s="84"/>
      <c r="TLT33" s="84"/>
      <c r="TLU33" s="84"/>
      <c r="TLV33" s="84"/>
      <c r="TLW33" s="84"/>
      <c r="TLX33" s="84"/>
      <c r="TLY33" s="84"/>
      <c r="TLZ33" s="84"/>
      <c r="TMA33" s="84"/>
      <c r="TMB33" s="84"/>
      <c r="TMC33" s="84"/>
      <c r="TMD33" s="84"/>
      <c r="TME33" s="84"/>
      <c r="TMF33" s="84"/>
      <c r="TMG33" s="84"/>
      <c r="TMH33" s="84"/>
      <c r="TMI33" s="84"/>
      <c r="TMJ33" s="84"/>
      <c r="TMK33" s="84"/>
      <c r="TML33" s="84"/>
      <c r="TMM33" s="84"/>
      <c r="TMN33" s="84"/>
      <c r="TMO33" s="84"/>
      <c r="TMP33" s="84"/>
      <c r="TMQ33" s="84"/>
      <c r="TMR33" s="84"/>
      <c r="TMS33" s="84"/>
      <c r="TMT33" s="84"/>
      <c r="TMU33" s="84"/>
      <c r="TMV33" s="84"/>
      <c r="TMW33" s="84"/>
      <c r="TMX33" s="84"/>
      <c r="TMY33" s="84"/>
      <c r="TMZ33" s="84"/>
      <c r="TNA33" s="84"/>
      <c r="TNB33" s="84"/>
      <c r="TNC33" s="84"/>
      <c r="TND33" s="84"/>
      <c r="TNE33" s="84"/>
      <c r="TNF33" s="84"/>
      <c r="TNG33" s="84"/>
      <c r="TNH33" s="84"/>
      <c r="TNI33" s="84"/>
      <c r="TNJ33" s="84"/>
      <c r="TNK33" s="84"/>
      <c r="TNL33" s="84"/>
      <c r="TNM33" s="84"/>
      <c r="TNN33" s="84"/>
      <c r="TNO33" s="84"/>
      <c r="TNP33" s="84"/>
      <c r="TNQ33" s="84"/>
      <c r="TNR33" s="84"/>
      <c r="TNS33" s="84"/>
      <c r="TNT33" s="84"/>
      <c r="TNU33" s="84"/>
      <c r="TNV33" s="84"/>
      <c r="TNW33" s="84"/>
      <c r="TNX33" s="84"/>
      <c r="TNY33" s="84"/>
      <c r="TNZ33" s="84"/>
      <c r="TOA33" s="84"/>
      <c r="TOB33" s="84"/>
      <c r="TOC33" s="84"/>
      <c r="TOD33" s="84"/>
      <c r="TOE33" s="84"/>
      <c r="TOF33" s="84"/>
      <c r="TOG33" s="84"/>
      <c r="TOH33" s="84"/>
      <c r="TOI33" s="84"/>
      <c r="TOJ33" s="84"/>
      <c r="TOK33" s="84"/>
      <c r="TOL33" s="84"/>
      <c r="TOM33" s="84"/>
      <c r="TON33" s="84"/>
      <c r="TOO33" s="84"/>
      <c r="TOP33" s="84"/>
      <c r="TOQ33" s="84"/>
      <c r="TOR33" s="84"/>
      <c r="TOS33" s="84"/>
      <c r="TOT33" s="84"/>
      <c r="TOU33" s="84"/>
      <c r="TOV33" s="84"/>
      <c r="TOW33" s="84"/>
      <c r="TOX33" s="84"/>
      <c r="TOY33" s="84"/>
      <c r="TOZ33" s="84"/>
      <c r="TPA33" s="84"/>
      <c r="TPB33" s="84"/>
      <c r="TPC33" s="84"/>
      <c r="TPD33" s="84"/>
      <c r="TPE33" s="84"/>
      <c r="TPF33" s="84"/>
      <c r="TPG33" s="84"/>
      <c r="TPH33" s="84"/>
      <c r="TPI33" s="84"/>
      <c r="TPJ33" s="84"/>
      <c r="TPK33" s="84"/>
      <c r="TPL33" s="84"/>
      <c r="TPM33" s="84"/>
      <c r="TPN33" s="84"/>
      <c r="TPO33" s="84"/>
      <c r="TPP33" s="84"/>
      <c r="TPQ33" s="84"/>
      <c r="TPR33" s="84"/>
      <c r="TPS33" s="84"/>
      <c r="TPT33" s="84"/>
      <c r="TPU33" s="84"/>
      <c r="TPV33" s="84"/>
      <c r="TPW33" s="84"/>
      <c r="TPX33" s="84"/>
      <c r="TPY33" s="84"/>
      <c r="TPZ33" s="84"/>
      <c r="TQA33" s="84"/>
      <c r="TQB33" s="84"/>
      <c r="TQC33" s="84"/>
      <c r="TQD33" s="84"/>
      <c r="TQE33" s="84"/>
      <c r="TQF33" s="84"/>
      <c r="TQG33" s="84"/>
      <c r="TQH33" s="84"/>
      <c r="TQI33" s="84"/>
      <c r="TQJ33" s="84"/>
      <c r="TQK33" s="84"/>
      <c r="TQL33" s="84"/>
      <c r="TQM33" s="84"/>
      <c r="TQN33" s="84"/>
      <c r="TQO33" s="84"/>
      <c r="TQP33" s="84"/>
      <c r="TQQ33" s="84"/>
      <c r="TQR33" s="84"/>
      <c r="TQS33" s="84"/>
      <c r="TQT33" s="84"/>
      <c r="TQU33" s="84"/>
      <c r="TQV33" s="84"/>
      <c r="TQW33" s="84"/>
      <c r="TQX33" s="84"/>
      <c r="TQY33" s="84"/>
      <c r="TQZ33" s="84"/>
      <c r="TRA33" s="84"/>
      <c r="TRB33" s="84"/>
      <c r="TRC33" s="84"/>
      <c r="TRD33" s="84"/>
      <c r="TRE33" s="84"/>
      <c r="TRF33" s="84"/>
      <c r="TRG33" s="84"/>
      <c r="TRH33" s="84"/>
      <c r="TRI33" s="84"/>
      <c r="TRJ33" s="84"/>
      <c r="TRK33" s="84"/>
      <c r="TRL33" s="84"/>
      <c r="TRM33" s="84"/>
      <c r="TRN33" s="84"/>
      <c r="TRO33" s="84"/>
      <c r="TRP33" s="84"/>
      <c r="TRQ33" s="84"/>
      <c r="TRR33" s="84"/>
      <c r="TRS33" s="84"/>
      <c r="TRT33" s="84"/>
      <c r="TRU33" s="84"/>
      <c r="TRV33" s="84"/>
      <c r="TRW33" s="84"/>
      <c r="TRX33" s="84"/>
      <c r="TRY33" s="84"/>
      <c r="TRZ33" s="84"/>
      <c r="TSA33" s="84"/>
      <c r="TSB33" s="84"/>
      <c r="TSC33" s="84"/>
      <c r="TSD33" s="84"/>
      <c r="TSE33" s="84"/>
      <c r="TSF33" s="84"/>
      <c r="TSG33" s="84"/>
      <c r="TSH33" s="84"/>
      <c r="TSI33" s="84"/>
      <c r="TSJ33" s="84"/>
      <c r="TSK33" s="84"/>
      <c r="TSL33" s="84"/>
      <c r="TSM33" s="84"/>
      <c r="TSN33" s="84"/>
      <c r="TSO33" s="84"/>
      <c r="TSP33" s="84"/>
      <c r="TSQ33" s="84"/>
      <c r="TSR33" s="84"/>
      <c r="TSS33" s="84"/>
      <c r="TST33" s="84"/>
      <c r="TSU33" s="84"/>
      <c r="TSV33" s="84"/>
      <c r="TSW33" s="84"/>
      <c r="TSX33" s="84"/>
      <c r="TSY33" s="84"/>
      <c r="TSZ33" s="84"/>
      <c r="TTA33" s="84"/>
      <c r="TTB33" s="84"/>
      <c r="TTC33" s="84"/>
      <c r="TTD33" s="84"/>
      <c r="TTE33" s="84"/>
      <c r="TTF33" s="84"/>
      <c r="TTG33" s="84"/>
      <c r="TTH33" s="84"/>
      <c r="TTI33" s="84"/>
      <c r="TTJ33" s="84"/>
      <c r="TTK33" s="84"/>
      <c r="TTL33" s="84"/>
      <c r="TTM33" s="84"/>
      <c r="TTN33" s="84"/>
      <c r="TTO33" s="84"/>
      <c r="TTP33" s="84"/>
      <c r="TTQ33" s="84"/>
      <c r="TTR33" s="84"/>
      <c r="TTS33" s="84"/>
      <c r="TTT33" s="84"/>
      <c r="TTU33" s="84"/>
      <c r="TTV33" s="84"/>
      <c r="TTW33" s="84"/>
      <c r="TTX33" s="84"/>
      <c r="TTY33" s="84"/>
      <c r="TTZ33" s="84"/>
      <c r="TUA33" s="84"/>
      <c r="TUB33" s="84"/>
      <c r="TUC33" s="84"/>
      <c r="TUD33" s="84"/>
      <c r="TUE33" s="84"/>
      <c r="TUF33" s="84"/>
      <c r="TUG33" s="84"/>
      <c r="TUH33" s="84"/>
      <c r="TUI33" s="84"/>
      <c r="TUJ33" s="84"/>
      <c r="TUK33" s="84"/>
      <c r="TUL33" s="84"/>
      <c r="TUM33" s="84"/>
      <c r="TUN33" s="84"/>
      <c r="TUO33" s="84"/>
      <c r="TUP33" s="84"/>
      <c r="TUQ33" s="84"/>
      <c r="TUR33" s="84"/>
      <c r="TUS33" s="84"/>
      <c r="TUT33" s="84"/>
      <c r="TUU33" s="84"/>
      <c r="TUV33" s="84"/>
      <c r="TUW33" s="84"/>
      <c r="TUX33" s="84"/>
      <c r="TUY33" s="84"/>
      <c r="TUZ33" s="84"/>
      <c r="TVA33" s="84"/>
      <c r="TVB33" s="84"/>
      <c r="TVC33" s="84"/>
      <c r="TVD33" s="84"/>
      <c r="TVE33" s="84"/>
      <c r="TVF33" s="84"/>
      <c r="TVG33" s="84"/>
      <c r="TVH33" s="84"/>
      <c r="TVI33" s="84"/>
      <c r="TVJ33" s="84"/>
      <c r="TVK33" s="84"/>
      <c r="TVL33" s="84"/>
      <c r="TVM33" s="84"/>
      <c r="TVN33" s="84"/>
      <c r="TVO33" s="84"/>
      <c r="TVP33" s="84"/>
      <c r="TVQ33" s="84"/>
      <c r="TVR33" s="84"/>
      <c r="TVS33" s="84"/>
      <c r="TVT33" s="84"/>
      <c r="TVU33" s="84"/>
      <c r="TVV33" s="84"/>
      <c r="TVW33" s="84"/>
      <c r="TVX33" s="84"/>
      <c r="TVY33" s="84"/>
      <c r="TVZ33" s="84"/>
      <c r="TWA33" s="84"/>
      <c r="TWB33" s="84"/>
      <c r="TWC33" s="84"/>
      <c r="TWD33" s="84"/>
      <c r="TWE33" s="84"/>
      <c r="TWF33" s="84"/>
      <c r="TWG33" s="84"/>
      <c r="TWH33" s="84"/>
      <c r="TWI33" s="84"/>
      <c r="TWJ33" s="84"/>
      <c r="TWK33" s="84"/>
      <c r="TWL33" s="84"/>
      <c r="TWM33" s="84"/>
      <c r="TWN33" s="84"/>
      <c r="TWO33" s="84"/>
      <c r="TWP33" s="84"/>
      <c r="TWQ33" s="84"/>
      <c r="TWR33" s="84"/>
      <c r="TWS33" s="84"/>
      <c r="TWT33" s="84"/>
      <c r="TWU33" s="84"/>
      <c r="TWV33" s="84"/>
      <c r="TWW33" s="84"/>
      <c r="TWX33" s="84"/>
      <c r="TWY33" s="84"/>
      <c r="TWZ33" s="84"/>
      <c r="TXA33" s="84"/>
      <c r="TXB33" s="84"/>
      <c r="TXC33" s="84"/>
      <c r="TXD33" s="84"/>
      <c r="TXE33" s="84"/>
      <c r="TXF33" s="84"/>
      <c r="TXG33" s="84"/>
      <c r="TXH33" s="84"/>
      <c r="TXI33" s="84"/>
      <c r="TXJ33" s="84"/>
      <c r="TXK33" s="84"/>
      <c r="TXL33" s="84"/>
      <c r="TXM33" s="84"/>
      <c r="TXN33" s="84"/>
      <c r="TXO33" s="84"/>
      <c r="TXP33" s="84"/>
      <c r="TXQ33" s="84"/>
      <c r="TXR33" s="84"/>
      <c r="TXS33" s="84"/>
      <c r="TXT33" s="84"/>
      <c r="TXU33" s="84"/>
      <c r="TXV33" s="84"/>
      <c r="TXW33" s="84"/>
      <c r="TXX33" s="84"/>
      <c r="TXY33" s="84"/>
      <c r="TXZ33" s="84"/>
      <c r="TYA33" s="84"/>
      <c r="TYB33" s="84"/>
      <c r="TYC33" s="84"/>
      <c r="TYD33" s="84"/>
      <c r="TYE33" s="84"/>
      <c r="TYF33" s="84"/>
      <c r="TYG33" s="84"/>
      <c r="TYH33" s="84"/>
      <c r="TYI33" s="84"/>
      <c r="TYJ33" s="84"/>
      <c r="TYK33" s="84"/>
      <c r="TYL33" s="84"/>
      <c r="TYM33" s="84"/>
      <c r="TYN33" s="84"/>
      <c r="TYO33" s="84"/>
      <c r="TYP33" s="84"/>
      <c r="TYQ33" s="84"/>
      <c r="TYR33" s="84"/>
      <c r="TYS33" s="84"/>
      <c r="TYT33" s="84"/>
      <c r="TYU33" s="84"/>
      <c r="TYV33" s="84"/>
      <c r="TYW33" s="84"/>
      <c r="TYX33" s="84"/>
      <c r="TYY33" s="84"/>
      <c r="TYZ33" s="84"/>
      <c r="TZA33" s="84"/>
      <c r="TZB33" s="84"/>
      <c r="TZC33" s="84"/>
      <c r="TZD33" s="84"/>
      <c r="TZE33" s="84"/>
      <c r="TZF33" s="84"/>
      <c r="TZG33" s="84"/>
      <c r="TZH33" s="84"/>
      <c r="TZI33" s="84"/>
      <c r="TZJ33" s="84"/>
      <c r="TZK33" s="84"/>
      <c r="TZL33" s="84"/>
      <c r="TZM33" s="84"/>
      <c r="TZN33" s="84"/>
      <c r="TZO33" s="84"/>
      <c r="TZP33" s="84"/>
      <c r="TZQ33" s="84"/>
      <c r="TZR33" s="84"/>
      <c r="TZS33" s="84"/>
      <c r="TZT33" s="84"/>
      <c r="TZU33" s="84"/>
      <c r="TZV33" s="84"/>
      <c r="TZW33" s="84"/>
      <c r="TZX33" s="84"/>
      <c r="TZY33" s="84"/>
      <c r="TZZ33" s="84"/>
      <c r="UAA33" s="84"/>
      <c r="UAB33" s="84"/>
      <c r="UAC33" s="84"/>
      <c r="UAD33" s="84"/>
      <c r="UAE33" s="84"/>
      <c r="UAF33" s="84"/>
      <c r="UAG33" s="84"/>
      <c r="UAH33" s="84"/>
      <c r="UAI33" s="84"/>
      <c r="UAJ33" s="84"/>
      <c r="UAK33" s="84"/>
      <c r="UAL33" s="84"/>
      <c r="UAM33" s="84"/>
      <c r="UAN33" s="84"/>
      <c r="UAO33" s="84"/>
      <c r="UAP33" s="84"/>
      <c r="UAQ33" s="84"/>
      <c r="UAR33" s="84"/>
      <c r="UAS33" s="84"/>
      <c r="UAT33" s="84"/>
      <c r="UAU33" s="84"/>
      <c r="UAV33" s="84"/>
      <c r="UAW33" s="84"/>
      <c r="UAX33" s="84"/>
      <c r="UAY33" s="84"/>
      <c r="UAZ33" s="84"/>
      <c r="UBA33" s="84"/>
      <c r="UBB33" s="84"/>
      <c r="UBC33" s="84"/>
      <c r="UBD33" s="84"/>
      <c r="UBE33" s="84"/>
      <c r="UBF33" s="84"/>
      <c r="UBG33" s="84"/>
      <c r="UBH33" s="84"/>
      <c r="UBI33" s="84"/>
      <c r="UBJ33" s="84"/>
      <c r="UBK33" s="84"/>
      <c r="UBL33" s="84"/>
      <c r="UBM33" s="84"/>
      <c r="UBN33" s="84"/>
      <c r="UBO33" s="84"/>
      <c r="UBP33" s="84"/>
      <c r="UBQ33" s="84"/>
      <c r="UBR33" s="84"/>
      <c r="UBS33" s="84"/>
      <c r="UBT33" s="84"/>
      <c r="UBU33" s="84"/>
      <c r="UBV33" s="84"/>
      <c r="UBW33" s="84"/>
      <c r="UBX33" s="84"/>
      <c r="UBY33" s="84"/>
      <c r="UBZ33" s="84"/>
      <c r="UCA33" s="84"/>
      <c r="UCB33" s="84"/>
      <c r="UCC33" s="84"/>
      <c r="UCD33" s="84"/>
      <c r="UCE33" s="84"/>
      <c r="UCF33" s="84"/>
      <c r="UCG33" s="84"/>
      <c r="UCH33" s="84"/>
      <c r="UCI33" s="84"/>
      <c r="UCJ33" s="84"/>
      <c r="UCK33" s="84"/>
      <c r="UCL33" s="84"/>
      <c r="UCM33" s="84"/>
      <c r="UCN33" s="84"/>
      <c r="UCO33" s="84"/>
      <c r="UCP33" s="84"/>
      <c r="UCQ33" s="84"/>
      <c r="UCR33" s="84"/>
      <c r="UCS33" s="84"/>
      <c r="UCT33" s="84"/>
      <c r="UCU33" s="84"/>
      <c r="UCV33" s="84"/>
      <c r="UCW33" s="84"/>
      <c r="UCX33" s="84"/>
      <c r="UCY33" s="84"/>
      <c r="UCZ33" s="84"/>
      <c r="UDA33" s="84"/>
      <c r="UDB33" s="84"/>
      <c r="UDC33" s="84"/>
      <c r="UDD33" s="84"/>
      <c r="UDE33" s="84"/>
      <c r="UDF33" s="84"/>
      <c r="UDG33" s="84"/>
      <c r="UDH33" s="84"/>
      <c r="UDI33" s="84"/>
      <c r="UDJ33" s="84"/>
      <c r="UDK33" s="84"/>
      <c r="UDL33" s="84"/>
      <c r="UDM33" s="84"/>
      <c r="UDN33" s="84"/>
      <c r="UDO33" s="84"/>
      <c r="UDP33" s="84"/>
      <c r="UDQ33" s="84"/>
      <c r="UDR33" s="84"/>
      <c r="UDS33" s="84"/>
      <c r="UDT33" s="84"/>
      <c r="UDU33" s="84"/>
      <c r="UDV33" s="84"/>
      <c r="UDW33" s="84"/>
      <c r="UDX33" s="84"/>
      <c r="UDY33" s="84"/>
      <c r="UDZ33" s="84"/>
      <c r="UEA33" s="84"/>
      <c r="UEB33" s="84"/>
      <c r="UEC33" s="84"/>
      <c r="UED33" s="84"/>
      <c r="UEE33" s="84"/>
      <c r="UEF33" s="84"/>
      <c r="UEG33" s="84"/>
      <c r="UEH33" s="84"/>
      <c r="UEI33" s="84"/>
      <c r="UEJ33" s="84"/>
      <c r="UEK33" s="84"/>
      <c r="UEL33" s="84"/>
      <c r="UEM33" s="84"/>
      <c r="UEN33" s="84"/>
      <c r="UEO33" s="84"/>
      <c r="UEP33" s="84"/>
      <c r="UEQ33" s="84"/>
      <c r="UER33" s="84"/>
      <c r="UES33" s="84"/>
      <c r="UET33" s="84"/>
      <c r="UEU33" s="84"/>
      <c r="UEV33" s="84"/>
      <c r="UEW33" s="84"/>
      <c r="UEX33" s="84"/>
      <c r="UEY33" s="84"/>
      <c r="UEZ33" s="84"/>
      <c r="UFA33" s="84"/>
      <c r="UFB33" s="84"/>
      <c r="UFC33" s="84"/>
      <c r="UFD33" s="84"/>
      <c r="UFE33" s="84"/>
      <c r="UFF33" s="84"/>
      <c r="UFG33" s="84"/>
      <c r="UFH33" s="84"/>
      <c r="UFI33" s="84"/>
      <c r="UFJ33" s="84"/>
      <c r="UFK33" s="84"/>
      <c r="UFL33" s="84"/>
      <c r="UFM33" s="84"/>
      <c r="UFN33" s="84"/>
      <c r="UFO33" s="84"/>
      <c r="UFP33" s="84"/>
      <c r="UFQ33" s="84"/>
      <c r="UFR33" s="84"/>
      <c r="UFS33" s="84"/>
      <c r="UFT33" s="84"/>
      <c r="UFU33" s="84"/>
      <c r="UFV33" s="84"/>
      <c r="UFW33" s="84"/>
      <c r="UFX33" s="84"/>
      <c r="UFY33" s="84"/>
      <c r="UFZ33" s="84"/>
      <c r="UGA33" s="84"/>
      <c r="UGB33" s="84"/>
      <c r="UGC33" s="84"/>
      <c r="UGD33" s="84"/>
      <c r="UGE33" s="84"/>
      <c r="UGF33" s="84"/>
      <c r="UGG33" s="84"/>
      <c r="UGH33" s="84"/>
      <c r="UGI33" s="84"/>
      <c r="UGJ33" s="84"/>
      <c r="UGK33" s="84"/>
      <c r="UGL33" s="84"/>
      <c r="UGM33" s="84"/>
      <c r="UGN33" s="84"/>
      <c r="UGO33" s="84"/>
      <c r="UGP33" s="84"/>
      <c r="UGQ33" s="84"/>
      <c r="UGR33" s="84"/>
      <c r="UGS33" s="84"/>
      <c r="UGT33" s="84"/>
      <c r="UGU33" s="84"/>
      <c r="UGV33" s="84"/>
      <c r="UGW33" s="84"/>
      <c r="UGX33" s="84"/>
      <c r="UGY33" s="84"/>
      <c r="UGZ33" s="84"/>
      <c r="UHA33" s="84"/>
      <c r="UHB33" s="84"/>
      <c r="UHC33" s="84"/>
      <c r="UHD33" s="84"/>
      <c r="UHE33" s="84"/>
      <c r="UHF33" s="84"/>
      <c r="UHG33" s="84"/>
      <c r="UHH33" s="84"/>
      <c r="UHI33" s="84"/>
      <c r="UHJ33" s="84"/>
      <c r="UHK33" s="84"/>
      <c r="UHL33" s="84"/>
      <c r="UHM33" s="84"/>
      <c r="UHN33" s="84"/>
      <c r="UHO33" s="84"/>
      <c r="UHP33" s="84"/>
      <c r="UHQ33" s="84"/>
      <c r="UHR33" s="84"/>
      <c r="UHS33" s="84"/>
      <c r="UHT33" s="84"/>
      <c r="UHU33" s="84"/>
      <c r="UHV33" s="84"/>
      <c r="UHW33" s="84"/>
      <c r="UHX33" s="84"/>
      <c r="UHY33" s="84"/>
      <c r="UHZ33" s="84"/>
      <c r="UIA33" s="84"/>
      <c r="UIB33" s="84"/>
      <c r="UIC33" s="84"/>
      <c r="UID33" s="84"/>
      <c r="UIE33" s="84"/>
      <c r="UIF33" s="84"/>
      <c r="UIG33" s="84"/>
      <c r="UIH33" s="84"/>
      <c r="UII33" s="84"/>
      <c r="UIJ33" s="84"/>
      <c r="UIK33" s="84"/>
      <c r="UIL33" s="84"/>
      <c r="UIM33" s="84"/>
      <c r="UIN33" s="84"/>
      <c r="UIO33" s="84"/>
      <c r="UIP33" s="84"/>
      <c r="UIQ33" s="84"/>
      <c r="UIR33" s="84"/>
      <c r="UIS33" s="84"/>
      <c r="UIT33" s="84"/>
      <c r="UIU33" s="84"/>
      <c r="UIV33" s="84"/>
      <c r="UIW33" s="84"/>
      <c r="UIX33" s="84"/>
      <c r="UIY33" s="84"/>
      <c r="UIZ33" s="84"/>
      <c r="UJA33" s="84"/>
      <c r="UJB33" s="84"/>
      <c r="UJC33" s="84"/>
      <c r="UJD33" s="84"/>
      <c r="UJE33" s="84"/>
      <c r="UJF33" s="84"/>
      <c r="UJG33" s="84"/>
      <c r="UJH33" s="84"/>
      <c r="UJI33" s="84"/>
      <c r="UJJ33" s="84"/>
      <c r="UJK33" s="84"/>
      <c r="UJL33" s="84"/>
      <c r="UJM33" s="84"/>
      <c r="UJN33" s="84"/>
      <c r="UJO33" s="84"/>
      <c r="UJP33" s="84"/>
      <c r="UJQ33" s="84"/>
      <c r="UJR33" s="84"/>
      <c r="UJS33" s="84"/>
      <c r="UJT33" s="84"/>
      <c r="UJU33" s="84"/>
      <c r="UJV33" s="84"/>
      <c r="UJW33" s="84"/>
      <c r="UJX33" s="84"/>
      <c r="UJY33" s="84"/>
      <c r="UJZ33" s="84"/>
      <c r="UKA33" s="84"/>
      <c r="UKB33" s="84"/>
      <c r="UKC33" s="84"/>
      <c r="UKD33" s="84"/>
      <c r="UKE33" s="84"/>
      <c r="UKF33" s="84"/>
      <c r="UKG33" s="84"/>
      <c r="UKH33" s="84"/>
      <c r="UKI33" s="84"/>
      <c r="UKJ33" s="84"/>
      <c r="UKK33" s="84"/>
      <c r="UKL33" s="84"/>
      <c r="UKM33" s="84"/>
      <c r="UKN33" s="84"/>
      <c r="UKO33" s="84"/>
      <c r="UKP33" s="84"/>
      <c r="UKQ33" s="84"/>
      <c r="UKR33" s="84"/>
      <c r="UKS33" s="84"/>
      <c r="UKT33" s="84"/>
      <c r="UKU33" s="84"/>
      <c r="UKV33" s="84"/>
      <c r="UKW33" s="84"/>
      <c r="UKX33" s="84"/>
      <c r="UKY33" s="84"/>
      <c r="UKZ33" s="84"/>
      <c r="ULA33" s="84"/>
      <c r="ULB33" s="84"/>
      <c r="ULC33" s="84"/>
      <c r="ULD33" s="84"/>
      <c r="ULE33" s="84"/>
      <c r="ULF33" s="84"/>
      <c r="ULG33" s="84"/>
      <c r="ULH33" s="84"/>
      <c r="ULI33" s="84"/>
      <c r="ULJ33" s="84"/>
      <c r="ULK33" s="84"/>
      <c r="ULL33" s="84"/>
      <c r="ULM33" s="84"/>
      <c r="ULN33" s="84"/>
      <c r="ULO33" s="84"/>
      <c r="ULP33" s="84"/>
      <c r="ULQ33" s="84"/>
      <c r="ULR33" s="84"/>
      <c r="ULS33" s="84"/>
      <c r="ULT33" s="84"/>
      <c r="ULU33" s="84"/>
      <c r="ULV33" s="84"/>
      <c r="ULW33" s="84"/>
      <c r="ULX33" s="84"/>
      <c r="ULY33" s="84"/>
      <c r="ULZ33" s="84"/>
      <c r="UMA33" s="84"/>
      <c r="UMB33" s="84"/>
      <c r="UMC33" s="84"/>
      <c r="UMD33" s="84"/>
      <c r="UME33" s="84"/>
      <c r="UMF33" s="84"/>
      <c r="UMG33" s="84"/>
      <c r="UMH33" s="84"/>
      <c r="UMI33" s="84"/>
      <c r="UMJ33" s="84"/>
      <c r="UMK33" s="84"/>
      <c r="UML33" s="84"/>
      <c r="UMM33" s="84"/>
      <c r="UMN33" s="84"/>
      <c r="UMO33" s="84"/>
      <c r="UMP33" s="84"/>
      <c r="UMQ33" s="84"/>
      <c r="UMR33" s="84"/>
      <c r="UMS33" s="84"/>
      <c r="UMT33" s="84"/>
      <c r="UMU33" s="84"/>
      <c r="UMV33" s="84"/>
      <c r="UMW33" s="84"/>
      <c r="UMX33" s="84"/>
      <c r="UMY33" s="84"/>
      <c r="UMZ33" s="84"/>
      <c r="UNA33" s="84"/>
      <c r="UNB33" s="84"/>
      <c r="UNC33" s="84"/>
      <c r="UND33" s="84"/>
      <c r="UNE33" s="84"/>
      <c r="UNF33" s="84"/>
      <c r="UNG33" s="84"/>
      <c r="UNH33" s="84"/>
      <c r="UNI33" s="84"/>
      <c r="UNJ33" s="84"/>
      <c r="UNK33" s="84"/>
      <c r="UNL33" s="84"/>
      <c r="UNM33" s="84"/>
      <c r="UNN33" s="84"/>
      <c r="UNO33" s="84"/>
      <c r="UNP33" s="84"/>
      <c r="UNQ33" s="84"/>
      <c r="UNR33" s="84"/>
      <c r="UNS33" s="84"/>
      <c r="UNT33" s="84"/>
      <c r="UNU33" s="84"/>
      <c r="UNV33" s="84"/>
      <c r="UNW33" s="84"/>
      <c r="UNX33" s="84"/>
      <c r="UNY33" s="84"/>
      <c r="UNZ33" s="84"/>
      <c r="UOA33" s="84"/>
      <c r="UOB33" s="84"/>
      <c r="UOC33" s="84"/>
      <c r="UOD33" s="84"/>
      <c r="UOE33" s="84"/>
      <c r="UOF33" s="84"/>
      <c r="UOG33" s="84"/>
      <c r="UOH33" s="84"/>
      <c r="UOI33" s="84"/>
      <c r="UOJ33" s="84"/>
      <c r="UOK33" s="84"/>
      <c r="UOL33" s="84"/>
      <c r="UOM33" s="84"/>
      <c r="UON33" s="84"/>
      <c r="UOO33" s="84"/>
      <c r="UOP33" s="84"/>
      <c r="UOQ33" s="84"/>
      <c r="UOR33" s="84"/>
      <c r="UOS33" s="84"/>
      <c r="UOT33" s="84"/>
      <c r="UOU33" s="84"/>
      <c r="UOV33" s="84"/>
      <c r="UOW33" s="84"/>
      <c r="UOX33" s="84"/>
      <c r="UOY33" s="84"/>
      <c r="UOZ33" s="84"/>
      <c r="UPA33" s="84"/>
      <c r="UPB33" s="84"/>
      <c r="UPC33" s="84"/>
      <c r="UPD33" s="84"/>
      <c r="UPE33" s="84"/>
      <c r="UPF33" s="84"/>
      <c r="UPG33" s="84"/>
      <c r="UPH33" s="84"/>
      <c r="UPI33" s="84"/>
      <c r="UPJ33" s="84"/>
      <c r="UPK33" s="84"/>
      <c r="UPL33" s="84"/>
      <c r="UPM33" s="84"/>
      <c r="UPN33" s="84"/>
      <c r="UPO33" s="84"/>
      <c r="UPP33" s="84"/>
      <c r="UPQ33" s="84"/>
      <c r="UPR33" s="84"/>
      <c r="UPS33" s="84"/>
      <c r="UPT33" s="84"/>
      <c r="UPU33" s="84"/>
      <c r="UPV33" s="84"/>
      <c r="UPW33" s="84"/>
      <c r="UPX33" s="84"/>
      <c r="UPY33" s="84"/>
      <c r="UPZ33" s="84"/>
      <c r="UQA33" s="84"/>
      <c r="UQB33" s="84"/>
      <c r="UQC33" s="84"/>
      <c r="UQD33" s="84"/>
      <c r="UQE33" s="84"/>
      <c r="UQF33" s="84"/>
      <c r="UQG33" s="84"/>
      <c r="UQH33" s="84"/>
      <c r="UQI33" s="84"/>
      <c r="UQJ33" s="84"/>
      <c r="UQK33" s="84"/>
      <c r="UQL33" s="84"/>
      <c r="UQM33" s="84"/>
      <c r="UQN33" s="84"/>
      <c r="UQO33" s="84"/>
      <c r="UQP33" s="84"/>
      <c r="UQQ33" s="84"/>
      <c r="UQR33" s="84"/>
      <c r="UQS33" s="84"/>
      <c r="UQT33" s="84"/>
      <c r="UQU33" s="84"/>
      <c r="UQV33" s="84"/>
      <c r="UQW33" s="84"/>
      <c r="UQX33" s="84"/>
      <c r="UQY33" s="84"/>
      <c r="UQZ33" s="84"/>
      <c r="URA33" s="84"/>
      <c r="URB33" s="84"/>
      <c r="URC33" s="84"/>
      <c r="URD33" s="84"/>
      <c r="URE33" s="84"/>
      <c r="URF33" s="84"/>
      <c r="URG33" s="84"/>
      <c r="URH33" s="84"/>
      <c r="URI33" s="84"/>
      <c r="URJ33" s="84"/>
      <c r="URK33" s="84"/>
      <c r="URL33" s="84"/>
      <c r="URM33" s="84"/>
      <c r="URN33" s="84"/>
      <c r="URO33" s="84"/>
      <c r="URP33" s="84"/>
      <c r="URQ33" s="84"/>
      <c r="URR33" s="84"/>
      <c r="URS33" s="84"/>
      <c r="URT33" s="84"/>
      <c r="URU33" s="84"/>
      <c r="URV33" s="84"/>
      <c r="URW33" s="84"/>
      <c r="URX33" s="84"/>
      <c r="URY33" s="84"/>
      <c r="URZ33" s="84"/>
      <c r="USA33" s="84"/>
      <c r="USB33" s="84"/>
      <c r="USC33" s="84"/>
      <c r="USD33" s="84"/>
      <c r="USE33" s="84"/>
      <c r="USF33" s="84"/>
      <c r="USG33" s="84"/>
      <c r="USH33" s="84"/>
      <c r="USI33" s="84"/>
      <c r="USJ33" s="84"/>
      <c r="USK33" s="84"/>
      <c r="USL33" s="84"/>
      <c r="USM33" s="84"/>
      <c r="USN33" s="84"/>
      <c r="USO33" s="84"/>
      <c r="USP33" s="84"/>
      <c r="USQ33" s="84"/>
      <c r="USR33" s="84"/>
      <c r="USS33" s="84"/>
      <c r="UST33" s="84"/>
      <c r="USU33" s="84"/>
      <c r="USV33" s="84"/>
      <c r="USW33" s="84"/>
      <c r="USX33" s="84"/>
      <c r="USY33" s="84"/>
      <c r="USZ33" s="84"/>
      <c r="UTA33" s="84"/>
      <c r="UTB33" s="84"/>
      <c r="UTC33" s="84"/>
      <c r="UTD33" s="84"/>
      <c r="UTE33" s="84"/>
      <c r="UTF33" s="84"/>
      <c r="UTG33" s="84"/>
      <c r="UTH33" s="84"/>
      <c r="UTI33" s="84"/>
      <c r="UTJ33" s="84"/>
      <c r="UTK33" s="84"/>
      <c r="UTL33" s="84"/>
      <c r="UTM33" s="84"/>
      <c r="UTN33" s="84"/>
      <c r="UTO33" s="84"/>
      <c r="UTP33" s="84"/>
      <c r="UTQ33" s="84"/>
      <c r="UTR33" s="84"/>
      <c r="UTS33" s="84"/>
      <c r="UTT33" s="84"/>
      <c r="UTU33" s="84"/>
      <c r="UTV33" s="84"/>
      <c r="UTW33" s="84"/>
      <c r="UTX33" s="84"/>
      <c r="UTY33" s="84"/>
      <c r="UTZ33" s="84"/>
      <c r="UUA33" s="84"/>
      <c r="UUB33" s="84"/>
      <c r="UUC33" s="84"/>
      <c r="UUD33" s="84"/>
      <c r="UUE33" s="84"/>
      <c r="UUF33" s="84"/>
      <c r="UUG33" s="84"/>
      <c r="UUH33" s="84"/>
      <c r="UUI33" s="84"/>
      <c r="UUJ33" s="84"/>
      <c r="UUK33" s="84"/>
      <c r="UUL33" s="84"/>
      <c r="UUM33" s="84"/>
      <c r="UUN33" s="84"/>
      <c r="UUO33" s="84"/>
      <c r="UUP33" s="84"/>
      <c r="UUQ33" s="84"/>
      <c r="UUR33" s="84"/>
      <c r="UUS33" s="84"/>
      <c r="UUT33" s="84"/>
      <c r="UUU33" s="84"/>
      <c r="UUV33" s="84"/>
      <c r="UUW33" s="84"/>
      <c r="UUX33" s="84"/>
      <c r="UUY33" s="84"/>
      <c r="UUZ33" s="84"/>
      <c r="UVA33" s="84"/>
      <c r="UVB33" s="84"/>
      <c r="UVC33" s="84"/>
      <c r="UVD33" s="84"/>
      <c r="UVE33" s="84"/>
      <c r="UVF33" s="84"/>
      <c r="UVG33" s="84"/>
      <c r="UVH33" s="84"/>
      <c r="UVI33" s="84"/>
      <c r="UVJ33" s="84"/>
      <c r="UVK33" s="84"/>
      <c r="UVL33" s="84"/>
      <c r="UVM33" s="84"/>
      <c r="UVN33" s="84"/>
      <c r="UVO33" s="84"/>
      <c r="UVP33" s="84"/>
      <c r="UVQ33" s="84"/>
      <c r="UVR33" s="84"/>
      <c r="UVS33" s="84"/>
      <c r="UVT33" s="84"/>
      <c r="UVU33" s="84"/>
      <c r="UVV33" s="84"/>
      <c r="UVW33" s="84"/>
      <c r="UVX33" s="84"/>
      <c r="UVY33" s="84"/>
      <c r="UVZ33" s="84"/>
      <c r="UWA33" s="84"/>
      <c r="UWB33" s="84"/>
      <c r="UWC33" s="84"/>
      <c r="UWD33" s="84"/>
      <c r="UWE33" s="84"/>
      <c r="UWF33" s="84"/>
      <c r="UWG33" s="84"/>
      <c r="UWH33" s="84"/>
      <c r="UWI33" s="84"/>
      <c r="UWJ33" s="84"/>
      <c r="UWK33" s="84"/>
      <c r="UWL33" s="84"/>
      <c r="UWM33" s="84"/>
      <c r="UWN33" s="84"/>
      <c r="UWO33" s="84"/>
      <c r="UWP33" s="84"/>
      <c r="UWQ33" s="84"/>
      <c r="UWR33" s="84"/>
      <c r="UWS33" s="84"/>
      <c r="UWT33" s="84"/>
      <c r="UWU33" s="84"/>
      <c r="UWV33" s="84"/>
      <c r="UWW33" s="84"/>
      <c r="UWX33" s="84"/>
      <c r="UWY33" s="84"/>
      <c r="UWZ33" s="84"/>
      <c r="UXA33" s="84"/>
      <c r="UXB33" s="84"/>
      <c r="UXC33" s="84"/>
      <c r="UXD33" s="84"/>
      <c r="UXE33" s="84"/>
      <c r="UXF33" s="84"/>
      <c r="UXG33" s="84"/>
      <c r="UXH33" s="84"/>
      <c r="UXI33" s="84"/>
      <c r="UXJ33" s="84"/>
      <c r="UXK33" s="84"/>
      <c r="UXL33" s="84"/>
      <c r="UXM33" s="84"/>
      <c r="UXN33" s="84"/>
      <c r="UXO33" s="84"/>
      <c r="UXP33" s="84"/>
      <c r="UXQ33" s="84"/>
      <c r="UXR33" s="84"/>
      <c r="UXS33" s="84"/>
      <c r="UXT33" s="84"/>
      <c r="UXU33" s="84"/>
      <c r="UXV33" s="84"/>
      <c r="UXW33" s="84"/>
      <c r="UXX33" s="84"/>
      <c r="UXY33" s="84"/>
      <c r="UXZ33" s="84"/>
      <c r="UYA33" s="84"/>
      <c r="UYB33" s="84"/>
      <c r="UYC33" s="84"/>
      <c r="UYD33" s="84"/>
      <c r="UYE33" s="84"/>
      <c r="UYF33" s="84"/>
      <c r="UYG33" s="84"/>
      <c r="UYH33" s="84"/>
      <c r="UYI33" s="84"/>
      <c r="UYJ33" s="84"/>
      <c r="UYK33" s="84"/>
      <c r="UYL33" s="84"/>
      <c r="UYM33" s="84"/>
      <c r="UYN33" s="84"/>
      <c r="UYO33" s="84"/>
      <c r="UYP33" s="84"/>
      <c r="UYQ33" s="84"/>
      <c r="UYR33" s="84"/>
      <c r="UYS33" s="84"/>
      <c r="UYT33" s="84"/>
      <c r="UYU33" s="84"/>
      <c r="UYV33" s="84"/>
      <c r="UYW33" s="84"/>
      <c r="UYX33" s="84"/>
      <c r="UYY33" s="84"/>
      <c r="UYZ33" s="84"/>
      <c r="UZA33" s="84"/>
      <c r="UZB33" s="84"/>
      <c r="UZC33" s="84"/>
      <c r="UZD33" s="84"/>
      <c r="UZE33" s="84"/>
      <c r="UZF33" s="84"/>
      <c r="UZG33" s="84"/>
      <c r="UZH33" s="84"/>
      <c r="UZI33" s="84"/>
      <c r="UZJ33" s="84"/>
      <c r="UZK33" s="84"/>
      <c r="UZL33" s="84"/>
      <c r="UZM33" s="84"/>
      <c r="UZN33" s="84"/>
      <c r="UZO33" s="84"/>
      <c r="UZP33" s="84"/>
      <c r="UZQ33" s="84"/>
      <c r="UZR33" s="84"/>
      <c r="UZS33" s="84"/>
      <c r="UZT33" s="84"/>
      <c r="UZU33" s="84"/>
      <c r="UZV33" s="84"/>
      <c r="UZW33" s="84"/>
      <c r="UZX33" s="84"/>
      <c r="UZY33" s="84"/>
      <c r="UZZ33" s="84"/>
      <c r="VAA33" s="84"/>
      <c r="VAB33" s="84"/>
      <c r="VAC33" s="84"/>
      <c r="VAD33" s="84"/>
      <c r="VAE33" s="84"/>
      <c r="VAF33" s="84"/>
      <c r="VAG33" s="84"/>
      <c r="VAH33" s="84"/>
      <c r="VAI33" s="84"/>
      <c r="VAJ33" s="84"/>
      <c r="VAK33" s="84"/>
      <c r="VAL33" s="84"/>
      <c r="VAM33" s="84"/>
      <c r="VAN33" s="84"/>
      <c r="VAO33" s="84"/>
      <c r="VAP33" s="84"/>
      <c r="VAQ33" s="84"/>
      <c r="VAR33" s="84"/>
      <c r="VAS33" s="84"/>
      <c r="VAT33" s="84"/>
      <c r="VAU33" s="84"/>
      <c r="VAV33" s="84"/>
      <c r="VAW33" s="84"/>
      <c r="VAX33" s="84"/>
      <c r="VAY33" s="84"/>
      <c r="VAZ33" s="84"/>
      <c r="VBA33" s="84"/>
      <c r="VBB33" s="84"/>
      <c r="VBC33" s="84"/>
      <c r="VBD33" s="84"/>
      <c r="VBE33" s="84"/>
      <c r="VBF33" s="84"/>
      <c r="VBG33" s="84"/>
      <c r="VBH33" s="84"/>
      <c r="VBI33" s="84"/>
      <c r="VBJ33" s="84"/>
      <c r="VBK33" s="84"/>
      <c r="VBL33" s="84"/>
      <c r="VBM33" s="84"/>
      <c r="VBN33" s="84"/>
      <c r="VBO33" s="84"/>
      <c r="VBP33" s="84"/>
      <c r="VBQ33" s="84"/>
      <c r="VBR33" s="84"/>
      <c r="VBS33" s="84"/>
      <c r="VBT33" s="84"/>
      <c r="VBU33" s="84"/>
      <c r="VBV33" s="84"/>
      <c r="VBW33" s="84"/>
      <c r="VBX33" s="84"/>
      <c r="VBY33" s="84"/>
      <c r="VBZ33" s="84"/>
      <c r="VCA33" s="84"/>
      <c r="VCB33" s="84"/>
      <c r="VCC33" s="84"/>
      <c r="VCD33" s="84"/>
      <c r="VCE33" s="84"/>
      <c r="VCF33" s="84"/>
      <c r="VCG33" s="84"/>
      <c r="VCH33" s="84"/>
      <c r="VCI33" s="84"/>
      <c r="VCJ33" s="84"/>
      <c r="VCK33" s="84"/>
      <c r="VCL33" s="84"/>
      <c r="VCM33" s="84"/>
      <c r="VCN33" s="84"/>
      <c r="VCO33" s="84"/>
      <c r="VCP33" s="84"/>
      <c r="VCQ33" s="84"/>
      <c r="VCR33" s="84"/>
      <c r="VCS33" s="84"/>
      <c r="VCT33" s="84"/>
      <c r="VCU33" s="84"/>
      <c r="VCV33" s="84"/>
      <c r="VCW33" s="84"/>
      <c r="VCX33" s="84"/>
      <c r="VCY33" s="84"/>
      <c r="VCZ33" s="84"/>
      <c r="VDA33" s="84"/>
      <c r="VDB33" s="84"/>
      <c r="VDC33" s="84"/>
      <c r="VDD33" s="84"/>
      <c r="VDE33" s="84"/>
      <c r="VDF33" s="84"/>
      <c r="VDG33" s="84"/>
      <c r="VDH33" s="84"/>
      <c r="VDI33" s="84"/>
      <c r="VDJ33" s="84"/>
      <c r="VDK33" s="84"/>
      <c r="VDL33" s="84"/>
      <c r="VDM33" s="84"/>
      <c r="VDN33" s="84"/>
      <c r="VDO33" s="84"/>
      <c r="VDP33" s="84"/>
      <c r="VDQ33" s="84"/>
      <c r="VDR33" s="84"/>
      <c r="VDS33" s="84"/>
      <c r="VDT33" s="84"/>
      <c r="VDU33" s="84"/>
      <c r="VDV33" s="84"/>
      <c r="VDW33" s="84"/>
      <c r="VDX33" s="84"/>
      <c r="VDY33" s="84"/>
      <c r="VDZ33" s="84"/>
      <c r="VEA33" s="84"/>
      <c r="VEB33" s="84"/>
      <c r="VEC33" s="84"/>
      <c r="VED33" s="84"/>
      <c r="VEE33" s="84"/>
      <c r="VEF33" s="84"/>
      <c r="VEG33" s="84"/>
      <c r="VEH33" s="84"/>
      <c r="VEI33" s="84"/>
      <c r="VEJ33" s="84"/>
      <c r="VEK33" s="84"/>
      <c r="VEL33" s="84"/>
      <c r="VEM33" s="84"/>
      <c r="VEN33" s="84"/>
      <c r="VEO33" s="84"/>
      <c r="VEP33" s="84"/>
      <c r="VEQ33" s="84"/>
      <c r="VER33" s="84"/>
      <c r="VES33" s="84"/>
      <c r="VET33" s="84"/>
      <c r="VEU33" s="84"/>
      <c r="VEV33" s="84"/>
      <c r="VEW33" s="84"/>
      <c r="VEX33" s="84"/>
      <c r="VEY33" s="84"/>
      <c r="VEZ33" s="84"/>
      <c r="VFA33" s="84"/>
      <c r="VFB33" s="84"/>
      <c r="VFC33" s="84"/>
      <c r="VFD33" s="84"/>
      <c r="VFE33" s="84"/>
      <c r="VFF33" s="84"/>
      <c r="VFG33" s="84"/>
      <c r="VFH33" s="84"/>
      <c r="VFI33" s="84"/>
      <c r="VFJ33" s="84"/>
      <c r="VFK33" s="84"/>
      <c r="VFL33" s="84"/>
      <c r="VFM33" s="84"/>
      <c r="VFN33" s="84"/>
      <c r="VFO33" s="84"/>
      <c r="VFP33" s="84"/>
      <c r="VFQ33" s="84"/>
      <c r="VFR33" s="84"/>
      <c r="VFS33" s="84"/>
      <c r="VFT33" s="84"/>
      <c r="VFU33" s="84"/>
      <c r="VFV33" s="84"/>
      <c r="VFW33" s="84"/>
      <c r="VFX33" s="84"/>
      <c r="VFY33" s="84"/>
      <c r="VFZ33" s="84"/>
      <c r="VGA33" s="84"/>
      <c r="VGB33" s="84"/>
      <c r="VGC33" s="84"/>
      <c r="VGD33" s="84"/>
      <c r="VGE33" s="84"/>
      <c r="VGF33" s="84"/>
      <c r="VGG33" s="84"/>
      <c r="VGH33" s="84"/>
      <c r="VGI33" s="84"/>
      <c r="VGJ33" s="84"/>
      <c r="VGK33" s="84"/>
      <c r="VGL33" s="84"/>
      <c r="VGM33" s="84"/>
      <c r="VGN33" s="84"/>
      <c r="VGO33" s="84"/>
      <c r="VGP33" s="84"/>
      <c r="VGQ33" s="84"/>
      <c r="VGR33" s="84"/>
      <c r="VGS33" s="84"/>
      <c r="VGT33" s="84"/>
      <c r="VGU33" s="84"/>
      <c r="VGV33" s="84"/>
      <c r="VGW33" s="84"/>
      <c r="VGX33" s="84"/>
      <c r="VGY33" s="84"/>
      <c r="VGZ33" s="84"/>
      <c r="VHA33" s="84"/>
      <c r="VHB33" s="84"/>
      <c r="VHC33" s="84"/>
      <c r="VHD33" s="84"/>
      <c r="VHE33" s="84"/>
      <c r="VHF33" s="84"/>
      <c r="VHG33" s="84"/>
      <c r="VHH33" s="84"/>
      <c r="VHI33" s="84"/>
      <c r="VHJ33" s="84"/>
      <c r="VHK33" s="84"/>
      <c r="VHL33" s="84"/>
      <c r="VHM33" s="84"/>
      <c r="VHN33" s="84"/>
      <c r="VHO33" s="84"/>
      <c r="VHP33" s="84"/>
      <c r="VHQ33" s="84"/>
      <c r="VHR33" s="84"/>
      <c r="VHS33" s="84"/>
      <c r="VHT33" s="84"/>
      <c r="VHU33" s="84"/>
      <c r="VHV33" s="84"/>
      <c r="VHW33" s="84"/>
      <c r="VHX33" s="84"/>
      <c r="VHY33" s="84"/>
      <c r="VHZ33" s="84"/>
      <c r="VIA33" s="84"/>
      <c r="VIB33" s="84"/>
      <c r="VIC33" s="84"/>
      <c r="VID33" s="84"/>
      <c r="VIE33" s="84"/>
      <c r="VIF33" s="84"/>
      <c r="VIG33" s="84"/>
      <c r="VIH33" s="84"/>
      <c r="VII33" s="84"/>
      <c r="VIJ33" s="84"/>
      <c r="VIK33" s="84"/>
      <c r="VIL33" s="84"/>
      <c r="VIM33" s="84"/>
      <c r="VIN33" s="84"/>
      <c r="VIO33" s="84"/>
      <c r="VIP33" s="84"/>
      <c r="VIQ33" s="84"/>
      <c r="VIR33" s="84"/>
      <c r="VIS33" s="84"/>
      <c r="VIT33" s="84"/>
      <c r="VIU33" s="84"/>
      <c r="VIV33" s="84"/>
      <c r="VIW33" s="84"/>
      <c r="VIX33" s="84"/>
      <c r="VIY33" s="84"/>
      <c r="VIZ33" s="84"/>
      <c r="VJA33" s="84"/>
      <c r="VJB33" s="84"/>
      <c r="VJC33" s="84"/>
      <c r="VJD33" s="84"/>
      <c r="VJE33" s="84"/>
      <c r="VJF33" s="84"/>
      <c r="VJG33" s="84"/>
      <c r="VJH33" s="84"/>
      <c r="VJI33" s="84"/>
      <c r="VJJ33" s="84"/>
      <c r="VJK33" s="84"/>
      <c r="VJL33" s="84"/>
      <c r="VJM33" s="84"/>
      <c r="VJN33" s="84"/>
      <c r="VJO33" s="84"/>
      <c r="VJP33" s="84"/>
      <c r="VJQ33" s="84"/>
      <c r="VJR33" s="84"/>
      <c r="VJS33" s="84"/>
      <c r="VJT33" s="84"/>
      <c r="VJU33" s="84"/>
      <c r="VJV33" s="84"/>
      <c r="VJW33" s="84"/>
      <c r="VJX33" s="84"/>
      <c r="VJY33" s="84"/>
      <c r="VJZ33" s="84"/>
      <c r="VKA33" s="84"/>
      <c r="VKB33" s="84"/>
      <c r="VKC33" s="84"/>
      <c r="VKD33" s="84"/>
      <c r="VKE33" s="84"/>
      <c r="VKF33" s="84"/>
      <c r="VKG33" s="84"/>
      <c r="VKH33" s="84"/>
      <c r="VKI33" s="84"/>
      <c r="VKJ33" s="84"/>
      <c r="VKK33" s="84"/>
      <c r="VKL33" s="84"/>
      <c r="VKM33" s="84"/>
      <c r="VKN33" s="84"/>
      <c r="VKO33" s="84"/>
      <c r="VKP33" s="84"/>
      <c r="VKQ33" s="84"/>
      <c r="VKR33" s="84"/>
      <c r="VKS33" s="84"/>
      <c r="VKT33" s="84"/>
      <c r="VKU33" s="84"/>
      <c r="VKV33" s="84"/>
      <c r="VKW33" s="84"/>
      <c r="VKX33" s="84"/>
      <c r="VKY33" s="84"/>
      <c r="VKZ33" s="84"/>
      <c r="VLA33" s="84"/>
      <c r="VLB33" s="84"/>
      <c r="VLC33" s="84"/>
      <c r="VLD33" s="84"/>
      <c r="VLE33" s="84"/>
      <c r="VLF33" s="84"/>
      <c r="VLG33" s="84"/>
      <c r="VLH33" s="84"/>
      <c r="VLI33" s="84"/>
      <c r="VLJ33" s="84"/>
      <c r="VLK33" s="84"/>
      <c r="VLL33" s="84"/>
      <c r="VLM33" s="84"/>
      <c r="VLN33" s="84"/>
      <c r="VLO33" s="84"/>
      <c r="VLP33" s="84"/>
      <c r="VLQ33" s="84"/>
      <c r="VLR33" s="84"/>
      <c r="VLS33" s="84"/>
      <c r="VLT33" s="84"/>
      <c r="VLU33" s="84"/>
      <c r="VLV33" s="84"/>
      <c r="VLW33" s="84"/>
      <c r="VLX33" s="84"/>
      <c r="VLY33" s="84"/>
      <c r="VLZ33" s="84"/>
      <c r="VMA33" s="84"/>
      <c r="VMB33" s="84"/>
      <c r="VMC33" s="84"/>
      <c r="VMD33" s="84"/>
      <c r="VME33" s="84"/>
      <c r="VMF33" s="84"/>
      <c r="VMG33" s="84"/>
      <c r="VMH33" s="84"/>
      <c r="VMI33" s="84"/>
      <c r="VMJ33" s="84"/>
      <c r="VMK33" s="84"/>
      <c r="VML33" s="84"/>
      <c r="VMM33" s="84"/>
      <c r="VMN33" s="84"/>
      <c r="VMO33" s="84"/>
      <c r="VMP33" s="84"/>
      <c r="VMQ33" s="84"/>
      <c r="VMR33" s="84"/>
      <c r="VMS33" s="84"/>
      <c r="VMT33" s="84"/>
      <c r="VMU33" s="84"/>
      <c r="VMV33" s="84"/>
      <c r="VMW33" s="84"/>
      <c r="VMX33" s="84"/>
      <c r="VMY33" s="84"/>
      <c r="VMZ33" s="84"/>
      <c r="VNA33" s="84"/>
      <c r="VNB33" s="84"/>
      <c r="VNC33" s="84"/>
      <c r="VND33" s="84"/>
      <c r="VNE33" s="84"/>
      <c r="VNF33" s="84"/>
      <c r="VNG33" s="84"/>
      <c r="VNH33" s="84"/>
      <c r="VNI33" s="84"/>
      <c r="VNJ33" s="84"/>
      <c r="VNK33" s="84"/>
      <c r="VNL33" s="84"/>
      <c r="VNM33" s="84"/>
      <c r="VNN33" s="84"/>
      <c r="VNO33" s="84"/>
      <c r="VNP33" s="84"/>
      <c r="VNQ33" s="84"/>
      <c r="VNR33" s="84"/>
      <c r="VNS33" s="84"/>
      <c r="VNT33" s="84"/>
      <c r="VNU33" s="84"/>
      <c r="VNV33" s="84"/>
      <c r="VNW33" s="84"/>
      <c r="VNX33" s="84"/>
      <c r="VNY33" s="84"/>
      <c r="VNZ33" s="84"/>
      <c r="VOA33" s="84"/>
      <c r="VOB33" s="84"/>
      <c r="VOC33" s="84"/>
      <c r="VOD33" s="84"/>
      <c r="VOE33" s="84"/>
      <c r="VOF33" s="84"/>
      <c r="VOG33" s="84"/>
      <c r="VOH33" s="84"/>
      <c r="VOI33" s="84"/>
      <c r="VOJ33" s="84"/>
      <c r="VOK33" s="84"/>
      <c r="VOL33" s="84"/>
      <c r="VOM33" s="84"/>
      <c r="VON33" s="84"/>
      <c r="VOO33" s="84"/>
      <c r="VOP33" s="84"/>
      <c r="VOQ33" s="84"/>
      <c r="VOR33" s="84"/>
      <c r="VOS33" s="84"/>
      <c r="VOT33" s="84"/>
      <c r="VOU33" s="84"/>
      <c r="VOV33" s="84"/>
      <c r="VOW33" s="84"/>
      <c r="VOX33" s="84"/>
      <c r="VOY33" s="84"/>
      <c r="VOZ33" s="84"/>
      <c r="VPA33" s="84"/>
      <c r="VPB33" s="84"/>
      <c r="VPC33" s="84"/>
      <c r="VPD33" s="84"/>
      <c r="VPE33" s="84"/>
      <c r="VPF33" s="84"/>
      <c r="VPG33" s="84"/>
      <c r="VPH33" s="84"/>
      <c r="VPI33" s="84"/>
      <c r="VPJ33" s="84"/>
      <c r="VPK33" s="84"/>
      <c r="VPL33" s="84"/>
      <c r="VPM33" s="84"/>
      <c r="VPN33" s="84"/>
      <c r="VPO33" s="84"/>
      <c r="VPP33" s="84"/>
      <c r="VPQ33" s="84"/>
      <c r="VPR33" s="84"/>
      <c r="VPS33" s="84"/>
      <c r="VPT33" s="84"/>
      <c r="VPU33" s="84"/>
      <c r="VPV33" s="84"/>
      <c r="VPW33" s="84"/>
      <c r="VPX33" s="84"/>
      <c r="VPY33" s="84"/>
      <c r="VPZ33" s="84"/>
      <c r="VQA33" s="84"/>
      <c r="VQB33" s="84"/>
      <c r="VQC33" s="84"/>
      <c r="VQD33" s="84"/>
      <c r="VQE33" s="84"/>
      <c r="VQF33" s="84"/>
      <c r="VQG33" s="84"/>
      <c r="VQH33" s="84"/>
      <c r="VQI33" s="84"/>
      <c r="VQJ33" s="84"/>
      <c r="VQK33" s="84"/>
      <c r="VQL33" s="84"/>
      <c r="VQM33" s="84"/>
      <c r="VQN33" s="84"/>
      <c r="VQO33" s="84"/>
      <c r="VQP33" s="84"/>
      <c r="VQQ33" s="84"/>
      <c r="VQR33" s="84"/>
      <c r="VQS33" s="84"/>
      <c r="VQT33" s="84"/>
      <c r="VQU33" s="84"/>
      <c r="VQV33" s="84"/>
      <c r="VQW33" s="84"/>
      <c r="VQX33" s="84"/>
      <c r="VQY33" s="84"/>
      <c r="VQZ33" s="84"/>
      <c r="VRA33" s="84"/>
      <c r="VRB33" s="84"/>
      <c r="VRC33" s="84"/>
      <c r="VRD33" s="84"/>
      <c r="VRE33" s="84"/>
      <c r="VRF33" s="84"/>
      <c r="VRG33" s="84"/>
      <c r="VRH33" s="84"/>
      <c r="VRI33" s="84"/>
      <c r="VRJ33" s="84"/>
      <c r="VRK33" s="84"/>
      <c r="VRL33" s="84"/>
      <c r="VRM33" s="84"/>
      <c r="VRN33" s="84"/>
      <c r="VRO33" s="84"/>
      <c r="VRP33" s="84"/>
      <c r="VRQ33" s="84"/>
      <c r="VRR33" s="84"/>
      <c r="VRS33" s="84"/>
      <c r="VRT33" s="84"/>
      <c r="VRU33" s="84"/>
      <c r="VRV33" s="84"/>
      <c r="VRW33" s="84"/>
      <c r="VRX33" s="84"/>
      <c r="VRY33" s="84"/>
      <c r="VRZ33" s="84"/>
      <c r="VSA33" s="84"/>
      <c r="VSB33" s="84"/>
      <c r="VSC33" s="84"/>
      <c r="VSD33" s="84"/>
      <c r="VSE33" s="84"/>
      <c r="VSF33" s="84"/>
      <c r="VSG33" s="84"/>
      <c r="VSH33" s="84"/>
      <c r="VSI33" s="84"/>
      <c r="VSJ33" s="84"/>
      <c r="VSK33" s="84"/>
      <c r="VSL33" s="84"/>
      <c r="VSM33" s="84"/>
      <c r="VSN33" s="84"/>
      <c r="VSO33" s="84"/>
      <c r="VSP33" s="84"/>
      <c r="VSQ33" s="84"/>
      <c r="VSR33" s="84"/>
      <c r="VSS33" s="84"/>
      <c r="VST33" s="84"/>
      <c r="VSU33" s="84"/>
      <c r="VSV33" s="84"/>
      <c r="VSW33" s="84"/>
      <c r="VSX33" s="84"/>
      <c r="VSY33" s="84"/>
      <c r="VSZ33" s="84"/>
      <c r="VTA33" s="84"/>
      <c r="VTB33" s="84"/>
      <c r="VTC33" s="84"/>
      <c r="VTD33" s="84"/>
      <c r="VTE33" s="84"/>
      <c r="VTF33" s="84"/>
      <c r="VTG33" s="84"/>
      <c r="VTH33" s="84"/>
      <c r="VTI33" s="84"/>
      <c r="VTJ33" s="84"/>
      <c r="VTK33" s="84"/>
      <c r="VTL33" s="84"/>
      <c r="VTM33" s="84"/>
      <c r="VTN33" s="84"/>
      <c r="VTO33" s="84"/>
      <c r="VTP33" s="84"/>
      <c r="VTQ33" s="84"/>
      <c r="VTR33" s="84"/>
      <c r="VTS33" s="84"/>
      <c r="VTT33" s="84"/>
      <c r="VTU33" s="84"/>
      <c r="VTV33" s="84"/>
      <c r="VTW33" s="84"/>
      <c r="VTX33" s="84"/>
      <c r="VTY33" s="84"/>
      <c r="VTZ33" s="84"/>
      <c r="VUA33" s="84"/>
      <c r="VUB33" s="84"/>
      <c r="VUC33" s="84"/>
      <c r="VUD33" s="84"/>
      <c r="VUE33" s="84"/>
      <c r="VUF33" s="84"/>
      <c r="VUG33" s="84"/>
      <c r="VUH33" s="84"/>
      <c r="VUI33" s="84"/>
      <c r="VUJ33" s="84"/>
      <c r="VUK33" s="84"/>
      <c r="VUL33" s="84"/>
      <c r="VUM33" s="84"/>
      <c r="VUN33" s="84"/>
      <c r="VUO33" s="84"/>
      <c r="VUP33" s="84"/>
      <c r="VUQ33" s="84"/>
      <c r="VUR33" s="84"/>
      <c r="VUS33" s="84"/>
      <c r="VUT33" s="84"/>
      <c r="VUU33" s="84"/>
      <c r="VUV33" s="84"/>
      <c r="VUW33" s="84"/>
      <c r="VUX33" s="84"/>
      <c r="VUY33" s="84"/>
      <c r="VUZ33" s="84"/>
      <c r="VVA33" s="84"/>
      <c r="VVB33" s="84"/>
      <c r="VVC33" s="84"/>
      <c r="VVD33" s="84"/>
      <c r="VVE33" s="84"/>
      <c r="VVF33" s="84"/>
      <c r="VVG33" s="84"/>
      <c r="VVH33" s="84"/>
      <c r="VVI33" s="84"/>
      <c r="VVJ33" s="84"/>
      <c r="VVK33" s="84"/>
      <c r="VVL33" s="84"/>
      <c r="VVM33" s="84"/>
      <c r="VVN33" s="84"/>
      <c r="VVO33" s="84"/>
      <c r="VVP33" s="84"/>
      <c r="VVQ33" s="84"/>
      <c r="VVR33" s="84"/>
      <c r="VVS33" s="84"/>
      <c r="VVT33" s="84"/>
      <c r="VVU33" s="84"/>
      <c r="VVV33" s="84"/>
      <c r="VVW33" s="84"/>
      <c r="VVX33" s="84"/>
      <c r="VVY33" s="84"/>
      <c r="VVZ33" s="84"/>
      <c r="VWA33" s="84"/>
      <c r="VWB33" s="84"/>
      <c r="VWC33" s="84"/>
      <c r="VWD33" s="84"/>
      <c r="VWE33" s="84"/>
      <c r="VWF33" s="84"/>
      <c r="VWG33" s="84"/>
      <c r="VWH33" s="84"/>
      <c r="VWI33" s="84"/>
      <c r="VWJ33" s="84"/>
      <c r="VWK33" s="84"/>
      <c r="VWL33" s="84"/>
      <c r="VWM33" s="84"/>
      <c r="VWN33" s="84"/>
      <c r="VWO33" s="84"/>
      <c r="VWP33" s="84"/>
      <c r="VWQ33" s="84"/>
      <c r="VWR33" s="84"/>
      <c r="VWS33" s="84"/>
      <c r="VWT33" s="84"/>
      <c r="VWU33" s="84"/>
      <c r="VWV33" s="84"/>
      <c r="VWW33" s="84"/>
      <c r="VWX33" s="84"/>
      <c r="VWY33" s="84"/>
      <c r="VWZ33" s="84"/>
      <c r="VXA33" s="84"/>
      <c r="VXB33" s="84"/>
      <c r="VXC33" s="84"/>
      <c r="VXD33" s="84"/>
      <c r="VXE33" s="84"/>
      <c r="VXF33" s="84"/>
      <c r="VXG33" s="84"/>
      <c r="VXH33" s="84"/>
      <c r="VXI33" s="84"/>
      <c r="VXJ33" s="84"/>
      <c r="VXK33" s="84"/>
      <c r="VXL33" s="84"/>
      <c r="VXM33" s="84"/>
      <c r="VXN33" s="84"/>
      <c r="VXO33" s="84"/>
      <c r="VXP33" s="84"/>
      <c r="VXQ33" s="84"/>
      <c r="VXR33" s="84"/>
      <c r="VXS33" s="84"/>
      <c r="VXT33" s="84"/>
      <c r="VXU33" s="84"/>
      <c r="VXV33" s="84"/>
      <c r="VXW33" s="84"/>
      <c r="VXX33" s="84"/>
      <c r="VXY33" s="84"/>
      <c r="VXZ33" s="84"/>
      <c r="VYA33" s="84"/>
      <c r="VYB33" s="84"/>
      <c r="VYC33" s="84"/>
      <c r="VYD33" s="84"/>
      <c r="VYE33" s="84"/>
      <c r="VYF33" s="84"/>
      <c r="VYG33" s="84"/>
      <c r="VYH33" s="84"/>
      <c r="VYI33" s="84"/>
      <c r="VYJ33" s="84"/>
      <c r="VYK33" s="84"/>
      <c r="VYL33" s="84"/>
      <c r="VYM33" s="84"/>
      <c r="VYN33" s="84"/>
      <c r="VYO33" s="84"/>
      <c r="VYP33" s="84"/>
      <c r="VYQ33" s="84"/>
      <c r="VYR33" s="84"/>
      <c r="VYS33" s="84"/>
      <c r="VYT33" s="84"/>
      <c r="VYU33" s="84"/>
      <c r="VYV33" s="84"/>
      <c r="VYW33" s="84"/>
      <c r="VYX33" s="84"/>
      <c r="VYY33" s="84"/>
      <c r="VYZ33" s="84"/>
      <c r="VZA33" s="84"/>
      <c r="VZB33" s="84"/>
      <c r="VZC33" s="84"/>
      <c r="VZD33" s="84"/>
      <c r="VZE33" s="84"/>
      <c r="VZF33" s="84"/>
      <c r="VZG33" s="84"/>
      <c r="VZH33" s="84"/>
      <c r="VZI33" s="84"/>
      <c r="VZJ33" s="84"/>
      <c r="VZK33" s="84"/>
      <c r="VZL33" s="84"/>
      <c r="VZM33" s="84"/>
      <c r="VZN33" s="84"/>
      <c r="VZO33" s="84"/>
      <c r="VZP33" s="84"/>
      <c r="VZQ33" s="84"/>
      <c r="VZR33" s="84"/>
      <c r="VZS33" s="84"/>
      <c r="VZT33" s="84"/>
      <c r="VZU33" s="84"/>
      <c r="VZV33" s="84"/>
      <c r="VZW33" s="84"/>
      <c r="VZX33" s="84"/>
      <c r="VZY33" s="84"/>
      <c r="VZZ33" s="84"/>
      <c r="WAA33" s="84"/>
      <c r="WAB33" s="84"/>
      <c r="WAC33" s="84"/>
      <c r="WAD33" s="84"/>
      <c r="WAE33" s="84"/>
      <c r="WAF33" s="84"/>
      <c r="WAG33" s="84"/>
      <c r="WAH33" s="84"/>
      <c r="WAI33" s="84"/>
      <c r="WAJ33" s="84"/>
      <c r="WAK33" s="84"/>
      <c r="WAL33" s="84"/>
      <c r="WAM33" s="84"/>
      <c r="WAN33" s="84"/>
      <c r="WAO33" s="84"/>
      <c r="WAP33" s="84"/>
      <c r="WAQ33" s="84"/>
      <c r="WAR33" s="84"/>
      <c r="WAS33" s="84"/>
      <c r="WAT33" s="84"/>
      <c r="WAU33" s="84"/>
      <c r="WAV33" s="84"/>
      <c r="WAW33" s="84"/>
      <c r="WAX33" s="84"/>
      <c r="WAY33" s="84"/>
      <c r="WAZ33" s="84"/>
      <c r="WBA33" s="84"/>
      <c r="WBB33" s="84"/>
      <c r="WBC33" s="84"/>
      <c r="WBD33" s="84"/>
      <c r="WBE33" s="84"/>
      <c r="WBF33" s="84"/>
      <c r="WBG33" s="84"/>
      <c r="WBH33" s="84"/>
      <c r="WBI33" s="84"/>
      <c r="WBJ33" s="84"/>
      <c r="WBK33" s="84"/>
      <c r="WBL33" s="84"/>
      <c r="WBM33" s="84"/>
      <c r="WBN33" s="84"/>
      <c r="WBO33" s="84"/>
      <c r="WBP33" s="84"/>
      <c r="WBQ33" s="84"/>
      <c r="WBR33" s="84"/>
      <c r="WBS33" s="84"/>
      <c r="WBT33" s="84"/>
      <c r="WBU33" s="84"/>
      <c r="WBV33" s="84"/>
      <c r="WBW33" s="84"/>
      <c r="WBX33" s="84"/>
      <c r="WBY33" s="84"/>
      <c r="WBZ33" s="84"/>
      <c r="WCA33" s="84"/>
      <c r="WCB33" s="84"/>
      <c r="WCC33" s="84"/>
      <c r="WCD33" s="84"/>
      <c r="WCE33" s="84"/>
      <c r="WCF33" s="84"/>
      <c r="WCG33" s="84"/>
      <c r="WCH33" s="84"/>
      <c r="WCI33" s="84"/>
      <c r="WCJ33" s="84"/>
      <c r="WCK33" s="84"/>
      <c r="WCL33" s="84"/>
      <c r="WCM33" s="84"/>
      <c r="WCN33" s="84"/>
      <c r="WCO33" s="84"/>
      <c r="WCP33" s="84"/>
      <c r="WCQ33" s="84"/>
      <c r="WCR33" s="84"/>
      <c r="WCS33" s="84"/>
      <c r="WCT33" s="84"/>
      <c r="WCU33" s="84"/>
      <c r="WCV33" s="84"/>
      <c r="WCW33" s="84"/>
      <c r="WCX33" s="84"/>
      <c r="WCY33" s="84"/>
      <c r="WCZ33" s="84"/>
      <c r="WDA33" s="84"/>
      <c r="WDB33" s="84"/>
      <c r="WDC33" s="84"/>
      <c r="WDD33" s="84"/>
      <c r="WDE33" s="84"/>
      <c r="WDF33" s="84"/>
      <c r="WDG33" s="84"/>
      <c r="WDH33" s="84"/>
      <c r="WDI33" s="84"/>
      <c r="WDJ33" s="84"/>
      <c r="WDK33" s="84"/>
      <c r="WDL33" s="84"/>
      <c r="WDM33" s="84"/>
      <c r="WDN33" s="84"/>
      <c r="WDO33" s="84"/>
      <c r="WDP33" s="84"/>
      <c r="WDQ33" s="84"/>
      <c r="WDR33" s="84"/>
      <c r="WDS33" s="84"/>
      <c r="WDT33" s="84"/>
      <c r="WDU33" s="84"/>
      <c r="WDV33" s="84"/>
      <c r="WDW33" s="84"/>
      <c r="WDX33" s="84"/>
      <c r="WDY33" s="84"/>
      <c r="WDZ33" s="84"/>
      <c r="WEA33" s="84"/>
      <c r="WEB33" s="84"/>
      <c r="WEC33" s="84"/>
      <c r="WED33" s="84"/>
      <c r="WEE33" s="84"/>
      <c r="WEF33" s="84"/>
      <c r="WEG33" s="84"/>
      <c r="WEH33" s="84"/>
      <c r="WEI33" s="84"/>
      <c r="WEJ33" s="84"/>
      <c r="WEK33" s="84"/>
      <c r="WEL33" s="84"/>
      <c r="WEM33" s="84"/>
      <c r="WEN33" s="84"/>
      <c r="WEO33" s="84"/>
      <c r="WEP33" s="84"/>
      <c r="WEQ33" s="84"/>
      <c r="WER33" s="84"/>
      <c r="WES33" s="84"/>
      <c r="WET33" s="84"/>
      <c r="WEU33" s="84"/>
      <c r="WEV33" s="84"/>
      <c r="WEW33" s="84"/>
      <c r="WEX33" s="84"/>
      <c r="WEY33" s="84"/>
      <c r="WEZ33" s="84"/>
      <c r="WFA33" s="84"/>
      <c r="WFB33" s="84"/>
      <c r="WFC33" s="84"/>
      <c r="WFD33" s="84"/>
      <c r="WFE33" s="84"/>
      <c r="WFF33" s="84"/>
      <c r="WFG33" s="84"/>
      <c r="WFH33" s="84"/>
      <c r="WFI33" s="84"/>
      <c r="WFJ33" s="84"/>
      <c r="WFK33" s="84"/>
      <c r="WFL33" s="84"/>
      <c r="WFM33" s="84"/>
      <c r="WFN33" s="84"/>
      <c r="WFO33" s="84"/>
      <c r="WFP33" s="84"/>
      <c r="WFQ33" s="84"/>
      <c r="WFR33" s="84"/>
      <c r="WFS33" s="84"/>
      <c r="WFT33" s="84"/>
      <c r="WFU33" s="84"/>
      <c r="WFV33" s="84"/>
      <c r="WFW33" s="84"/>
      <c r="WFX33" s="84"/>
      <c r="WFY33" s="84"/>
      <c r="WFZ33" s="84"/>
      <c r="WGA33" s="84"/>
      <c r="WGB33" s="84"/>
      <c r="WGC33" s="84"/>
      <c r="WGD33" s="84"/>
      <c r="WGE33" s="84"/>
      <c r="WGF33" s="84"/>
      <c r="WGG33" s="84"/>
      <c r="WGH33" s="84"/>
      <c r="WGI33" s="84"/>
      <c r="WGJ33" s="84"/>
      <c r="WGK33" s="84"/>
      <c r="WGL33" s="84"/>
      <c r="WGM33" s="84"/>
      <c r="WGN33" s="84"/>
      <c r="WGO33" s="84"/>
      <c r="WGP33" s="84"/>
      <c r="WGQ33" s="84"/>
      <c r="WGR33" s="84"/>
      <c r="WGS33" s="84"/>
      <c r="WGT33" s="84"/>
      <c r="WGU33" s="84"/>
      <c r="WGV33" s="84"/>
      <c r="WGW33" s="84"/>
      <c r="WGX33" s="84"/>
      <c r="WGY33" s="84"/>
      <c r="WGZ33" s="84"/>
      <c r="WHA33" s="84"/>
      <c r="WHB33" s="84"/>
      <c r="WHC33" s="84"/>
      <c r="WHD33" s="84"/>
      <c r="WHE33" s="84"/>
      <c r="WHF33" s="84"/>
      <c r="WHG33" s="84"/>
      <c r="WHH33" s="84"/>
      <c r="WHI33" s="84"/>
      <c r="WHJ33" s="84"/>
      <c r="WHK33" s="84"/>
      <c r="WHL33" s="84"/>
      <c r="WHM33" s="84"/>
      <c r="WHN33" s="84"/>
      <c r="WHO33" s="84"/>
      <c r="WHP33" s="84"/>
      <c r="WHQ33" s="84"/>
      <c r="WHR33" s="84"/>
      <c r="WHS33" s="84"/>
      <c r="WHT33" s="84"/>
      <c r="WHU33" s="84"/>
      <c r="WHV33" s="84"/>
      <c r="WHW33" s="84"/>
      <c r="WHX33" s="84"/>
      <c r="WHY33" s="84"/>
      <c r="WHZ33" s="84"/>
      <c r="WIA33" s="84"/>
      <c r="WIB33" s="84"/>
      <c r="WIC33" s="84"/>
      <c r="WID33" s="84"/>
      <c r="WIE33" s="84"/>
      <c r="WIF33" s="84"/>
      <c r="WIG33" s="84"/>
      <c r="WIH33" s="84"/>
      <c r="WII33" s="84"/>
      <c r="WIJ33" s="84"/>
      <c r="WIK33" s="84"/>
      <c r="WIL33" s="84"/>
      <c r="WIM33" s="84"/>
      <c r="WIN33" s="84"/>
      <c r="WIO33" s="84"/>
      <c r="WIP33" s="84"/>
      <c r="WIQ33" s="84"/>
      <c r="WIR33" s="84"/>
      <c r="WIS33" s="84"/>
      <c r="WIT33" s="84"/>
      <c r="WIU33" s="84"/>
      <c r="WIV33" s="84"/>
      <c r="WIW33" s="84"/>
      <c r="WIX33" s="84"/>
      <c r="WIY33" s="84"/>
      <c r="WIZ33" s="84"/>
      <c r="WJA33" s="84"/>
      <c r="WJB33" s="84"/>
      <c r="WJC33" s="84"/>
      <c r="WJD33" s="84"/>
      <c r="WJE33" s="84"/>
      <c r="WJF33" s="84"/>
      <c r="WJG33" s="84"/>
      <c r="WJH33" s="84"/>
      <c r="WJI33" s="84"/>
      <c r="WJJ33" s="84"/>
      <c r="WJK33" s="84"/>
      <c r="WJL33" s="84"/>
      <c r="WJM33" s="84"/>
      <c r="WJN33" s="84"/>
      <c r="WJO33" s="84"/>
      <c r="WJP33" s="84"/>
      <c r="WJQ33" s="84"/>
      <c r="WJR33" s="84"/>
      <c r="WJS33" s="84"/>
      <c r="WJT33" s="84"/>
      <c r="WJU33" s="84"/>
      <c r="WJV33" s="84"/>
      <c r="WJW33" s="84"/>
      <c r="WJX33" s="84"/>
      <c r="WJY33" s="84"/>
      <c r="WJZ33" s="84"/>
      <c r="WKA33" s="84"/>
      <c r="WKB33" s="84"/>
      <c r="WKC33" s="84"/>
      <c r="WKD33" s="84"/>
      <c r="WKE33" s="84"/>
      <c r="WKF33" s="84"/>
      <c r="WKG33" s="84"/>
      <c r="WKH33" s="84"/>
      <c r="WKI33" s="84"/>
      <c r="WKJ33" s="84"/>
      <c r="WKK33" s="84"/>
      <c r="WKL33" s="84"/>
      <c r="WKM33" s="84"/>
      <c r="WKN33" s="84"/>
      <c r="WKO33" s="84"/>
      <c r="WKP33" s="84"/>
      <c r="WKQ33" s="84"/>
      <c r="WKR33" s="84"/>
      <c r="WKS33" s="84"/>
      <c r="WKT33" s="84"/>
      <c r="WKU33" s="84"/>
      <c r="WKV33" s="84"/>
      <c r="WKW33" s="84"/>
      <c r="WKX33" s="84"/>
      <c r="WKY33" s="84"/>
      <c r="WKZ33" s="84"/>
      <c r="WLA33" s="84"/>
      <c r="WLB33" s="84"/>
      <c r="WLC33" s="84"/>
      <c r="WLD33" s="84"/>
      <c r="WLE33" s="84"/>
      <c r="WLF33" s="84"/>
      <c r="WLG33" s="84"/>
      <c r="WLH33" s="84"/>
      <c r="WLI33" s="84"/>
      <c r="WLJ33" s="84"/>
      <c r="WLK33" s="84"/>
      <c r="WLL33" s="84"/>
      <c r="WLM33" s="84"/>
      <c r="WLN33" s="84"/>
      <c r="WLO33" s="84"/>
      <c r="WLP33" s="84"/>
      <c r="WLQ33" s="84"/>
      <c r="WLR33" s="84"/>
      <c r="WLS33" s="84"/>
      <c r="WLT33" s="84"/>
      <c r="WLU33" s="84"/>
      <c r="WLV33" s="84"/>
      <c r="WLW33" s="84"/>
      <c r="WLX33" s="84"/>
      <c r="WLY33" s="84"/>
      <c r="WLZ33" s="84"/>
      <c r="WMA33" s="84"/>
      <c r="WMB33" s="84"/>
      <c r="WMC33" s="84"/>
      <c r="WMD33" s="84"/>
      <c r="WME33" s="84"/>
      <c r="WMF33" s="84"/>
      <c r="WMG33" s="84"/>
      <c r="WMH33" s="84"/>
      <c r="WMI33" s="84"/>
      <c r="WMJ33" s="84"/>
      <c r="WMK33" s="84"/>
      <c r="WML33" s="84"/>
      <c r="WMM33" s="84"/>
      <c r="WMN33" s="84"/>
      <c r="WMO33" s="84"/>
      <c r="WMP33" s="84"/>
      <c r="WMQ33" s="84"/>
      <c r="WMR33" s="84"/>
      <c r="WMS33" s="84"/>
      <c r="WMT33" s="84"/>
      <c r="WMU33" s="84"/>
      <c r="WMV33" s="84"/>
      <c r="WMW33" s="84"/>
      <c r="WMX33" s="84"/>
      <c r="WMY33" s="84"/>
      <c r="WMZ33" s="84"/>
      <c r="WNA33" s="84"/>
      <c r="WNB33" s="84"/>
      <c r="WNC33" s="84"/>
      <c r="WND33" s="84"/>
      <c r="WNE33" s="84"/>
      <c r="WNF33" s="84"/>
      <c r="WNG33" s="84"/>
      <c r="WNH33" s="84"/>
      <c r="WNI33" s="84"/>
      <c r="WNJ33" s="84"/>
      <c r="WNK33" s="84"/>
      <c r="WNL33" s="84"/>
      <c r="WNM33" s="84"/>
      <c r="WNN33" s="84"/>
      <c r="WNO33" s="84"/>
      <c r="WNP33" s="84"/>
      <c r="WNQ33" s="84"/>
      <c r="WNR33" s="84"/>
      <c r="WNS33" s="84"/>
      <c r="WNT33" s="84"/>
      <c r="WNU33" s="84"/>
      <c r="WNV33" s="84"/>
      <c r="WNW33" s="84"/>
      <c r="WNX33" s="84"/>
      <c r="WNY33" s="84"/>
      <c r="WNZ33" s="84"/>
      <c r="WOA33" s="84"/>
      <c r="WOB33" s="84"/>
      <c r="WOC33" s="84"/>
      <c r="WOD33" s="84"/>
      <c r="WOE33" s="84"/>
      <c r="WOF33" s="84"/>
      <c r="WOG33" s="84"/>
      <c r="WOH33" s="84"/>
      <c r="WOI33" s="84"/>
      <c r="WOJ33" s="84"/>
      <c r="WOK33" s="84"/>
      <c r="WOL33" s="84"/>
      <c r="WOM33" s="84"/>
      <c r="WON33" s="84"/>
      <c r="WOO33" s="84"/>
      <c r="WOP33" s="84"/>
      <c r="WOQ33" s="84"/>
      <c r="WOR33" s="84"/>
      <c r="WOS33" s="84"/>
      <c r="WOT33" s="84"/>
      <c r="WOU33" s="84"/>
      <c r="WOV33" s="84"/>
      <c r="WOW33" s="84"/>
      <c r="WOX33" s="84"/>
      <c r="WOY33" s="84"/>
      <c r="WOZ33" s="84"/>
      <c r="WPA33" s="84"/>
      <c r="WPB33" s="84"/>
      <c r="WPC33" s="84"/>
      <c r="WPD33" s="84"/>
      <c r="WPE33" s="84"/>
      <c r="WPF33" s="84"/>
      <c r="WPG33" s="84"/>
      <c r="WPH33" s="84"/>
      <c r="WPI33" s="84"/>
      <c r="WPJ33" s="84"/>
      <c r="WPK33" s="84"/>
      <c r="WPL33" s="84"/>
      <c r="WPM33" s="84"/>
      <c r="WPN33" s="84"/>
      <c r="WPO33" s="84"/>
      <c r="WPP33" s="84"/>
      <c r="WPQ33" s="84"/>
      <c r="WPR33" s="84"/>
      <c r="WPS33" s="84"/>
      <c r="WPT33" s="84"/>
      <c r="WPU33" s="84"/>
      <c r="WPV33" s="84"/>
      <c r="WPW33" s="84"/>
      <c r="WPX33" s="84"/>
      <c r="WPY33" s="84"/>
      <c r="WPZ33" s="84"/>
      <c r="WQA33" s="84"/>
      <c r="WQB33" s="84"/>
      <c r="WQC33" s="84"/>
      <c r="WQD33" s="84"/>
      <c r="WQE33" s="84"/>
      <c r="WQF33" s="84"/>
      <c r="WQG33" s="84"/>
      <c r="WQH33" s="84"/>
      <c r="WQI33" s="84"/>
      <c r="WQJ33" s="84"/>
      <c r="WQK33" s="84"/>
      <c r="WQL33" s="84"/>
      <c r="WQM33" s="84"/>
      <c r="WQN33" s="84"/>
      <c r="WQO33" s="84"/>
      <c r="WQP33" s="84"/>
      <c r="WQQ33" s="84"/>
      <c r="WQR33" s="84"/>
      <c r="WQS33" s="84"/>
      <c r="WQT33" s="84"/>
      <c r="WQU33" s="84"/>
      <c r="WQV33" s="84"/>
      <c r="WQW33" s="84"/>
      <c r="WQX33" s="84"/>
      <c r="WQY33" s="84"/>
      <c r="WQZ33" s="84"/>
      <c r="WRA33" s="84"/>
      <c r="WRB33" s="84"/>
      <c r="WRC33" s="84"/>
      <c r="WRD33" s="84"/>
      <c r="WRE33" s="84"/>
      <c r="WRF33" s="84"/>
      <c r="WRG33" s="84"/>
      <c r="WRH33" s="84"/>
      <c r="WRI33" s="84"/>
      <c r="WRJ33" s="84"/>
      <c r="WRK33" s="84"/>
      <c r="WRL33" s="84"/>
      <c r="WRM33" s="84"/>
      <c r="WRN33" s="84"/>
      <c r="WRO33" s="84"/>
      <c r="WRP33" s="84"/>
      <c r="WRQ33" s="84"/>
      <c r="WRR33" s="84"/>
      <c r="WRS33" s="84"/>
      <c r="WRT33" s="84"/>
      <c r="WRU33" s="84"/>
      <c r="WRV33" s="84"/>
      <c r="WRW33" s="84"/>
      <c r="WRX33" s="84"/>
      <c r="WRY33" s="84"/>
      <c r="WRZ33" s="84"/>
      <c r="WSA33" s="84"/>
      <c r="WSB33" s="84"/>
      <c r="WSC33" s="84"/>
      <c r="WSD33" s="84"/>
      <c r="WSE33" s="84"/>
      <c r="WSF33" s="84"/>
      <c r="WSG33" s="84"/>
      <c r="WSH33" s="84"/>
      <c r="WSI33" s="84"/>
      <c r="WSJ33" s="84"/>
      <c r="WSK33" s="84"/>
      <c r="WSL33" s="84"/>
      <c r="WSM33" s="84"/>
      <c r="WSN33" s="84"/>
      <c r="WSO33" s="84"/>
      <c r="WSP33" s="84"/>
      <c r="WSQ33" s="84"/>
      <c r="WSR33" s="84"/>
      <c r="WSS33" s="84"/>
      <c r="WST33" s="84"/>
      <c r="WSU33" s="84"/>
      <c r="WSV33" s="84"/>
      <c r="WSW33" s="84"/>
      <c r="WSX33" s="84"/>
      <c r="WSY33" s="84"/>
      <c r="WSZ33" s="84"/>
      <c r="WTA33" s="84"/>
      <c r="WTB33" s="84"/>
      <c r="WTC33" s="84"/>
      <c r="WTD33" s="84"/>
      <c r="WTE33" s="84"/>
      <c r="WTF33" s="84"/>
      <c r="WTG33" s="84"/>
      <c r="WTH33" s="84"/>
      <c r="WTI33" s="84"/>
      <c r="WTJ33" s="84"/>
      <c r="WTK33" s="84"/>
      <c r="WTL33" s="84"/>
      <c r="WTM33" s="84"/>
      <c r="WTN33" s="84"/>
      <c r="WTO33" s="84"/>
      <c r="WTP33" s="84"/>
      <c r="WTQ33" s="84"/>
      <c r="WTR33" s="84"/>
      <c r="WTS33" s="84"/>
      <c r="WTT33" s="84"/>
      <c r="WTU33" s="84"/>
      <c r="WTV33" s="84"/>
      <c r="WTW33" s="84"/>
      <c r="WTX33" s="84"/>
      <c r="WTY33" s="84"/>
      <c r="WTZ33" s="84"/>
      <c r="WUA33" s="84"/>
      <c r="WUB33" s="84"/>
      <c r="WUC33" s="84"/>
      <c r="WUD33" s="84"/>
      <c r="WUE33" s="84"/>
      <c r="WUF33" s="84"/>
      <c r="WUG33" s="84"/>
      <c r="WUH33" s="84"/>
      <c r="WUI33" s="84"/>
      <c r="WUJ33" s="84"/>
      <c r="WUK33" s="84"/>
      <c r="WUL33" s="84"/>
      <c r="WUM33" s="84"/>
      <c r="WUN33" s="84"/>
      <c r="WUO33" s="84"/>
      <c r="WUP33" s="84"/>
      <c r="WUQ33" s="84"/>
      <c r="WUR33" s="84"/>
      <c r="WUS33" s="84"/>
      <c r="WUT33" s="84"/>
      <c r="WUU33" s="84"/>
      <c r="WUV33" s="84"/>
      <c r="WUW33" s="84"/>
      <c r="WUX33" s="84"/>
      <c r="WUY33" s="84"/>
      <c r="WUZ33" s="84"/>
      <c r="WVA33" s="84"/>
      <c r="WVB33" s="84"/>
      <c r="WVC33" s="84"/>
      <c r="WVD33" s="84"/>
      <c r="WVE33" s="84"/>
      <c r="WVF33" s="84"/>
      <c r="WVG33" s="84"/>
      <c r="WVH33" s="84"/>
      <c r="WVI33" s="84"/>
      <c r="WVJ33" s="84"/>
      <c r="WVK33" s="84"/>
      <c r="WVL33" s="84"/>
      <c r="WVM33" s="84"/>
      <c r="WVN33" s="84"/>
      <c r="WVO33" s="84"/>
      <c r="WVP33" s="84"/>
      <c r="WVQ33" s="84"/>
      <c r="WVR33" s="84"/>
      <c r="WVS33" s="84"/>
      <c r="WVT33" s="84"/>
      <c r="WVU33" s="84"/>
      <c r="WVV33" s="84"/>
      <c r="WVW33" s="84"/>
      <c r="WVX33" s="84"/>
      <c r="WVY33" s="84"/>
      <c r="WVZ33" s="84"/>
      <c r="WWA33" s="84"/>
      <c r="WWB33" s="84"/>
      <c r="WWC33" s="84"/>
      <c r="WWD33" s="84"/>
      <c r="WWE33" s="84"/>
      <c r="WWF33" s="84"/>
      <c r="WWG33" s="84"/>
      <c r="WWH33" s="84"/>
      <c r="WWI33" s="84"/>
      <c r="WWJ33" s="84"/>
      <c r="WWK33" s="84"/>
      <c r="WWL33" s="84"/>
      <c r="WWM33" s="84"/>
      <c r="WWN33" s="84"/>
      <c r="WWO33" s="84"/>
      <c r="WWP33" s="84"/>
      <c r="WWQ33" s="84"/>
      <c r="WWR33" s="84"/>
      <c r="WWS33" s="84"/>
      <c r="WWT33" s="84"/>
      <c r="WWU33" s="84"/>
      <c r="WWV33" s="84"/>
      <c r="WWW33" s="84"/>
      <c r="WWX33" s="84"/>
      <c r="WWY33" s="84"/>
      <c r="WWZ33" s="84"/>
      <c r="WXA33" s="84"/>
      <c r="WXB33" s="84"/>
      <c r="WXC33" s="84"/>
      <c r="WXD33" s="84"/>
      <c r="WXE33" s="84"/>
      <c r="WXF33" s="84"/>
      <c r="WXG33" s="84"/>
      <c r="WXH33" s="84"/>
      <c r="WXI33" s="84"/>
      <c r="WXJ33" s="84"/>
      <c r="WXK33" s="84"/>
      <c r="WXL33" s="84"/>
      <c r="WXM33" s="84"/>
      <c r="WXN33" s="84"/>
      <c r="WXO33" s="84"/>
      <c r="WXP33" s="84"/>
      <c r="WXQ33" s="84"/>
      <c r="WXR33" s="84"/>
      <c r="WXS33" s="84"/>
      <c r="WXT33" s="84"/>
      <c r="WXU33" s="84"/>
      <c r="WXV33" s="84"/>
      <c r="WXW33" s="84"/>
      <c r="WXX33" s="84"/>
      <c r="WXY33" s="84"/>
      <c r="WXZ33" s="84"/>
      <c r="WYA33" s="84"/>
      <c r="WYB33" s="84"/>
      <c r="WYC33" s="84"/>
      <c r="WYD33" s="84"/>
      <c r="WYE33" s="84"/>
      <c r="WYF33" s="84"/>
      <c r="WYG33" s="84"/>
      <c r="WYH33" s="84"/>
      <c r="WYI33" s="84"/>
      <c r="WYJ33" s="84"/>
      <c r="WYK33" s="84"/>
      <c r="WYL33" s="84"/>
      <c r="WYM33" s="84"/>
      <c r="WYN33" s="84"/>
      <c r="WYO33" s="84"/>
      <c r="WYP33" s="84"/>
      <c r="WYQ33" s="84"/>
      <c r="WYR33" s="84"/>
      <c r="WYS33" s="84"/>
      <c r="WYT33" s="84"/>
      <c r="WYU33" s="84"/>
      <c r="WYV33" s="84"/>
      <c r="WYW33" s="84"/>
      <c r="WYX33" s="84"/>
      <c r="WYY33" s="84"/>
      <c r="WYZ33" s="84"/>
      <c r="WZA33" s="84"/>
      <c r="WZB33" s="84"/>
      <c r="WZC33" s="84"/>
      <c r="WZD33" s="84"/>
      <c r="WZE33" s="84"/>
      <c r="WZF33" s="84"/>
      <c r="WZG33" s="84"/>
      <c r="WZH33" s="84"/>
      <c r="WZI33" s="84"/>
      <c r="WZJ33" s="84"/>
      <c r="WZK33" s="84"/>
      <c r="WZL33" s="84"/>
      <c r="WZM33" s="84"/>
      <c r="WZN33" s="84"/>
      <c r="WZO33" s="84"/>
      <c r="WZP33" s="84"/>
      <c r="WZQ33" s="84"/>
      <c r="WZR33" s="84"/>
      <c r="WZS33" s="84"/>
      <c r="WZT33" s="84"/>
      <c r="WZU33" s="84"/>
      <c r="WZV33" s="84"/>
      <c r="WZW33" s="84"/>
      <c r="WZX33" s="84"/>
      <c r="WZY33" s="84"/>
      <c r="WZZ33" s="84"/>
      <c r="XAA33" s="84"/>
      <c r="XAB33" s="84"/>
      <c r="XAC33" s="84"/>
      <c r="XAD33" s="84"/>
      <c r="XAE33" s="84"/>
      <c r="XAF33" s="84"/>
      <c r="XAG33" s="84"/>
      <c r="XAH33" s="84"/>
      <c r="XAI33" s="84"/>
      <c r="XAJ33" s="84"/>
      <c r="XAK33" s="84"/>
      <c r="XAL33" s="84"/>
      <c r="XAM33" s="84"/>
      <c r="XAN33" s="84"/>
      <c r="XAO33" s="84"/>
      <c r="XAP33" s="84"/>
      <c r="XAQ33" s="84"/>
      <c r="XAR33" s="84"/>
      <c r="XAS33" s="84"/>
      <c r="XAT33" s="84"/>
      <c r="XAU33" s="84"/>
      <c r="XAV33" s="84"/>
      <c r="XAW33" s="84"/>
      <c r="XAX33" s="84"/>
      <c r="XAY33" s="84"/>
      <c r="XAZ33" s="84"/>
      <c r="XBA33" s="84"/>
      <c r="XBB33" s="84"/>
      <c r="XBC33" s="84"/>
      <c r="XBD33" s="84"/>
      <c r="XBE33" s="84"/>
      <c r="XBF33" s="84"/>
      <c r="XBG33" s="84"/>
      <c r="XBH33" s="84"/>
      <c r="XBI33" s="84"/>
      <c r="XBJ33" s="84"/>
      <c r="XBK33" s="84"/>
      <c r="XBL33" s="84"/>
      <c r="XBM33" s="84"/>
      <c r="XBN33" s="84"/>
      <c r="XBO33" s="84"/>
      <c r="XBP33" s="84"/>
      <c r="XBQ33" s="84"/>
      <c r="XBR33" s="84"/>
      <c r="XBS33" s="84"/>
      <c r="XBT33" s="84"/>
      <c r="XBU33" s="84"/>
      <c r="XBV33" s="84"/>
      <c r="XBW33" s="84"/>
      <c r="XBX33" s="84"/>
      <c r="XBY33" s="84"/>
      <c r="XBZ33" s="84"/>
      <c r="XCA33" s="84"/>
      <c r="XCB33" s="84"/>
      <c r="XCC33" s="84"/>
      <c r="XCD33" s="84"/>
      <c r="XCE33" s="84"/>
      <c r="XCF33" s="84"/>
      <c r="XCG33" s="84"/>
      <c r="XCH33" s="84"/>
      <c r="XCI33" s="84"/>
      <c r="XCJ33" s="84"/>
      <c r="XCK33" s="84"/>
      <c r="XCL33" s="84"/>
      <c r="XCM33" s="84"/>
      <c r="XCN33" s="84"/>
      <c r="XCO33" s="84"/>
      <c r="XCP33" s="84"/>
      <c r="XCQ33" s="84"/>
      <c r="XCR33" s="84"/>
      <c r="XCS33" s="84"/>
      <c r="XCT33" s="84"/>
      <c r="XCU33" s="84"/>
      <c r="XCV33" s="84"/>
      <c r="XCW33" s="84"/>
      <c r="XCX33" s="84"/>
      <c r="XCY33" s="84"/>
      <c r="XCZ33" s="84"/>
      <c r="XDA33" s="84"/>
      <c r="XDB33" s="84"/>
      <c r="XDC33" s="84"/>
      <c r="XDD33" s="84"/>
      <c r="XDE33" s="84"/>
      <c r="XDF33" s="84"/>
      <c r="XDG33" s="84"/>
      <c r="XDH33" s="84"/>
      <c r="XDI33" s="84"/>
      <c r="XDJ33" s="84"/>
      <c r="XDK33" s="84"/>
      <c r="XDL33" s="84"/>
      <c r="XDM33" s="84"/>
      <c r="XDN33" s="84"/>
      <c r="XDO33" s="84"/>
      <c r="XDP33" s="84"/>
      <c r="XDQ33" s="84"/>
      <c r="XDR33" s="84"/>
      <c r="XDS33" s="84"/>
      <c r="XDT33" s="84"/>
      <c r="XDU33" s="84"/>
      <c r="XDV33" s="84"/>
      <c r="XDW33" s="84"/>
      <c r="XDX33" s="84"/>
      <c r="XDY33" s="84"/>
      <c r="XDZ33" s="84"/>
      <c r="XEA33" s="84"/>
      <c r="XEB33" s="84"/>
      <c r="XEC33" s="84"/>
      <c r="XED33" s="84"/>
      <c r="XEE33" s="84"/>
      <c r="XEF33" s="84"/>
      <c r="XEG33" s="84"/>
      <c r="XEH33" s="84"/>
      <c r="XEI33" s="84"/>
      <c r="XEJ33" s="84"/>
      <c r="XEK33" s="84"/>
      <c r="XEL33" s="84"/>
      <c r="XEM33" s="84"/>
      <c r="XEN33" s="84"/>
      <c r="XEO33" s="84"/>
      <c r="XEP33" s="84"/>
      <c r="XEQ33" s="84"/>
    </row>
    <row r="34" spans="1:16371" ht="16.5" customHeight="1">
      <c r="A34" s="950" t="s">
        <v>271</v>
      </c>
      <c r="B34" s="956"/>
      <c r="C34" s="956"/>
      <c r="D34" s="956"/>
      <c r="E34" s="956"/>
      <c r="F34" s="956"/>
      <c r="G34" s="956"/>
      <c r="H34" s="956"/>
      <c r="I34" s="956"/>
      <c r="J34" s="956"/>
      <c r="K34" s="956"/>
      <c r="L34" s="956"/>
      <c r="M34" s="279"/>
      <c r="N34" s="279"/>
      <c r="O34" s="279"/>
    </row>
    <row r="35" spans="1:16371" ht="30.75" customHeight="1">
      <c r="A35" s="950" t="s">
        <v>272</v>
      </c>
      <c r="B35" s="955"/>
      <c r="C35" s="955"/>
      <c r="D35" s="955"/>
      <c r="E35" s="955"/>
      <c r="F35" s="955"/>
      <c r="G35" s="955"/>
      <c r="H35" s="955"/>
      <c r="I35" s="955"/>
      <c r="J35" s="955"/>
      <c r="K35" s="955"/>
      <c r="L35" s="955"/>
      <c r="M35" s="279"/>
      <c r="N35" s="279"/>
      <c r="O35" s="279"/>
    </row>
    <row r="36" spans="1:16371" ht="17.25" customHeight="1">
      <c r="A36" s="947" t="s">
        <v>328</v>
      </c>
      <c r="B36" s="948"/>
      <c r="C36" s="948"/>
      <c r="D36" s="948"/>
      <c r="E36" s="948"/>
      <c r="F36" s="948"/>
      <c r="G36" s="948"/>
      <c r="H36" s="948"/>
      <c r="I36" s="948"/>
      <c r="J36" s="948"/>
      <c r="K36" s="948"/>
      <c r="L36" s="948"/>
      <c r="M36" s="83"/>
    </row>
    <row r="37" spans="1:16371" ht="17.25" customHeight="1">
      <c r="M37" s="83"/>
    </row>
    <row r="38" spans="1:16371">
      <c r="M38" s="83"/>
    </row>
    <row r="39" spans="1:16371">
      <c r="M39" s="83"/>
    </row>
    <row r="40" spans="1:16371">
      <c r="M40" s="83"/>
    </row>
    <row r="41" spans="1:16371">
      <c r="M41" s="83"/>
    </row>
    <row r="42" spans="1:16371">
      <c r="M42" s="83"/>
    </row>
    <row r="43" spans="1:16371">
      <c r="M43" s="83"/>
    </row>
    <row r="44" spans="1:16371">
      <c r="M44" s="83"/>
    </row>
    <row r="45" spans="1:16371">
      <c r="M45" s="83"/>
    </row>
    <row r="46" spans="1:16371">
      <c r="M46" s="83"/>
    </row>
    <row r="47" spans="1:16371">
      <c r="M47" s="83"/>
    </row>
    <row r="48" spans="1:16371">
      <c r="M48" s="83"/>
    </row>
    <row r="49" spans="13:13">
      <c r="M49" s="83"/>
    </row>
    <row r="50" spans="13:13">
      <c r="M50" s="83"/>
    </row>
    <row r="51" spans="13:13">
      <c r="M51" s="83"/>
    </row>
    <row r="52" spans="13:13">
      <c r="M52" s="83"/>
    </row>
    <row r="53" spans="13:13">
      <c r="M53" s="83"/>
    </row>
    <row r="54" spans="13:13">
      <c r="M54" s="83"/>
    </row>
    <row r="55" spans="13:13">
      <c r="M55" s="83"/>
    </row>
    <row r="56" spans="13:13">
      <c r="M56" s="83"/>
    </row>
    <row r="57" spans="13:13">
      <c r="M57" s="83"/>
    </row>
    <row r="58" spans="13:13">
      <c r="M58" s="83"/>
    </row>
    <row r="59" spans="13:13">
      <c r="M59" s="83"/>
    </row>
    <row r="60" spans="13:13">
      <c r="M60" s="83"/>
    </row>
    <row r="61" spans="13:13">
      <c r="M61" s="83"/>
    </row>
    <row r="62" spans="13:13">
      <c r="M62" s="83"/>
    </row>
    <row r="63" spans="13:13">
      <c r="M63" s="83"/>
    </row>
    <row r="64" spans="13:13">
      <c r="M64" s="83"/>
    </row>
    <row r="65" spans="13:13">
      <c r="M65" s="83"/>
    </row>
    <row r="66" spans="13:13">
      <c r="M66" s="83"/>
    </row>
    <row r="67" spans="13:13">
      <c r="M67" s="83"/>
    </row>
    <row r="68" spans="13:13">
      <c r="M68" s="83"/>
    </row>
    <row r="69" spans="13:13">
      <c r="M69" s="83"/>
    </row>
    <row r="70" spans="13:13">
      <c r="M70" s="83"/>
    </row>
    <row r="71" spans="13:13">
      <c r="M71" s="83"/>
    </row>
    <row r="72" spans="13:13">
      <c r="M72" s="83"/>
    </row>
    <row r="73" spans="13:13">
      <c r="M73" s="83"/>
    </row>
    <row r="74" spans="13:13">
      <c r="M74" s="83"/>
    </row>
    <row r="75" spans="13:13">
      <c r="M75" s="83"/>
    </row>
    <row r="76" spans="13:13">
      <c r="M76" s="83"/>
    </row>
    <row r="77" spans="13:13">
      <c r="M77" s="83"/>
    </row>
    <row r="78" spans="13:13">
      <c r="M78" s="83"/>
    </row>
    <row r="79" spans="13:13">
      <c r="M79" s="83"/>
    </row>
    <row r="80" spans="13:13">
      <c r="M80" s="83"/>
    </row>
    <row r="81" spans="13:13">
      <c r="M81" s="83"/>
    </row>
    <row r="82" spans="13:13">
      <c r="M82" s="83"/>
    </row>
    <row r="83" spans="13:13">
      <c r="M83" s="83"/>
    </row>
    <row r="84" spans="13:13">
      <c r="M84" s="83"/>
    </row>
    <row r="85" spans="13:13">
      <c r="M85" s="83"/>
    </row>
    <row r="86" spans="13:13">
      <c r="M86" s="83"/>
    </row>
    <row r="87" spans="13:13">
      <c r="M87" s="83"/>
    </row>
    <row r="88" spans="13:13">
      <c r="M88" s="83"/>
    </row>
    <row r="89" spans="13:13">
      <c r="M89" s="83"/>
    </row>
    <row r="90" spans="13:13">
      <c r="M90" s="83"/>
    </row>
    <row r="91" spans="13:13">
      <c r="M91" s="83"/>
    </row>
    <row r="92" spans="13:13">
      <c r="M92" s="83"/>
    </row>
    <row r="93" spans="13:13">
      <c r="M93" s="83"/>
    </row>
    <row r="94" spans="13:13">
      <c r="M94" s="83"/>
    </row>
    <row r="95" spans="13:13">
      <c r="M95" s="83"/>
    </row>
    <row r="96" spans="13:13">
      <c r="M96" s="83"/>
    </row>
    <row r="97" spans="13:13">
      <c r="M97" s="83"/>
    </row>
    <row r="98" spans="13:13">
      <c r="M98" s="83"/>
    </row>
    <row r="99" spans="13:13">
      <c r="M99" s="83"/>
    </row>
    <row r="100" spans="13:13">
      <c r="M100" s="83"/>
    </row>
    <row r="101" spans="13:13">
      <c r="M101" s="83"/>
    </row>
    <row r="102" spans="13:13">
      <c r="M102" s="83"/>
    </row>
    <row r="103" spans="13:13">
      <c r="M103" s="83"/>
    </row>
    <row r="104" spans="13:13">
      <c r="M104" s="83"/>
    </row>
    <row r="105" spans="13:13">
      <c r="M105" s="83"/>
    </row>
    <row r="106" spans="13:13">
      <c r="M106" s="83"/>
    </row>
    <row r="107" spans="13:13">
      <c r="M107" s="83"/>
    </row>
    <row r="108" spans="13:13">
      <c r="M108" s="83"/>
    </row>
    <row r="109" spans="13:13">
      <c r="M109" s="83"/>
    </row>
    <row r="110" spans="13:13">
      <c r="M110" s="83"/>
    </row>
    <row r="111" spans="13:13">
      <c r="M111" s="83"/>
    </row>
    <row r="112" spans="13:13">
      <c r="M112" s="83"/>
    </row>
    <row r="113" spans="13:13">
      <c r="M113" s="83"/>
    </row>
    <row r="114" spans="13:13">
      <c r="M114" s="83"/>
    </row>
    <row r="115" spans="13:13">
      <c r="M115" s="83"/>
    </row>
    <row r="116" spans="13:13">
      <c r="M116" s="83"/>
    </row>
    <row r="117" spans="13:13">
      <c r="M117" s="83"/>
    </row>
    <row r="118" spans="13:13">
      <c r="M118" s="83"/>
    </row>
    <row r="119" spans="13:13">
      <c r="M119" s="83"/>
    </row>
    <row r="120" spans="13:13">
      <c r="M120" s="83"/>
    </row>
    <row r="121" spans="13:13">
      <c r="M121" s="83"/>
    </row>
    <row r="122" spans="13:13">
      <c r="M122" s="83"/>
    </row>
    <row r="123" spans="13:13">
      <c r="M123" s="83"/>
    </row>
    <row r="124" spans="13:13">
      <c r="M124" s="83"/>
    </row>
    <row r="125" spans="13:13">
      <c r="M125" s="83"/>
    </row>
    <row r="126" spans="13:13">
      <c r="M126" s="83"/>
    </row>
    <row r="127" spans="13:13">
      <c r="M127" s="83"/>
    </row>
    <row r="128" spans="13:13">
      <c r="M128" s="83"/>
    </row>
    <row r="129" spans="13:13">
      <c r="M129" s="83"/>
    </row>
    <row r="130" spans="13:13">
      <c r="M130" s="83"/>
    </row>
    <row r="131" spans="13:13">
      <c r="M131" s="83"/>
    </row>
    <row r="132" spans="13:13">
      <c r="M132" s="83"/>
    </row>
    <row r="133" spans="13:13">
      <c r="M133" s="83"/>
    </row>
    <row r="134" spans="13:13">
      <c r="M134" s="83"/>
    </row>
    <row r="135" spans="13:13">
      <c r="M135" s="83"/>
    </row>
    <row r="136" spans="13:13">
      <c r="M136" s="83"/>
    </row>
    <row r="137" spans="13:13">
      <c r="M137" s="83"/>
    </row>
    <row r="138" spans="13:13">
      <c r="M138" s="83"/>
    </row>
    <row r="139" spans="13:13">
      <c r="M139" s="83"/>
    </row>
    <row r="140" spans="13:13">
      <c r="M140" s="83"/>
    </row>
    <row r="141" spans="13:13">
      <c r="M141" s="83"/>
    </row>
    <row r="142" spans="13:13">
      <c r="M142" s="83"/>
    </row>
    <row r="143" spans="13:13">
      <c r="M143" s="83"/>
    </row>
    <row r="144" spans="13:13">
      <c r="M144" s="83"/>
    </row>
    <row r="145" spans="13:13">
      <c r="M145" s="83"/>
    </row>
    <row r="146" spans="13:13">
      <c r="M146" s="83"/>
    </row>
    <row r="147" spans="13:13">
      <c r="M147" s="83"/>
    </row>
    <row r="148" spans="13:13">
      <c r="M148" s="83"/>
    </row>
    <row r="149" spans="13:13">
      <c r="M149" s="83"/>
    </row>
    <row r="150" spans="13:13">
      <c r="M150" s="83"/>
    </row>
    <row r="151" spans="13:13">
      <c r="M151" s="83"/>
    </row>
    <row r="152" spans="13:13">
      <c r="M152" s="83"/>
    </row>
    <row r="153" spans="13:13">
      <c r="M153" s="83"/>
    </row>
    <row r="154" spans="13:13">
      <c r="M154" s="83"/>
    </row>
    <row r="155" spans="13:13">
      <c r="M155" s="83"/>
    </row>
    <row r="156" spans="13:13">
      <c r="M156" s="83"/>
    </row>
    <row r="157" spans="13:13">
      <c r="M157" s="83"/>
    </row>
    <row r="158" spans="13:13">
      <c r="M158" s="83"/>
    </row>
    <row r="159" spans="13:13">
      <c r="M159" s="83"/>
    </row>
    <row r="160" spans="13:13">
      <c r="M160" s="83"/>
    </row>
    <row r="161" spans="13:13">
      <c r="M161" s="83"/>
    </row>
    <row r="162" spans="13:13">
      <c r="M162" s="83"/>
    </row>
    <row r="163" spans="13:13">
      <c r="M163" s="83"/>
    </row>
    <row r="164" spans="13:13">
      <c r="M164" s="83"/>
    </row>
    <row r="165" spans="13:13">
      <c r="M165" s="83"/>
    </row>
    <row r="166" spans="13:13">
      <c r="M166" s="83"/>
    </row>
    <row r="167" spans="13:13">
      <c r="M167" s="83"/>
    </row>
    <row r="168" spans="13:13">
      <c r="M168" s="83"/>
    </row>
    <row r="169" spans="13:13">
      <c r="M169" s="83"/>
    </row>
    <row r="170" spans="13:13">
      <c r="M170" s="83"/>
    </row>
    <row r="171" spans="13:13">
      <c r="M171" s="83"/>
    </row>
    <row r="172" spans="13:13">
      <c r="M172" s="83"/>
    </row>
    <row r="173" spans="13:13">
      <c r="M173" s="83"/>
    </row>
    <row r="174" spans="13:13">
      <c r="M174" s="83"/>
    </row>
    <row r="175" spans="13:13">
      <c r="M175" s="83"/>
    </row>
    <row r="176" spans="13:13">
      <c r="M176" s="83"/>
    </row>
    <row r="177" spans="13:13">
      <c r="M177" s="83"/>
    </row>
    <row r="178" spans="13:13">
      <c r="M178" s="83"/>
    </row>
    <row r="179" spans="13:13">
      <c r="M179" s="83"/>
    </row>
    <row r="180" spans="13:13">
      <c r="M180" s="83"/>
    </row>
    <row r="181" spans="13:13">
      <c r="M181" s="83"/>
    </row>
    <row r="182" spans="13:13">
      <c r="M182" s="83"/>
    </row>
    <row r="183" spans="13:13">
      <c r="M183" s="83"/>
    </row>
    <row r="184" spans="13:13">
      <c r="M184" s="83"/>
    </row>
    <row r="185" spans="13:13">
      <c r="M185" s="83"/>
    </row>
    <row r="186" spans="13:13">
      <c r="M186" s="83"/>
    </row>
    <row r="187" spans="13:13">
      <c r="M187" s="83"/>
    </row>
    <row r="188" spans="13:13">
      <c r="M188" s="83"/>
    </row>
    <row r="189" spans="13:13">
      <c r="M189" s="83"/>
    </row>
    <row r="190" spans="13:13">
      <c r="M190" s="83"/>
    </row>
    <row r="191" spans="13:13">
      <c r="M191" s="83"/>
    </row>
    <row r="192" spans="13:13">
      <c r="M192" s="83"/>
    </row>
    <row r="193" spans="13:13">
      <c r="M193" s="83"/>
    </row>
    <row r="194" spans="13:13">
      <c r="M194" s="83"/>
    </row>
    <row r="195" spans="13:13">
      <c r="M195" s="83"/>
    </row>
    <row r="196" spans="13:13">
      <c r="M196" s="83"/>
    </row>
    <row r="197" spans="13:13">
      <c r="M197" s="83"/>
    </row>
    <row r="198" spans="13:13">
      <c r="M198" s="83"/>
    </row>
    <row r="199" spans="13:13">
      <c r="M199" s="83"/>
    </row>
    <row r="200" spans="13:13">
      <c r="M200" s="83"/>
    </row>
    <row r="201" spans="13:13">
      <c r="M201" s="83"/>
    </row>
    <row r="202" spans="13:13">
      <c r="M202" s="83"/>
    </row>
    <row r="203" spans="13:13">
      <c r="M203" s="83"/>
    </row>
    <row r="204" spans="13:13">
      <c r="M204" s="83"/>
    </row>
    <row r="205" spans="13:13">
      <c r="M205" s="83"/>
    </row>
    <row r="206" spans="13:13">
      <c r="M206" s="83"/>
    </row>
    <row r="207" spans="13:13">
      <c r="M207" s="83"/>
    </row>
    <row r="208" spans="13:13">
      <c r="M208" s="83"/>
    </row>
    <row r="209" spans="13:13">
      <c r="M209" s="83"/>
    </row>
    <row r="210" spans="13:13">
      <c r="M210" s="83"/>
    </row>
    <row r="211" spans="13:13">
      <c r="M211" s="83"/>
    </row>
    <row r="212" spans="13:13">
      <c r="M212" s="83"/>
    </row>
    <row r="213" spans="13:13">
      <c r="M213" s="83"/>
    </row>
    <row r="214" spans="13:13">
      <c r="M214" s="83"/>
    </row>
    <row r="215" spans="13:13">
      <c r="M215" s="83"/>
    </row>
    <row r="216" spans="13:13">
      <c r="M216" s="83"/>
    </row>
    <row r="217" spans="13:13">
      <c r="M217" s="83"/>
    </row>
    <row r="218" spans="13:13">
      <c r="M218" s="83"/>
    </row>
    <row r="219" spans="13:13">
      <c r="M219" s="83"/>
    </row>
    <row r="220" spans="13:13">
      <c r="M220" s="83"/>
    </row>
    <row r="221" spans="13:13">
      <c r="M221" s="83"/>
    </row>
    <row r="222" spans="13:13">
      <c r="M222" s="83"/>
    </row>
    <row r="223" spans="13:13">
      <c r="M223" s="83"/>
    </row>
    <row r="224" spans="13:13">
      <c r="M224" s="83"/>
    </row>
    <row r="225" spans="13:13">
      <c r="M225" s="83"/>
    </row>
    <row r="226" spans="13:13">
      <c r="M226" s="83"/>
    </row>
    <row r="227" spans="13:13">
      <c r="M227" s="83"/>
    </row>
    <row r="228" spans="13:13">
      <c r="M228" s="83"/>
    </row>
    <row r="229" spans="13:13">
      <c r="M229" s="83"/>
    </row>
    <row r="230" spans="13:13">
      <c r="M230" s="83"/>
    </row>
    <row r="231" spans="13:13">
      <c r="M231" s="83"/>
    </row>
    <row r="232" spans="13:13">
      <c r="M232" s="83"/>
    </row>
    <row r="233" spans="13:13">
      <c r="M233" s="83"/>
    </row>
    <row r="234" spans="13:13">
      <c r="M234" s="83"/>
    </row>
    <row r="235" spans="13:13">
      <c r="M235" s="83"/>
    </row>
    <row r="236" spans="13:13">
      <c r="M236" s="83"/>
    </row>
    <row r="237" spans="13:13">
      <c r="M237" s="83"/>
    </row>
    <row r="238" spans="13:13">
      <c r="M238" s="83"/>
    </row>
    <row r="239" spans="13:13">
      <c r="M239" s="83"/>
    </row>
    <row r="240" spans="13:13">
      <c r="M240" s="83"/>
    </row>
    <row r="241" spans="13:13">
      <c r="M241" s="83"/>
    </row>
    <row r="242" spans="13:13">
      <c r="M242" s="83"/>
    </row>
    <row r="243" spans="13:13">
      <c r="M243" s="83"/>
    </row>
    <row r="244" spans="13:13">
      <c r="M244" s="83"/>
    </row>
    <row r="245" spans="13:13">
      <c r="M245" s="83"/>
    </row>
    <row r="246" spans="13:13">
      <c r="M246" s="83"/>
    </row>
    <row r="247" spans="13:13">
      <c r="M247" s="83"/>
    </row>
    <row r="248" spans="13:13">
      <c r="M248" s="83"/>
    </row>
    <row r="249" spans="13:13">
      <c r="M249" s="83"/>
    </row>
    <row r="250" spans="13:13">
      <c r="M250" s="83"/>
    </row>
    <row r="251" spans="13:13">
      <c r="M251" s="83"/>
    </row>
    <row r="252" spans="13:13">
      <c r="M252" s="83"/>
    </row>
    <row r="253" spans="13:13">
      <c r="M253" s="83"/>
    </row>
    <row r="254" spans="13:13">
      <c r="M254" s="83"/>
    </row>
    <row r="255" spans="13:13">
      <c r="M255" s="83"/>
    </row>
    <row r="256" spans="13:13">
      <c r="M256" s="83"/>
    </row>
    <row r="257" spans="13:13">
      <c r="M257" s="83"/>
    </row>
    <row r="258" spans="13:13">
      <c r="M258" s="83"/>
    </row>
    <row r="259" spans="13:13">
      <c r="M259" s="83"/>
    </row>
    <row r="260" spans="13:13">
      <c r="M260" s="83"/>
    </row>
    <row r="261" spans="13:13">
      <c r="M261" s="83"/>
    </row>
    <row r="262" spans="13:13">
      <c r="M262" s="83"/>
    </row>
    <row r="263" spans="13:13">
      <c r="M263" s="83"/>
    </row>
    <row r="264" spans="13:13">
      <c r="M264" s="83"/>
    </row>
    <row r="265" spans="13:13">
      <c r="M265" s="83"/>
    </row>
    <row r="266" spans="13:13">
      <c r="M266" s="83"/>
    </row>
    <row r="267" spans="13:13">
      <c r="M267" s="83"/>
    </row>
    <row r="268" spans="13:13">
      <c r="M268" s="83"/>
    </row>
    <row r="269" spans="13:13">
      <c r="M269" s="83"/>
    </row>
    <row r="270" spans="13:13">
      <c r="M270" s="83"/>
    </row>
    <row r="271" spans="13:13">
      <c r="M271" s="83"/>
    </row>
    <row r="272" spans="13:13">
      <c r="M272" s="83"/>
    </row>
    <row r="273" spans="13:13">
      <c r="M273" s="83"/>
    </row>
    <row r="274" spans="13:13">
      <c r="M274" s="83"/>
    </row>
    <row r="275" spans="13:13">
      <c r="M275" s="83"/>
    </row>
    <row r="276" spans="13:13">
      <c r="M276" s="83"/>
    </row>
    <row r="277" spans="13:13">
      <c r="M277" s="83"/>
    </row>
    <row r="278" spans="13:13">
      <c r="M278" s="83"/>
    </row>
    <row r="279" spans="13:13">
      <c r="M279" s="83"/>
    </row>
    <row r="280" spans="13:13">
      <c r="M280" s="83"/>
    </row>
    <row r="281" spans="13:13">
      <c r="M281" s="83"/>
    </row>
    <row r="282" spans="13:13">
      <c r="M282" s="83"/>
    </row>
    <row r="283" spans="13:13">
      <c r="M283" s="83"/>
    </row>
    <row r="284" spans="13:13">
      <c r="M284" s="83"/>
    </row>
    <row r="285" spans="13:13">
      <c r="M285" s="83"/>
    </row>
    <row r="286" spans="13:13">
      <c r="M286" s="83"/>
    </row>
    <row r="287" spans="13:13">
      <c r="M287" s="83"/>
    </row>
    <row r="288" spans="13:13">
      <c r="M288" s="83"/>
    </row>
    <row r="289" spans="13:13">
      <c r="M289" s="83"/>
    </row>
    <row r="290" spans="13:13">
      <c r="M290" s="83"/>
    </row>
    <row r="291" spans="13:13">
      <c r="M291" s="83"/>
    </row>
    <row r="292" spans="13:13">
      <c r="M292" s="83"/>
    </row>
    <row r="293" spans="13:13">
      <c r="M293" s="83"/>
    </row>
    <row r="294" spans="13:13">
      <c r="M294" s="83"/>
    </row>
    <row r="295" spans="13:13">
      <c r="M295" s="83"/>
    </row>
    <row r="296" spans="13:13">
      <c r="M296" s="83"/>
    </row>
    <row r="297" spans="13:13">
      <c r="M297" s="83"/>
    </row>
    <row r="298" spans="13:13">
      <c r="M298" s="83"/>
    </row>
    <row r="299" spans="13:13">
      <c r="M299" s="83"/>
    </row>
    <row r="300" spans="13:13">
      <c r="M300" s="83"/>
    </row>
    <row r="301" spans="13:13">
      <c r="M301" s="83"/>
    </row>
    <row r="302" spans="13:13">
      <c r="M302" s="83"/>
    </row>
    <row r="303" spans="13:13">
      <c r="M303" s="83"/>
    </row>
    <row r="304" spans="13:13">
      <c r="M304" s="83"/>
    </row>
    <row r="305" spans="13:13">
      <c r="M305" s="83"/>
    </row>
    <row r="306" spans="13:13">
      <c r="M306" s="83"/>
    </row>
    <row r="307" spans="13:13">
      <c r="M307" s="83"/>
    </row>
    <row r="308" spans="13:13">
      <c r="M308" s="83"/>
    </row>
    <row r="309" spans="13:13">
      <c r="M309" s="83"/>
    </row>
    <row r="310" spans="13:13">
      <c r="M310" s="83"/>
    </row>
    <row r="311" spans="13:13">
      <c r="M311" s="83"/>
    </row>
    <row r="312" spans="13:13">
      <c r="M312" s="83"/>
    </row>
    <row r="313" spans="13:13">
      <c r="M313" s="83"/>
    </row>
    <row r="314" spans="13:13">
      <c r="M314" s="83"/>
    </row>
    <row r="315" spans="13:13">
      <c r="M315" s="83"/>
    </row>
    <row r="316" spans="13:13">
      <c r="M316" s="83"/>
    </row>
    <row r="317" spans="13:13">
      <c r="M317" s="83"/>
    </row>
    <row r="318" spans="13:13">
      <c r="M318" s="83"/>
    </row>
    <row r="319" spans="13:13">
      <c r="M319" s="83"/>
    </row>
    <row r="320" spans="13:13">
      <c r="M320" s="83"/>
    </row>
    <row r="321" spans="13:13">
      <c r="M321" s="83"/>
    </row>
    <row r="322" spans="13:13">
      <c r="M322" s="83"/>
    </row>
    <row r="323" spans="13:13">
      <c r="M323" s="83"/>
    </row>
    <row r="324" spans="13:13">
      <c r="M324" s="83"/>
    </row>
    <row r="325" spans="13:13">
      <c r="M325" s="83"/>
    </row>
    <row r="326" spans="13:13">
      <c r="M326" s="83"/>
    </row>
    <row r="327" spans="13:13">
      <c r="M327" s="83"/>
    </row>
    <row r="328" spans="13:13">
      <c r="M328" s="83"/>
    </row>
    <row r="329" spans="13:13">
      <c r="M329" s="83"/>
    </row>
    <row r="330" spans="13:13">
      <c r="M330" s="83"/>
    </row>
    <row r="331" spans="13:13">
      <c r="M331" s="83"/>
    </row>
    <row r="332" spans="13:13">
      <c r="M332" s="83"/>
    </row>
    <row r="333" spans="13:13">
      <c r="M333" s="83"/>
    </row>
    <row r="334" spans="13:13">
      <c r="M334" s="83"/>
    </row>
    <row r="335" spans="13:13">
      <c r="M335" s="83"/>
    </row>
    <row r="336" spans="13:13">
      <c r="M336" s="83"/>
    </row>
    <row r="337" spans="13:13">
      <c r="M337" s="83"/>
    </row>
    <row r="338" spans="13:13">
      <c r="M338" s="83"/>
    </row>
    <row r="339" spans="13:13">
      <c r="M339" s="83"/>
    </row>
    <row r="340" spans="13:13">
      <c r="M340" s="83"/>
    </row>
    <row r="341" spans="13:13">
      <c r="M341" s="83"/>
    </row>
    <row r="342" spans="13:13">
      <c r="M342" s="83"/>
    </row>
    <row r="343" spans="13:13">
      <c r="M343" s="83"/>
    </row>
    <row r="344" spans="13:13">
      <c r="M344" s="83"/>
    </row>
    <row r="345" spans="13:13">
      <c r="M345" s="83"/>
    </row>
    <row r="346" spans="13:13">
      <c r="M346" s="83"/>
    </row>
    <row r="347" spans="13:13">
      <c r="M347" s="83"/>
    </row>
    <row r="348" spans="13:13">
      <c r="M348" s="83"/>
    </row>
    <row r="349" spans="13:13">
      <c r="M349" s="83"/>
    </row>
    <row r="350" spans="13:13">
      <c r="M350" s="83"/>
    </row>
    <row r="351" spans="13:13">
      <c r="M351" s="83"/>
    </row>
    <row r="352" spans="13:13">
      <c r="M352" s="83"/>
    </row>
    <row r="353" spans="13:13">
      <c r="M353" s="83"/>
    </row>
    <row r="354" spans="13:13">
      <c r="M354" s="83"/>
    </row>
    <row r="355" spans="13:13">
      <c r="M355" s="83"/>
    </row>
    <row r="356" spans="13:13">
      <c r="M356" s="83"/>
    </row>
    <row r="357" spans="13:13">
      <c r="M357" s="83"/>
    </row>
    <row r="358" spans="13:13">
      <c r="M358" s="83"/>
    </row>
    <row r="359" spans="13:13">
      <c r="M359" s="83"/>
    </row>
    <row r="360" spans="13:13">
      <c r="M360" s="83"/>
    </row>
    <row r="361" spans="13:13">
      <c r="M361" s="83"/>
    </row>
    <row r="362" spans="13:13">
      <c r="M362" s="83"/>
    </row>
    <row r="363" spans="13:13">
      <c r="M363" s="83"/>
    </row>
    <row r="364" spans="13:13">
      <c r="M364" s="83"/>
    </row>
    <row r="365" spans="13:13">
      <c r="M365" s="83"/>
    </row>
    <row r="366" spans="13:13">
      <c r="M366" s="83"/>
    </row>
    <row r="367" spans="13:13">
      <c r="M367" s="83"/>
    </row>
    <row r="368" spans="13:13">
      <c r="M368" s="83"/>
    </row>
    <row r="369" spans="13:13">
      <c r="M369" s="83"/>
    </row>
    <row r="370" spans="13:13">
      <c r="M370" s="83"/>
    </row>
    <row r="371" spans="13:13">
      <c r="M371" s="83"/>
    </row>
    <row r="372" spans="13:13">
      <c r="M372" s="83"/>
    </row>
    <row r="373" spans="13:13">
      <c r="M373" s="83"/>
    </row>
    <row r="374" spans="13:13">
      <c r="M374" s="83"/>
    </row>
    <row r="375" spans="13:13">
      <c r="M375" s="83"/>
    </row>
    <row r="376" spans="13:13">
      <c r="M376" s="83"/>
    </row>
    <row r="377" spans="13:13">
      <c r="M377" s="83"/>
    </row>
    <row r="378" spans="13:13">
      <c r="M378" s="83"/>
    </row>
    <row r="379" spans="13:13">
      <c r="M379" s="83"/>
    </row>
    <row r="380" spans="13:13">
      <c r="M380" s="83"/>
    </row>
    <row r="381" spans="13:13">
      <c r="M381" s="83"/>
    </row>
    <row r="382" spans="13:13">
      <c r="M382" s="83"/>
    </row>
    <row r="383" spans="13:13">
      <c r="M383" s="83"/>
    </row>
    <row r="384" spans="13:13">
      <c r="M384" s="83"/>
    </row>
    <row r="385" spans="13:13">
      <c r="M385" s="83"/>
    </row>
    <row r="386" spans="13:13">
      <c r="M386" s="83"/>
    </row>
    <row r="387" spans="13:13">
      <c r="M387" s="83"/>
    </row>
    <row r="388" spans="13:13">
      <c r="M388" s="83"/>
    </row>
    <row r="389" spans="13:13">
      <c r="M389" s="83"/>
    </row>
    <row r="390" spans="13:13">
      <c r="M390" s="83"/>
    </row>
    <row r="391" spans="13:13">
      <c r="M391" s="83"/>
    </row>
    <row r="392" spans="13:13">
      <c r="M392" s="83"/>
    </row>
    <row r="393" spans="13:13">
      <c r="M393" s="83"/>
    </row>
    <row r="394" spans="13:13">
      <c r="M394" s="83"/>
    </row>
    <row r="395" spans="13:13">
      <c r="M395" s="83"/>
    </row>
    <row r="396" spans="13:13">
      <c r="M396" s="83"/>
    </row>
    <row r="397" spans="13:13">
      <c r="M397" s="83"/>
    </row>
    <row r="398" spans="13:13">
      <c r="M398" s="83"/>
    </row>
    <row r="399" spans="13:13">
      <c r="M399" s="83"/>
    </row>
    <row r="400" spans="13:13">
      <c r="M400" s="83"/>
    </row>
    <row r="401" spans="13:13">
      <c r="M401" s="83"/>
    </row>
    <row r="402" spans="13:13">
      <c r="M402" s="83"/>
    </row>
    <row r="403" spans="13:13">
      <c r="M403" s="83"/>
    </row>
    <row r="404" spans="13:13">
      <c r="M404" s="83"/>
    </row>
    <row r="405" spans="13:13">
      <c r="M405" s="83"/>
    </row>
    <row r="406" spans="13:13">
      <c r="M406" s="83"/>
    </row>
    <row r="407" spans="13:13">
      <c r="M407" s="83"/>
    </row>
    <row r="408" spans="13:13">
      <c r="M408" s="83"/>
    </row>
    <row r="409" spans="13:13">
      <c r="M409" s="83"/>
    </row>
    <row r="410" spans="13:13">
      <c r="M410" s="83"/>
    </row>
    <row r="411" spans="13:13">
      <c r="M411" s="83"/>
    </row>
    <row r="412" spans="13:13">
      <c r="M412" s="83"/>
    </row>
    <row r="413" spans="13:13">
      <c r="M413" s="83"/>
    </row>
    <row r="414" spans="13:13">
      <c r="M414" s="83"/>
    </row>
    <row r="415" spans="13:13">
      <c r="M415" s="83"/>
    </row>
    <row r="416" spans="13:13">
      <c r="M416" s="83"/>
    </row>
    <row r="417" spans="13:13">
      <c r="M417" s="83"/>
    </row>
    <row r="418" spans="13:13">
      <c r="M418" s="83"/>
    </row>
    <row r="419" spans="13:13">
      <c r="M419" s="83"/>
    </row>
    <row r="420" spans="13:13">
      <c r="M420" s="83"/>
    </row>
    <row r="421" spans="13:13">
      <c r="M421" s="83"/>
    </row>
    <row r="422" spans="13:13">
      <c r="M422" s="83"/>
    </row>
    <row r="423" spans="13:13">
      <c r="M423" s="83"/>
    </row>
    <row r="424" spans="13:13">
      <c r="M424" s="83"/>
    </row>
    <row r="425" spans="13:13">
      <c r="M425" s="83"/>
    </row>
    <row r="426" spans="13:13">
      <c r="M426" s="83"/>
    </row>
    <row r="427" spans="13:13">
      <c r="M427" s="83"/>
    </row>
    <row r="428" spans="13:13">
      <c r="M428" s="83"/>
    </row>
    <row r="429" spans="13:13">
      <c r="M429" s="83"/>
    </row>
    <row r="430" spans="13:13">
      <c r="M430" s="83"/>
    </row>
    <row r="431" spans="13:13">
      <c r="M431" s="83"/>
    </row>
    <row r="432" spans="13:13">
      <c r="M432" s="83"/>
    </row>
    <row r="433" spans="13:13">
      <c r="M433" s="83"/>
    </row>
    <row r="434" spans="13:13">
      <c r="M434" s="83"/>
    </row>
    <row r="435" spans="13:13">
      <c r="M435" s="83"/>
    </row>
    <row r="436" spans="13:13">
      <c r="M436" s="83"/>
    </row>
    <row r="437" spans="13:13">
      <c r="M437" s="83"/>
    </row>
    <row r="438" spans="13:13">
      <c r="M438" s="83"/>
    </row>
    <row r="439" spans="13:13">
      <c r="M439" s="83"/>
    </row>
    <row r="440" spans="13:13">
      <c r="M440" s="83"/>
    </row>
    <row r="441" spans="13:13">
      <c r="M441" s="83"/>
    </row>
    <row r="442" spans="13:13">
      <c r="M442" s="83"/>
    </row>
    <row r="443" spans="13:13">
      <c r="M443" s="83"/>
    </row>
    <row r="444" spans="13:13">
      <c r="M444" s="83"/>
    </row>
    <row r="445" spans="13:13">
      <c r="M445" s="83"/>
    </row>
    <row r="446" spans="13:13">
      <c r="M446" s="83"/>
    </row>
    <row r="447" spans="13:13">
      <c r="M447" s="83"/>
    </row>
    <row r="448" spans="13:13">
      <c r="M448" s="83"/>
    </row>
    <row r="449" spans="13:13">
      <c r="M449" s="83"/>
    </row>
    <row r="450" spans="13:13">
      <c r="M450" s="83"/>
    </row>
    <row r="451" spans="13:13">
      <c r="M451" s="83"/>
    </row>
    <row r="452" spans="13:13">
      <c r="M452" s="83"/>
    </row>
    <row r="453" spans="13:13">
      <c r="M453" s="83"/>
    </row>
    <row r="454" spans="13:13">
      <c r="M454" s="83"/>
    </row>
    <row r="455" spans="13:13">
      <c r="M455" s="83"/>
    </row>
    <row r="456" spans="13:13">
      <c r="M456" s="83"/>
    </row>
    <row r="457" spans="13:13">
      <c r="M457" s="83"/>
    </row>
    <row r="458" spans="13:13">
      <c r="M458" s="83"/>
    </row>
    <row r="459" spans="13:13">
      <c r="M459" s="83"/>
    </row>
    <row r="460" spans="13:13">
      <c r="M460" s="83"/>
    </row>
    <row r="461" spans="13:13">
      <c r="M461" s="83"/>
    </row>
    <row r="462" spans="13:13">
      <c r="M462" s="83"/>
    </row>
    <row r="463" spans="13:13">
      <c r="M463" s="83"/>
    </row>
    <row r="464" spans="13:13">
      <c r="M464" s="83"/>
    </row>
    <row r="465" spans="13:13">
      <c r="M465" s="83"/>
    </row>
    <row r="466" spans="13:13">
      <c r="M466" s="83"/>
    </row>
    <row r="467" spans="13:13">
      <c r="M467" s="83"/>
    </row>
    <row r="468" spans="13:13">
      <c r="M468" s="83"/>
    </row>
    <row r="469" spans="13:13">
      <c r="M469" s="83"/>
    </row>
    <row r="470" spans="13:13">
      <c r="M470" s="83"/>
    </row>
    <row r="471" spans="13:13">
      <c r="M471" s="83"/>
    </row>
    <row r="472" spans="13:13">
      <c r="M472" s="83"/>
    </row>
    <row r="473" spans="13:13">
      <c r="M473" s="83"/>
    </row>
    <row r="474" spans="13:13">
      <c r="M474" s="83"/>
    </row>
    <row r="475" spans="13:13">
      <c r="M475" s="83"/>
    </row>
    <row r="476" spans="13:13">
      <c r="M476" s="83"/>
    </row>
    <row r="477" spans="13:13">
      <c r="M477" s="83"/>
    </row>
    <row r="478" spans="13:13">
      <c r="M478" s="83"/>
    </row>
    <row r="479" spans="13:13">
      <c r="M479" s="83"/>
    </row>
    <row r="480" spans="13:13">
      <c r="M480" s="83"/>
    </row>
    <row r="481" spans="13:13">
      <c r="M481" s="83"/>
    </row>
    <row r="482" spans="13:13">
      <c r="M482" s="83"/>
    </row>
    <row r="483" spans="13:13">
      <c r="M483" s="83"/>
    </row>
    <row r="484" spans="13:13">
      <c r="M484" s="83"/>
    </row>
    <row r="485" spans="13:13">
      <c r="M485" s="83"/>
    </row>
    <row r="486" spans="13:13">
      <c r="M486" s="83"/>
    </row>
    <row r="487" spans="13:13">
      <c r="M487" s="83"/>
    </row>
    <row r="488" spans="13:13">
      <c r="M488" s="83"/>
    </row>
    <row r="489" spans="13:13">
      <c r="M489" s="83"/>
    </row>
    <row r="490" spans="13:13">
      <c r="M490" s="83"/>
    </row>
    <row r="491" spans="13:13">
      <c r="M491" s="83"/>
    </row>
    <row r="492" spans="13:13">
      <c r="M492" s="83"/>
    </row>
    <row r="493" spans="13:13">
      <c r="M493" s="83"/>
    </row>
    <row r="494" spans="13:13">
      <c r="M494" s="83"/>
    </row>
    <row r="495" spans="13:13">
      <c r="M495" s="83"/>
    </row>
    <row r="496" spans="13:13">
      <c r="M496" s="83"/>
    </row>
    <row r="497" spans="13:13">
      <c r="M497" s="83"/>
    </row>
    <row r="498" spans="13:13">
      <c r="M498" s="83"/>
    </row>
    <row r="499" spans="13:13">
      <c r="M499" s="83"/>
    </row>
    <row r="500" spans="13:13">
      <c r="M500" s="83"/>
    </row>
    <row r="501" spans="13:13">
      <c r="M501" s="83"/>
    </row>
    <row r="502" spans="13:13">
      <c r="M502" s="83"/>
    </row>
    <row r="503" spans="13:13">
      <c r="M503" s="83"/>
    </row>
    <row r="504" spans="13:13">
      <c r="M504" s="83"/>
    </row>
    <row r="505" spans="13:13">
      <c r="M505" s="83"/>
    </row>
    <row r="506" spans="13:13">
      <c r="M506" s="83"/>
    </row>
    <row r="507" spans="13:13">
      <c r="M507" s="83"/>
    </row>
    <row r="508" spans="13:13">
      <c r="M508" s="83"/>
    </row>
    <row r="509" spans="13:13">
      <c r="M509" s="83"/>
    </row>
    <row r="510" spans="13:13">
      <c r="M510" s="83"/>
    </row>
    <row r="511" spans="13:13">
      <c r="M511" s="83"/>
    </row>
    <row r="512" spans="13:13">
      <c r="M512" s="83"/>
    </row>
    <row r="513" spans="13:13">
      <c r="M513" s="83"/>
    </row>
    <row r="514" spans="13:13">
      <c r="M514" s="83"/>
    </row>
    <row r="515" spans="13:13">
      <c r="M515" s="83"/>
    </row>
    <row r="516" spans="13:13">
      <c r="M516" s="83"/>
    </row>
    <row r="517" spans="13:13">
      <c r="M517" s="83"/>
    </row>
    <row r="518" spans="13:13">
      <c r="M518" s="83"/>
    </row>
    <row r="519" spans="13:13">
      <c r="M519" s="83"/>
    </row>
    <row r="520" spans="13:13">
      <c r="M520" s="83"/>
    </row>
    <row r="521" spans="13:13">
      <c r="M521" s="83"/>
    </row>
    <row r="522" spans="13:13">
      <c r="M522" s="83"/>
    </row>
    <row r="523" spans="13:13">
      <c r="M523" s="83"/>
    </row>
    <row r="524" spans="13:13">
      <c r="M524" s="83"/>
    </row>
    <row r="525" spans="13:13">
      <c r="M525" s="83"/>
    </row>
    <row r="526" spans="13:13">
      <c r="M526" s="83"/>
    </row>
    <row r="527" spans="13:13">
      <c r="M527" s="83"/>
    </row>
    <row r="528" spans="13:13">
      <c r="M528" s="83"/>
    </row>
    <row r="529" spans="13:13">
      <c r="M529" s="83"/>
    </row>
    <row r="530" spans="13:13">
      <c r="M530" s="83"/>
    </row>
    <row r="531" spans="13:13">
      <c r="M531" s="83"/>
    </row>
    <row r="532" spans="13:13">
      <c r="M532" s="83"/>
    </row>
    <row r="533" spans="13:13">
      <c r="M533" s="83"/>
    </row>
    <row r="534" spans="13:13">
      <c r="M534" s="83"/>
    </row>
    <row r="535" spans="13:13">
      <c r="M535" s="83"/>
    </row>
    <row r="536" spans="13:13">
      <c r="M536" s="83"/>
    </row>
    <row r="537" spans="13:13">
      <c r="M537" s="83"/>
    </row>
    <row r="538" spans="13:13">
      <c r="M538" s="83"/>
    </row>
    <row r="539" spans="13:13">
      <c r="M539" s="83"/>
    </row>
    <row r="540" spans="13:13">
      <c r="M540" s="83"/>
    </row>
    <row r="541" spans="13:13">
      <c r="M541" s="83"/>
    </row>
    <row r="542" spans="13:13">
      <c r="M542" s="83"/>
    </row>
    <row r="543" spans="13:13">
      <c r="M543" s="83"/>
    </row>
    <row r="544" spans="13:13">
      <c r="M544" s="83"/>
    </row>
    <row r="545" spans="13:13">
      <c r="M545" s="83"/>
    </row>
    <row r="546" spans="13:13">
      <c r="M546" s="83"/>
    </row>
    <row r="547" spans="13:13">
      <c r="M547" s="83"/>
    </row>
    <row r="548" spans="13:13">
      <c r="M548" s="83"/>
    </row>
    <row r="549" spans="13:13">
      <c r="M549" s="83"/>
    </row>
    <row r="550" spans="13:13">
      <c r="M550" s="83"/>
    </row>
    <row r="551" spans="13:13">
      <c r="M551" s="83"/>
    </row>
    <row r="552" spans="13:13">
      <c r="M552" s="83"/>
    </row>
    <row r="553" spans="13:13">
      <c r="M553" s="83"/>
    </row>
    <row r="554" spans="13:13">
      <c r="M554" s="83"/>
    </row>
    <row r="555" spans="13:13">
      <c r="M555" s="83"/>
    </row>
    <row r="556" spans="13:13">
      <c r="M556" s="83"/>
    </row>
    <row r="557" spans="13:13">
      <c r="M557" s="83"/>
    </row>
    <row r="558" spans="13:13">
      <c r="M558" s="83"/>
    </row>
    <row r="559" spans="13:13">
      <c r="M559" s="83"/>
    </row>
    <row r="560" spans="13:13">
      <c r="M560" s="83"/>
    </row>
    <row r="561" spans="13:13">
      <c r="M561" s="83"/>
    </row>
    <row r="562" spans="13:13">
      <c r="M562" s="83"/>
    </row>
    <row r="563" spans="13:13">
      <c r="M563" s="83"/>
    </row>
    <row r="564" spans="13:13">
      <c r="M564" s="83"/>
    </row>
    <row r="565" spans="13:13">
      <c r="M565" s="83"/>
    </row>
    <row r="566" spans="13:13">
      <c r="M566" s="83"/>
    </row>
    <row r="567" spans="13:13">
      <c r="M567" s="83"/>
    </row>
    <row r="568" spans="13:13">
      <c r="M568" s="83"/>
    </row>
    <row r="569" spans="13:13">
      <c r="M569" s="83"/>
    </row>
    <row r="570" spans="13:13">
      <c r="M570" s="83"/>
    </row>
    <row r="571" spans="13:13">
      <c r="M571" s="83"/>
    </row>
    <row r="572" spans="13:13">
      <c r="M572" s="83"/>
    </row>
    <row r="573" spans="13:13">
      <c r="M573" s="83"/>
    </row>
    <row r="574" spans="13:13">
      <c r="M574" s="83"/>
    </row>
    <row r="575" spans="13:13">
      <c r="M575" s="83"/>
    </row>
    <row r="576" spans="13:13">
      <c r="M576" s="83"/>
    </row>
    <row r="577" spans="13:13">
      <c r="M577" s="83"/>
    </row>
    <row r="578" spans="13:13">
      <c r="M578" s="83"/>
    </row>
    <row r="579" spans="13:13">
      <c r="M579" s="83"/>
    </row>
    <row r="580" spans="13:13">
      <c r="M580" s="83"/>
    </row>
    <row r="581" spans="13:13">
      <c r="M581" s="83"/>
    </row>
    <row r="582" spans="13:13">
      <c r="M582" s="83"/>
    </row>
    <row r="583" spans="13:13">
      <c r="M583" s="83"/>
    </row>
    <row r="584" spans="13:13">
      <c r="M584" s="83"/>
    </row>
    <row r="585" spans="13:13">
      <c r="M585" s="83"/>
    </row>
    <row r="586" spans="13:13">
      <c r="M586" s="83"/>
    </row>
    <row r="587" spans="13:13">
      <c r="M587" s="83"/>
    </row>
    <row r="588" spans="13:13">
      <c r="M588" s="83"/>
    </row>
    <row r="589" spans="13:13">
      <c r="M589" s="83"/>
    </row>
    <row r="590" spans="13:13">
      <c r="M590" s="83"/>
    </row>
    <row r="591" spans="13:13">
      <c r="M591" s="83"/>
    </row>
    <row r="592" spans="13:13">
      <c r="M592" s="83"/>
    </row>
    <row r="593" spans="13:13">
      <c r="M593" s="83"/>
    </row>
    <row r="594" spans="13:13">
      <c r="M594" s="83"/>
    </row>
    <row r="595" spans="13:13">
      <c r="M595" s="83"/>
    </row>
    <row r="596" spans="13:13">
      <c r="M596" s="83"/>
    </row>
    <row r="597" spans="13:13">
      <c r="M597" s="83"/>
    </row>
    <row r="598" spans="13:13">
      <c r="M598" s="83"/>
    </row>
    <row r="599" spans="13:13">
      <c r="M599" s="83"/>
    </row>
    <row r="600" spans="13:13">
      <c r="M600" s="83"/>
    </row>
    <row r="601" spans="13:13">
      <c r="M601" s="83"/>
    </row>
    <row r="602" spans="13:13">
      <c r="M602" s="83"/>
    </row>
    <row r="603" spans="13:13">
      <c r="M603" s="83"/>
    </row>
    <row r="604" spans="13:13">
      <c r="M604" s="83"/>
    </row>
    <row r="605" spans="13:13">
      <c r="M605" s="83"/>
    </row>
    <row r="606" spans="13:13">
      <c r="M606" s="83"/>
    </row>
    <row r="607" spans="13:13">
      <c r="M607" s="83"/>
    </row>
    <row r="608" spans="13:13">
      <c r="M608" s="83"/>
    </row>
    <row r="609" spans="13:13">
      <c r="M609" s="83"/>
    </row>
    <row r="610" spans="13:13">
      <c r="M610" s="83"/>
    </row>
    <row r="611" spans="13:13">
      <c r="M611" s="83"/>
    </row>
    <row r="612" spans="13:13">
      <c r="M612" s="83"/>
    </row>
    <row r="613" spans="13:13">
      <c r="M613" s="83"/>
    </row>
    <row r="614" spans="13:13">
      <c r="M614" s="83"/>
    </row>
    <row r="615" spans="13:13">
      <c r="M615" s="83"/>
    </row>
    <row r="616" spans="13:13">
      <c r="M616" s="83"/>
    </row>
    <row r="617" spans="13:13">
      <c r="M617" s="83"/>
    </row>
    <row r="618" spans="13:13">
      <c r="M618" s="83"/>
    </row>
    <row r="619" spans="13:13">
      <c r="M619" s="83"/>
    </row>
    <row r="620" spans="13:13">
      <c r="M620" s="83"/>
    </row>
    <row r="621" spans="13:13">
      <c r="M621" s="83"/>
    </row>
    <row r="622" spans="13:13">
      <c r="M622" s="83"/>
    </row>
    <row r="623" spans="13:13">
      <c r="M623" s="83"/>
    </row>
    <row r="624" spans="13:13">
      <c r="M624" s="83"/>
    </row>
    <row r="625" spans="13:13">
      <c r="M625" s="83"/>
    </row>
    <row r="626" spans="13:13">
      <c r="M626" s="83"/>
    </row>
    <row r="627" spans="13:13">
      <c r="M627" s="83"/>
    </row>
    <row r="628" spans="13:13">
      <c r="M628" s="83"/>
    </row>
    <row r="629" spans="13:13">
      <c r="M629" s="83"/>
    </row>
    <row r="630" spans="13:13">
      <c r="M630" s="83"/>
    </row>
    <row r="631" spans="13:13">
      <c r="M631" s="83"/>
    </row>
    <row r="632" spans="13:13">
      <c r="M632" s="83"/>
    </row>
    <row r="633" spans="13:13">
      <c r="M633" s="83"/>
    </row>
    <row r="634" spans="13:13">
      <c r="M634" s="83"/>
    </row>
    <row r="635" spans="13:13">
      <c r="M635" s="83"/>
    </row>
    <row r="636" spans="13:13">
      <c r="M636" s="83"/>
    </row>
    <row r="637" spans="13:13">
      <c r="M637" s="83"/>
    </row>
    <row r="638" spans="13:13">
      <c r="M638" s="83"/>
    </row>
    <row r="639" spans="13:13">
      <c r="M639" s="83"/>
    </row>
    <row r="640" spans="13:13">
      <c r="M640" s="83"/>
    </row>
    <row r="641" spans="13:13">
      <c r="M641" s="83"/>
    </row>
    <row r="642" spans="13:13">
      <c r="M642" s="83"/>
    </row>
    <row r="643" spans="13:13">
      <c r="M643" s="83"/>
    </row>
    <row r="644" spans="13:13">
      <c r="M644" s="83"/>
    </row>
    <row r="645" spans="13:13">
      <c r="M645" s="83"/>
    </row>
    <row r="646" spans="13:13">
      <c r="M646" s="83"/>
    </row>
    <row r="647" spans="13:13">
      <c r="M647" s="83"/>
    </row>
    <row r="648" spans="13:13">
      <c r="M648" s="83"/>
    </row>
    <row r="649" spans="13:13">
      <c r="M649" s="83"/>
    </row>
    <row r="650" spans="13:13">
      <c r="M650" s="83"/>
    </row>
    <row r="651" spans="13:13">
      <c r="M651" s="83"/>
    </row>
    <row r="652" spans="13:13">
      <c r="M652" s="83"/>
    </row>
    <row r="653" spans="13:13">
      <c r="M653" s="83"/>
    </row>
    <row r="654" spans="13:13">
      <c r="M654" s="83"/>
    </row>
    <row r="655" spans="13:13">
      <c r="M655" s="83"/>
    </row>
    <row r="656" spans="13:13">
      <c r="M656" s="83"/>
    </row>
    <row r="657" spans="13:13">
      <c r="M657" s="83"/>
    </row>
    <row r="658" spans="13:13">
      <c r="M658" s="83"/>
    </row>
    <row r="659" spans="13:13">
      <c r="M659" s="83"/>
    </row>
    <row r="660" spans="13:13">
      <c r="M660" s="83"/>
    </row>
    <row r="661" spans="13:13">
      <c r="M661" s="83"/>
    </row>
    <row r="662" spans="13:13">
      <c r="M662" s="83"/>
    </row>
    <row r="663" spans="13:13">
      <c r="M663" s="83"/>
    </row>
    <row r="664" spans="13:13">
      <c r="M664" s="83"/>
    </row>
    <row r="665" spans="13:13">
      <c r="M665" s="83"/>
    </row>
    <row r="666" spans="13:13">
      <c r="M666" s="83"/>
    </row>
    <row r="667" spans="13:13">
      <c r="M667" s="83"/>
    </row>
    <row r="668" spans="13:13">
      <c r="M668" s="83"/>
    </row>
    <row r="669" spans="13:13">
      <c r="M669" s="83"/>
    </row>
    <row r="670" spans="13:13">
      <c r="M670" s="83"/>
    </row>
    <row r="671" spans="13:13">
      <c r="M671" s="83"/>
    </row>
    <row r="672" spans="13:13">
      <c r="M672" s="83"/>
    </row>
    <row r="673" spans="13:13">
      <c r="M673" s="83"/>
    </row>
    <row r="674" spans="13:13">
      <c r="M674" s="83"/>
    </row>
    <row r="675" spans="13:13">
      <c r="M675" s="83"/>
    </row>
    <row r="676" spans="13:13">
      <c r="M676" s="83"/>
    </row>
    <row r="677" spans="13:13">
      <c r="M677" s="83"/>
    </row>
    <row r="678" spans="13:13">
      <c r="M678" s="83"/>
    </row>
    <row r="679" spans="13:13">
      <c r="M679" s="83"/>
    </row>
    <row r="680" spans="13:13">
      <c r="M680" s="83"/>
    </row>
    <row r="681" spans="13:13">
      <c r="M681" s="83"/>
    </row>
    <row r="682" spans="13:13">
      <c r="M682" s="83"/>
    </row>
    <row r="683" spans="13:13">
      <c r="M683" s="83"/>
    </row>
    <row r="684" spans="13:13">
      <c r="M684" s="83"/>
    </row>
    <row r="685" spans="13:13">
      <c r="M685" s="83"/>
    </row>
    <row r="686" spans="13:13">
      <c r="M686" s="83"/>
    </row>
    <row r="687" spans="13:13">
      <c r="M687" s="83"/>
    </row>
    <row r="688" spans="13:13">
      <c r="M688" s="83"/>
    </row>
    <row r="689" spans="13:13">
      <c r="M689" s="83"/>
    </row>
    <row r="690" spans="13:13">
      <c r="M690" s="83"/>
    </row>
    <row r="691" spans="13:13">
      <c r="M691" s="83"/>
    </row>
    <row r="692" spans="13:13">
      <c r="M692" s="83"/>
    </row>
    <row r="693" spans="13:13">
      <c r="M693" s="83"/>
    </row>
    <row r="694" spans="13:13">
      <c r="M694" s="83"/>
    </row>
    <row r="695" spans="13:13">
      <c r="M695" s="83"/>
    </row>
    <row r="696" spans="13:13">
      <c r="M696" s="83"/>
    </row>
    <row r="697" spans="13:13">
      <c r="M697" s="83"/>
    </row>
    <row r="698" spans="13:13">
      <c r="M698" s="83"/>
    </row>
    <row r="699" spans="13:13">
      <c r="M699" s="83"/>
    </row>
    <row r="700" spans="13:13">
      <c r="M700" s="83"/>
    </row>
    <row r="701" spans="13:13">
      <c r="M701" s="83"/>
    </row>
    <row r="702" spans="13:13">
      <c r="M702" s="83"/>
    </row>
    <row r="703" spans="13:13">
      <c r="M703" s="83"/>
    </row>
    <row r="704" spans="13:13">
      <c r="M704" s="83"/>
    </row>
    <row r="705" spans="13:13">
      <c r="M705" s="83"/>
    </row>
    <row r="706" spans="13:13">
      <c r="M706" s="83"/>
    </row>
    <row r="707" spans="13:13">
      <c r="M707" s="83"/>
    </row>
    <row r="708" spans="13:13">
      <c r="M708" s="83"/>
    </row>
    <row r="709" spans="13:13">
      <c r="M709" s="83"/>
    </row>
    <row r="710" spans="13:13">
      <c r="M710" s="83"/>
    </row>
    <row r="711" spans="13:13">
      <c r="M711" s="83"/>
    </row>
    <row r="712" spans="13:13">
      <c r="M712" s="83"/>
    </row>
    <row r="713" spans="13:13">
      <c r="M713" s="83"/>
    </row>
    <row r="714" spans="13:13">
      <c r="M714" s="83"/>
    </row>
    <row r="715" spans="13:13">
      <c r="M715" s="83"/>
    </row>
    <row r="716" spans="13:13">
      <c r="M716" s="83"/>
    </row>
    <row r="717" spans="13:13">
      <c r="M717" s="83"/>
    </row>
    <row r="718" spans="13:13">
      <c r="M718" s="83"/>
    </row>
    <row r="719" spans="13:13">
      <c r="M719" s="83"/>
    </row>
    <row r="720" spans="13:13">
      <c r="M720" s="83"/>
    </row>
    <row r="721" spans="13:13">
      <c r="M721" s="83"/>
    </row>
    <row r="722" spans="13:13">
      <c r="M722" s="83"/>
    </row>
    <row r="723" spans="13:13">
      <c r="M723" s="83"/>
    </row>
    <row r="724" spans="13:13">
      <c r="M724" s="83"/>
    </row>
    <row r="725" spans="13:13">
      <c r="M725" s="83"/>
    </row>
    <row r="726" spans="13:13">
      <c r="M726" s="83"/>
    </row>
    <row r="727" spans="13:13">
      <c r="M727" s="83"/>
    </row>
    <row r="728" spans="13:13">
      <c r="M728" s="83"/>
    </row>
    <row r="729" spans="13:13">
      <c r="M729" s="83"/>
    </row>
    <row r="730" spans="13:13">
      <c r="M730" s="83"/>
    </row>
    <row r="731" spans="13:13">
      <c r="M731" s="83"/>
    </row>
    <row r="732" spans="13:13">
      <c r="M732" s="83"/>
    </row>
    <row r="733" spans="13:13">
      <c r="M733" s="83"/>
    </row>
    <row r="734" spans="13:13">
      <c r="M734" s="83"/>
    </row>
    <row r="735" spans="13:13">
      <c r="M735" s="83"/>
    </row>
    <row r="736" spans="13:13">
      <c r="M736" s="83"/>
    </row>
    <row r="737" spans="13:13">
      <c r="M737" s="83"/>
    </row>
    <row r="738" spans="13:13">
      <c r="M738" s="83"/>
    </row>
    <row r="739" spans="13:13">
      <c r="M739" s="83"/>
    </row>
    <row r="740" spans="13:13">
      <c r="M740" s="83"/>
    </row>
    <row r="741" spans="13:13">
      <c r="M741" s="83"/>
    </row>
    <row r="742" spans="13:13">
      <c r="M742" s="83"/>
    </row>
    <row r="743" spans="13:13">
      <c r="M743" s="83"/>
    </row>
    <row r="744" spans="13:13">
      <c r="M744" s="83"/>
    </row>
    <row r="745" spans="13:13">
      <c r="M745" s="83"/>
    </row>
    <row r="746" spans="13:13">
      <c r="M746" s="83"/>
    </row>
    <row r="747" spans="13:13">
      <c r="M747" s="83"/>
    </row>
    <row r="748" spans="13:13">
      <c r="M748" s="83"/>
    </row>
    <row r="749" spans="13:13">
      <c r="M749" s="83"/>
    </row>
    <row r="750" spans="13:13">
      <c r="M750" s="83"/>
    </row>
    <row r="751" spans="13:13">
      <c r="M751" s="83"/>
    </row>
    <row r="752" spans="13:13">
      <c r="M752" s="83"/>
    </row>
    <row r="753" spans="13:13">
      <c r="M753" s="83"/>
    </row>
    <row r="754" spans="13:13">
      <c r="M754" s="83"/>
    </row>
    <row r="755" spans="13:13">
      <c r="M755" s="83"/>
    </row>
    <row r="756" spans="13:13">
      <c r="M756" s="83"/>
    </row>
    <row r="757" spans="13:13">
      <c r="M757" s="83"/>
    </row>
    <row r="758" spans="13:13">
      <c r="M758" s="83"/>
    </row>
    <row r="759" spans="13:13">
      <c r="M759" s="83"/>
    </row>
    <row r="760" spans="13:13">
      <c r="M760" s="83"/>
    </row>
    <row r="761" spans="13:13">
      <c r="M761" s="83"/>
    </row>
    <row r="762" spans="13:13">
      <c r="M762" s="83"/>
    </row>
    <row r="763" spans="13:13">
      <c r="M763" s="83"/>
    </row>
    <row r="764" spans="13:13">
      <c r="M764" s="83"/>
    </row>
    <row r="765" spans="13:13">
      <c r="M765" s="83"/>
    </row>
    <row r="766" spans="13:13">
      <c r="M766" s="83"/>
    </row>
    <row r="767" spans="13:13">
      <c r="M767" s="83"/>
    </row>
    <row r="768" spans="13:13">
      <c r="M768" s="83"/>
    </row>
    <row r="769" spans="13:13">
      <c r="M769" s="83"/>
    </row>
    <row r="770" spans="13:13">
      <c r="M770" s="83"/>
    </row>
    <row r="771" spans="13:13">
      <c r="M771" s="83"/>
    </row>
    <row r="772" spans="13:13">
      <c r="M772" s="83"/>
    </row>
    <row r="773" spans="13:13">
      <c r="M773" s="83"/>
    </row>
    <row r="774" spans="13:13">
      <c r="M774" s="83"/>
    </row>
    <row r="775" spans="13:13">
      <c r="M775" s="83"/>
    </row>
    <row r="776" spans="13:13">
      <c r="M776" s="83"/>
    </row>
    <row r="777" spans="13:13">
      <c r="M777" s="83"/>
    </row>
    <row r="778" spans="13:13">
      <c r="M778" s="83"/>
    </row>
    <row r="779" spans="13:13">
      <c r="M779" s="83"/>
    </row>
    <row r="780" spans="13:13">
      <c r="M780" s="83"/>
    </row>
    <row r="781" spans="13:13">
      <c r="M781" s="83"/>
    </row>
    <row r="782" spans="13:13">
      <c r="M782" s="83"/>
    </row>
    <row r="783" spans="13:13">
      <c r="M783" s="83"/>
    </row>
    <row r="784" spans="13:13">
      <c r="M784" s="83"/>
    </row>
    <row r="785" spans="13:13">
      <c r="M785" s="83"/>
    </row>
    <row r="786" spans="13:13">
      <c r="M786" s="83"/>
    </row>
    <row r="787" spans="13:13">
      <c r="M787" s="83"/>
    </row>
    <row r="788" spans="13:13">
      <c r="M788" s="83"/>
    </row>
    <row r="789" spans="13:13">
      <c r="M789" s="83"/>
    </row>
    <row r="790" spans="13:13">
      <c r="M790" s="83"/>
    </row>
    <row r="791" spans="13:13">
      <c r="M791" s="83"/>
    </row>
    <row r="792" spans="13:13">
      <c r="M792" s="83"/>
    </row>
    <row r="793" spans="13:13">
      <c r="M793" s="83"/>
    </row>
    <row r="794" spans="13:13">
      <c r="M794" s="83"/>
    </row>
    <row r="795" spans="13:13">
      <c r="M795" s="83"/>
    </row>
    <row r="796" spans="13:13">
      <c r="M796" s="83"/>
    </row>
    <row r="797" spans="13:13">
      <c r="M797" s="83"/>
    </row>
    <row r="798" spans="13:13">
      <c r="M798" s="83"/>
    </row>
    <row r="799" spans="13:13">
      <c r="M799" s="83"/>
    </row>
    <row r="800" spans="13:13">
      <c r="M800" s="83"/>
    </row>
    <row r="801" spans="13:13">
      <c r="M801" s="83"/>
    </row>
    <row r="802" spans="13:13">
      <c r="M802" s="83"/>
    </row>
    <row r="803" spans="13:13">
      <c r="M803" s="83"/>
    </row>
    <row r="804" spans="13:13">
      <c r="M804" s="83"/>
    </row>
    <row r="805" spans="13:13">
      <c r="M805" s="83"/>
    </row>
    <row r="806" spans="13:13">
      <c r="M806" s="83"/>
    </row>
    <row r="807" spans="13:13">
      <c r="M807" s="83"/>
    </row>
    <row r="808" spans="13:13">
      <c r="M808" s="83"/>
    </row>
    <row r="809" spans="13:13">
      <c r="M809" s="83"/>
    </row>
    <row r="810" spans="13:13">
      <c r="M810" s="83"/>
    </row>
    <row r="811" spans="13:13">
      <c r="M811" s="83"/>
    </row>
    <row r="812" spans="13:13">
      <c r="M812" s="83"/>
    </row>
    <row r="813" spans="13:13">
      <c r="M813" s="83"/>
    </row>
    <row r="814" spans="13:13">
      <c r="M814" s="83"/>
    </row>
    <row r="815" spans="13:13">
      <c r="M815" s="83"/>
    </row>
    <row r="816" spans="13:13">
      <c r="M816" s="83"/>
    </row>
    <row r="817" spans="13:13">
      <c r="M817" s="83"/>
    </row>
    <row r="818" spans="13:13">
      <c r="M818" s="83"/>
    </row>
    <row r="819" spans="13:13">
      <c r="M819" s="83"/>
    </row>
    <row r="820" spans="13:13">
      <c r="M820" s="83"/>
    </row>
    <row r="821" spans="13:13">
      <c r="M821" s="83"/>
    </row>
    <row r="822" spans="13:13">
      <c r="M822" s="83"/>
    </row>
    <row r="823" spans="13:13">
      <c r="M823" s="83"/>
    </row>
    <row r="824" spans="13:13">
      <c r="M824" s="83"/>
    </row>
    <row r="825" spans="13:13">
      <c r="M825" s="83"/>
    </row>
    <row r="826" spans="13:13">
      <c r="M826" s="83"/>
    </row>
    <row r="827" spans="13:13">
      <c r="M827" s="83"/>
    </row>
    <row r="828" spans="13:13">
      <c r="M828" s="83"/>
    </row>
    <row r="829" spans="13:13">
      <c r="M829" s="83"/>
    </row>
    <row r="830" spans="13:13">
      <c r="M830" s="83"/>
    </row>
    <row r="831" spans="13:13">
      <c r="M831" s="83"/>
    </row>
    <row r="832" spans="13:13">
      <c r="M832" s="83"/>
    </row>
    <row r="833" spans="13:13">
      <c r="M833" s="83"/>
    </row>
    <row r="834" spans="13:13">
      <c r="M834" s="83"/>
    </row>
    <row r="835" spans="13:13">
      <c r="M835" s="83"/>
    </row>
    <row r="836" spans="13:13">
      <c r="M836" s="83"/>
    </row>
    <row r="837" spans="13:13">
      <c r="M837" s="83"/>
    </row>
    <row r="838" spans="13:13">
      <c r="M838" s="83"/>
    </row>
    <row r="839" spans="13:13">
      <c r="M839" s="83"/>
    </row>
    <row r="840" spans="13:13">
      <c r="M840" s="83"/>
    </row>
    <row r="841" spans="13:13">
      <c r="M841" s="83"/>
    </row>
    <row r="842" spans="13:13">
      <c r="M842" s="83"/>
    </row>
    <row r="843" spans="13:13">
      <c r="M843" s="83"/>
    </row>
    <row r="844" spans="13:13">
      <c r="M844" s="83"/>
    </row>
    <row r="845" spans="13:13">
      <c r="M845" s="83"/>
    </row>
    <row r="846" spans="13:13">
      <c r="M846" s="83"/>
    </row>
    <row r="847" spans="13:13">
      <c r="M847" s="83"/>
    </row>
    <row r="848" spans="13:13">
      <c r="M848" s="83"/>
    </row>
    <row r="849" spans="13:13">
      <c r="M849" s="83"/>
    </row>
    <row r="850" spans="13:13">
      <c r="M850" s="83"/>
    </row>
    <row r="851" spans="13:13">
      <c r="M851" s="83"/>
    </row>
    <row r="852" spans="13:13">
      <c r="M852" s="83"/>
    </row>
    <row r="853" spans="13:13">
      <c r="M853" s="83"/>
    </row>
    <row r="854" spans="13:13">
      <c r="M854" s="83"/>
    </row>
    <row r="855" spans="13:13">
      <c r="M855" s="83"/>
    </row>
    <row r="856" spans="13:13">
      <c r="M856" s="83"/>
    </row>
    <row r="857" spans="13:13">
      <c r="M857" s="83"/>
    </row>
    <row r="858" spans="13:13">
      <c r="M858" s="83"/>
    </row>
    <row r="859" spans="13:13">
      <c r="M859" s="83"/>
    </row>
    <row r="860" spans="13:13">
      <c r="M860" s="83"/>
    </row>
    <row r="861" spans="13:13">
      <c r="M861" s="83"/>
    </row>
    <row r="862" spans="13:13">
      <c r="M862" s="83"/>
    </row>
    <row r="863" spans="13:13">
      <c r="M863" s="83"/>
    </row>
    <row r="864" spans="13:13">
      <c r="M864" s="83"/>
    </row>
    <row r="865" spans="13:13">
      <c r="M865" s="83"/>
    </row>
    <row r="866" spans="13:13">
      <c r="M866" s="83"/>
    </row>
    <row r="867" spans="13:13">
      <c r="M867" s="83"/>
    </row>
    <row r="868" spans="13:13">
      <c r="M868" s="83"/>
    </row>
    <row r="869" spans="13:13">
      <c r="M869" s="83"/>
    </row>
    <row r="870" spans="13:13">
      <c r="M870" s="83"/>
    </row>
    <row r="871" spans="13:13">
      <c r="M871" s="83"/>
    </row>
    <row r="872" spans="13:13">
      <c r="M872" s="83"/>
    </row>
    <row r="873" spans="13:13">
      <c r="M873" s="83"/>
    </row>
    <row r="874" spans="13:13">
      <c r="M874" s="83"/>
    </row>
    <row r="875" spans="13:13">
      <c r="M875" s="83"/>
    </row>
    <row r="876" spans="13:13">
      <c r="M876" s="83"/>
    </row>
    <row r="877" spans="13:13">
      <c r="M877" s="83"/>
    </row>
    <row r="878" spans="13:13">
      <c r="M878" s="83"/>
    </row>
    <row r="879" spans="13:13">
      <c r="M879" s="83"/>
    </row>
    <row r="880" spans="13:13">
      <c r="M880" s="83"/>
    </row>
    <row r="881" spans="13:13">
      <c r="M881" s="83"/>
    </row>
    <row r="882" spans="13:13">
      <c r="M882" s="83"/>
    </row>
    <row r="883" spans="13:13">
      <c r="M883" s="83"/>
    </row>
    <row r="884" spans="13:13">
      <c r="M884" s="83"/>
    </row>
    <row r="885" spans="13:13">
      <c r="M885" s="83"/>
    </row>
    <row r="886" spans="13:13">
      <c r="M886" s="83"/>
    </row>
    <row r="887" spans="13:13">
      <c r="M887" s="83"/>
    </row>
    <row r="888" spans="13:13">
      <c r="M888" s="83"/>
    </row>
    <row r="889" spans="13:13">
      <c r="M889" s="83"/>
    </row>
    <row r="890" spans="13:13">
      <c r="M890" s="83"/>
    </row>
    <row r="891" spans="13:13">
      <c r="M891" s="83"/>
    </row>
    <row r="892" spans="13:13">
      <c r="M892" s="83"/>
    </row>
    <row r="893" spans="13:13">
      <c r="M893" s="83"/>
    </row>
    <row r="894" spans="13:13">
      <c r="M894" s="83"/>
    </row>
    <row r="895" spans="13:13">
      <c r="M895" s="83"/>
    </row>
    <row r="896" spans="13:13">
      <c r="M896" s="83"/>
    </row>
    <row r="897" spans="13:13">
      <c r="M897" s="83"/>
    </row>
    <row r="898" spans="13:13">
      <c r="M898" s="83"/>
    </row>
    <row r="899" spans="13:13">
      <c r="M899" s="83"/>
    </row>
    <row r="900" spans="13:13">
      <c r="M900" s="83"/>
    </row>
    <row r="901" spans="13:13">
      <c r="M901" s="83"/>
    </row>
    <row r="902" spans="13:13">
      <c r="M902" s="83"/>
    </row>
    <row r="903" spans="13:13">
      <c r="M903" s="83"/>
    </row>
    <row r="904" spans="13:13">
      <c r="M904" s="83"/>
    </row>
    <row r="905" spans="13:13">
      <c r="M905" s="83"/>
    </row>
    <row r="906" spans="13:13">
      <c r="M906" s="83"/>
    </row>
    <row r="907" spans="13:13">
      <c r="M907" s="83"/>
    </row>
    <row r="908" spans="13:13">
      <c r="M908" s="83"/>
    </row>
    <row r="909" spans="13:13">
      <c r="M909" s="83"/>
    </row>
    <row r="910" spans="13:13">
      <c r="M910" s="83"/>
    </row>
    <row r="911" spans="13:13">
      <c r="M911" s="83"/>
    </row>
    <row r="912" spans="13:13">
      <c r="M912" s="83"/>
    </row>
    <row r="913" spans="13:13">
      <c r="M913" s="83"/>
    </row>
    <row r="914" spans="13:13">
      <c r="M914" s="83"/>
    </row>
    <row r="915" spans="13:13">
      <c r="M915" s="83"/>
    </row>
    <row r="916" spans="13:13">
      <c r="M916" s="83"/>
    </row>
    <row r="917" spans="13:13">
      <c r="M917" s="83"/>
    </row>
    <row r="918" spans="13:13">
      <c r="M918" s="83"/>
    </row>
    <row r="919" spans="13:13">
      <c r="M919" s="83"/>
    </row>
    <row r="920" spans="13:13">
      <c r="M920" s="83"/>
    </row>
    <row r="921" spans="13:13">
      <c r="M921" s="83"/>
    </row>
    <row r="922" spans="13:13">
      <c r="M922" s="83"/>
    </row>
    <row r="923" spans="13:13">
      <c r="M923" s="83"/>
    </row>
    <row r="924" spans="13:13">
      <c r="M924" s="83"/>
    </row>
    <row r="925" spans="13:13">
      <c r="M925" s="83"/>
    </row>
    <row r="926" spans="13:13">
      <c r="M926" s="83"/>
    </row>
    <row r="927" spans="13:13">
      <c r="M927" s="83"/>
    </row>
    <row r="928" spans="13:13">
      <c r="M928" s="83"/>
    </row>
    <row r="929" spans="13:13">
      <c r="M929" s="83"/>
    </row>
    <row r="930" spans="13:13">
      <c r="M930" s="83"/>
    </row>
    <row r="931" spans="13:13">
      <c r="M931" s="83"/>
    </row>
    <row r="932" spans="13:13">
      <c r="M932" s="83"/>
    </row>
    <row r="933" spans="13:13">
      <c r="M933" s="83"/>
    </row>
    <row r="934" spans="13:13">
      <c r="M934" s="83"/>
    </row>
    <row r="935" spans="13:13">
      <c r="M935" s="83"/>
    </row>
    <row r="936" spans="13:13">
      <c r="M936" s="83"/>
    </row>
    <row r="937" spans="13:13">
      <c r="M937" s="83"/>
    </row>
    <row r="938" spans="13:13">
      <c r="M938" s="83"/>
    </row>
    <row r="939" spans="13:13">
      <c r="M939" s="83"/>
    </row>
    <row r="940" spans="13:13">
      <c r="M940" s="83"/>
    </row>
    <row r="941" spans="13:13">
      <c r="M941" s="83"/>
    </row>
    <row r="942" spans="13:13">
      <c r="M942" s="83"/>
    </row>
    <row r="943" spans="13:13">
      <c r="M943" s="83"/>
    </row>
    <row r="944" spans="13:13">
      <c r="M944" s="83"/>
    </row>
    <row r="945" spans="13:13">
      <c r="M945" s="83"/>
    </row>
    <row r="946" spans="13:13">
      <c r="M946" s="83"/>
    </row>
    <row r="947" spans="13:13">
      <c r="M947" s="83"/>
    </row>
    <row r="948" spans="13:13">
      <c r="M948" s="83"/>
    </row>
    <row r="949" spans="13:13">
      <c r="M949" s="83"/>
    </row>
    <row r="950" spans="13:13">
      <c r="M950" s="83"/>
    </row>
    <row r="951" spans="13:13">
      <c r="M951" s="83"/>
    </row>
    <row r="952" spans="13:13">
      <c r="M952" s="83"/>
    </row>
    <row r="953" spans="13:13">
      <c r="M953" s="83"/>
    </row>
    <row r="954" spans="13:13">
      <c r="M954" s="83"/>
    </row>
    <row r="955" spans="13:13">
      <c r="M955" s="83"/>
    </row>
    <row r="956" spans="13:13">
      <c r="M956" s="83"/>
    </row>
    <row r="957" spans="13:13">
      <c r="M957" s="83"/>
    </row>
    <row r="958" spans="13:13">
      <c r="M958" s="83"/>
    </row>
    <row r="959" spans="13:13">
      <c r="M959" s="83"/>
    </row>
    <row r="960" spans="13:13">
      <c r="M960" s="83"/>
    </row>
    <row r="961" spans="13:13">
      <c r="M961" s="83"/>
    </row>
    <row r="962" spans="13:13">
      <c r="M962" s="83"/>
    </row>
    <row r="963" spans="13:13">
      <c r="M963" s="83"/>
    </row>
    <row r="964" spans="13:13">
      <c r="M964" s="83"/>
    </row>
    <row r="965" spans="13:13">
      <c r="M965" s="83"/>
    </row>
    <row r="966" spans="13:13">
      <c r="M966" s="83"/>
    </row>
    <row r="967" spans="13:13">
      <c r="M967" s="83"/>
    </row>
    <row r="968" spans="13:13">
      <c r="M968" s="83"/>
    </row>
    <row r="969" spans="13:13">
      <c r="M969" s="83"/>
    </row>
    <row r="970" spans="13:13">
      <c r="M970" s="83"/>
    </row>
    <row r="971" spans="13:13">
      <c r="M971" s="83"/>
    </row>
    <row r="972" spans="13:13">
      <c r="M972" s="83"/>
    </row>
    <row r="973" spans="13:13">
      <c r="M973" s="83"/>
    </row>
    <row r="974" spans="13:13">
      <c r="M974" s="83"/>
    </row>
    <row r="975" spans="13:13">
      <c r="M975" s="83"/>
    </row>
    <row r="976" spans="13:13">
      <c r="M976" s="83"/>
    </row>
    <row r="977" spans="13:13">
      <c r="M977" s="83"/>
    </row>
    <row r="978" spans="13:13">
      <c r="M978" s="83"/>
    </row>
    <row r="979" spans="13:13">
      <c r="M979" s="83"/>
    </row>
    <row r="980" spans="13:13">
      <c r="M980" s="83"/>
    </row>
    <row r="981" spans="13:13">
      <c r="M981" s="83"/>
    </row>
    <row r="982" spans="13:13">
      <c r="M982" s="83"/>
    </row>
    <row r="983" spans="13:13">
      <c r="M983" s="83"/>
    </row>
    <row r="984" spans="13:13">
      <c r="M984" s="83"/>
    </row>
    <row r="985" spans="13:13">
      <c r="M985" s="83"/>
    </row>
    <row r="986" spans="13:13">
      <c r="M986" s="83"/>
    </row>
    <row r="987" spans="13:13">
      <c r="M987" s="83"/>
    </row>
    <row r="988" spans="13:13">
      <c r="M988" s="83"/>
    </row>
    <row r="989" spans="13:13">
      <c r="M989" s="83"/>
    </row>
    <row r="990" spans="13:13">
      <c r="M990" s="83"/>
    </row>
    <row r="991" spans="13:13">
      <c r="M991" s="83"/>
    </row>
    <row r="992" spans="13:13">
      <c r="M992" s="83"/>
    </row>
    <row r="993" spans="13:13">
      <c r="M993" s="83"/>
    </row>
    <row r="994" spans="13:13">
      <c r="M994" s="83"/>
    </row>
    <row r="995" spans="13:13">
      <c r="M995" s="83"/>
    </row>
    <row r="996" spans="13:13">
      <c r="M996" s="83"/>
    </row>
    <row r="997" spans="13:13">
      <c r="M997" s="83"/>
    </row>
    <row r="998" spans="13:13">
      <c r="M998" s="83"/>
    </row>
    <row r="999" spans="13:13">
      <c r="M999" s="83"/>
    </row>
    <row r="1000" spans="13:13">
      <c r="M1000" s="83"/>
    </row>
    <row r="1001" spans="13:13">
      <c r="M1001" s="83"/>
    </row>
    <row r="1002" spans="13:13">
      <c r="M1002" s="83"/>
    </row>
    <row r="1003" spans="13:13">
      <c r="M1003" s="83"/>
    </row>
    <row r="1004" spans="13:13">
      <c r="M1004" s="83"/>
    </row>
    <row r="1005" spans="13:13">
      <c r="M1005" s="83"/>
    </row>
    <row r="1006" spans="13:13">
      <c r="M1006" s="83"/>
    </row>
    <row r="1007" spans="13:13">
      <c r="M1007" s="83"/>
    </row>
    <row r="1008" spans="13:13">
      <c r="M1008" s="83"/>
    </row>
    <row r="1009" spans="13:13">
      <c r="M1009" s="83"/>
    </row>
    <row r="1010" spans="13:13">
      <c r="M1010" s="83"/>
    </row>
    <row r="1011" spans="13:13">
      <c r="M1011" s="83"/>
    </row>
    <row r="1012" spans="13:13">
      <c r="M1012" s="83"/>
    </row>
    <row r="1013" spans="13:13">
      <c r="M1013" s="83"/>
    </row>
    <row r="1014" spans="13:13">
      <c r="M1014" s="83"/>
    </row>
    <row r="1015" spans="13:13">
      <c r="M1015" s="83"/>
    </row>
    <row r="1016" spans="13:13">
      <c r="M1016" s="83"/>
    </row>
    <row r="1017" spans="13:13">
      <c r="M1017" s="83"/>
    </row>
    <row r="1018" spans="13:13">
      <c r="M1018" s="83"/>
    </row>
    <row r="1019" spans="13:13">
      <c r="M1019" s="83"/>
    </row>
    <row r="1020" spans="13:13">
      <c r="M1020" s="83"/>
    </row>
    <row r="1021" spans="13:13">
      <c r="M1021" s="83"/>
    </row>
    <row r="1022" spans="13:13">
      <c r="M1022" s="83"/>
    </row>
    <row r="1023" spans="13:13">
      <c r="M1023" s="83"/>
    </row>
    <row r="1024" spans="13:13">
      <c r="M1024" s="83"/>
    </row>
    <row r="1025" spans="13:13">
      <c r="M1025" s="83"/>
    </row>
    <row r="1026" spans="13:13">
      <c r="M1026" s="83"/>
    </row>
    <row r="1027" spans="13:13">
      <c r="M1027" s="83"/>
    </row>
    <row r="1028" spans="13:13">
      <c r="M1028" s="83"/>
    </row>
    <row r="1029" spans="13:13">
      <c r="M1029" s="83"/>
    </row>
    <row r="1030" spans="13:13">
      <c r="M1030" s="83"/>
    </row>
    <row r="1031" spans="13:13">
      <c r="M1031" s="83"/>
    </row>
    <row r="1032" spans="13:13">
      <c r="M1032" s="83"/>
    </row>
    <row r="1033" spans="13:13">
      <c r="M1033" s="83"/>
    </row>
    <row r="1034" spans="13:13">
      <c r="M1034" s="83"/>
    </row>
    <row r="1035" spans="13:13">
      <c r="M1035" s="83"/>
    </row>
    <row r="1036" spans="13:13">
      <c r="M1036" s="83"/>
    </row>
    <row r="1037" spans="13:13">
      <c r="M1037" s="83"/>
    </row>
    <row r="1038" spans="13:13">
      <c r="M1038" s="83"/>
    </row>
    <row r="1039" spans="13:13">
      <c r="M1039" s="83"/>
    </row>
    <row r="1040" spans="13:13">
      <c r="M1040" s="83"/>
    </row>
    <row r="1041" spans="13:13">
      <c r="M1041" s="83"/>
    </row>
    <row r="1042" spans="13:13">
      <c r="M1042" s="83"/>
    </row>
    <row r="1043" spans="13:13">
      <c r="M1043" s="83"/>
    </row>
    <row r="1044" spans="13:13">
      <c r="M1044" s="83"/>
    </row>
    <row r="1045" spans="13:13">
      <c r="M1045" s="83"/>
    </row>
    <row r="1046" spans="13:13">
      <c r="M1046" s="83"/>
    </row>
    <row r="1047" spans="13:13">
      <c r="M1047" s="83"/>
    </row>
    <row r="1048" spans="13:13">
      <c r="M1048" s="83"/>
    </row>
    <row r="1049" spans="13:13">
      <c r="M1049" s="83"/>
    </row>
    <row r="1050" spans="13:13">
      <c r="M1050" s="83"/>
    </row>
    <row r="1051" spans="13:13">
      <c r="M1051" s="83"/>
    </row>
    <row r="1052" spans="13:13">
      <c r="M1052" s="83"/>
    </row>
    <row r="1053" spans="13:13">
      <c r="M1053" s="83"/>
    </row>
    <row r="1054" spans="13:13">
      <c r="M1054" s="83"/>
    </row>
    <row r="1055" spans="13:13">
      <c r="M1055" s="83"/>
    </row>
    <row r="1056" spans="13:13">
      <c r="M1056" s="83"/>
    </row>
    <row r="1057" spans="13:13">
      <c r="M1057" s="83"/>
    </row>
    <row r="1058" spans="13:13">
      <c r="M1058" s="83"/>
    </row>
    <row r="1059" spans="13:13">
      <c r="M1059" s="83"/>
    </row>
    <row r="1060" spans="13:13">
      <c r="M1060" s="83"/>
    </row>
    <row r="1061" spans="13:13">
      <c r="M1061" s="83"/>
    </row>
    <row r="1062" spans="13:13">
      <c r="M1062" s="83"/>
    </row>
    <row r="1063" spans="13:13">
      <c r="M1063" s="83"/>
    </row>
    <row r="1064" spans="13:13">
      <c r="M1064" s="83"/>
    </row>
    <row r="1065" spans="13:13">
      <c r="M1065" s="83"/>
    </row>
    <row r="1066" spans="13:13">
      <c r="M1066" s="83"/>
    </row>
    <row r="1067" spans="13:13">
      <c r="M1067" s="83"/>
    </row>
    <row r="1068" spans="13:13">
      <c r="M1068" s="83"/>
    </row>
    <row r="1069" spans="13:13">
      <c r="M1069" s="83"/>
    </row>
    <row r="1070" spans="13:13">
      <c r="M1070" s="83"/>
    </row>
    <row r="1071" spans="13:13">
      <c r="M1071" s="83"/>
    </row>
    <row r="1072" spans="13:13">
      <c r="M1072" s="83"/>
    </row>
    <row r="1073" spans="13:13">
      <c r="M1073" s="83"/>
    </row>
    <row r="1074" spans="13:13">
      <c r="M1074" s="83"/>
    </row>
    <row r="1075" spans="13:13">
      <c r="M1075" s="83"/>
    </row>
    <row r="1076" spans="13:13">
      <c r="M1076" s="83"/>
    </row>
    <row r="1077" spans="13:13">
      <c r="M1077" s="83"/>
    </row>
    <row r="1078" spans="13:13">
      <c r="M1078" s="83"/>
    </row>
    <row r="1079" spans="13:13">
      <c r="M1079" s="83"/>
    </row>
    <row r="1080" spans="13:13">
      <c r="M1080" s="83"/>
    </row>
    <row r="1081" spans="13:13">
      <c r="M1081" s="83"/>
    </row>
    <row r="1082" spans="13:13">
      <c r="M1082" s="83"/>
    </row>
    <row r="1083" spans="13:13">
      <c r="M1083" s="83"/>
    </row>
    <row r="1084" spans="13:13">
      <c r="M1084" s="83"/>
    </row>
    <row r="1085" spans="13:13">
      <c r="M1085" s="83"/>
    </row>
    <row r="1086" spans="13:13">
      <c r="M1086" s="83"/>
    </row>
    <row r="1087" spans="13:13">
      <c r="M1087" s="83"/>
    </row>
    <row r="1088" spans="13:13">
      <c r="M1088" s="83"/>
    </row>
    <row r="1089" spans="13:13">
      <c r="M1089" s="83"/>
    </row>
    <row r="1090" spans="13:13">
      <c r="M1090" s="83"/>
    </row>
    <row r="1091" spans="13:13">
      <c r="M1091" s="83"/>
    </row>
    <row r="1092" spans="13:13">
      <c r="M1092" s="83"/>
    </row>
    <row r="1093" spans="13:13">
      <c r="M1093" s="83"/>
    </row>
    <row r="1094" spans="13:13">
      <c r="M1094" s="83"/>
    </row>
    <row r="1095" spans="13:13">
      <c r="M1095" s="83"/>
    </row>
    <row r="1096" spans="13:13">
      <c r="M1096" s="83"/>
    </row>
    <row r="1097" spans="13:13">
      <c r="M1097" s="83"/>
    </row>
    <row r="1098" spans="13:13">
      <c r="M1098" s="83"/>
    </row>
    <row r="1099" spans="13:13">
      <c r="M1099" s="83"/>
    </row>
    <row r="1100" spans="13:13">
      <c r="M1100" s="83"/>
    </row>
    <row r="1101" spans="13:13">
      <c r="M1101" s="83"/>
    </row>
    <row r="1102" spans="13:13">
      <c r="M1102" s="83"/>
    </row>
    <row r="1103" spans="13:13">
      <c r="M1103" s="83"/>
    </row>
    <row r="1104" spans="13:13">
      <c r="M1104" s="83"/>
    </row>
    <row r="1105" spans="13:13">
      <c r="M1105" s="83"/>
    </row>
    <row r="1106" spans="13:13">
      <c r="M1106" s="83"/>
    </row>
    <row r="1107" spans="13:13">
      <c r="M1107" s="83"/>
    </row>
    <row r="1108" spans="13:13">
      <c r="M1108" s="83"/>
    </row>
    <row r="1109" spans="13:13">
      <c r="M1109" s="83"/>
    </row>
    <row r="1110" spans="13:13">
      <c r="M1110" s="83"/>
    </row>
    <row r="1111" spans="13:13">
      <c r="M1111" s="83"/>
    </row>
    <row r="1112" spans="13:13">
      <c r="M1112" s="83"/>
    </row>
    <row r="1113" spans="13:13">
      <c r="M1113" s="83"/>
    </row>
    <row r="1114" spans="13:13">
      <c r="M1114" s="83"/>
    </row>
    <row r="1115" spans="13:13">
      <c r="M1115" s="83"/>
    </row>
    <row r="1116" spans="13:13">
      <c r="M1116" s="83"/>
    </row>
    <row r="1117" spans="13:13">
      <c r="M1117" s="83"/>
    </row>
    <row r="1118" spans="13:13">
      <c r="M1118" s="83"/>
    </row>
    <row r="1119" spans="13:13">
      <c r="M1119" s="83"/>
    </row>
    <row r="1120" spans="13:13">
      <c r="M1120" s="83"/>
    </row>
    <row r="1121" spans="13:13">
      <c r="M1121" s="83"/>
    </row>
    <row r="1122" spans="13:13">
      <c r="M1122" s="83"/>
    </row>
    <row r="1123" spans="13:13">
      <c r="M1123" s="83"/>
    </row>
    <row r="1124" spans="13:13">
      <c r="M1124" s="83"/>
    </row>
    <row r="1125" spans="13:13">
      <c r="M1125" s="83"/>
    </row>
    <row r="1126" spans="13:13">
      <c r="M1126" s="83"/>
    </row>
    <row r="1127" spans="13:13">
      <c r="M1127" s="83"/>
    </row>
    <row r="1128" spans="13:13">
      <c r="M1128" s="83"/>
    </row>
    <row r="1129" spans="13:13">
      <c r="M1129" s="83"/>
    </row>
    <row r="1130" spans="13:13">
      <c r="M1130" s="83"/>
    </row>
    <row r="1131" spans="13:13">
      <c r="M1131" s="83"/>
    </row>
    <row r="1132" spans="13:13">
      <c r="M1132" s="83"/>
    </row>
    <row r="1133" spans="13:13">
      <c r="M1133" s="83"/>
    </row>
    <row r="1134" spans="13:13">
      <c r="M1134" s="83"/>
    </row>
    <row r="1135" spans="13:13">
      <c r="M1135" s="83"/>
    </row>
    <row r="1136" spans="13:13">
      <c r="M1136" s="83"/>
    </row>
    <row r="1137" spans="13:13">
      <c r="M1137" s="83"/>
    </row>
    <row r="1138" spans="13:13">
      <c r="M1138" s="83"/>
    </row>
    <row r="1139" spans="13:13">
      <c r="M1139" s="83"/>
    </row>
    <row r="1140" spans="13:13">
      <c r="M1140" s="83"/>
    </row>
    <row r="1141" spans="13:13">
      <c r="M1141" s="83"/>
    </row>
    <row r="1142" spans="13:13">
      <c r="M1142" s="83"/>
    </row>
    <row r="1143" spans="13:13">
      <c r="M1143" s="83"/>
    </row>
    <row r="1144" spans="13:13">
      <c r="M1144" s="83"/>
    </row>
    <row r="1145" spans="13:13">
      <c r="M1145" s="83"/>
    </row>
    <row r="1146" spans="13:13">
      <c r="M1146" s="83"/>
    </row>
    <row r="1147" spans="13:13">
      <c r="M1147" s="83"/>
    </row>
    <row r="1148" spans="13:13">
      <c r="M1148" s="83"/>
    </row>
    <row r="1149" spans="13:13">
      <c r="M1149" s="83"/>
    </row>
    <row r="1150" spans="13:13">
      <c r="M1150" s="83"/>
    </row>
    <row r="1151" spans="13:13">
      <c r="M1151" s="83"/>
    </row>
    <row r="1152" spans="13:13">
      <c r="M1152" s="83"/>
    </row>
    <row r="1153" spans="13:13">
      <c r="M1153" s="83"/>
    </row>
    <row r="1154" spans="13:13">
      <c r="M1154" s="83"/>
    </row>
    <row r="1155" spans="13:13">
      <c r="M1155" s="83"/>
    </row>
    <row r="1156" spans="13:13">
      <c r="M1156" s="83"/>
    </row>
    <row r="1157" spans="13:13">
      <c r="M1157" s="83"/>
    </row>
    <row r="1158" spans="13:13">
      <c r="M1158" s="83"/>
    </row>
    <row r="1159" spans="13:13">
      <c r="M1159" s="83"/>
    </row>
    <row r="1160" spans="13:13">
      <c r="M1160" s="83"/>
    </row>
    <row r="1161" spans="13:13">
      <c r="M1161" s="83"/>
    </row>
    <row r="1162" spans="13:13">
      <c r="M1162" s="83"/>
    </row>
    <row r="1163" spans="13:13">
      <c r="M1163" s="83"/>
    </row>
    <row r="1164" spans="13:13">
      <c r="M1164" s="83"/>
    </row>
    <row r="1165" spans="13:13">
      <c r="M1165" s="83"/>
    </row>
    <row r="1166" spans="13:13">
      <c r="M1166" s="83"/>
    </row>
    <row r="1167" spans="13:13">
      <c r="M1167" s="83"/>
    </row>
    <row r="1168" spans="13:13">
      <c r="M1168" s="83"/>
    </row>
    <row r="1169" spans="13:13">
      <c r="M1169" s="83"/>
    </row>
    <row r="1170" spans="13:13">
      <c r="M1170" s="83"/>
    </row>
    <row r="1171" spans="13:13">
      <c r="M1171" s="83"/>
    </row>
    <row r="1172" spans="13:13">
      <c r="M1172" s="83"/>
    </row>
    <row r="1173" spans="13:13">
      <c r="M1173" s="83"/>
    </row>
    <row r="1174" spans="13:13">
      <c r="M1174" s="83"/>
    </row>
    <row r="1175" spans="13:13">
      <c r="M1175" s="83"/>
    </row>
    <row r="1176" spans="13:13">
      <c r="M1176" s="83"/>
    </row>
    <row r="1177" spans="13:13">
      <c r="M1177" s="83"/>
    </row>
    <row r="1178" spans="13:13">
      <c r="M1178" s="83"/>
    </row>
    <row r="1179" spans="13:13">
      <c r="M1179" s="83"/>
    </row>
    <row r="1180" spans="13:13">
      <c r="M1180" s="83"/>
    </row>
    <row r="1181" spans="13:13">
      <c r="M1181" s="83"/>
    </row>
    <row r="1182" spans="13:13">
      <c r="M1182" s="83"/>
    </row>
    <row r="1183" spans="13:13">
      <c r="M1183" s="83"/>
    </row>
    <row r="1184" spans="13:13">
      <c r="M1184" s="83"/>
    </row>
    <row r="1185" spans="13:13">
      <c r="M1185" s="83"/>
    </row>
    <row r="1186" spans="13:13">
      <c r="M1186" s="83"/>
    </row>
    <row r="1187" spans="13:13">
      <c r="M1187" s="83"/>
    </row>
    <row r="1188" spans="13:13">
      <c r="M1188" s="83"/>
    </row>
    <row r="1189" spans="13:13">
      <c r="M1189" s="83"/>
    </row>
    <row r="1190" spans="13:13">
      <c r="M1190" s="83"/>
    </row>
    <row r="1191" spans="13:13">
      <c r="M1191" s="83"/>
    </row>
    <row r="1192" spans="13:13">
      <c r="M1192" s="83"/>
    </row>
    <row r="1193" spans="13:13">
      <c r="M1193" s="83"/>
    </row>
    <row r="1194" spans="13:13">
      <c r="M1194" s="83"/>
    </row>
    <row r="1195" spans="13:13">
      <c r="M1195" s="83"/>
    </row>
    <row r="1196" spans="13:13">
      <c r="M1196" s="83"/>
    </row>
    <row r="1197" spans="13:13">
      <c r="M1197" s="83"/>
    </row>
    <row r="1198" spans="13:13">
      <c r="M1198" s="83"/>
    </row>
    <row r="1199" spans="13:13">
      <c r="M1199" s="83"/>
    </row>
    <row r="1200" spans="13:13">
      <c r="M1200" s="83"/>
    </row>
    <row r="1201" spans="13:13">
      <c r="M1201" s="83"/>
    </row>
    <row r="1202" spans="13:13">
      <c r="M1202" s="83"/>
    </row>
    <row r="1203" spans="13:13">
      <c r="M1203" s="83"/>
    </row>
    <row r="1204" spans="13:13">
      <c r="M1204" s="83"/>
    </row>
    <row r="1205" spans="13:13">
      <c r="M1205" s="83"/>
    </row>
    <row r="1206" spans="13:13">
      <c r="M1206" s="83"/>
    </row>
    <row r="1207" spans="13:13">
      <c r="M1207" s="83"/>
    </row>
    <row r="1208" spans="13:13">
      <c r="M1208" s="83"/>
    </row>
    <row r="1209" spans="13:13">
      <c r="M1209" s="83"/>
    </row>
    <row r="1210" spans="13:13">
      <c r="M1210" s="83"/>
    </row>
    <row r="1211" spans="13:13">
      <c r="M1211" s="83"/>
    </row>
    <row r="1212" spans="13:13">
      <c r="M1212" s="83"/>
    </row>
    <row r="1213" spans="13:13">
      <c r="M1213" s="83"/>
    </row>
    <row r="1214" spans="13:13">
      <c r="M1214" s="83"/>
    </row>
    <row r="1215" spans="13:13">
      <c r="M1215" s="83"/>
    </row>
    <row r="1216" spans="13:13">
      <c r="M1216" s="83"/>
    </row>
    <row r="1217" spans="13:13">
      <c r="M1217" s="83"/>
    </row>
    <row r="1218" spans="13:13">
      <c r="M1218" s="83"/>
    </row>
    <row r="1219" spans="13:13">
      <c r="M1219" s="83"/>
    </row>
    <row r="1220" spans="13:13">
      <c r="M1220" s="83"/>
    </row>
    <row r="1221" spans="13:13">
      <c r="M1221" s="83"/>
    </row>
    <row r="1222" spans="13:13">
      <c r="M1222" s="83"/>
    </row>
    <row r="1223" spans="13:13">
      <c r="M1223" s="83"/>
    </row>
    <row r="1224" spans="13:13">
      <c r="M1224" s="83"/>
    </row>
    <row r="1225" spans="13:13">
      <c r="M1225" s="83"/>
    </row>
    <row r="1226" spans="13:13">
      <c r="M1226" s="83"/>
    </row>
    <row r="1227" spans="13:13">
      <c r="M1227" s="83"/>
    </row>
    <row r="1228" spans="13:13">
      <c r="M1228" s="83"/>
    </row>
    <row r="1229" spans="13:13">
      <c r="M1229" s="83"/>
    </row>
    <row r="1230" spans="13:13">
      <c r="M1230" s="83"/>
    </row>
    <row r="1231" spans="13:13">
      <c r="M1231" s="83"/>
    </row>
    <row r="1232" spans="13:13">
      <c r="M1232" s="83"/>
    </row>
    <row r="1233" spans="13:13">
      <c r="M1233" s="83"/>
    </row>
    <row r="1234" spans="13:13">
      <c r="M1234" s="83"/>
    </row>
    <row r="1235" spans="13:13">
      <c r="M1235" s="83"/>
    </row>
    <row r="1236" spans="13:13">
      <c r="M1236" s="83"/>
    </row>
    <row r="1237" spans="13:13">
      <c r="M1237" s="83"/>
    </row>
    <row r="1238" spans="13:13">
      <c r="M1238" s="83"/>
    </row>
    <row r="1239" spans="13:13">
      <c r="M1239" s="83"/>
    </row>
    <row r="1240" spans="13:13">
      <c r="M1240" s="83"/>
    </row>
    <row r="1241" spans="13:13">
      <c r="M1241" s="83"/>
    </row>
    <row r="1242" spans="13:13">
      <c r="M1242" s="83"/>
    </row>
    <row r="1243" spans="13:13">
      <c r="M1243" s="83"/>
    </row>
    <row r="1244" spans="13:13">
      <c r="M1244" s="83"/>
    </row>
    <row r="1245" spans="13:13">
      <c r="M1245" s="83"/>
    </row>
    <row r="1246" spans="13:13">
      <c r="M1246" s="83"/>
    </row>
    <row r="1247" spans="13:13">
      <c r="M1247" s="83"/>
    </row>
    <row r="1248" spans="13:13">
      <c r="M1248" s="83"/>
    </row>
    <row r="1249" spans="13:13">
      <c r="M1249" s="83"/>
    </row>
    <row r="1250" spans="13:13">
      <c r="M1250" s="83"/>
    </row>
    <row r="1251" spans="13:13">
      <c r="M1251" s="83"/>
    </row>
    <row r="1252" spans="13:13">
      <c r="M1252" s="83"/>
    </row>
    <row r="1253" spans="13:13">
      <c r="M1253" s="83"/>
    </row>
    <row r="1254" spans="13:13">
      <c r="M1254" s="83"/>
    </row>
    <row r="1255" spans="13:13">
      <c r="M1255" s="83"/>
    </row>
    <row r="1256" spans="13:13">
      <c r="M1256" s="83"/>
    </row>
    <row r="1257" spans="13:13">
      <c r="M1257" s="83"/>
    </row>
    <row r="1258" spans="13:13">
      <c r="M1258" s="83"/>
    </row>
    <row r="1259" spans="13:13">
      <c r="M1259" s="83"/>
    </row>
    <row r="1260" spans="13:13">
      <c r="M1260" s="83"/>
    </row>
    <row r="1261" spans="13:13">
      <c r="M1261" s="83"/>
    </row>
    <row r="1262" spans="13:13">
      <c r="M1262" s="83"/>
    </row>
    <row r="1263" spans="13:13">
      <c r="M1263" s="83"/>
    </row>
    <row r="1264" spans="13:13">
      <c r="M1264" s="83"/>
    </row>
    <row r="1265" spans="13:13">
      <c r="M1265" s="83"/>
    </row>
    <row r="1266" spans="13:13">
      <c r="M1266" s="83"/>
    </row>
    <row r="1267" spans="13:13">
      <c r="M1267" s="83"/>
    </row>
    <row r="1268" spans="13:13">
      <c r="M1268" s="83"/>
    </row>
    <row r="1269" spans="13:13">
      <c r="M1269" s="83"/>
    </row>
    <row r="1270" spans="13:13">
      <c r="M1270" s="83"/>
    </row>
    <row r="1271" spans="13:13">
      <c r="M1271" s="83"/>
    </row>
    <row r="1272" spans="13:13">
      <c r="M1272" s="83"/>
    </row>
    <row r="1273" spans="13:13">
      <c r="M1273" s="83"/>
    </row>
    <row r="1274" spans="13:13">
      <c r="M1274" s="83"/>
    </row>
    <row r="1275" spans="13:13">
      <c r="M1275" s="83"/>
    </row>
    <row r="1276" spans="13:13">
      <c r="M1276" s="83"/>
    </row>
    <row r="1277" spans="13:13">
      <c r="M1277" s="83"/>
    </row>
    <row r="1278" spans="13:13">
      <c r="M1278" s="83"/>
    </row>
    <row r="1279" spans="13:13">
      <c r="M1279" s="83"/>
    </row>
    <row r="1280" spans="13:13">
      <c r="M1280" s="83"/>
    </row>
    <row r="1281" spans="13:13">
      <c r="M1281" s="83"/>
    </row>
    <row r="1282" spans="13:13">
      <c r="M1282" s="83"/>
    </row>
    <row r="1283" spans="13:13">
      <c r="M1283" s="83"/>
    </row>
    <row r="1284" spans="13:13">
      <c r="M1284" s="83"/>
    </row>
    <row r="1285" spans="13:13">
      <c r="M1285" s="83"/>
    </row>
    <row r="1286" spans="13:13">
      <c r="M1286" s="83"/>
    </row>
    <row r="1287" spans="13:13">
      <c r="M1287" s="83"/>
    </row>
    <row r="1288" spans="13:13">
      <c r="M1288" s="83"/>
    </row>
    <row r="1289" spans="13:13">
      <c r="M1289" s="83"/>
    </row>
    <row r="1290" spans="13:13">
      <c r="M1290" s="83"/>
    </row>
    <row r="1291" spans="13:13">
      <c r="M1291" s="83"/>
    </row>
    <row r="1292" spans="13:13">
      <c r="M1292" s="83"/>
    </row>
    <row r="1293" spans="13:13">
      <c r="M1293" s="83"/>
    </row>
    <row r="1294" spans="13:13">
      <c r="M1294" s="83"/>
    </row>
    <row r="1295" spans="13:13">
      <c r="M1295" s="83"/>
    </row>
    <row r="1296" spans="13:13">
      <c r="M1296" s="83"/>
    </row>
    <row r="1297" spans="13:13">
      <c r="M1297" s="83"/>
    </row>
    <row r="1298" spans="13:13">
      <c r="M1298" s="83"/>
    </row>
    <row r="1299" spans="13:13">
      <c r="M1299" s="83"/>
    </row>
    <row r="1300" spans="13:13">
      <c r="M1300" s="83"/>
    </row>
    <row r="1301" spans="13:13">
      <c r="M1301" s="83"/>
    </row>
    <row r="1302" spans="13:13">
      <c r="M1302" s="83"/>
    </row>
    <row r="1303" spans="13:13">
      <c r="M1303" s="83"/>
    </row>
    <row r="1304" spans="13:13">
      <c r="M1304" s="83"/>
    </row>
    <row r="1305" spans="13:13">
      <c r="M1305" s="83"/>
    </row>
    <row r="1306" spans="13:13">
      <c r="M1306" s="83"/>
    </row>
    <row r="1307" spans="13:13">
      <c r="M1307" s="83"/>
    </row>
    <row r="1308" spans="13:13">
      <c r="M1308" s="83"/>
    </row>
    <row r="1309" spans="13:13">
      <c r="M1309" s="83"/>
    </row>
    <row r="1310" spans="13:13">
      <c r="M1310" s="83"/>
    </row>
    <row r="1311" spans="13:13">
      <c r="M1311" s="83"/>
    </row>
    <row r="1312" spans="13:13">
      <c r="M1312" s="83"/>
    </row>
    <row r="1313" spans="13:13">
      <c r="M1313" s="83"/>
    </row>
    <row r="1314" spans="13:13">
      <c r="M1314" s="83"/>
    </row>
    <row r="1315" spans="13:13">
      <c r="M1315" s="83"/>
    </row>
    <row r="1316" spans="13:13">
      <c r="M1316" s="83"/>
    </row>
    <row r="1317" spans="13:13">
      <c r="M1317" s="83"/>
    </row>
    <row r="1318" spans="13:13">
      <c r="M1318" s="83"/>
    </row>
    <row r="1319" spans="13:13">
      <c r="M1319" s="83"/>
    </row>
    <row r="1320" spans="13:13">
      <c r="M1320" s="83"/>
    </row>
    <row r="1321" spans="13:13">
      <c r="M1321" s="83"/>
    </row>
    <row r="1322" spans="13:13">
      <c r="M1322" s="83"/>
    </row>
    <row r="1323" spans="13:13">
      <c r="M1323" s="83"/>
    </row>
    <row r="1324" spans="13:13">
      <c r="M1324" s="83"/>
    </row>
    <row r="1325" spans="13:13">
      <c r="M1325" s="83"/>
    </row>
    <row r="1326" spans="13:13">
      <c r="M1326" s="83"/>
    </row>
    <row r="1327" spans="13:13">
      <c r="M1327" s="83"/>
    </row>
    <row r="1328" spans="13:13">
      <c r="M1328" s="83"/>
    </row>
    <row r="1329" spans="13:13">
      <c r="M1329" s="83"/>
    </row>
    <row r="1330" spans="13:13">
      <c r="M1330" s="83"/>
    </row>
    <row r="1331" spans="13:13">
      <c r="M1331" s="83"/>
    </row>
    <row r="1332" spans="13:13">
      <c r="M1332" s="83"/>
    </row>
    <row r="1333" spans="13:13">
      <c r="M1333" s="83"/>
    </row>
    <row r="1334" spans="13:13">
      <c r="M1334" s="83"/>
    </row>
    <row r="1335" spans="13:13">
      <c r="M1335" s="83"/>
    </row>
    <row r="1336" spans="13:13">
      <c r="M1336" s="83"/>
    </row>
    <row r="1337" spans="13:13">
      <c r="M1337" s="83"/>
    </row>
    <row r="1338" spans="13:13">
      <c r="M1338" s="83"/>
    </row>
    <row r="1339" spans="13:13">
      <c r="M1339" s="83"/>
    </row>
    <row r="1340" spans="13:13">
      <c r="M1340" s="83"/>
    </row>
    <row r="1341" spans="13:13">
      <c r="M1341" s="83"/>
    </row>
    <row r="1342" spans="13:13">
      <c r="M1342" s="83"/>
    </row>
    <row r="1343" spans="13:13">
      <c r="M1343" s="83"/>
    </row>
    <row r="1344" spans="13:13">
      <c r="M1344" s="83"/>
    </row>
    <row r="1345" spans="13:13">
      <c r="M1345" s="83"/>
    </row>
    <row r="1346" spans="13:13">
      <c r="M1346" s="83"/>
    </row>
    <row r="1347" spans="13:13">
      <c r="M1347" s="83"/>
    </row>
    <row r="1348" spans="13:13">
      <c r="M1348" s="83"/>
    </row>
    <row r="1349" spans="13:13">
      <c r="M1349" s="83"/>
    </row>
    <row r="1350" spans="13:13">
      <c r="M1350" s="83"/>
    </row>
    <row r="1351" spans="13:13">
      <c r="M1351" s="83"/>
    </row>
    <row r="1352" spans="13:13">
      <c r="M1352" s="83"/>
    </row>
    <row r="1353" spans="13:13">
      <c r="M1353" s="83"/>
    </row>
    <row r="1354" spans="13:13">
      <c r="M1354" s="83"/>
    </row>
    <row r="1355" spans="13:13">
      <c r="M1355" s="83"/>
    </row>
    <row r="1356" spans="13:13">
      <c r="M1356" s="83"/>
    </row>
    <row r="1357" spans="13:13">
      <c r="M1357" s="83"/>
    </row>
    <row r="1358" spans="13:13">
      <c r="M1358" s="83"/>
    </row>
    <row r="1359" spans="13:13">
      <c r="M1359" s="83"/>
    </row>
    <row r="1360" spans="13:13">
      <c r="M1360" s="83"/>
    </row>
    <row r="1361" spans="13:13">
      <c r="M1361" s="83"/>
    </row>
    <row r="1362" spans="13:13">
      <c r="M1362" s="83"/>
    </row>
    <row r="1363" spans="13:13">
      <c r="M1363" s="83"/>
    </row>
    <row r="1364" spans="13:13">
      <c r="M1364" s="83"/>
    </row>
    <row r="1365" spans="13:13">
      <c r="M1365" s="83"/>
    </row>
    <row r="1366" spans="13:13">
      <c r="M1366" s="83"/>
    </row>
    <row r="1367" spans="13:13">
      <c r="M1367" s="83"/>
    </row>
    <row r="1368" spans="13:13">
      <c r="M1368" s="83"/>
    </row>
    <row r="1369" spans="13:13">
      <c r="M1369" s="83"/>
    </row>
    <row r="1370" spans="13:13">
      <c r="M1370" s="83"/>
    </row>
    <row r="1371" spans="13:13">
      <c r="M1371" s="83"/>
    </row>
    <row r="1372" spans="13:13">
      <c r="M1372" s="83"/>
    </row>
    <row r="1373" spans="13:13">
      <c r="M1373" s="83"/>
    </row>
    <row r="1374" spans="13:13">
      <c r="M1374" s="83"/>
    </row>
    <row r="1375" spans="13:13">
      <c r="M1375" s="83"/>
    </row>
    <row r="1376" spans="13:13">
      <c r="M1376" s="83"/>
    </row>
    <row r="1377" spans="13:13">
      <c r="M1377" s="83"/>
    </row>
    <row r="1378" spans="13:13">
      <c r="M1378" s="83"/>
    </row>
    <row r="1379" spans="13:13">
      <c r="M1379" s="83"/>
    </row>
    <row r="1380" spans="13:13">
      <c r="M1380" s="83"/>
    </row>
    <row r="1381" spans="13:13">
      <c r="M1381" s="83"/>
    </row>
    <row r="1382" spans="13:13">
      <c r="M1382" s="83"/>
    </row>
    <row r="1383" spans="13:13">
      <c r="M1383" s="83"/>
    </row>
    <row r="1384" spans="13:13">
      <c r="M1384" s="83"/>
    </row>
    <row r="1385" spans="13:13">
      <c r="M1385" s="83"/>
    </row>
    <row r="1386" spans="13:13">
      <c r="M1386" s="83"/>
    </row>
    <row r="1387" spans="13:13">
      <c r="M1387" s="83"/>
    </row>
    <row r="1388" spans="13:13">
      <c r="M1388" s="83"/>
    </row>
    <row r="1389" spans="13:13">
      <c r="M1389" s="83"/>
    </row>
    <row r="1390" spans="13:13">
      <c r="M1390" s="83"/>
    </row>
    <row r="1391" spans="13:13">
      <c r="M1391" s="83"/>
    </row>
    <row r="1392" spans="13:13">
      <c r="M1392" s="83"/>
    </row>
    <row r="1393" spans="13:13">
      <c r="M1393" s="83"/>
    </row>
    <row r="1394" spans="13:13">
      <c r="M1394" s="83"/>
    </row>
    <row r="1395" spans="13:13">
      <c r="M1395" s="83"/>
    </row>
    <row r="1396" spans="13:13">
      <c r="M1396" s="83"/>
    </row>
    <row r="1397" spans="13:13">
      <c r="M1397" s="83"/>
    </row>
    <row r="1398" spans="13:13">
      <c r="M1398" s="83"/>
    </row>
    <row r="1399" spans="13:13">
      <c r="M1399" s="83"/>
    </row>
    <row r="1400" spans="13:13">
      <c r="M1400" s="83"/>
    </row>
    <row r="1401" spans="13:13">
      <c r="M1401" s="83"/>
    </row>
    <row r="1402" spans="13:13">
      <c r="M1402" s="83"/>
    </row>
    <row r="1403" spans="13:13">
      <c r="M1403" s="83"/>
    </row>
    <row r="1404" spans="13:13">
      <c r="M1404" s="83"/>
    </row>
    <row r="1405" spans="13:13">
      <c r="M1405" s="83"/>
    </row>
    <row r="1406" spans="13:13">
      <c r="M1406" s="83"/>
    </row>
    <row r="1407" spans="13:13">
      <c r="M1407" s="83"/>
    </row>
    <row r="1408" spans="13:13">
      <c r="M1408" s="83"/>
    </row>
    <row r="1409" spans="13:13">
      <c r="M1409" s="83"/>
    </row>
    <row r="1410" spans="13:13">
      <c r="M1410" s="83"/>
    </row>
    <row r="1411" spans="13:13">
      <c r="M1411" s="83"/>
    </row>
    <row r="1412" spans="13:13">
      <c r="M1412" s="83"/>
    </row>
    <row r="1413" spans="13:13">
      <c r="M1413" s="83"/>
    </row>
    <row r="1414" spans="13:13">
      <c r="M1414" s="83"/>
    </row>
    <row r="1415" spans="13:13">
      <c r="M1415" s="83"/>
    </row>
    <row r="1416" spans="13:13">
      <c r="M1416" s="83"/>
    </row>
    <row r="1417" spans="13:13">
      <c r="M1417" s="83"/>
    </row>
    <row r="1418" spans="13:13">
      <c r="M1418" s="83"/>
    </row>
    <row r="1419" spans="13:13">
      <c r="M1419" s="83"/>
    </row>
    <row r="1420" spans="13:13">
      <c r="M1420" s="83"/>
    </row>
    <row r="1421" spans="13:13">
      <c r="M1421" s="83"/>
    </row>
    <row r="1422" spans="13:13">
      <c r="M1422" s="83"/>
    </row>
    <row r="1423" spans="13:13">
      <c r="M1423" s="83"/>
    </row>
    <row r="1424" spans="13:13">
      <c r="M1424" s="83"/>
    </row>
    <row r="1425" spans="13:13">
      <c r="M1425" s="83"/>
    </row>
    <row r="1426" spans="13:13">
      <c r="M1426" s="83"/>
    </row>
    <row r="1427" spans="13:13">
      <c r="M1427" s="83"/>
    </row>
    <row r="1428" spans="13:13">
      <c r="M1428" s="83"/>
    </row>
    <row r="1429" spans="13:13">
      <c r="M1429" s="83"/>
    </row>
    <row r="1430" spans="13:13">
      <c r="M1430" s="83"/>
    </row>
    <row r="1431" spans="13:13">
      <c r="M1431" s="83"/>
    </row>
    <row r="1432" spans="13:13">
      <c r="M1432" s="83"/>
    </row>
    <row r="1433" spans="13:13">
      <c r="M1433" s="83"/>
    </row>
    <row r="1434" spans="13:13">
      <c r="M1434" s="83"/>
    </row>
    <row r="1435" spans="13:13">
      <c r="M1435" s="83"/>
    </row>
    <row r="1436" spans="13:13">
      <c r="M1436" s="83"/>
    </row>
    <row r="1437" spans="13:13">
      <c r="M1437" s="83"/>
    </row>
    <row r="1438" spans="13:13">
      <c r="M1438" s="83"/>
    </row>
    <row r="1439" spans="13:13">
      <c r="M1439" s="83"/>
    </row>
    <row r="1440" spans="13:13">
      <c r="M1440" s="83"/>
    </row>
    <row r="1441" spans="13:13">
      <c r="M1441" s="83"/>
    </row>
    <row r="1442" spans="13:13">
      <c r="M1442" s="83"/>
    </row>
    <row r="1443" spans="13:13">
      <c r="M1443" s="83"/>
    </row>
    <row r="1444" spans="13:13">
      <c r="M1444" s="83"/>
    </row>
    <row r="1445" spans="13:13">
      <c r="M1445" s="83"/>
    </row>
    <row r="1446" spans="13:13">
      <c r="M1446" s="83"/>
    </row>
    <row r="1447" spans="13:13">
      <c r="M1447" s="83"/>
    </row>
    <row r="1448" spans="13:13">
      <c r="M1448" s="83"/>
    </row>
    <row r="1449" spans="13:13">
      <c r="M1449" s="83"/>
    </row>
    <row r="1450" spans="13:13">
      <c r="M1450" s="83"/>
    </row>
    <row r="1451" spans="13:13">
      <c r="M1451" s="83"/>
    </row>
    <row r="1452" spans="13:13">
      <c r="M1452" s="83"/>
    </row>
    <row r="1453" spans="13:13">
      <c r="M1453" s="83"/>
    </row>
    <row r="1454" spans="13:13">
      <c r="M1454" s="83"/>
    </row>
    <row r="1455" spans="13:13">
      <c r="M1455" s="83"/>
    </row>
    <row r="1456" spans="13:13">
      <c r="M1456" s="83"/>
    </row>
    <row r="1457" spans="13:13">
      <c r="M1457" s="83"/>
    </row>
    <row r="1458" spans="13:13">
      <c r="M1458" s="83"/>
    </row>
    <row r="1459" spans="13:13">
      <c r="M1459" s="83"/>
    </row>
    <row r="1460" spans="13:13">
      <c r="M1460" s="83"/>
    </row>
    <row r="1461" spans="13:13">
      <c r="M1461" s="83"/>
    </row>
    <row r="1462" spans="13:13">
      <c r="M1462" s="83"/>
    </row>
    <row r="1463" spans="13:13">
      <c r="M1463" s="83"/>
    </row>
    <row r="1464" spans="13:13">
      <c r="M1464" s="83"/>
    </row>
    <row r="1465" spans="13:13">
      <c r="M1465" s="83"/>
    </row>
    <row r="1466" spans="13:13">
      <c r="M1466" s="83"/>
    </row>
    <row r="1467" spans="13:13">
      <c r="M1467" s="83"/>
    </row>
    <row r="1468" spans="13:13">
      <c r="M1468" s="83"/>
    </row>
    <row r="1469" spans="13:13">
      <c r="M1469" s="83"/>
    </row>
    <row r="1470" spans="13:13">
      <c r="M1470" s="83"/>
    </row>
    <row r="1471" spans="13:13">
      <c r="M1471" s="83"/>
    </row>
    <row r="1472" spans="13:13">
      <c r="M1472" s="83"/>
    </row>
    <row r="1473" spans="13:13">
      <c r="M1473" s="83"/>
    </row>
    <row r="1474" spans="13:13">
      <c r="M1474" s="83"/>
    </row>
    <row r="1475" spans="13:13">
      <c r="M1475" s="83"/>
    </row>
    <row r="1476" spans="13:13">
      <c r="M1476" s="83"/>
    </row>
    <row r="1477" spans="13:13">
      <c r="M1477" s="83"/>
    </row>
    <row r="1478" spans="13:13">
      <c r="M1478" s="83"/>
    </row>
    <row r="1479" spans="13:13">
      <c r="M1479" s="83"/>
    </row>
    <row r="1480" spans="13:13">
      <c r="M1480" s="83"/>
    </row>
    <row r="1481" spans="13:13">
      <c r="M1481" s="83"/>
    </row>
    <row r="1482" spans="13:13">
      <c r="M1482" s="83"/>
    </row>
    <row r="1483" spans="13:13">
      <c r="M1483" s="83"/>
    </row>
    <row r="1484" spans="13:13">
      <c r="M1484" s="83"/>
    </row>
    <row r="1485" spans="13:13">
      <c r="M1485" s="83"/>
    </row>
    <row r="1486" spans="13:13">
      <c r="M1486" s="83"/>
    </row>
    <row r="1487" spans="13:13">
      <c r="M1487" s="83"/>
    </row>
    <row r="1488" spans="13:13">
      <c r="M1488" s="83"/>
    </row>
    <row r="1489" spans="13:13">
      <c r="M1489" s="83"/>
    </row>
    <row r="1490" spans="13:13">
      <c r="M1490" s="83"/>
    </row>
    <row r="1491" spans="13:13">
      <c r="M1491" s="83"/>
    </row>
    <row r="1492" spans="13:13">
      <c r="M1492" s="83"/>
    </row>
    <row r="1493" spans="13:13">
      <c r="M1493" s="83"/>
    </row>
    <row r="1494" spans="13:13">
      <c r="M1494" s="83"/>
    </row>
    <row r="1495" spans="13:13">
      <c r="M1495" s="83"/>
    </row>
    <row r="1496" spans="13:13">
      <c r="M1496" s="83"/>
    </row>
    <row r="1497" spans="13:13">
      <c r="M1497" s="83"/>
    </row>
    <row r="1498" spans="13:13">
      <c r="M1498" s="83"/>
    </row>
    <row r="1499" spans="13:13">
      <c r="M1499" s="83"/>
    </row>
    <row r="1500" spans="13:13">
      <c r="M1500" s="83"/>
    </row>
    <row r="1501" spans="13:13">
      <c r="M1501" s="83"/>
    </row>
    <row r="1502" spans="13:13">
      <c r="M1502" s="83"/>
    </row>
    <row r="1503" spans="13:13">
      <c r="M1503" s="83"/>
    </row>
    <row r="1504" spans="13:13">
      <c r="M1504" s="83"/>
    </row>
    <row r="1505" spans="13:13">
      <c r="M1505" s="83"/>
    </row>
    <row r="1506" spans="13:13">
      <c r="M1506" s="83"/>
    </row>
    <row r="1507" spans="13:13">
      <c r="M1507" s="83"/>
    </row>
    <row r="1508" spans="13:13">
      <c r="M1508" s="83"/>
    </row>
    <row r="1509" spans="13:13">
      <c r="M1509" s="83"/>
    </row>
    <row r="1510" spans="13:13">
      <c r="M1510" s="83"/>
    </row>
    <row r="1511" spans="13:13">
      <c r="M1511" s="83"/>
    </row>
    <row r="1512" spans="13:13">
      <c r="M1512" s="83"/>
    </row>
    <row r="1513" spans="13:13">
      <c r="M1513" s="83"/>
    </row>
    <row r="1514" spans="13:13">
      <c r="M1514" s="83"/>
    </row>
    <row r="1515" spans="13:13">
      <c r="M1515" s="83"/>
    </row>
    <row r="1516" spans="13:13">
      <c r="M1516" s="83"/>
    </row>
    <row r="1517" spans="13:13">
      <c r="M1517" s="83"/>
    </row>
    <row r="1518" spans="13:13">
      <c r="M1518" s="83"/>
    </row>
    <row r="1519" spans="13:13">
      <c r="M1519" s="83"/>
    </row>
    <row r="1520" spans="13:13">
      <c r="M1520" s="83"/>
    </row>
    <row r="1521" spans="13:13">
      <c r="M1521" s="83"/>
    </row>
    <row r="1522" spans="13:13">
      <c r="M1522" s="83"/>
    </row>
    <row r="1523" spans="13:13">
      <c r="M1523" s="83"/>
    </row>
    <row r="1524" spans="13:13">
      <c r="M1524" s="83"/>
    </row>
    <row r="1525" spans="13:13">
      <c r="M1525" s="83"/>
    </row>
    <row r="1526" spans="13:13">
      <c r="M1526" s="83"/>
    </row>
    <row r="1527" spans="13:13">
      <c r="M1527" s="83"/>
    </row>
    <row r="1528" spans="13:13">
      <c r="M1528" s="83"/>
    </row>
    <row r="1529" spans="13:13">
      <c r="M1529" s="83"/>
    </row>
    <row r="1530" spans="13:13">
      <c r="M1530" s="83"/>
    </row>
    <row r="1531" spans="13:13">
      <c r="M1531" s="83"/>
    </row>
    <row r="1532" spans="13:13">
      <c r="M1532" s="83"/>
    </row>
    <row r="1533" spans="13:13">
      <c r="M1533" s="83"/>
    </row>
    <row r="1534" spans="13:13">
      <c r="M1534" s="83"/>
    </row>
    <row r="1535" spans="13:13">
      <c r="M1535" s="83"/>
    </row>
    <row r="1536" spans="13:13">
      <c r="M1536" s="83"/>
    </row>
    <row r="1537" spans="13:13">
      <c r="M1537" s="83"/>
    </row>
    <row r="1538" spans="13:13">
      <c r="M1538" s="83"/>
    </row>
    <row r="1539" spans="13:13">
      <c r="M1539" s="83"/>
    </row>
    <row r="1540" spans="13:13">
      <c r="M1540" s="83"/>
    </row>
    <row r="1541" spans="13:13">
      <c r="M1541" s="83"/>
    </row>
    <row r="1542" spans="13:13">
      <c r="M1542" s="83"/>
    </row>
    <row r="1543" spans="13:13">
      <c r="M1543" s="83"/>
    </row>
    <row r="1544" spans="13:13">
      <c r="M1544" s="83"/>
    </row>
    <row r="1545" spans="13:13">
      <c r="M1545" s="83"/>
    </row>
    <row r="1546" spans="13:13">
      <c r="M1546" s="83"/>
    </row>
    <row r="1547" spans="13:13">
      <c r="M1547" s="83"/>
    </row>
    <row r="1548" spans="13:13">
      <c r="M1548" s="83"/>
    </row>
    <row r="1549" spans="13:13">
      <c r="M1549" s="83"/>
    </row>
    <row r="1550" spans="13:13">
      <c r="M1550" s="83"/>
    </row>
    <row r="1551" spans="13:13">
      <c r="M1551" s="83"/>
    </row>
    <row r="1552" spans="13:13">
      <c r="M1552" s="83"/>
    </row>
    <row r="1553" spans="13:13">
      <c r="M1553" s="83"/>
    </row>
    <row r="1554" spans="13:13">
      <c r="M1554" s="83"/>
    </row>
    <row r="1555" spans="13:13">
      <c r="M1555" s="83"/>
    </row>
    <row r="1556" spans="13:13">
      <c r="M1556" s="83"/>
    </row>
    <row r="1557" spans="13:13">
      <c r="M1557" s="83"/>
    </row>
    <row r="1558" spans="13:13">
      <c r="M1558" s="83"/>
    </row>
    <row r="1559" spans="13:13">
      <c r="M1559" s="83"/>
    </row>
    <row r="1560" spans="13:13">
      <c r="M1560" s="83"/>
    </row>
    <row r="1561" spans="13:13">
      <c r="M1561" s="83"/>
    </row>
    <row r="1562" spans="13:13">
      <c r="M1562" s="83"/>
    </row>
    <row r="1563" spans="13:13">
      <c r="M1563" s="83"/>
    </row>
    <row r="1564" spans="13:13">
      <c r="M1564" s="83"/>
    </row>
    <row r="1565" spans="13:13">
      <c r="M1565" s="83"/>
    </row>
    <row r="1566" spans="13:13">
      <c r="M1566" s="83"/>
    </row>
    <row r="1567" spans="13:13">
      <c r="M1567" s="83"/>
    </row>
    <row r="1568" spans="13:13">
      <c r="M1568" s="83"/>
    </row>
    <row r="1569" spans="13:13">
      <c r="M1569" s="83"/>
    </row>
    <row r="1570" spans="13:13">
      <c r="M1570" s="83"/>
    </row>
    <row r="1571" spans="13:13">
      <c r="M1571" s="83"/>
    </row>
    <row r="1572" spans="13:13">
      <c r="M1572" s="83"/>
    </row>
    <row r="1573" spans="13:13">
      <c r="M1573" s="83"/>
    </row>
    <row r="1574" spans="13:13">
      <c r="M1574" s="83"/>
    </row>
    <row r="1575" spans="13:13">
      <c r="M1575" s="83"/>
    </row>
    <row r="1576" spans="13:13">
      <c r="M1576" s="83"/>
    </row>
    <row r="1577" spans="13:13">
      <c r="M1577" s="83"/>
    </row>
    <row r="1578" spans="13:13">
      <c r="M1578" s="83"/>
    </row>
    <row r="1579" spans="13:13">
      <c r="M1579" s="83"/>
    </row>
    <row r="1580" spans="13:13">
      <c r="M1580" s="83"/>
    </row>
    <row r="1581" spans="13:13">
      <c r="M1581" s="83"/>
    </row>
    <row r="1582" spans="13:13">
      <c r="M1582" s="83"/>
    </row>
    <row r="1583" spans="13:13">
      <c r="M1583" s="83"/>
    </row>
    <row r="1584" spans="13:13">
      <c r="M1584" s="83"/>
    </row>
    <row r="1585" spans="13:13">
      <c r="M1585" s="83"/>
    </row>
    <row r="1586" spans="13:13">
      <c r="M1586" s="83"/>
    </row>
    <row r="1587" spans="13:13">
      <c r="M1587" s="83"/>
    </row>
    <row r="1588" spans="13:13">
      <c r="M1588" s="83"/>
    </row>
    <row r="1589" spans="13:13">
      <c r="M1589" s="83"/>
    </row>
    <row r="1590" spans="13:13">
      <c r="M1590" s="83"/>
    </row>
    <row r="1591" spans="13:13">
      <c r="M1591" s="83"/>
    </row>
    <row r="1592" spans="13:13">
      <c r="M1592" s="83"/>
    </row>
    <row r="1593" spans="13:13">
      <c r="M1593" s="83"/>
    </row>
    <row r="1594" spans="13:13">
      <c r="M1594" s="83"/>
    </row>
    <row r="1595" spans="13:13">
      <c r="M1595" s="83"/>
    </row>
    <row r="1596" spans="13:13">
      <c r="M1596" s="83"/>
    </row>
    <row r="1597" spans="13:13">
      <c r="M1597" s="83"/>
    </row>
    <row r="1598" spans="13:13">
      <c r="M1598" s="83"/>
    </row>
    <row r="1599" spans="13:13">
      <c r="M1599" s="83"/>
    </row>
    <row r="1600" spans="13:13">
      <c r="M1600" s="83"/>
    </row>
    <row r="1601" spans="13:13">
      <c r="M1601" s="83"/>
    </row>
    <row r="1602" spans="13:13">
      <c r="M1602" s="83"/>
    </row>
    <row r="1603" spans="13:13">
      <c r="M1603" s="83"/>
    </row>
    <row r="1604" spans="13:13">
      <c r="M1604" s="83"/>
    </row>
    <row r="1605" spans="13:13">
      <c r="M1605" s="83"/>
    </row>
    <row r="1606" spans="13:13">
      <c r="M1606" s="83"/>
    </row>
    <row r="1607" spans="13:13">
      <c r="M1607" s="83"/>
    </row>
    <row r="1608" spans="13:13">
      <c r="M1608" s="83"/>
    </row>
    <row r="1609" spans="13:13">
      <c r="M1609" s="83"/>
    </row>
    <row r="1610" spans="13:13">
      <c r="M1610" s="83"/>
    </row>
    <row r="1611" spans="13:13">
      <c r="M1611" s="83"/>
    </row>
    <row r="1612" spans="13:13">
      <c r="M1612" s="83"/>
    </row>
    <row r="1613" spans="13:13">
      <c r="M1613" s="83"/>
    </row>
    <row r="1614" spans="13:13">
      <c r="M1614" s="83"/>
    </row>
    <row r="1615" spans="13:13">
      <c r="M1615" s="83"/>
    </row>
    <row r="1616" spans="13:13">
      <c r="M1616" s="83"/>
    </row>
    <row r="1617" spans="13:13">
      <c r="M1617" s="83"/>
    </row>
    <row r="1618" spans="13:13">
      <c r="M1618" s="83"/>
    </row>
    <row r="1619" spans="13:13">
      <c r="M1619" s="83"/>
    </row>
    <row r="1620" spans="13:13">
      <c r="M1620" s="83"/>
    </row>
    <row r="1621" spans="13:13">
      <c r="M1621" s="83"/>
    </row>
    <row r="1622" spans="13:13">
      <c r="M1622" s="83"/>
    </row>
    <row r="1623" spans="13:13">
      <c r="M1623" s="83"/>
    </row>
    <row r="1624" spans="13:13">
      <c r="M1624" s="83"/>
    </row>
    <row r="1625" spans="13:13">
      <c r="M1625" s="83"/>
    </row>
    <row r="1626" spans="13:13">
      <c r="M1626" s="83"/>
    </row>
    <row r="1627" spans="13:13">
      <c r="M1627" s="83"/>
    </row>
    <row r="1628" spans="13:13">
      <c r="M1628" s="83"/>
    </row>
    <row r="1629" spans="13:13">
      <c r="M1629" s="83"/>
    </row>
    <row r="1630" spans="13:13">
      <c r="M1630" s="83"/>
    </row>
    <row r="1631" spans="13:13">
      <c r="M1631" s="83"/>
    </row>
    <row r="1632" spans="13:13">
      <c r="M1632" s="83"/>
    </row>
    <row r="1633" spans="13:13">
      <c r="M1633" s="83"/>
    </row>
    <row r="1634" spans="13:13">
      <c r="M1634" s="83"/>
    </row>
    <row r="1635" spans="13:13">
      <c r="M1635" s="83"/>
    </row>
    <row r="1636" spans="13:13">
      <c r="M1636" s="83"/>
    </row>
    <row r="1637" spans="13:13">
      <c r="M1637" s="83"/>
    </row>
    <row r="1638" spans="13:13">
      <c r="M1638" s="83"/>
    </row>
    <row r="1639" spans="13:13">
      <c r="M1639" s="83"/>
    </row>
    <row r="1640" spans="13:13">
      <c r="M1640" s="83"/>
    </row>
    <row r="1641" spans="13:13">
      <c r="M1641" s="83"/>
    </row>
    <row r="1642" spans="13:13">
      <c r="M1642" s="83"/>
    </row>
    <row r="1643" spans="13:13">
      <c r="M1643" s="83"/>
    </row>
    <row r="1644" spans="13:13">
      <c r="M1644" s="83"/>
    </row>
    <row r="1645" spans="13:13">
      <c r="M1645" s="83"/>
    </row>
    <row r="1646" spans="13:13">
      <c r="M1646" s="83"/>
    </row>
    <row r="1647" spans="13:13">
      <c r="M1647" s="83"/>
    </row>
    <row r="1648" spans="13:13">
      <c r="M1648" s="83"/>
    </row>
    <row r="1649" spans="13:13">
      <c r="M1649" s="83"/>
    </row>
    <row r="1650" spans="13:13">
      <c r="M1650" s="83"/>
    </row>
    <row r="1651" spans="13:13">
      <c r="M1651" s="83"/>
    </row>
    <row r="1652" spans="13:13">
      <c r="M1652" s="83"/>
    </row>
    <row r="1653" spans="13:13">
      <c r="M1653" s="83"/>
    </row>
    <row r="1654" spans="13:13">
      <c r="M1654" s="83"/>
    </row>
    <row r="1655" spans="13:13">
      <c r="M1655" s="83"/>
    </row>
    <row r="1656" spans="13:13">
      <c r="M1656" s="83"/>
    </row>
    <row r="1657" spans="13:13">
      <c r="M1657" s="83"/>
    </row>
    <row r="1658" spans="13:13">
      <c r="M1658" s="83"/>
    </row>
    <row r="1659" spans="13:13">
      <c r="M1659" s="83"/>
    </row>
    <row r="1660" spans="13:13">
      <c r="M1660" s="83"/>
    </row>
    <row r="1661" spans="13:13">
      <c r="M1661" s="83"/>
    </row>
    <row r="1662" spans="13:13">
      <c r="M1662" s="83"/>
    </row>
    <row r="1663" spans="13:13">
      <c r="M1663" s="83"/>
    </row>
    <row r="1664" spans="13:13">
      <c r="M1664" s="83"/>
    </row>
    <row r="1665" spans="13:13">
      <c r="M1665" s="83"/>
    </row>
    <row r="1666" spans="13:13">
      <c r="M1666" s="83"/>
    </row>
    <row r="1667" spans="13:13">
      <c r="M1667" s="83"/>
    </row>
    <row r="1668" spans="13:13">
      <c r="M1668" s="83"/>
    </row>
    <row r="1669" spans="13:13">
      <c r="M1669" s="83"/>
    </row>
    <row r="1670" spans="13:13">
      <c r="M1670" s="83"/>
    </row>
    <row r="1671" spans="13:13">
      <c r="M1671" s="83"/>
    </row>
    <row r="1672" spans="13:13">
      <c r="M1672" s="83"/>
    </row>
    <row r="1673" spans="13:13">
      <c r="M1673" s="83"/>
    </row>
    <row r="1674" spans="13:13">
      <c r="M1674" s="83"/>
    </row>
    <row r="1675" spans="13:13">
      <c r="M1675" s="83"/>
    </row>
    <row r="1676" spans="13:13">
      <c r="M1676" s="83"/>
    </row>
    <row r="1677" spans="13:13">
      <c r="M1677" s="83"/>
    </row>
    <row r="1678" spans="13:13">
      <c r="M1678" s="83"/>
    </row>
    <row r="1679" spans="13:13">
      <c r="M1679" s="83"/>
    </row>
    <row r="1680" spans="13:13">
      <c r="M1680" s="83"/>
    </row>
    <row r="1681" spans="13:13">
      <c r="M1681" s="83"/>
    </row>
    <row r="1682" spans="13:13">
      <c r="M1682" s="83"/>
    </row>
    <row r="1683" spans="13:13">
      <c r="M1683" s="83"/>
    </row>
    <row r="1684" spans="13:13">
      <c r="M1684" s="83"/>
    </row>
    <row r="1685" spans="13:13">
      <c r="M1685" s="83"/>
    </row>
    <row r="1686" spans="13:13">
      <c r="M1686" s="83"/>
    </row>
    <row r="1687" spans="13:13">
      <c r="M1687" s="83"/>
    </row>
    <row r="1688" spans="13:13">
      <c r="M1688" s="83"/>
    </row>
    <row r="1689" spans="13:13">
      <c r="M1689" s="83"/>
    </row>
    <row r="1690" spans="13:13">
      <c r="M1690" s="83"/>
    </row>
    <row r="1691" spans="13:13">
      <c r="M1691" s="83"/>
    </row>
    <row r="1692" spans="13:13">
      <c r="M1692" s="83"/>
    </row>
    <row r="1693" spans="13:13">
      <c r="M1693" s="83"/>
    </row>
    <row r="1694" spans="13:13">
      <c r="M1694" s="83"/>
    </row>
    <row r="1695" spans="13:13">
      <c r="M1695" s="83"/>
    </row>
    <row r="1696" spans="13:13">
      <c r="M1696" s="83"/>
    </row>
    <row r="1697" spans="13:13">
      <c r="M1697" s="83"/>
    </row>
    <row r="1698" spans="13:13">
      <c r="M1698" s="83"/>
    </row>
    <row r="1699" spans="13:13">
      <c r="M1699" s="83"/>
    </row>
    <row r="1700" spans="13:13">
      <c r="M1700" s="83"/>
    </row>
    <row r="1701" spans="13:13">
      <c r="M1701" s="83"/>
    </row>
    <row r="1702" spans="13:13">
      <c r="M1702" s="83"/>
    </row>
    <row r="1703" spans="13:13">
      <c r="M1703" s="83"/>
    </row>
    <row r="1704" spans="13:13">
      <c r="M1704" s="83"/>
    </row>
    <row r="1705" spans="13:13">
      <c r="M1705" s="83"/>
    </row>
    <row r="1706" spans="13:13">
      <c r="M1706" s="83"/>
    </row>
    <row r="1707" spans="13:13">
      <c r="M1707" s="83"/>
    </row>
    <row r="1708" spans="13:13">
      <c r="M1708" s="83"/>
    </row>
    <row r="1709" spans="13:13">
      <c r="M1709" s="83"/>
    </row>
    <row r="1710" spans="13:13">
      <c r="M1710" s="83"/>
    </row>
    <row r="1711" spans="13:13">
      <c r="M1711" s="83"/>
    </row>
    <row r="1712" spans="13:13">
      <c r="M1712" s="83"/>
    </row>
    <row r="1713" spans="13:13">
      <c r="M1713" s="83"/>
    </row>
    <row r="1714" spans="13:13">
      <c r="M1714" s="83"/>
    </row>
    <row r="1715" spans="13:13">
      <c r="M1715" s="83"/>
    </row>
    <row r="1716" spans="13:13">
      <c r="M1716" s="83"/>
    </row>
    <row r="1717" spans="13:13">
      <c r="M1717" s="83"/>
    </row>
    <row r="1718" spans="13:13">
      <c r="M1718" s="83"/>
    </row>
    <row r="1719" spans="13:13">
      <c r="M1719" s="83"/>
    </row>
    <row r="1720" spans="13:13">
      <c r="M1720" s="83"/>
    </row>
    <row r="1721" spans="13:13">
      <c r="M1721" s="83"/>
    </row>
    <row r="1722" spans="13:13">
      <c r="M1722" s="83"/>
    </row>
    <row r="1723" spans="13:13">
      <c r="M1723" s="83"/>
    </row>
    <row r="1724" spans="13:13">
      <c r="M1724" s="83"/>
    </row>
    <row r="1725" spans="13:13">
      <c r="M1725" s="83"/>
    </row>
    <row r="1726" spans="13:13">
      <c r="M1726" s="83"/>
    </row>
    <row r="1727" spans="13:13">
      <c r="M1727" s="83"/>
    </row>
    <row r="1728" spans="13:13">
      <c r="M1728" s="83"/>
    </row>
    <row r="1729" spans="13:13">
      <c r="M1729" s="83"/>
    </row>
    <row r="1730" spans="13:13">
      <c r="M1730" s="83"/>
    </row>
    <row r="1731" spans="13:13">
      <c r="M1731" s="83"/>
    </row>
    <row r="1732" spans="13:13">
      <c r="M1732" s="83"/>
    </row>
    <row r="1733" spans="13:13">
      <c r="M1733" s="83"/>
    </row>
    <row r="1734" spans="13:13">
      <c r="M1734" s="83"/>
    </row>
    <row r="1735" spans="13:13">
      <c r="M1735" s="83"/>
    </row>
    <row r="1736" spans="13:13">
      <c r="M1736" s="83"/>
    </row>
    <row r="1737" spans="13:13">
      <c r="M1737" s="83"/>
    </row>
    <row r="1738" spans="13:13">
      <c r="M1738" s="83"/>
    </row>
    <row r="1739" spans="13:13">
      <c r="M1739" s="83"/>
    </row>
    <row r="1740" spans="13:13">
      <c r="M1740" s="83"/>
    </row>
    <row r="1741" spans="13:13">
      <c r="M1741" s="83"/>
    </row>
    <row r="1742" spans="13:13">
      <c r="M1742" s="83"/>
    </row>
    <row r="1743" spans="13:13">
      <c r="M1743" s="83"/>
    </row>
    <row r="1744" spans="13:13">
      <c r="M1744" s="83"/>
    </row>
    <row r="1745" spans="13:13">
      <c r="M1745" s="83"/>
    </row>
    <row r="1746" spans="13:13">
      <c r="M1746" s="83"/>
    </row>
    <row r="1747" spans="13:13">
      <c r="M1747" s="83"/>
    </row>
    <row r="1748" spans="13:13">
      <c r="M1748" s="83"/>
    </row>
    <row r="1749" spans="13:13">
      <c r="M1749" s="83"/>
    </row>
    <row r="1750" spans="13:13">
      <c r="M1750" s="83"/>
    </row>
    <row r="1751" spans="13:13">
      <c r="M1751" s="83"/>
    </row>
    <row r="1752" spans="13:13">
      <c r="M1752" s="83"/>
    </row>
    <row r="1753" spans="13:13">
      <c r="M1753" s="83"/>
    </row>
    <row r="1754" spans="13:13">
      <c r="M1754" s="83"/>
    </row>
    <row r="1755" spans="13:13">
      <c r="M1755" s="83"/>
    </row>
    <row r="1756" spans="13:13">
      <c r="M1756" s="83"/>
    </row>
    <row r="1757" spans="13:13">
      <c r="M1757" s="83"/>
    </row>
    <row r="1758" spans="13:13">
      <c r="M1758" s="83"/>
    </row>
    <row r="1759" spans="13:13">
      <c r="M1759" s="83"/>
    </row>
    <row r="1760" spans="13:13">
      <c r="M1760" s="83"/>
    </row>
    <row r="1761" spans="13:13">
      <c r="M1761" s="83"/>
    </row>
    <row r="1762" spans="13:13">
      <c r="M1762" s="83"/>
    </row>
    <row r="1763" spans="13:13">
      <c r="M1763" s="83"/>
    </row>
    <row r="1764" spans="13:13">
      <c r="M1764" s="83"/>
    </row>
    <row r="1765" spans="13:13">
      <c r="M1765" s="83"/>
    </row>
    <row r="1766" spans="13:13">
      <c r="M1766" s="83"/>
    </row>
    <row r="1767" spans="13:13">
      <c r="M1767" s="83"/>
    </row>
    <row r="1768" spans="13:13">
      <c r="M1768" s="83"/>
    </row>
    <row r="1769" spans="13:13">
      <c r="M1769" s="83"/>
    </row>
    <row r="1770" spans="13:13">
      <c r="M1770" s="83"/>
    </row>
    <row r="1771" spans="13:13">
      <c r="M1771" s="83"/>
    </row>
    <row r="1772" spans="13:13">
      <c r="M1772" s="83"/>
    </row>
    <row r="1773" spans="13:13">
      <c r="M1773" s="83"/>
    </row>
    <row r="1774" spans="13:13">
      <c r="M1774" s="83"/>
    </row>
    <row r="1775" spans="13:13">
      <c r="M1775" s="83"/>
    </row>
    <row r="1776" spans="13:13">
      <c r="M1776" s="83"/>
    </row>
    <row r="1777" spans="13:13">
      <c r="M1777" s="83"/>
    </row>
    <row r="1778" spans="13:13">
      <c r="M1778" s="83"/>
    </row>
    <row r="1779" spans="13:13">
      <c r="M1779" s="83"/>
    </row>
    <row r="1780" spans="13:13">
      <c r="M1780" s="83"/>
    </row>
    <row r="1781" spans="13:13">
      <c r="M1781" s="83"/>
    </row>
    <row r="1782" spans="13:13">
      <c r="M1782" s="83"/>
    </row>
    <row r="1783" spans="13:13">
      <c r="M1783" s="83"/>
    </row>
    <row r="1784" spans="13:13">
      <c r="M1784" s="83"/>
    </row>
    <row r="1785" spans="13:13">
      <c r="M1785" s="83"/>
    </row>
    <row r="1786" spans="13:13">
      <c r="M1786" s="83"/>
    </row>
    <row r="1787" spans="13:13">
      <c r="M1787" s="83"/>
    </row>
    <row r="1788" spans="13:13">
      <c r="M1788" s="83"/>
    </row>
    <row r="1789" spans="13:13">
      <c r="M1789" s="83"/>
    </row>
    <row r="1790" spans="13:13">
      <c r="M1790" s="83"/>
    </row>
    <row r="1791" spans="13:13">
      <c r="M1791" s="83"/>
    </row>
    <row r="1792" spans="13:13">
      <c r="M1792" s="83"/>
    </row>
    <row r="1793" spans="13:13">
      <c r="M1793" s="83"/>
    </row>
    <row r="1794" spans="13:13">
      <c r="M1794" s="83"/>
    </row>
    <row r="1795" spans="13:13">
      <c r="M1795" s="83"/>
    </row>
    <row r="1796" spans="13:13">
      <c r="M1796" s="83"/>
    </row>
    <row r="1797" spans="13:13">
      <c r="M1797" s="83"/>
    </row>
    <row r="1798" spans="13:13">
      <c r="M1798" s="83"/>
    </row>
    <row r="1799" spans="13:13">
      <c r="M1799" s="83"/>
    </row>
    <row r="1800" spans="13:13">
      <c r="M1800" s="83"/>
    </row>
    <row r="1801" spans="13:13">
      <c r="M1801" s="83"/>
    </row>
    <row r="1802" spans="13:13">
      <c r="M1802" s="83"/>
    </row>
    <row r="1803" spans="13:13">
      <c r="M1803" s="83"/>
    </row>
    <row r="1804" spans="13:13">
      <c r="M1804" s="83"/>
    </row>
    <row r="1805" spans="13:13">
      <c r="M1805" s="83"/>
    </row>
    <row r="1806" spans="13:13">
      <c r="M1806" s="83"/>
    </row>
    <row r="1807" spans="13:13">
      <c r="M1807" s="83"/>
    </row>
    <row r="1808" spans="13:13">
      <c r="M1808" s="83"/>
    </row>
    <row r="1809" spans="13:13">
      <c r="M1809" s="83"/>
    </row>
    <row r="1810" spans="13:13">
      <c r="M1810" s="83"/>
    </row>
    <row r="1811" spans="13:13">
      <c r="M1811" s="83"/>
    </row>
    <row r="1812" spans="13:13">
      <c r="M1812" s="83"/>
    </row>
    <row r="1813" spans="13:13">
      <c r="M1813" s="83"/>
    </row>
    <row r="1814" spans="13:13">
      <c r="M1814" s="83"/>
    </row>
    <row r="1815" spans="13:13">
      <c r="M1815" s="83"/>
    </row>
    <row r="1816" spans="13:13">
      <c r="M1816" s="83"/>
    </row>
    <row r="1817" spans="13:13">
      <c r="M1817" s="83"/>
    </row>
    <row r="1818" spans="13:13">
      <c r="M1818" s="83"/>
    </row>
    <row r="1819" spans="13:13">
      <c r="M1819" s="83"/>
    </row>
    <row r="1820" spans="13:13">
      <c r="M1820" s="83"/>
    </row>
    <row r="1821" spans="13:13">
      <c r="M1821" s="83"/>
    </row>
    <row r="1822" spans="13:13">
      <c r="M1822" s="83"/>
    </row>
    <row r="1823" spans="13:13">
      <c r="M1823" s="83"/>
    </row>
    <row r="1824" spans="13:13">
      <c r="M1824" s="83"/>
    </row>
    <row r="1825" spans="13:13">
      <c r="M1825" s="83"/>
    </row>
    <row r="1826" spans="13:13">
      <c r="M1826" s="83"/>
    </row>
    <row r="1827" spans="13:13">
      <c r="M1827" s="83"/>
    </row>
    <row r="1828" spans="13:13">
      <c r="M1828" s="83"/>
    </row>
    <row r="1829" spans="13:13">
      <c r="M1829" s="83"/>
    </row>
    <row r="1830" spans="13:13">
      <c r="M1830" s="83"/>
    </row>
    <row r="1831" spans="13:13">
      <c r="M1831" s="83"/>
    </row>
    <row r="1832" spans="13:13">
      <c r="M1832" s="83"/>
    </row>
    <row r="1833" spans="13:13">
      <c r="M1833" s="83"/>
    </row>
    <row r="1834" spans="13:13">
      <c r="M1834" s="83"/>
    </row>
    <row r="1835" spans="13:13">
      <c r="M1835" s="83"/>
    </row>
    <row r="1836" spans="13:13">
      <c r="M1836" s="83"/>
    </row>
    <row r="1837" spans="13:13">
      <c r="M1837" s="83"/>
    </row>
    <row r="1838" spans="13:13">
      <c r="M1838" s="83"/>
    </row>
    <row r="1839" spans="13:13">
      <c r="M1839" s="83"/>
    </row>
    <row r="1840" spans="13:13">
      <c r="M1840" s="83"/>
    </row>
    <row r="1841" spans="13:13">
      <c r="M1841" s="83"/>
    </row>
    <row r="1842" spans="13:13">
      <c r="M1842" s="83"/>
    </row>
    <row r="1843" spans="13:13">
      <c r="M1843" s="83"/>
    </row>
    <row r="1844" spans="13:13">
      <c r="M1844" s="83"/>
    </row>
    <row r="1845" spans="13:13">
      <c r="M1845" s="83"/>
    </row>
    <row r="1846" spans="13:13">
      <c r="M1846" s="83"/>
    </row>
    <row r="1847" spans="13:13">
      <c r="M1847" s="83"/>
    </row>
    <row r="1848" spans="13:13">
      <c r="M1848" s="83"/>
    </row>
    <row r="1849" spans="13:13">
      <c r="M1849" s="83"/>
    </row>
    <row r="1850" spans="13:13">
      <c r="M1850" s="83"/>
    </row>
    <row r="1851" spans="13:13">
      <c r="M1851" s="83"/>
    </row>
    <row r="1852" spans="13:13">
      <c r="M1852" s="83"/>
    </row>
    <row r="1853" spans="13:13">
      <c r="M1853" s="83"/>
    </row>
    <row r="1854" spans="13:13">
      <c r="M1854" s="83"/>
    </row>
    <row r="1855" spans="13:13">
      <c r="M1855" s="83"/>
    </row>
    <row r="1856" spans="13:13">
      <c r="M1856" s="83"/>
    </row>
    <row r="1857" spans="13:13">
      <c r="M1857" s="83"/>
    </row>
    <row r="1858" spans="13:13">
      <c r="M1858" s="83"/>
    </row>
    <row r="1859" spans="13:13">
      <c r="M1859" s="83"/>
    </row>
    <row r="1860" spans="13:13">
      <c r="M1860" s="83"/>
    </row>
    <row r="1861" spans="13:13">
      <c r="M1861" s="83"/>
    </row>
    <row r="1862" spans="13:13">
      <c r="M1862" s="83"/>
    </row>
    <row r="1863" spans="13:13">
      <c r="M1863" s="83"/>
    </row>
    <row r="1864" spans="13:13">
      <c r="M1864" s="83"/>
    </row>
    <row r="1865" spans="13:13">
      <c r="M1865" s="83"/>
    </row>
    <row r="1866" spans="13:13">
      <c r="M1866" s="83"/>
    </row>
    <row r="1867" spans="13:13">
      <c r="M1867" s="83"/>
    </row>
    <row r="1868" spans="13:13">
      <c r="M1868" s="83"/>
    </row>
    <row r="1869" spans="13:13">
      <c r="M1869" s="83"/>
    </row>
    <row r="1870" spans="13:13">
      <c r="M1870" s="83"/>
    </row>
    <row r="1871" spans="13:13">
      <c r="M1871" s="83"/>
    </row>
    <row r="1872" spans="13:13">
      <c r="M1872" s="83"/>
    </row>
    <row r="1873" spans="13:13">
      <c r="M1873" s="83"/>
    </row>
    <row r="1874" spans="13:13">
      <c r="M1874" s="83"/>
    </row>
    <row r="1875" spans="13:13">
      <c r="M1875" s="83"/>
    </row>
    <row r="1876" spans="13:13">
      <c r="M1876" s="83"/>
    </row>
    <row r="1877" spans="13:13">
      <c r="M1877" s="83"/>
    </row>
    <row r="1878" spans="13:13">
      <c r="M1878" s="83"/>
    </row>
    <row r="1879" spans="13:13">
      <c r="M1879" s="83"/>
    </row>
    <row r="1880" spans="13:13">
      <c r="M1880" s="83"/>
    </row>
    <row r="1881" spans="13:13">
      <c r="M1881" s="83"/>
    </row>
    <row r="1882" spans="13:13">
      <c r="M1882" s="83"/>
    </row>
    <row r="1883" spans="13:13">
      <c r="M1883" s="83"/>
    </row>
    <row r="1884" spans="13:13">
      <c r="M1884" s="83"/>
    </row>
    <row r="1885" spans="13:13">
      <c r="M1885" s="83"/>
    </row>
    <row r="1886" spans="13:13">
      <c r="M1886" s="83"/>
    </row>
    <row r="1887" spans="13:13">
      <c r="M1887" s="83"/>
    </row>
    <row r="1888" spans="13:13">
      <c r="M1888" s="83"/>
    </row>
    <row r="1889" spans="13:13">
      <c r="M1889" s="83"/>
    </row>
    <row r="1890" spans="13:13">
      <c r="M1890" s="83"/>
    </row>
    <row r="1891" spans="13:13">
      <c r="M1891" s="83"/>
    </row>
    <row r="1892" spans="13:13">
      <c r="M1892" s="83"/>
    </row>
    <row r="1893" spans="13:13">
      <c r="M1893" s="83"/>
    </row>
    <row r="1894" spans="13:13">
      <c r="M1894" s="83"/>
    </row>
    <row r="1895" spans="13:13">
      <c r="M1895" s="83"/>
    </row>
    <row r="1896" spans="13:13">
      <c r="M1896" s="83"/>
    </row>
    <row r="1897" spans="13:13">
      <c r="M1897" s="83"/>
    </row>
    <row r="1898" spans="13:13">
      <c r="M1898" s="83"/>
    </row>
    <row r="1899" spans="13:13">
      <c r="M1899" s="83"/>
    </row>
    <row r="1900" spans="13:13">
      <c r="M1900" s="83"/>
    </row>
    <row r="1901" spans="13:13">
      <c r="M1901" s="83"/>
    </row>
    <row r="1902" spans="13:13">
      <c r="M1902" s="83"/>
    </row>
    <row r="1903" spans="13:13">
      <c r="M1903" s="83"/>
    </row>
    <row r="1904" spans="13:13">
      <c r="M1904" s="83"/>
    </row>
    <row r="1905" spans="13:13">
      <c r="M1905" s="83"/>
    </row>
    <row r="1906" spans="13:13">
      <c r="M1906" s="83"/>
    </row>
    <row r="1907" spans="13:13">
      <c r="M1907" s="83"/>
    </row>
    <row r="1908" spans="13:13">
      <c r="M1908" s="83"/>
    </row>
    <row r="1909" spans="13:13">
      <c r="M1909" s="83"/>
    </row>
    <row r="1910" spans="13:13">
      <c r="M1910" s="83"/>
    </row>
    <row r="1911" spans="13:13">
      <c r="M1911" s="83"/>
    </row>
    <row r="1912" spans="13:13">
      <c r="M1912" s="83"/>
    </row>
    <row r="1913" spans="13:13">
      <c r="M1913" s="83"/>
    </row>
    <row r="1914" spans="13:13">
      <c r="M1914" s="83"/>
    </row>
    <row r="1915" spans="13:13">
      <c r="M1915" s="83"/>
    </row>
    <row r="1916" spans="13:13">
      <c r="M1916" s="83"/>
    </row>
    <row r="1917" spans="13:13">
      <c r="M1917" s="83"/>
    </row>
    <row r="1918" spans="13:13">
      <c r="M1918" s="83"/>
    </row>
    <row r="1919" spans="13:13">
      <c r="M1919" s="83"/>
    </row>
    <row r="1920" spans="13:13">
      <c r="M1920" s="83"/>
    </row>
    <row r="1921" spans="13:13">
      <c r="M1921" s="83"/>
    </row>
    <row r="1922" spans="13:13">
      <c r="M1922" s="83"/>
    </row>
    <row r="1923" spans="13:13">
      <c r="M1923" s="83"/>
    </row>
    <row r="1924" spans="13:13">
      <c r="M1924" s="83"/>
    </row>
    <row r="1925" spans="13:13">
      <c r="M1925" s="83"/>
    </row>
    <row r="1926" spans="13:13">
      <c r="M1926" s="83"/>
    </row>
    <row r="1927" spans="13:13">
      <c r="M1927" s="83"/>
    </row>
    <row r="1928" spans="13:13">
      <c r="M1928" s="83"/>
    </row>
    <row r="1929" spans="13:13">
      <c r="M1929" s="83"/>
    </row>
    <row r="1930" spans="13:13">
      <c r="M1930" s="83"/>
    </row>
    <row r="1931" spans="13:13">
      <c r="M1931" s="83"/>
    </row>
    <row r="1932" spans="13:13">
      <c r="M1932" s="83"/>
    </row>
    <row r="1933" spans="13:13">
      <c r="M1933" s="83"/>
    </row>
    <row r="1934" spans="13:13">
      <c r="M1934" s="83"/>
    </row>
    <row r="1935" spans="13:13">
      <c r="M1935" s="83"/>
    </row>
    <row r="1936" spans="13:13">
      <c r="M1936" s="83"/>
    </row>
    <row r="1937" spans="13:13">
      <c r="M1937" s="83"/>
    </row>
    <row r="1938" spans="13:13">
      <c r="M1938" s="83"/>
    </row>
    <row r="1939" spans="13:13">
      <c r="M1939" s="83"/>
    </row>
    <row r="1940" spans="13:13">
      <c r="M1940" s="83"/>
    </row>
    <row r="1941" spans="13:13">
      <c r="M1941" s="83"/>
    </row>
    <row r="1942" spans="13:13">
      <c r="M1942" s="83"/>
    </row>
    <row r="1943" spans="13:13">
      <c r="M1943" s="83"/>
    </row>
    <row r="1944" spans="13:13">
      <c r="M1944" s="83"/>
    </row>
    <row r="1945" spans="13:13">
      <c r="M1945" s="83"/>
    </row>
    <row r="1946" spans="13:13">
      <c r="M1946" s="83"/>
    </row>
    <row r="1947" spans="13:13">
      <c r="M1947" s="83"/>
    </row>
    <row r="1948" spans="13:13">
      <c r="M1948" s="83"/>
    </row>
    <row r="1949" spans="13:13">
      <c r="M1949" s="83"/>
    </row>
    <row r="1950" spans="13:13">
      <c r="M1950" s="83"/>
    </row>
    <row r="1951" spans="13:13">
      <c r="M1951" s="83"/>
    </row>
    <row r="1952" spans="13:13">
      <c r="M1952" s="83"/>
    </row>
    <row r="1953" spans="13:13">
      <c r="M1953" s="83"/>
    </row>
    <row r="1954" spans="13:13">
      <c r="M1954" s="83"/>
    </row>
    <row r="1955" spans="13:13">
      <c r="M1955" s="83"/>
    </row>
    <row r="1956" spans="13:13">
      <c r="M1956" s="83"/>
    </row>
    <row r="1957" spans="13:13">
      <c r="M1957" s="83"/>
    </row>
    <row r="1958" spans="13:13">
      <c r="M1958" s="83"/>
    </row>
    <row r="1959" spans="13:13">
      <c r="M1959" s="83"/>
    </row>
    <row r="1960" spans="13:13">
      <c r="M1960" s="83"/>
    </row>
    <row r="1961" spans="13:13">
      <c r="M1961" s="83"/>
    </row>
    <row r="1962" spans="13:13">
      <c r="M1962" s="83"/>
    </row>
    <row r="1963" spans="13:13">
      <c r="M1963" s="83"/>
    </row>
    <row r="1964" spans="13:13">
      <c r="M1964" s="83"/>
    </row>
    <row r="1965" spans="13:13">
      <c r="M1965" s="83"/>
    </row>
    <row r="1966" spans="13:13">
      <c r="M1966" s="83"/>
    </row>
    <row r="1967" spans="13:13">
      <c r="M1967" s="83"/>
    </row>
    <row r="1968" spans="13:13">
      <c r="M1968" s="83"/>
    </row>
    <row r="1969" spans="13:13">
      <c r="M1969" s="83"/>
    </row>
    <row r="1970" spans="13:13">
      <c r="M1970" s="83"/>
    </row>
    <row r="1971" spans="13:13">
      <c r="M1971" s="83"/>
    </row>
    <row r="1972" spans="13:13">
      <c r="M1972" s="83"/>
    </row>
    <row r="1973" spans="13:13">
      <c r="M1973" s="83"/>
    </row>
    <row r="1974" spans="13:13">
      <c r="M1974" s="83"/>
    </row>
    <row r="1975" spans="13:13">
      <c r="M1975" s="83"/>
    </row>
    <row r="1976" spans="13:13">
      <c r="M1976" s="83"/>
    </row>
    <row r="1977" spans="13:13">
      <c r="M1977" s="83"/>
    </row>
    <row r="1978" spans="13:13">
      <c r="M1978" s="83"/>
    </row>
    <row r="1979" spans="13:13">
      <c r="M1979" s="83"/>
    </row>
    <row r="1980" spans="13:13">
      <c r="M1980" s="83"/>
    </row>
    <row r="1981" spans="13:13">
      <c r="M1981" s="83"/>
    </row>
    <row r="1982" spans="13:13">
      <c r="M1982" s="83"/>
    </row>
    <row r="1983" spans="13:13">
      <c r="M1983" s="83"/>
    </row>
    <row r="1984" spans="13:13">
      <c r="M1984" s="83"/>
    </row>
    <row r="1985" spans="13:13">
      <c r="M1985" s="83"/>
    </row>
    <row r="1986" spans="13:13">
      <c r="M1986" s="83"/>
    </row>
    <row r="1987" spans="13:13">
      <c r="M1987" s="83"/>
    </row>
    <row r="1988" spans="13:13">
      <c r="M1988" s="83"/>
    </row>
    <row r="1989" spans="13:13">
      <c r="M1989" s="83"/>
    </row>
    <row r="1990" spans="13:13">
      <c r="M1990" s="83"/>
    </row>
    <row r="1991" spans="13:13">
      <c r="M1991" s="83"/>
    </row>
    <row r="1992" spans="13:13">
      <c r="M1992" s="83"/>
    </row>
    <row r="1993" spans="13:13">
      <c r="M1993" s="83"/>
    </row>
    <row r="1994" spans="13:13">
      <c r="M1994" s="83"/>
    </row>
    <row r="1995" spans="13:13">
      <c r="M1995" s="83"/>
    </row>
    <row r="1996" spans="13:13">
      <c r="M1996" s="83"/>
    </row>
    <row r="1997" spans="13:13">
      <c r="M1997" s="83"/>
    </row>
    <row r="1998" spans="13:13">
      <c r="M1998" s="83"/>
    </row>
    <row r="1999" spans="13:13">
      <c r="M1999" s="83"/>
    </row>
    <row r="2000" spans="13:13">
      <c r="M2000" s="83"/>
    </row>
    <row r="2001" spans="13:13">
      <c r="M2001" s="83"/>
    </row>
    <row r="2002" spans="13:13">
      <c r="M2002" s="83"/>
    </row>
    <row r="2003" spans="13:13">
      <c r="M2003" s="83"/>
    </row>
    <row r="2004" spans="13:13">
      <c r="M2004" s="83"/>
    </row>
    <row r="2005" spans="13:13">
      <c r="M2005" s="83"/>
    </row>
    <row r="2006" spans="13:13">
      <c r="M2006" s="83"/>
    </row>
    <row r="2007" spans="13:13">
      <c r="M2007" s="83"/>
    </row>
    <row r="2008" spans="13:13">
      <c r="M2008" s="83"/>
    </row>
    <row r="2009" spans="13:13">
      <c r="M2009" s="83"/>
    </row>
    <row r="2010" spans="13:13">
      <c r="M2010" s="83"/>
    </row>
    <row r="2011" spans="13:13">
      <c r="M2011" s="83"/>
    </row>
    <row r="2012" spans="13:13">
      <c r="M2012" s="83"/>
    </row>
    <row r="2013" spans="13:13">
      <c r="M2013" s="83"/>
    </row>
    <row r="2014" spans="13:13">
      <c r="M2014" s="83"/>
    </row>
    <row r="2015" spans="13:13">
      <c r="M2015" s="83"/>
    </row>
    <row r="2016" spans="13:13">
      <c r="M2016" s="83"/>
    </row>
    <row r="2017" spans="13:13">
      <c r="M2017" s="83"/>
    </row>
    <row r="2018" spans="13:13">
      <c r="M2018" s="83"/>
    </row>
    <row r="2019" spans="13:13">
      <c r="M2019" s="83"/>
    </row>
    <row r="2020" spans="13:13">
      <c r="M2020" s="83"/>
    </row>
    <row r="2021" spans="13:13">
      <c r="M2021" s="83"/>
    </row>
    <row r="2022" spans="13:13">
      <c r="M2022" s="83"/>
    </row>
    <row r="2023" spans="13:13">
      <c r="M2023" s="83"/>
    </row>
    <row r="2024" spans="13:13">
      <c r="M2024" s="83"/>
    </row>
    <row r="2025" spans="13:13">
      <c r="M2025" s="83"/>
    </row>
    <row r="2026" spans="13:13">
      <c r="M2026" s="83"/>
    </row>
    <row r="2027" spans="13:13">
      <c r="M2027" s="83"/>
    </row>
    <row r="2028" spans="13:13">
      <c r="M2028" s="83"/>
    </row>
    <row r="2029" spans="13:13">
      <c r="M2029" s="83"/>
    </row>
    <row r="2030" spans="13:13">
      <c r="M2030" s="83"/>
    </row>
    <row r="2031" spans="13:13">
      <c r="M2031" s="83"/>
    </row>
    <row r="2032" spans="13:13">
      <c r="M2032" s="83"/>
    </row>
    <row r="2033" spans="13:13">
      <c r="M2033" s="83"/>
    </row>
    <row r="2034" spans="13:13">
      <c r="M2034" s="83"/>
    </row>
    <row r="2035" spans="13:13">
      <c r="M2035" s="83"/>
    </row>
    <row r="2036" spans="13:13">
      <c r="M2036" s="83"/>
    </row>
    <row r="2037" spans="13:13">
      <c r="M2037" s="83"/>
    </row>
    <row r="2038" spans="13:13">
      <c r="M2038" s="83"/>
    </row>
    <row r="2039" spans="13:13">
      <c r="M2039" s="83"/>
    </row>
    <row r="2040" spans="13:13">
      <c r="M2040" s="83"/>
    </row>
    <row r="2041" spans="13:13">
      <c r="M2041" s="83"/>
    </row>
    <row r="2042" spans="13:13">
      <c r="M2042" s="83"/>
    </row>
    <row r="2043" spans="13:13">
      <c r="M2043" s="83"/>
    </row>
    <row r="2044" spans="13:13">
      <c r="M2044" s="83"/>
    </row>
    <row r="2045" spans="13:13">
      <c r="M2045" s="83"/>
    </row>
    <row r="2046" spans="13:13">
      <c r="M2046" s="83"/>
    </row>
    <row r="2047" spans="13:13">
      <c r="M2047" s="83"/>
    </row>
    <row r="2048" spans="13:13">
      <c r="M2048" s="83"/>
    </row>
    <row r="2049" spans="13:13">
      <c r="M2049" s="83"/>
    </row>
    <row r="2050" spans="13:13">
      <c r="M2050" s="83"/>
    </row>
    <row r="2051" spans="13:13">
      <c r="M2051" s="83"/>
    </row>
    <row r="2052" spans="13:13">
      <c r="M2052" s="83"/>
    </row>
    <row r="2053" spans="13:13">
      <c r="M2053" s="83"/>
    </row>
    <row r="2054" spans="13:13">
      <c r="M2054" s="83"/>
    </row>
    <row r="2055" spans="13:13">
      <c r="M2055" s="83"/>
    </row>
    <row r="2056" spans="13:13">
      <c r="M2056" s="83"/>
    </row>
    <row r="2057" spans="13:13">
      <c r="M2057" s="83"/>
    </row>
    <row r="2058" spans="13:13">
      <c r="M2058" s="83"/>
    </row>
    <row r="2059" spans="13:13">
      <c r="M2059" s="83"/>
    </row>
    <row r="2060" spans="13:13">
      <c r="M2060" s="83"/>
    </row>
    <row r="2061" spans="13:13">
      <c r="M2061" s="83"/>
    </row>
    <row r="2062" spans="13:13">
      <c r="M2062" s="83"/>
    </row>
    <row r="2063" spans="13:13">
      <c r="M2063" s="83"/>
    </row>
    <row r="2064" spans="13:13">
      <c r="M2064" s="83"/>
    </row>
    <row r="2065" spans="13:13">
      <c r="M2065" s="83"/>
    </row>
    <row r="2066" spans="13:13">
      <c r="M2066" s="83"/>
    </row>
    <row r="2067" spans="13:13">
      <c r="M2067" s="83"/>
    </row>
    <row r="2068" spans="13:13">
      <c r="M2068" s="83"/>
    </row>
    <row r="2069" spans="13:13">
      <c r="M2069" s="83"/>
    </row>
    <row r="2070" spans="13:13">
      <c r="M2070" s="83"/>
    </row>
    <row r="2071" spans="13:13">
      <c r="M2071" s="83"/>
    </row>
    <row r="2072" spans="13:13">
      <c r="M2072" s="83"/>
    </row>
    <row r="2073" spans="13:13">
      <c r="M2073" s="83"/>
    </row>
    <row r="2074" spans="13:13">
      <c r="M2074" s="83"/>
    </row>
    <row r="2075" spans="13:13">
      <c r="M2075" s="83"/>
    </row>
    <row r="2076" spans="13:13">
      <c r="M2076" s="83"/>
    </row>
    <row r="2077" spans="13:13">
      <c r="M2077" s="83"/>
    </row>
    <row r="2078" spans="13:13">
      <c r="M2078" s="83"/>
    </row>
    <row r="2079" spans="13:13">
      <c r="M2079" s="83"/>
    </row>
    <row r="2080" spans="13:13">
      <c r="M2080" s="83"/>
    </row>
    <row r="2081" spans="13:13">
      <c r="M2081" s="83"/>
    </row>
    <row r="2082" spans="13:13">
      <c r="M2082" s="83"/>
    </row>
    <row r="2083" spans="13:13">
      <c r="M2083" s="83"/>
    </row>
    <row r="2084" spans="13:13">
      <c r="M2084" s="83"/>
    </row>
    <row r="2085" spans="13:13">
      <c r="M2085" s="83"/>
    </row>
    <row r="2086" spans="13:13">
      <c r="M2086" s="83"/>
    </row>
    <row r="2087" spans="13:13">
      <c r="M2087" s="83"/>
    </row>
    <row r="2088" spans="13:13">
      <c r="M2088" s="83"/>
    </row>
    <row r="2089" spans="13:13">
      <c r="M2089" s="83"/>
    </row>
    <row r="2090" spans="13:13">
      <c r="M2090" s="83"/>
    </row>
    <row r="2091" spans="13:13">
      <c r="M2091" s="83"/>
    </row>
    <row r="2092" spans="13:13">
      <c r="M2092" s="83"/>
    </row>
    <row r="2093" spans="13:13">
      <c r="M2093" s="83"/>
    </row>
    <row r="2094" spans="13:13">
      <c r="M2094" s="83"/>
    </row>
    <row r="2095" spans="13:13">
      <c r="M2095" s="83"/>
    </row>
    <row r="2096" spans="13:13">
      <c r="M2096" s="83"/>
    </row>
    <row r="2097" spans="13:13">
      <c r="M2097" s="83"/>
    </row>
    <row r="2098" spans="13:13">
      <c r="M2098" s="83"/>
    </row>
    <row r="2099" spans="13:13">
      <c r="M2099" s="83"/>
    </row>
    <row r="2100" spans="13:13">
      <c r="M2100" s="83"/>
    </row>
    <row r="2101" spans="13:13">
      <c r="M2101" s="83"/>
    </row>
    <row r="2102" spans="13:13">
      <c r="M2102" s="83"/>
    </row>
    <row r="2103" spans="13:13">
      <c r="M2103" s="83"/>
    </row>
    <row r="2104" spans="13:13">
      <c r="M2104" s="83"/>
    </row>
    <row r="2105" spans="13:13">
      <c r="M2105" s="83"/>
    </row>
    <row r="2106" spans="13:13">
      <c r="M2106" s="83"/>
    </row>
    <row r="2107" spans="13:13">
      <c r="M2107" s="83"/>
    </row>
    <row r="2108" spans="13:13">
      <c r="M2108" s="83"/>
    </row>
    <row r="2109" spans="13:13">
      <c r="M2109" s="83"/>
    </row>
    <row r="2110" spans="13:13">
      <c r="M2110" s="83"/>
    </row>
    <row r="2111" spans="13:13">
      <c r="M2111" s="83"/>
    </row>
    <row r="2112" spans="13:13">
      <c r="M2112" s="83"/>
    </row>
    <row r="2113" spans="13:13">
      <c r="M2113" s="83"/>
    </row>
    <row r="2114" spans="13:13">
      <c r="M2114" s="83"/>
    </row>
    <row r="2115" spans="13:13">
      <c r="M2115" s="83"/>
    </row>
    <row r="2116" spans="13:13">
      <c r="M2116" s="83"/>
    </row>
    <row r="2117" spans="13:13">
      <c r="M2117" s="83"/>
    </row>
    <row r="2118" spans="13:13">
      <c r="M2118" s="83"/>
    </row>
    <row r="2119" spans="13:13">
      <c r="M2119" s="83"/>
    </row>
    <row r="2120" spans="13:13">
      <c r="M2120" s="83"/>
    </row>
    <row r="2121" spans="13:13">
      <c r="M2121" s="83"/>
    </row>
    <row r="2122" spans="13:13">
      <c r="M2122" s="83"/>
    </row>
    <row r="2123" spans="13:13">
      <c r="M2123" s="83"/>
    </row>
    <row r="2124" spans="13:13">
      <c r="M2124" s="83"/>
    </row>
    <row r="2125" spans="13:13">
      <c r="M2125" s="83"/>
    </row>
    <row r="2126" spans="13:13">
      <c r="M2126" s="83"/>
    </row>
    <row r="2127" spans="13:13">
      <c r="M2127" s="83"/>
    </row>
    <row r="2128" spans="13:13">
      <c r="M2128" s="83"/>
    </row>
    <row r="2129" spans="13:13">
      <c r="M2129" s="83"/>
    </row>
    <row r="2130" spans="13:13">
      <c r="M2130" s="83"/>
    </row>
    <row r="2131" spans="13:13">
      <c r="M2131" s="83"/>
    </row>
    <row r="2132" spans="13:13">
      <c r="M2132" s="83"/>
    </row>
    <row r="2133" spans="13:13">
      <c r="M2133" s="83"/>
    </row>
    <row r="2134" spans="13:13">
      <c r="M2134" s="83"/>
    </row>
    <row r="2135" spans="13:13">
      <c r="M2135" s="83"/>
    </row>
    <row r="2136" spans="13:13">
      <c r="M2136" s="83"/>
    </row>
    <row r="2137" spans="13:13">
      <c r="M2137" s="83"/>
    </row>
    <row r="2138" spans="13:13">
      <c r="M2138" s="83"/>
    </row>
    <row r="2139" spans="13:13">
      <c r="M2139" s="83"/>
    </row>
    <row r="2140" spans="13:13">
      <c r="M2140" s="83"/>
    </row>
    <row r="2141" spans="13:13">
      <c r="M2141" s="83"/>
    </row>
    <row r="2142" spans="13:13">
      <c r="M2142" s="83"/>
    </row>
    <row r="2143" spans="13:13">
      <c r="M2143" s="83"/>
    </row>
    <row r="2144" spans="13:13">
      <c r="M2144" s="83"/>
    </row>
    <row r="2145" spans="13:13">
      <c r="M2145" s="83"/>
    </row>
    <row r="2146" spans="13:13">
      <c r="M2146" s="83"/>
    </row>
    <row r="2147" spans="13:13">
      <c r="M2147" s="83"/>
    </row>
    <row r="2148" spans="13:13">
      <c r="M2148" s="83"/>
    </row>
    <row r="2149" spans="13:13">
      <c r="M2149" s="83"/>
    </row>
    <row r="2150" spans="13:13">
      <c r="M2150" s="83"/>
    </row>
    <row r="2151" spans="13:13">
      <c r="M2151" s="83"/>
    </row>
    <row r="2152" spans="13:13">
      <c r="M2152" s="83"/>
    </row>
    <row r="2153" spans="13:13">
      <c r="M2153" s="83"/>
    </row>
    <row r="2154" spans="13:13">
      <c r="M2154" s="83"/>
    </row>
    <row r="2155" spans="13:13">
      <c r="M2155" s="83"/>
    </row>
    <row r="2156" spans="13:13">
      <c r="M2156" s="83"/>
    </row>
    <row r="2157" spans="13:13">
      <c r="M2157" s="83"/>
    </row>
    <row r="2158" spans="13:13">
      <c r="M2158" s="83"/>
    </row>
    <row r="2159" spans="13:13">
      <c r="M2159" s="83"/>
    </row>
    <row r="2160" spans="13:13">
      <c r="M2160" s="83"/>
    </row>
    <row r="2161" spans="13:13">
      <c r="M2161" s="83"/>
    </row>
    <row r="2162" spans="13:13">
      <c r="M2162" s="83"/>
    </row>
    <row r="2163" spans="13:13">
      <c r="M2163" s="83"/>
    </row>
    <row r="2164" spans="13:13">
      <c r="M2164" s="83"/>
    </row>
    <row r="2165" spans="13:13">
      <c r="M2165" s="83"/>
    </row>
    <row r="2166" spans="13:13">
      <c r="M2166" s="83"/>
    </row>
    <row r="2167" spans="13:13">
      <c r="M2167" s="83"/>
    </row>
    <row r="2168" spans="13:13">
      <c r="M2168" s="83"/>
    </row>
    <row r="2169" spans="13:13">
      <c r="M2169" s="83"/>
    </row>
    <row r="2170" spans="13:13">
      <c r="M2170" s="83"/>
    </row>
    <row r="2171" spans="13:13">
      <c r="M2171" s="83"/>
    </row>
    <row r="2172" spans="13:13">
      <c r="M2172" s="83"/>
    </row>
    <row r="2173" spans="13:13">
      <c r="M2173" s="83"/>
    </row>
    <row r="2174" spans="13:13">
      <c r="M2174" s="83"/>
    </row>
    <row r="2175" spans="13:13">
      <c r="M2175" s="83"/>
    </row>
    <row r="2176" spans="13:13">
      <c r="M2176" s="83"/>
    </row>
    <row r="2177" spans="13:13">
      <c r="M2177" s="83"/>
    </row>
    <row r="2178" spans="13:13">
      <c r="M2178" s="83"/>
    </row>
    <row r="2179" spans="13:13">
      <c r="M2179" s="83"/>
    </row>
    <row r="2180" spans="13:13">
      <c r="M2180" s="83"/>
    </row>
    <row r="2181" spans="13:13">
      <c r="M2181" s="83"/>
    </row>
    <row r="2182" spans="13:13">
      <c r="M2182" s="83"/>
    </row>
    <row r="2183" spans="13:13">
      <c r="M2183" s="83"/>
    </row>
    <row r="2184" spans="13:13">
      <c r="M2184" s="83"/>
    </row>
    <row r="2185" spans="13:13">
      <c r="M2185" s="83"/>
    </row>
    <row r="2186" spans="13:13">
      <c r="M2186" s="83"/>
    </row>
    <row r="2187" spans="13:13">
      <c r="M2187" s="83"/>
    </row>
    <row r="2188" spans="13:13">
      <c r="M2188" s="83"/>
    </row>
    <row r="2189" spans="13:13">
      <c r="M2189" s="83"/>
    </row>
    <row r="2190" spans="13:13">
      <c r="M2190" s="83"/>
    </row>
    <row r="2191" spans="13:13">
      <c r="M2191" s="83"/>
    </row>
    <row r="2192" spans="13:13">
      <c r="M2192" s="83"/>
    </row>
    <row r="2193" spans="13:13">
      <c r="M2193" s="83"/>
    </row>
    <row r="2194" spans="13:13">
      <c r="M2194" s="83"/>
    </row>
    <row r="2195" spans="13:13">
      <c r="M2195" s="83"/>
    </row>
    <row r="2196" spans="13:13">
      <c r="M2196" s="83"/>
    </row>
    <row r="2197" spans="13:13">
      <c r="M2197" s="83"/>
    </row>
    <row r="2198" spans="13:13">
      <c r="M2198" s="83"/>
    </row>
    <row r="2199" spans="13:13">
      <c r="M2199" s="83"/>
    </row>
    <row r="2200" spans="13:13">
      <c r="M2200" s="83"/>
    </row>
    <row r="2201" spans="13:13">
      <c r="M2201" s="83"/>
    </row>
    <row r="2202" spans="13:13">
      <c r="M2202" s="83"/>
    </row>
    <row r="2203" spans="13:13">
      <c r="M2203" s="83"/>
    </row>
    <row r="2204" spans="13:13">
      <c r="M2204" s="83"/>
    </row>
    <row r="2205" spans="13:13">
      <c r="M2205" s="83"/>
    </row>
    <row r="2206" spans="13:13">
      <c r="M2206" s="83"/>
    </row>
    <row r="2207" spans="13:13">
      <c r="M2207" s="83"/>
    </row>
    <row r="2208" spans="13:13">
      <c r="M2208" s="83"/>
    </row>
    <row r="2209" spans="13:13">
      <c r="M2209" s="83"/>
    </row>
    <row r="2210" spans="13:13">
      <c r="M2210" s="83"/>
    </row>
    <row r="2211" spans="13:13">
      <c r="M2211" s="83"/>
    </row>
    <row r="2212" spans="13:13">
      <c r="M2212" s="83"/>
    </row>
    <row r="2213" spans="13:13">
      <c r="M2213" s="83"/>
    </row>
    <row r="2214" spans="13:13">
      <c r="M2214" s="83"/>
    </row>
    <row r="2215" spans="13:13">
      <c r="M2215" s="83"/>
    </row>
    <row r="2216" spans="13:13">
      <c r="M2216" s="83"/>
    </row>
    <row r="2217" spans="13:13">
      <c r="M2217" s="83"/>
    </row>
    <row r="2218" spans="13:13">
      <c r="M2218" s="83"/>
    </row>
    <row r="2219" spans="13:13">
      <c r="M2219" s="83"/>
    </row>
    <row r="2220" spans="13:13">
      <c r="M2220" s="83"/>
    </row>
    <row r="2221" spans="13:13">
      <c r="M2221" s="83"/>
    </row>
    <row r="2222" spans="13:13">
      <c r="M2222" s="83"/>
    </row>
    <row r="2223" spans="13:13">
      <c r="M2223" s="83"/>
    </row>
    <row r="2224" spans="13:13">
      <c r="M2224" s="83"/>
    </row>
    <row r="2225" spans="13:13">
      <c r="M2225" s="83"/>
    </row>
    <row r="2226" spans="13:13">
      <c r="M2226" s="83"/>
    </row>
    <row r="2227" spans="13:13">
      <c r="M2227" s="83"/>
    </row>
    <row r="2228" spans="13:13">
      <c r="M2228" s="83"/>
    </row>
    <row r="2229" spans="13:13">
      <c r="M2229" s="83"/>
    </row>
    <row r="2230" spans="13:13">
      <c r="M2230" s="83"/>
    </row>
    <row r="2231" spans="13:13">
      <c r="M2231" s="83"/>
    </row>
    <row r="2232" spans="13:13">
      <c r="M2232" s="83"/>
    </row>
    <row r="2233" spans="13:13">
      <c r="M2233" s="83"/>
    </row>
    <row r="2234" spans="13:13">
      <c r="M2234" s="83"/>
    </row>
    <row r="2235" spans="13:13">
      <c r="M2235" s="83"/>
    </row>
    <row r="2236" spans="13:13">
      <c r="M2236" s="83"/>
    </row>
    <row r="2237" spans="13:13">
      <c r="M2237" s="83"/>
    </row>
    <row r="2238" spans="13:13">
      <c r="M2238" s="83"/>
    </row>
    <row r="2239" spans="13:13">
      <c r="M2239" s="83"/>
    </row>
    <row r="2240" spans="13:13">
      <c r="M2240" s="83"/>
    </row>
    <row r="2241" spans="13:13">
      <c r="M2241" s="83"/>
    </row>
    <row r="2242" spans="13:13">
      <c r="M2242" s="83"/>
    </row>
    <row r="2243" spans="13:13">
      <c r="M2243" s="83"/>
    </row>
    <row r="2244" spans="13:13">
      <c r="M2244" s="83"/>
    </row>
    <row r="2245" spans="13:13">
      <c r="M2245" s="83"/>
    </row>
    <row r="2246" spans="13:13">
      <c r="M2246" s="83"/>
    </row>
    <row r="2247" spans="13:13">
      <c r="M2247" s="83"/>
    </row>
    <row r="2248" spans="13:13">
      <c r="M2248" s="83"/>
    </row>
    <row r="2249" spans="13:13">
      <c r="M2249" s="83"/>
    </row>
    <row r="2250" spans="13:13">
      <c r="M2250" s="83"/>
    </row>
    <row r="2251" spans="13:13">
      <c r="M2251" s="83"/>
    </row>
    <row r="2252" spans="13:13">
      <c r="M2252" s="83"/>
    </row>
    <row r="2253" spans="13:13">
      <c r="M2253" s="83"/>
    </row>
    <row r="2254" spans="13:13">
      <c r="M2254" s="83"/>
    </row>
    <row r="2255" spans="13:13">
      <c r="M2255" s="83"/>
    </row>
    <row r="2256" spans="13:13">
      <c r="M2256" s="83"/>
    </row>
    <row r="2257" spans="13:13">
      <c r="M2257" s="83"/>
    </row>
    <row r="2258" spans="13:13">
      <c r="M2258" s="83"/>
    </row>
    <row r="2259" spans="13:13">
      <c r="M2259" s="83"/>
    </row>
    <row r="2260" spans="13:13">
      <c r="M2260" s="83"/>
    </row>
    <row r="2261" spans="13:13">
      <c r="M2261" s="83"/>
    </row>
    <row r="2262" spans="13:13">
      <c r="M2262" s="83"/>
    </row>
    <row r="2263" spans="13:13">
      <c r="M2263" s="83"/>
    </row>
    <row r="2264" spans="13:13">
      <c r="M2264" s="83"/>
    </row>
    <row r="2265" spans="13:13">
      <c r="M2265" s="83"/>
    </row>
    <row r="2266" spans="13:13">
      <c r="M2266" s="83"/>
    </row>
    <row r="2267" spans="13:13">
      <c r="M2267" s="83"/>
    </row>
    <row r="2268" spans="13:13">
      <c r="M2268" s="83"/>
    </row>
    <row r="2269" spans="13:13">
      <c r="M2269" s="83"/>
    </row>
    <row r="2270" spans="13:13">
      <c r="M2270" s="83"/>
    </row>
    <row r="2271" spans="13:13">
      <c r="M2271" s="83"/>
    </row>
    <row r="2272" spans="13:13">
      <c r="M2272" s="83"/>
    </row>
    <row r="2273" spans="13:13">
      <c r="M2273" s="83"/>
    </row>
    <row r="2274" spans="13:13">
      <c r="M2274" s="83"/>
    </row>
    <row r="2275" spans="13:13">
      <c r="M2275" s="83"/>
    </row>
    <row r="2276" spans="13:13">
      <c r="M2276" s="83"/>
    </row>
    <row r="2277" spans="13:13">
      <c r="M2277" s="83"/>
    </row>
    <row r="2278" spans="13:13">
      <c r="M2278" s="83"/>
    </row>
    <row r="2279" spans="13:13">
      <c r="M2279" s="83"/>
    </row>
    <row r="2280" spans="13:13">
      <c r="M2280" s="83"/>
    </row>
    <row r="2281" spans="13:13">
      <c r="M2281" s="83"/>
    </row>
    <row r="2282" spans="13:13">
      <c r="M2282" s="83"/>
    </row>
    <row r="2283" spans="13:13">
      <c r="M2283" s="83"/>
    </row>
    <row r="2284" spans="13:13">
      <c r="M2284" s="83"/>
    </row>
    <row r="2285" spans="13:13">
      <c r="M2285" s="83"/>
    </row>
    <row r="2286" spans="13:13">
      <c r="M2286" s="83"/>
    </row>
    <row r="2287" spans="13:13">
      <c r="M2287" s="83"/>
    </row>
    <row r="2288" spans="13:13">
      <c r="M2288" s="83"/>
    </row>
    <row r="2289" spans="13:13">
      <c r="M2289" s="83"/>
    </row>
    <row r="2290" spans="13:13">
      <c r="M2290" s="83"/>
    </row>
    <row r="2291" spans="13:13">
      <c r="M2291" s="83"/>
    </row>
    <row r="2292" spans="13:13">
      <c r="M2292" s="83"/>
    </row>
    <row r="2293" spans="13:13">
      <c r="M2293" s="83"/>
    </row>
    <row r="2294" spans="13:13">
      <c r="M2294" s="83"/>
    </row>
    <row r="2295" spans="13:13">
      <c r="M2295" s="83"/>
    </row>
    <row r="2296" spans="13:13">
      <c r="M2296" s="83"/>
    </row>
    <row r="2297" spans="13:13">
      <c r="M2297" s="83"/>
    </row>
    <row r="2298" spans="13:13">
      <c r="M2298" s="83"/>
    </row>
    <row r="2299" spans="13:13">
      <c r="M2299" s="83"/>
    </row>
    <row r="2300" spans="13:13">
      <c r="M2300" s="83"/>
    </row>
    <row r="2301" spans="13:13">
      <c r="M2301" s="83"/>
    </row>
    <row r="2302" spans="13:13">
      <c r="M2302" s="83"/>
    </row>
    <row r="2303" spans="13:13">
      <c r="M2303" s="83"/>
    </row>
    <row r="2304" spans="13:13">
      <c r="M2304" s="83"/>
    </row>
    <row r="2305" spans="13:13">
      <c r="M2305" s="83"/>
    </row>
    <row r="2306" spans="13:13">
      <c r="M2306" s="83"/>
    </row>
    <row r="2307" spans="13:13">
      <c r="M2307" s="83"/>
    </row>
    <row r="2308" spans="13:13">
      <c r="M2308" s="83"/>
    </row>
    <row r="2309" spans="13:13">
      <c r="M2309" s="83"/>
    </row>
    <row r="2310" spans="13:13">
      <c r="M2310" s="83"/>
    </row>
    <row r="2311" spans="13:13">
      <c r="M2311" s="83"/>
    </row>
    <row r="2312" spans="13:13">
      <c r="M2312" s="83"/>
    </row>
    <row r="2313" spans="13:13">
      <c r="M2313" s="83"/>
    </row>
    <row r="2314" spans="13:13">
      <c r="M2314" s="83"/>
    </row>
    <row r="2315" spans="13:13">
      <c r="M2315" s="83"/>
    </row>
    <row r="2316" spans="13:13">
      <c r="M2316" s="83"/>
    </row>
    <row r="2317" spans="13:13">
      <c r="M2317" s="83"/>
    </row>
    <row r="2318" spans="13:13">
      <c r="M2318" s="83"/>
    </row>
    <row r="2319" spans="13:13">
      <c r="M2319" s="83"/>
    </row>
    <row r="2320" spans="13:13">
      <c r="M2320" s="83"/>
    </row>
    <row r="2321" spans="13:13">
      <c r="M2321" s="83"/>
    </row>
    <row r="2322" spans="13:13">
      <c r="M2322" s="83"/>
    </row>
    <row r="2323" spans="13:13">
      <c r="M2323" s="83"/>
    </row>
    <row r="2324" spans="13:13">
      <c r="M2324" s="83"/>
    </row>
    <row r="2325" spans="13:13">
      <c r="M2325" s="83"/>
    </row>
    <row r="2326" spans="13:13">
      <c r="M2326" s="83"/>
    </row>
    <row r="2327" spans="13:13">
      <c r="M2327" s="83"/>
    </row>
    <row r="2328" spans="13:13">
      <c r="M2328" s="83"/>
    </row>
    <row r="2329" spans="13:13">
      <c r="M2329" s="83"/>
    </row>
    <row r="2330" spans="13:13">
      <c r="M2330" s="83"/>
    </row>
    <row r="2331" spans="13:13">
      <c r="M2331" s="83"/>
    </row>
  </sheetData>
  <protectedRanges>
    <protectedRange password="D9D5" sqref="D2" name="Add Rows_8_1_1"/>
    <protectedRange sqref="D2" name="Enter Event Data_14_1_1"/>
    <protectedRange password="D9D5" sqref="G2" name="Add Rows_10_1_1"/>
    <protectedRange sqref="G2" name="Enter Event Data_16_1_1"/>
    <protectedRange password="D9D5" sqref="H2" name="Add Rows_11_1_1"/>
    <protectedRange sqref="H2" name="Enter Event Data_17_1_1"/>
    <protectedRange password="D9D5" sqref="K2" name="Add Rows_12_1_1"/>
    <protectedRange sqref="K2" name="Enter Event Data_18_1_1"/>
  </protectedRanges>
  <mergeCells count="6">
    <mergeCell ref="A35:L35"/>
    <mergeCell ref="A36:L36"/>
    <mergeCell ref="A2:L2"/>
    <mergeCell ref="A33:L33"/>
    <mergeCell ref="A34:L34"/>
    <mergeCell ref="A32:L32"/>
  </mergeCells>
  <printOptions horizontalCentered="1"/>
  <pageMargins left="2.9411764705882353E-2" right="0.7" top="1.0773284313725491" bottom="0.75" header="0.3" footer="0.3"/>
  <pageSetup scale="59" orientation="landscape" r:id="rId1"/>
  <headerFooter>
    <oddHeader>&amp;C&amp;"Arial,Bold"&amp;K000000Table I-4 
Pacific Gas and Electric Company 
 Interruptible and Price Responsive Programs
Year-to-Date Event Summary 
&amp;K000000December&amp;K000000 2017</oddHeader>
    <oddFooter>&amp;L&amp;F&amp;CPage 8 of 11 (2 of 5)&amp;REvents Summary</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U28"/>
  <sheetViews>
    <sheetView view="pageLayout" zoomScale="55" zoomScaleNormal="100" zoomScalePageLayoutView="55" workbookViewId="0">
      <selection activeCell="M1" sqref="M1"/>
    </sheetView>
  </sheetViews>
  <sheetFormatPr defaultRowHeight="12.75"/>
  <cols>
    <col min="1" max="1" width="9.3984375" customWidth="1"/>
    <col min="2" max="2" width="27.1328125" customWidth="1"/>
    <col min="3" max="3" width="11.265625" customWidth="1"/>
    <col min="4" max="4" width="40.3984375" customWidth="1"/>
    <col min="5" max="5" width="9.73046875" customWidth="1"/>
    <col min="6" max="6" width="9.59765625" customWidth="1"/>
    <col min="8" max="8" width="17.86328125" customWidth="1"/>
    <col min="9" max="10" width="8.86328125" customWidth="1"/>
    <col min="12" max="12" width="8" customWidth="1"/>
    <col min="13" max="13" width="11.1328125" style="830" customWidth="1"/>
    <col min="14" max="14" width="11.1328125" style="399" customWidth="1"/>
  </cols>
  <sheetData>
    <row r="1" spans="1:13" s="100" customFormat="1" ht="55.5" customHeight="1">
      <c r="A1" s="415" t="s">
        <v>122</v>
      </c>
      <c r="B1" s="416" t="s">
        <v>123</v>
      </c>
      <c r="C1" s="499" t="s">
        <v>124</v>
      </c>
      <c r="D1" s="417" t="s">
        <v>194</v>
      </c>
      <c r="E1" s="418" t="s">
        <v>196</v>
      </c>
      <c r="F1" s="418" t="s">
        <v>125</v>
      </c>
      <c r="G1" s="419" t="s">
        <v>126</v>
      </c>
      <c r="H1" s="420" t="s">
        <v>127</v>
      </c>
      <c r="I1" s="421" t="s">
        <v>128</v>
      </c>
      <c r="J1" s="422" t="s">
        <v>129</v>
      </c>
      <c r="K1" s="422" t="s">
        <v>130</v>
      </c>
      <c r="L1" s="423" t="s">
        <v>131</v>
      </c>
      <c r="M1" s="419" t="s">
        <v>199</v>
      </c>
    </row>
    <row r="2" spans="1:13" s="101" customFormat="1" ht="24.75" customHeight="1">
      <c r="A2" s="953" t="s">
        <v>346</v>
      </c>
      <c r="B2" s="952"/>
      <c r="C2" s="952"/>
      <c r="D2" s="952"/>
      <c r="E2" s="952"/>
      <c r="F2" s="952"/>
      <c r="G2" s="952"/>
      <c r="H2" s="952"/>
      <c r="I2" s="952"/>
      <c r="J2" s="952"/>
      <c r="K2" s="952"/>
      <c r="L2" s="952"/>
      <c r="M2" s="959"/>
    </row>
    <row r="3" spans="1:13" s="83" customFormat="1" ht="18" customHeight="1">
      <c r="A3" s="426"/>
      <c r="B3" s="489" t="s">
        <v>249</v>
      </c>
      <c r="C3" s="501" t="s">
        <v>309</v>
      </c>
      <c r="D3" s="493" t="s">
        <v>305</v>
      </c>
      <c r="E3" s="496">
        <v>1</v>
      </c>
      <c r="F3" s="488">
        <v>42902</v>
      </c>
      <c r="G3" s="493" t="s">
        <v>286</v>
      </c>
      <c r="H3" s="489" t="s">
        <v>308</v>
      </c>
      <c r="I3" s="494">
        <v>208936</v>
      </c>
      <c r="J3" s="491">
        <v>0.58333333333333337</v>
      </c>
      <c r="K3" s="491">
        <v>0.75</v>
      </c>
      <c r="L3" s="492">
        <v>4</v>
      </c>
      <c r="M3" s="495">
        <v>50.351300000000002</v>
      </c>
    </row>
    <row r="4" spans="1:13" s="83" customFormat="1" ht="18" customHeight="1">
      <c r="A4" s="426"/>
      <c r="B4" s="408" t="s">
        <v>249</v>
      </c>
      <c r="C4" s="500" t="s">
        <v>309</v>
      </c>
      <c r="D4" s="482" t="s">
        <v>305</v>
      </c>
      <c r="E4" s="404">
        <v>2</v>
      </c>
      <c r="F4" s="401">
        <v>42905</v>
      </c>
      <c r="G4" s="482" t="s">
        <v>286</v>
      </c>
      <c r="H4" s="408" t="s">
        <v>308</v>
      </c>
      <c r="I4" s="483">
        <v>208936</v>
      </c>
      <c r="J4" s="409">
        <v>0.58333333333333337</v>
      </c>
      <c r="K4" s="409">
        <v>0.75</v>
      </c>
      <c r="L4" s="403">
        <v>4</v>
      </c>
      <c r="M4" s="484">
        <v>51.599409999999914</v>
      </c>
    </row>
    <row r="5" spans="1:13" s="83" customFormat="1" ht="18" customHeight="1">
      <c r="A5" s="426"/>
      <c r="B5" s="408" t="s">
        <v>249</v>
      </c>
      <c r="C5" s="500" t="s">
        <v>309</v>
      </c>
      <c r="D5" s="482" t="s">
        <v>305</v>
      </c>
      <c r="E5" s="404">
        <v>3</v>
      </c>
      <c r="F5" s="401">
        <v>42906</v>
      </c>
      <c r="G5" s="482" t="s">
        <v>286</v>
      </c>
      <c r="H5" s="408" t="s">
        <v>308</v>
      </c>
      <c r="I5" s="483">
        <v>208753</v>
      </c>
      <c r="J5" s="409">
        <v>0.58333333333333337</v>
      </c>
      <c r="K5" s="409">
        <v>0.75</v>
      </c>
      <c r="L5" s="403">
        <v>4</v>
      </c>
      <c r="M5" s="484">
        <v>27.545249999999999</v>
      </c>
    </row>
    <row r="6" spans="1:13" s="83" customFormat="1" ht="18" customHeight="1">
      <c r="A6" s="426"/>
      <c r="B6" s="408" t="s">
        <v>249</v>
      </c>
      <c r="C6" s="500" t="s">
        <v>309</v>
      </c>
      <c r="D6" s="482" t="s">
        <v>305</v>
      </c>
      <c r="E6" s="404">
        <v>4</v>
      </c>
      <c r="F6" s="401">
        <v>42908</v>
      </c>
      <c r="G6" s="482" t="s">
        <v>286</v>
      </c>
      <c r="H6" s="408" t="s">
        <v>308</v>
      </c>
      <c r="I6" s="483">
        <v>208753</v>
      </c>
      <c r="J6" s="409">
        <v>0.58333333333333337</v>
      </c>
      <c r="K6" s="409">
        <v>0.75</v>
      </c>
      <c r="L6" s="403">
        <v>4</v>
      </c>
      <c r="M6" s="484">
        <v>56.926459999999963</v>
      </c>
    </row>
    <row r="7" spans="1:13" s="83" customFormat="1" ht="18" customHeight="1" thickBot="1">
      <c r="A7" s="426"/>
      <c r="B7" s="683" t="s">
        <v>249</v>
      </c>
      <c r="C7" s="667" t="s">
        <v>309</v>
      </c>
      <c r="D7" s="668" t="s">
        <v>305</v>
      </c>
      <c r="E7" s="679">
        <v>5</v>
      </c>
      <c r="F7" s="669">
        <v>42909</v>
      </c>
      <c r="G7" s="668" t="s">
        <v>286</v>
      </c>
      <c r="H7" s="683" t="s">
        <v>308</v>
      </c>
      <c r="I7" s="670">
        <v>208753</v>
      </c>
      <c r="J7" s="672">
        <v>0.58333333333333337</v>
      </c>
      <c r="K7" s="672">
        <v>0.75</v>
      </c>
      <c r="L7" s="673">
        <v>4</v>
      </c>
      <c r="M7" s="675">
        <v>53.090459999999965</v>
      </c>
    </row>
    <row r="8" spans="1:13" s="83" customFormat="1" ht="18" customHeight="1">
      <c r="A8" s="426"/>
      <c r="B8" s="489" t="s">
        <v>249</v>
      </c>
      <c r="C8" s="501" t="s">
        <v>314</v>
      </c>
      <c r="D8" s="493" t="s">
        <v>305</v>
      </c>
      <c r="E8" s="496">
        <v>6</v>
      </c>
      <c r="F8" s="488">
        <v>42923</v>
      </c>
      <c r="G8" s="493" t="s">
        <v>286</v>
      </c>
      <c r="H8" s="489" t="s">
        <v>308</v>
      </c>
      <c r="I8" s="494">
        <v>207353</v>
      </c>
      <c r="J8" s="491">
        <v>0.58333333333333337</v>
      </c>
      <c r="K8" s="491">
        <v>0.75</v>
      </c>
      <c r="L8" s="492">
        <v>4</v>
      </c>
      <c r="M8" s="495">
        <v>55.342102500000067</v>
      </c>
    </row>
    <row r="9" spans="1:13" s="83" customFormat="1" ht="18" customHeight="1">
      <c r="A9" s="426"/>
      <c r="B9" s="408" t="s">
        <v>249</v>
      </c>
      <c r="C9" s="500" t="s">
        <v>314</v>
      </c>
      <c r="D9" s="482" t="s">
        <v>305</v>
      </c>
      <c r="E9" s="404">
        <v>7</v>
      </c>
      <c r="F9" s="401">
        <v>42943</v>
      </c>
      <c r="G9" s="482" t="s">
        <v>286</v>
      </c>
      <c r="H9" s="408" t="s">
        <v>308</v>
      </c>
      <c r="I9" s="483">
        <v>205991</v>
      </c>
      <c r="J9" s="409">
        <v>0.58333333333333337</v>
      </c>
      <c r="K9" s="409">
        <v>0.75</v>
      </c>
      <c r="L9" s="403">
        <v>4</v>
      </c>
      <c r="M9" s="484">
        <v>30.1</v>
      </c>
    </row>
    <row r="10" spans="1:13" s="518" customFormat="1" ht="18" customHeight="1" thickBot="1">
      <c r="A10" s="426"/>
      <c r="B10" s="683" t="s">
        <v>249</v>
      </c>
      <c r="C10" s="667" t="s">
        <v>314</v>
      </c>
      <c r="D10" s="668" t="s">
        <v>305</v>
      </c>
      <c r="E10" s="679">
        <v>8</v>
      </c>
      <c r="F10" s="669">
        <v>42947</v>
      </c>
      <c r="G10" s="668" t="s">
        <v>286</v>
      </c>
      <c r="H10" s="683" t="s">
        <v>308</v>
      </c>
      <c r="I10" s="670">
        <v>205755</v>
      </c>
      <c r="J10" s="672">
        <v>0.58333333333333337</v>
      </c>
      <c r="K10" s="672">
        <v>0.75</v>
      </c>
      <c r="L10" s="673">
        <v>4</v>
      </c>
      <c r="M10" s="675">
        <v>18.5</v>
      </c>
    </row>
    <row r="11" spans="1:13" s="83" customFormat="1" ht="18" customHeight="1">
      <c r="A11" s="426"/>
      <c r="B11" s="486" t="s">
        <v>249</v>
      </c>
      <c r="C11" s="501" t="s">
        <v>343</v>
      </c>
      <c r="D11" s="487" t="s">
        <v>305</v>
      </c>
      <c r="E11" s="496">
        <v>9</v>
      </c>
      <c r="F11" s="804">
        <v>42948</v>
      </c>
      <c r="G11" s="487" t="s">
        <v>286</v>
      </c>
      <c r="H11" s="486" t="s">
        <v>308</v>
      </c>
      <c r="I11" s="539">
        <v>205755</v>
      </c>
      <c r="J11" s="540">
        <v>0.58333333333333337</v>
      </c>
      <c r="K11" s="540">
        <v>0.75</v>
      </c>
      <c r="L11" s="492">
        <v>4</v>
      </c>
      <c r="M11" s="497">
        <v>21.3</v>
      </c>
    </row>
    <row r="12" spans="1:13" s="83" customFormat="1" ht="18" customHeight="1">
      <c r="A12" s="426"/>
      <c r="B12" s="400" t="s">
        <v>249</v>
      </c>
      <c r="C12" s="500" t="s">
        <v>343</v>
      </c>
      <c r="D12" s="402" t="s">
        <v>305</v>
      </c>
      <c r="E12" s="404">
        <v>10</v>
      </c>
      <c r="F12" s="534">
        <v>42949</v>
      </c>
      <c r="G12" s="402" t="s">
        <v>286</v>
      </c>
      <c r="H12" s="400" t="s">
        <v>308</v>
      </c>
      <c r="I12" s="535">
        <v>205755</v>
      </c>
      <c r="J12" s="425">
        <v>0.58333333333333337</v>
      </c>
      <c r="K12" s="425">
        <v>0.75</v>
      </c>
      <c r="L12" s="403">
        <v>4</v>
      </c>
      <c r="M12" s="536">
        <v>26.6</v>
      </c>
    </row>
    <row r="13" spans="1:13" s="83" customFormat="1" ht="18" customHeight="1">
      <c r="A13" s="426"/>
      <c r="B13" s="400" t="s">
        <v>249</v>
      </c>
      <c r="C13" s="500" t="s">
        <v>343</v>
      </c>
      <c r="D13" s="402" t="s">
        <v>305</v>
      </c>
      <c r="E13" s="404">
        <v>11</v>
      </c>
      <c r="F13" s="534">
        <v>42975</v>
      </c>
      <c r="G13" s="402" t="s">
        <v>286</v>
      </c>
      <c r="H13" s="400" t="s">
        <v>308</v>
      </c>
      <c r="I13" s="535">
        <v>203966</v>
      </c>
      <c r="J13" s="425">
        <v>0.58333333333333337</v>
      </c>
      <c r="K13" s="425">
        <v>0.75</v>
      </c>
      <c r="L13" s="403">
        <v>4</v>
      </c>
      <c r="M13" s="536">
        <v>43.8</v>
      </c>
    </row>
    <row r="14" spans="1:13" s="83" customFormat="1" ht="18" customHeight="1">
      <c r="A14" s="426"/>
      <c r="B14" s="400" t="s">
        <v>249</v>
      </c>
      <c r="C14" s="500" t="s">
        <v>343</v>
      </c>
      <c r="D14" s="402" t="s">
        <v>305</v>
      </c>
      <c r="E14" s="404">
        <v>12</v>
      </c>
      <c r="F14" s="534">
        <v>42976</v>
      </c>
      <c r="G14" s="402" t="s">
        <v>286</v>
      </c>
      <c r="H14" s="400" t="s">
        <v>308</v>
      </c>
      <c r="I14" s="535">
        <v>203966</v>
      </c>
      <c r="J14" s="425">
        <v>0.58333333333333337</v>
      </c>
      <c r="K14" s="425">
        <v>0.75</v>
      </c>
      <c r="L14" s="403">
        <v>4</v>
      </c>
      <c r="M14" s="536">
        <v>6.9</v>
      </c>
    </row>
    <row r="15" spans="1:13" s="83" customFormat="1" ht="18" customHeight="1" thickBot="1">
      <c r="A15" s="426"/>
      <c r="B15" s="677" t="s">
        <v>249</v>
      </c>
      <c r="C15" s="667" t="s">
        <v>343</v>
      </c>
      <c r="D15" s="678" t="s">
        <v>305</v>
      </c>
      <c r="E15" s="679">
        <v>13</v>
      </c>
      <c r="F15" s="680">
        <v>42978</v>
      </c>
      <c r="G15" s="678" t="s">
        <v>286</v>
      </c>
      <c r="H15" s="677" t="s">
        <v>308</v>
      </c>
      <c r="I15" s="681">
        <v>203838</v>
      </c>
      <c r="J15" s="682">
        <v>0.58333333333333337</v>
      </c>
      <c r="K15" s="682">
        <v>0.75</v>
      </c>
      <c r="L15" s="673">
        <v>4</v>
      </c>
      <c r="M15" s="694">
        <v>47.9</v>
      </c>
    </row>
    <row r="16" spans="1:13" s="99" customFormat="1" ht="18" customHeight="1">
      <c r="A16" s="426"/>
      <c r="B16" s="489" t="s">
        <v>249</v>
      </c>
      <c r="C16" s="501" t="s">
        <v>361</v>
      </c>
      <c r="D16" s="493" t="s">
        <v>288</v>
      </c>
      <c r="E16" s="493">
        <v>14</v>
      </c>
      <c r="F16" s="488">
        <v>42979</v>
      </c>
      <c r="G16" s="493" t="s">
        <v>286</v>
      </c>
      <c r="H16" s="723" t="s">
        <v>308</v>
      </c>
      <c r="I16" s="494">
        <v>203838</v>
      </c>
      <c r="J16" s="491">
        <v>0.58333333333333337</v>
      </c>
      <c r="K16" s="491">
        <v>0.75</v>
      </c>
      <c r="L16" s="718">
        <v>4</v>
      </c>
      <c r="M16" s="719">
        <v>84.592290000000148</v>
      </c>
    </row>
    <row r="17" spans="1:16375" s="99" customFormat="1" ht="18" customHeight="1">
      <c r="A17" s="724"/>
      <c r="B17" s="408" t="s">
        <v>249</v>
      </c>
      <c r="C17" s="500" t="s">
        <v>361</v>
      </c>
      <c r="D17" s="482" t="s">
        <v>288</v>
      </c>
      <c r="E17" s="482">
        <v>15</v>
      </c>
      <c r="F17" s="401">
        <v>42980</v>
      </c>
      <c r="G17" s="482" t="s">
        <v>286</v>
      </c>
      <c r="H17" s="699" t="s">
        <v>308</v>
      </c>
      <c r="I17" s="483">
        <v>203838</v>
      </c>
      <c r="J17" s="409">
        <v>0.58333333333333337</v>
      </c>
      <c r="K17" s="409">
        <v>0.75</v>
      </c>
      <c r="L17" s="721">
        <v>4</v>
      </c>
      <c r="M17" s="722">
        <v>41.895510000000186</v>
      </c>
    </row>
    <row r="18" spans="1:16375" s="99" customFormat="1" ht="10.5" customHeight="1">
      <c r="A18" s="399"/>
      <c r="B18" s="852"/>
      <c r="C18" s="853"/>
      <c r="D18" s="854"/>
      <c r="E18" s="854"/>
      <c r="F18" s="855"/>
      <c r="G18" s="854"/>
      <c r="H18" s="856"/>
      <c r="I18" s="857"/>
      <c r="J18" s="858"/>
      <c r="K18" s="858"/>
      <c r="L18" s="411"/>
      <c r="M18" s="861"/>
    </row>
    <row r="19" spans="1:16375" s="99" customFormat="1" ht="13.5" customHeight="1">
      <c r="A19" s="960" t="s">
        <v>258</v>
      </c>
      <c r="B19" s="961"/>
      <c r="C19" s="961"/>
      <c r="D19" s="961"/>
      <c r="E19" s="961"/>
      <c r="F19" s="961"/>
      <c r="G19" s="961"/>
      <c r="H19" s="961"/>
      <c r="I19" s="961"/>
      <c r="J19" s="961"/>
      <c r="K19" s="961"/>
      <c r="L19" s="961"/>
      <c r="M19" s="961"/>
      <c r="N19" s="520"/>
      <c r="O19" s="521"/>
      <c r="P19" s="521"/>
      <c r="Q19" s="521"/>
      <c r="R19" s="521"/>
      <c r="S19" s="521"/>
    </row>
    <row r="20" spans="1:16375" s="85" customFormat="1" ht="29.25" customHeight="1">
      <c r="A20" s="950" t="s">
        <v>331</v>
      </c>
      <c r="B20" s="950"/>
      <c r="C20" s="950"/>
      <c r="D20" s="950"/>
      <c r="E20" s="950"/>
      <c r="F20" s="950"/>
      <c r="G20" s="950"/>
      <c r="H20" s="950"/>
      <c r="I20" s="950"/>
      <c r="J20" s="950"/>
      <c r="K20" s="950"/>
      <c r="L20" s="950"/>
      <c r="M20" s="950"/>
      <c r="N20" s="520"/>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c r="IN20" s="84"/>
      <c r="IO20" s="84"/>
      <c r="IP20" s="84"/>
      <c r="IQ20" s="84"/>
      <c r="IR20" s="84"/>
      <c r="IS20" s="84"/>
      <c r="IT20" s="84"/>
      <c r="IU20" s="84"/>
      <c r="IV20" s="84"/>
      <c r="IW20" s="84"/>
      <c r="IX20" s="84"/>
      <c r="IY20" s="84"/>
      <c r="IZ20" s="84"/>
      <c r="JA20" s="84"/>
      <c r="JB20" s="84"/>
      <c r="JC20" s="84"/>
      <c r="JD20" s="84"/>
      <c r="JE20" s="84"/>
      <c r="JF20" s="84"/>
      <c r="JG20" s="84"/>
      <c r="JH20" s="84"/>
      <c r="JI20" s="84"/>
      <c r="JJ20" s="84"/>
      <c r="JK20" s="84"/>
      <c r="JL20" s="84"/>
      <c r="JM20" s="84"/>
      <c r="JN20" s="84"/>
      <c r="JO20" s="84"/>
      <c r="JP20" s="84"/>
      <c r="JQ20" s="84"/>
      <c r="JR20" s="84"/>
      <c r="JS20" s="84"/>
      <c r="JT20" s="84"/>
      <c r="JU20" s="84"/>
      <c r="JV20" s="84"/>
      <c r="JW20" s="84"/>
      <c r="JX20" s="84"/>
      <c r="JY20" s="84"/>
      <c r="JZ20" s="84"/>
      <c r="KA20" s="84"/>
      <c r="KB20" s="84"/>
      <c r="KC20" s="84"/>
      <c r="KD20" s="84"/>
      <c r="KE20" s="84"/>
      <c r="KF20" s="84"/>
      <c r="KG20" s="84"/>
      <c r="KH20" s="84"/>
      <c r="KI20" s="84"/>
      <c r="KJ20" s="84"/>
      <c r="KK20" s="84"/>
      <c r="KL20" s="84"/>
      <c r="KM20" s="84"/>
      <c r="KN20" s="84"/>
      <c r="KO20" s="84"/>
      <c r="KP20" s="84"/>
      <c r="KQ20" s="84"/>
      <c r="KR20" s="84"/>
      <c r="KS20" s="84"/>
      <c r="KT20" s="84"/>
      <c r="KU20" s="84"/>
      <c r="KV20" s="84"/>
      <c r="KW20" s="84"/>
      <c r="KX20" s="84"/>
      <c r="KY20" s="84"/>
      <c r="KZ20" s="84"/>
      <c r="LA20" s="84"/>
      <c r="LB20" s="84"/>
      <c r="LC20" s="84"/>
      <c r="LD20" s="84"/>
      <c r="LE20" s="84"/>
      <c r="LF20" s="84"/>
      <c r="LG20" s="84"/>
      <c r="LH20" s="84"/>
      <c r="LI20" s="84"/>
      <c r="LJ20" s="84"/>
      <c r="LK20" s="84"/>
      <c r="LL20" s="84"/>
      <c r="LM20" s="84"/>
      <c r="LN20" s="84"/>
      <c r="LO20" s="84"/>
      <c r="LP20" s="84"/>
      <c r="LQ20" s="84"/>
      <c r="LR20" s="84"/>
      <c r="LS20" s="84"/>
      <c r="LT20" s="84"/>
      <c r="LU20" s="84"/>
      <c r="LV20" s="84"/>
      <c r="LW20" s="84"/>
      <c r="LX20" s="84"/>
      <c r="LY20" s="84"/>
      <c r="LZ20" s="84"/>
      <c r="MA20" s="84"/>
      <c r="MB20" s="84"/>
      <c r="MC20" s="84"/>
      <c r="MD20" s="84"/>
      <c r="ME20" s="84"/>
      <c r="MF20" s="84"/>
      <c r="MG20" s="84"/>
      <c r="MH20" s="84"/>
      <c r="MI20" s="84"/>
      <c r="MJ20" s="84"/>
      <c r="MK20" s="84"/>
      <c r="ML20" s="84"/>
      <c r="MM20" s="84"/>
      <c r="MN20" s="84"/>
      <c r="MO20" s="84"/>
      <c r="MP20" s="84"/>
      <c r="MQ20" s="84"/>
      <c r="MR20" s="84"/>
      <c r="MS20" s="84"/>
      <c r="MT20" s="84"/>
      <c r="MU20" s="84"/>
      <c r="MV20" s="84"/>
      <c r="MW20" s="84"/>
      <c r="MX20" s="84"/>
      <c r="MY20" s="84"/>
      <c r="MZ20" s="84"/>
      <c r="NA20" s="84"/>
      <c r="NB20" s="84"/>
      <c r="NC20" s="84"/>
      <c r="ND20" s="84"/>
      <c r="NE20" s="84"/>
      <c r="NF20" s="84"/>
      <c r="NG20" s="84"/>
      <c r="NH20" s="84"/>
      <c r="NI20" s="84"/>
      <c r="NJ20" s="84"/>
      <c r="NK20" s="84"/>
      <c r="NL20" s="84"/>
      <c r="NM20" s="84"/>
      <c r="NN20" s="84"/>
      <c r="NO20" s="84"/>
      <c r="NP20" s="84"/>
      <c r="NQ20" s="84"/>
      <c r="NR20" s="84"/>
      <c r="NS20" s="84"/>
      <c r="NT20" s="84"/>
      <c r="NU20" s="84"/>
      <c r="NV20" s="84"/>
      <c r="NW20" s="84"/>
      <c r="NX20" s="84"/>
      <c r="NY20" s="84"/>
      <c r="NZ20" s="84"/>
      <c r="OA20" s="84"/>
      <c r="OB20" s="84"/>
      <c r="OC20" s="84"/>
      <c r="OD20" s="84"/>
      <c r="OE20" s="84"/>
      <c r="OF20" s="84"/>
      <c r="OG20" s="84"/>
      <c r="OH20" s="84"/>
      <c r="OI20" s="84"/>
      <c r="OJ20" s="84"/>
      <c r="OK20" s="84"/>
      <c r="OL20" s="84"/>
      <c r="OM20" s="84"/>
      <c r="ON20" s="84"/>
      <c r="OO20" s="84"/>
      <c r="OP20" s="84"/>
      <c r="OQ20" s="84"/>
      <c r="OR20" s="84"/>
      <c r="OS20" s="84"/>
      <c r="OT20" s="84"/>
      <c r="OU20" s="84"/>
      <c r="OV20" s="84"/>
      <c r="OW20" s="84"/>
      <c r="OX20" s="84"/>
      <c r="OY20" s="84"/>
      <c r="OZ20" s="84"/>
      <c r="PA20" s="84"/>
      <c r="PB20" s="84"/>
      <c r="PC20" s="84"/>
      <c r="PD20" s="84"/>
      <c r="PE20" s="84"/>
      <c r="PF20" s="84"/>
      <c r="PG20" s="84"/>
      <c r="PH20" s="84"/>
      <c r="PI20" s="84"/>
      <c r="PJ20" s="84"/>
      <c r="PK20" s="84"/>
      <c r="PL20" s="84"/>
      <c r="PM20" s="84"/>
      <c r="PN20" s="84"/>
      <c r="PO20" s="84"/>
      <c r="PP20" s="84"/>
      <c r="PQ20" s="84"/>
      <c r="PR20" s="84"/>
      <c r="PS20" s="84"/>
      <c r="PT20" s="84"/>
      <c r="PU20" s="84"/>
      <c r="PV20" s="84"/>
      <c r="PW20" s="84"/>
      <c r="PX20" s="84"/>
      <c r="PY20" s="84"/>
      <c r="PZ20" s="84"/>
      <c r="QA20" s="84"/>
      <c r="QB20" s="84"/>
      <c r="QC20" s="84"/>
      <c r="QD20" s="84"/>
      <c r="QE20" s="84"/>
      <c r="QF20" s="84"/>
      <c r="QG20" s="84"/>
      <c r="QH20" s="84"/>
      <c r="QI20" s="84"/>
      <c r="QJ20" s="84"/>
      <c r="QK20" s="84"/>
      <c r="QL20" s="84"/>
      <c r="QM20" s="84"/>
      <c r="QN20" s="84"/>
      <c r="QO20" s="84"/>
      <c r="QP20" s="84"/>
      <c r="QQ20" s="84"/>
      <c r="QR20" s="84"/>
      <c r="QS20" s="84"/>
      <c r="QT20" s="84"/>
      <c r="QU20" s="84"/>
      <c r="QV20" s="84"/>
      <c r="QW20" s="84"/>
      <c r="QX20" s="84"/>
      <c r="QY20" s="84"/>
      <c r="QZ20" s="84"/>
      <c r="RA20" s="84"/>
      <c r="RB20" s="84"/>
      <c r="RC20" s="84"/>
      <c r="RD20" s="84"/>
      <c r="RE20" s="84"/>
      <c r="RF20" s="84"/>
      <c r="RG20" s="84"/>
      <c r="RH20" s="84"/>
      <c r="RI20" s="84"/>
      <c r="RJ20" s="84"/>
      <c r="RK20" s="84"/>
      <c r="RL20" s="84"/>
      <c r="RM20" s="84"/>
      <c r="RN20" s="84"/>
      <c r="RO20" s="84"/>
      <c r="RP20" s="84"/>
      <c r="RQ20" s="84"/>
      <c r="RR20" s="84"/>
      <c r="RS20" s="84"/>
      <c r="RT20" s="84"/>
      <c r="RU20" s="84"/>
      <c r="RV20" s="84"/>
      <c r="RW20" s="84"/>
      <c r="RX20" s="84"/>
      <c r="RY20" s="84"/>
      <c r="RZ20" s="84"/>
      <c r="SA20" s="84"/>
      <c r="SB20" s="84"/>
      <c r="SC20" s="84"/>
      <c r="SD20" s="84"/>
      <c r="SE20" s="84"/>
      <c r="SF20" s="84"/>
      <c r="SG20" s="84"/>
      <c r="SH20" s="84"/>
      <c r="SI20" s="84"/>
      <c r="SJ20" s="84"/>
      <c r="SK20" s="84"/>
      <c r="SL20" s="84"/>
      <c r="SM20" s="84"/>
      <c r="SN20" s="84"/>
      <c r="SO20" s="84"/>
      <c r="SP20" s="84"/>
      <c r="SQ20" s="84"/>
      <c r="SR20" s="84"/>
      <c r="SS20" s="84"/>
      <c r="ST20" s="84"/>
      <c r="SU20" s="84"/>
      <c r="SV20" s="84"/>
      <c r="SW20" s="84"/>
      <c r="SX20" s="84"/>
      <c r="SY20" s="84"/>
      <c r="SZ20" s="84"/>
      <c r="TA20" s="84"/>
      <c r="TB20" s="84"/>
      <c r="TC20" s="84"/>
      <c r="TD20" s="84"/>
      <c r="TE20" s="84"/>
      <c r="TF20" s="84"/>
      <c r="TG20" s="84"/>
      <c r="TH20" s="84"/>
      <c r="TI20" s="84"/>
      <c r="TJ20" s="84"/>
      <c r="TK20" s="84"/>
      <c r="TL20" s="84"/>
      <c r="TM20" s="84"/>
      <c r="TN20" s="84"/>
      <c r="TO20" s="84"/>
      <c r="TP20" s="84"/>
      <c r="TQ20" s="84"/>
      <c r="TR20" s="84"/>
      <c r="TS20" s="84"/>
      <c r="TT20" s="84"/>
      <c r="TU20" s="84"/>
      <c r="TV20" s="84"/>
      <c r="TW20" s="84"/>
      <c r="TX20" s="84"/>
      <c r="TY20" s="84"/>
      <c r="TZ20" s="84"/>
      <c r="UA20" s="84"/>
      <c r="UB20" s="84"/>
      <c r="UC20" s="84"/>
      <c r="UD20" s="84"/>
      <c r="UE20" s="84"/>
      <c r="UF20" s="84"/>
      <c r="UG20" s="84"/>
      <c r="UH20" s="84"/>
      <c r="UI20" s="84"/>
      <c r="UJ20" s="84"/>
      <c r="UK20" s="84"/>
      <c r="UL20" s="84"/>
      <c r="UM20" s="84"/>
      <c r="UN20" s="84"/>
      <c r="UO20" s="84"/>
      <c r="UP20" s="84"/>
      <c r="UQ20" s="84"/>
      <c r="UR20" s="84"/>
      <c r="US20" s="84"/>
      <c r="UT20" s="84"/>
      <c r="UU20" s="84"/>
      <c r="UV20" s="84"/>
      <c r="UW20" s="84"/>
      <c r="UX20" s="84"/>
      <c r="UY20" s="84"/>
      <c r="UZ20" s="84"/>
      <c r="VA20" s="84"/>
      <c r="VB20" s="84"/>
      <c r="VC20" s="84"/>
      <c r="VD20" s="84"/>
      <c r="VE20" s="84"/>
      <c r="VF20" s="84"/>
      <c r="VG20" s="84"/>
      <c r="VH20" s="84"/>
      <c r="VI20" s="84"/>
      <c r="VJ20" s="84"/>
      <c r="VK20" s="84"/>
      <c r="VL20" s="84"/>
      <c r="VM20" s="84"/>
      <c r="VN20" s="84"/>
      <c r="VO20" s="84"/>
      <c r="VP20" s="84"/>
      <c r="VQ20" s="84"/>
      <c r="VR20" s="84"/>
      <c r="VS20" s="84"/>
      <c r="VT20" s="84"/>
      <c r="VU20" s="84"/>
      <c r="VV20" s="84"/>
      <c r="VW20" s="84"/>
      <c r="VX20" s="84"/>
      <c r="VY20" s="84"/>
      <c r="VZ20" s="84"/>
      <c r="WA20" s="84"/>
      <c r="WB20" s="84"/>
      <c r="WC20" s="84"/>
      <c r="WD20" s="84"/>
      <c r="WE20" s="84"/>
      <c r="WF20" s="84"/>
      <c r="WG20" s="84"/>
      <c r="WH20" s="84"/>
      <c r="WI20" s="84"/>
      <c r="WJ20" s="84"/>
      <c r="WK20" s="84"/>
      <c r="WL20" s="84"/>
      <c r="WM20" s="84"/>
      <c r="WN20" s="84"/>
      <c r="WO20" s="84"/>
      <c r="WP20" s="84"/>
      <c r="WQ20" s="84"/>
      <c r="WR20" s="84"/>
      <c r="WS20" s="84"/>
      <c r="WT20" s="84"/>
      <c r="WU20" s="84"/>
      <c r="WV20" s="84"/>
      <c r="WW20" s="84"/>
      <c r="WX20" s="84"/>
      <c r="WY20" s="84"/>
      <c r="WZ20" s="84"/>
      <c r="XA20" s="84"/>
      <c r="XB20" s="84"/>
      <c r="XC20" s="84"/>
      <c r="XD20" s="84"/>
      <c r="XE20" s="84"/>
      <c r="XF20" s="84"/>
      <c r="XG20" s="84"/>
      <c r="XH20" s="84"/>
      <c r="XI20" s="84"/>
      <c r="XJ20" s="84"/>
      <c r="XK20" s="84"/>
      <c r="XL20" s="84"/>
      <c r="XM20" s="84"/>
      <c r="XN20" s="84"/>
      <c r="XO20" s="84"/>
      <c r="XP20" s="84"/>
      <c r="XQ20" s="84"/>
      <c r="XR20" s="84"/>
      <c r="XS20" s="84"/>
      <c r="XT20" s="84"/>
      <c r="XU20" s="84"/>
      <c r="XV20" s="84"/>
      <c r="XW20" s="84"/>
      <c r="XX20" s="84"/>
      <c r="XY20" s="84"/>
      <c r="XZ20" s="84"/>
      <c r="YA20" s="84"/>
      <c r="YB20" s="84"/>
      <c r="YC20" s="84"/>
      <c r="YD20" s="84"/>
      <c r="YE20" s="84"/>
      <c r="YF20" s="84"/>
      <c r="YG20" s="84"/>
      <c r="YH20" s="84"/>
      <c r="YI20" s="84"/>
      <c r="YJ20" s="84"/>
      <c r="YK20" s="84"/>
      <c r="YL20" s="84"/>
      <c r="YM20" s="84"/>
      <c r="YN20" s="84"/>
      <c r="YO20" s="84"/>
      <c r="YP20" s="84"/>
      <c r="YQ20" s="84"/>
      <c r="YR20" s="84"/>
      <c r="YS20" s="84"/>
      <c r="YT20" s="84"/>
      <c r="YU20" s="84"/>
      <c r="YV20" s="84"/>
      <c r="YW20" s="84"/>
      <c r="YX20" s="84"/>
      <c r="YY20" s="84"/>
      <c r="YZ20" s="84"/>
      <c r="ZA20" s="84"/>
      <c r="ZB20" s="84"/>
      <c r="ZC20" s="84"/>
      <c r="ZD20" s="84"/>
      <c r="ZE20" s="84"/>
      <c r="ZF20" s="84"/>
      <c r="ZG20" s="84"/>
      <c r="ZH20" s="84"/>
      <c r="ZI20" s="84"/>
      <c r="ZJ20" s="84"/>
      <c r="ZK20" s="84"/>
      <c r="ZL20" s="84"/>
      <c r="ZM20" s="84"/>
      <c r="ZN20" s="84"/>
      <c r="ZO20" s="84"/>
      <c r="ZP20" s="84"/>
      <c r="ZQ20" s="84"/>
      <c r="ZR20" s="84"/>
      <c r="ZS20" s="84"/>
      <c r="ZT20" s="84"/>
      <c r="ZU20" s="84"/>
      <c r="ZV20" s="84"/>
      <c r="ZW20" s="84"/>
      <c r="ZX20" s="84"/>
      <c r="ZY20" s="84"/>
      <c r="ZZ20" s="84"/>
      <c r="AAA20" s="84"/>
      <c r="AAB20" s="84"/>
      <c r="AAC20" s="84"/>
      <c r="AAD20" s="84"/>
      <c r="AAE20" s="84"/>
      <c r="AAF20" s="84"/>
      <c r="AAG20" s="84"/>
      <c r="AAH20" s="84"/>
      <c r="AAI20" s="84"/>
      <c r="AAJ20" s="84"/>
      <c r="AAK20" s="84"/>
      <c r="AAL20" s="84"/>
      <c r="AAM20" s="84"/>
      <c r="AAN20" s="84"/>
      <c r="AAO20" s="84"/>
      <c r="AAP20" s="84"/>
      <c r="AAQ20" s="84"/>
      <c r="AAR20" s="84"/>
      <c r="AAS20" s="84"/>
      <c r="AAT20" s="84"/>
      <c r="AAU20" s="84"/>
      <c r="AAV20" s="84"/>
      <c r="AAW20" s="84"/>
      <c r="AAX20" s="84"/>
      <c r="AAY20" s="84"/>
      <c r="AAZ20" s="84"/>
      <c r="ABA20" s="84"/>
      <c r="ABB20" s="84"/>
      <c r="ABC20" s="84"/>
      <c r="ABD20" s="84"/>
      <c r="ABE20" s="84"/>
      <c r="ABF20" s="84"/>
      <c r="ABG20" s="84"/>
      <c r="ABH20" s="84"/>
      <c r="ABI20" s="84"/>
      <c r="ABJ20" s="84"/>
      <c r="ABK20" s="84"/>
      <c r="ABL20" s="84"/>
      <c r="ABM20" s="84"/>
      <c r="ABN20" s="84"/>
      <c r="ABO20" s="84"/>
      <c r="ABP20" s="84"/>
      <c r="ABQ20" s="84"/>
      <c r="ABR20" s="84"/>
      <c r="ABS20" s="84"/>
      <c r="ABT20" s="84"/>
      <c r="ABU20" s="84"/>
      <c r="ABV20" s="84"/>
      <c r="ABW20" s="84"/>
      <c r="ABX20" s="84"/>
      <c r="ABY20" s="84"/>
      <c r="ABZ20" s="84"/>
      <c r="ACA20" s="84"/>
      <c r="ACB20" s="84"/>
      <c r="ACC20" s="84"/>
      <c r="ACD20" s="84"/>
      <c r="ACE20" s="84"/>
      <c r="ACF20" s="84"/>
      <c r="ACG20" s="84"/>
      <c r="ACH20" s="84"/>
      <c r="ACI20" s="84"/>
      <c r="ACJ20" s="84"/>
      <c r="ACK20" s="84"/>
      <c r="ACL20" s="84"/>
      <c r="ACM20" s="84"/>
      <c r="ACN20" s="84"/>
      <c r="ACO20" s="84"/>
      <c r="ACP20" s="84"/>
      <c r="ACQ20" s="84"/>
      <c r="ACR20" s="84"/>
      <c r="ACS20" s="84"/>
      <c r="ACT20" s="84"/>
      <c r="ACU20" s="84"/>
      <c r="ACV20" s="84"/>
      <c r="ACW20" s="84"/>
      <c r="ACX20" s="84"/>
      <c r="ACY20" s="84"/>
      <c r="ACZ20" s="84"/>
      <c r="ADA20" s="84"/>
      <c r="ADB20" s="84"/>
      <c r="ADC20" s="84"/>
      <c r="ADD20" s="84"/>
      <c r="ADE20" s="84"/>
      <c r="ADF20" s="84"/>
      <c r="ADG20" s="84"/>
      <c r="ADH20" s="84"/>
      <c r="ADI20" s="84"/>
      <c r="ADJ20" s="84"/>
      <c r="ADK20" s="84"/>
      <c r="ADL20" s="84"/>
      <c r="ADM20" s="84"/>
      <c r="ADN20" s="84"/>
      <c r="ADO20" s="84"/>
      <c r="ADP20" s="84"/>
      <c r="ADQ20" s="84"/>
      <c r="ADR20" s="84"/>
      <c r="ADS20" s="84"/>
      <c r="ADT20" s="84"/>
      <c r="ADU20" s="84"/>
      <c r="ADV20" s="84"/>
      <c r="ADW20" s="84"/>
      <c r="ADX20" s="84"/>
      <c r="ADY20" s="84"/>
      <c r="ADZ20" s="84"/>
      <c r="AEA20" s="84"/>
      <c r="AEB20" s="84"/>
      <c r="AEC20" s="84"/>
      <c r="AED20" s="84"/>
      <c r="AEE20" s="84"/>
      <c r="AEF20" s="84"/>
      <c r="AEG20" s="84"/>
      <c r="AEH20" s="84"/>
      <c r="AEI20" s="84"/>
      <c r="AEJ20" s="84"/>
      <c r="AEK20" s="84"/>
      <c r="AEL20" s="84"/>
      <c r="AEM20" s="84"/>
      <c r="AEN20" s="84"/>
      <c r="AEO20" s="84"/>
      <c r="AEP20" s="84"/>
      <c r="AEQ20" s="84"/>
      <c r="AER20" s="84"/>
      <c r="AES20" s="84"/>
      <c r="AET20" s="84"/>
      <c r="AEU20" s="84"/>
      <c r="AEV20" s="84"/>
      <c r="AEW20" s="84"/>
      <c r="AEX20" s="84"/>
      <c r="AEY20" s="84"/>
      <c r="AEZ20" s="84"/>
      <c r="AFA20" s="84"/>
      <c r="AFB20" s="84"/>
      <c r="AFC20" s="84"/>
      <c r="AFD20" s="84"/>
      <c r="AFE20" s="84"/>
      <c r="AFF20" s="84"/>
      <c r="AFG20" s="84"/>
      <c r="AFH20" s="84"/>
      <c r="AFI20" s="84"/>
      <c r="AFJ20" s="84"/>
      <c r="AFK20" s="84"/>
      <c r="AFL20" s="84"/>
      <c r="AFM20" s="84"/>
      <c r="AFN20" s="84"/>
      <c r="AFO20" s="84"/>
      <c r="AFP20" s="84"/>
      <c r="AFQ20" s="84"/>
      <c r="AFR20" s="84"/>
      <c r="AFS20" s="84"/>
      <c r="AFT20" s="84"/>
      <c r="AFU20" s="84"/>
      <c r="AFV20" s="84"/>
      <c r="AFW20" s="84"/>
      <c r="AFX20" s="84"/>
      <c r="AFY20" s="84"/>
      <c r="AFZ20" s="84"/>
      <c r="AGA20" s="84"/>
      <c r="AGB20" s="84"/>
      <c r="AGC20" s="84"/>
      <c r="AGD20" s="84"/>
      <c r="AGE20" s="84"/>
      <c r="AGF20" s="84"/>
      <c r="AGG20" s="84"/>
      <c r="AGH20" s="84"/>
      <c r="AGI20" s="84"/>
      <c r="AGJ20" s="84"/>
      <c r="AGK20" s="84"/>
      <c r="AGL20" s="84"/>
      <c r="AGM20" s="84"/>
      <c r="AGN20" s="84"/>
      <c r="AGO20" s="84"/>
      <c r="AGP20" s="84"/>
      <c r="AGQ20" s="84"/>
      <c r="AGR20" s="84"/>
      <c r="AGS20" s="84"/>
      <c r="AGT20" s="84"/>
      <c r="AGU20" s="84"/>
      <c r="AGV20" s="84"/>
      <c r="AGW20" s="84"/>
      <c r="AGX20" s="84"/>
      <c r="AGY20" s="84"/>
      <c r="AGZ20" s="84"/>
      <c r="AHA20" s="84"/>
      <c r="AHB20" s="84"/>
      <c r="AHC20" s="84"/>
      <c r="AHD20" s="84"/>
      <c r="AHE20" s="84"/>
      <c r="AHF20" s="84"/>
      <c r="AHG20" s="84"/>
      <c r="AHH20" s="84"/>
      <c r="AHI20" s="84"/>
      <c r="AHJ20" s="84"/>
      <c r="AHK20" s="84"/>
      <c r="AHL20" s="84"/>
      <c r="AHM20" s="84"/>
      <c r="AHN20" s="84"/>
      <c r="AHO20" s="84"/>
      <c r="AHP20" s="84"/>
      <c r="AHQ20" s="84"/>
      <c r="AHR20" s="84"/>
      <c r="AHS20" s="84"/>
      <c r="AHT20" s="84"/>
      <c r="AHU20" s="84"/>
      <c r="AHV20" s="84"/>
      <c r="AHW20" s="84"/>
      <c r="AHX20" s="84"/>
      <c r="AHY20" s="84"/>
      <c r="AHZ20" s="84"/>
      <c r="AIA20" s="84"/>
      <c r="AIB20" s="84"/>
      <c r="AIC20" s="84"/>
      <c r="AID20" s="84"/>
      <c r="AIE20" s="84"/>
      <c r="AIF20" s="84"/>
      <c r="AIG20" s="84"/>
      <c r="AIH20" s="84"/>
      <c r="AII20" s="84"/>
      <c r="AIJ20" s="84"/>
      <c r="AIK20" s="84"/>
      <c r="AIL20" s="84"/>
      <c r="AIM20" s="84"/>
      <c r="AIN20" s="84"/>
      <c r="AIO20" s="84"/>
      <c r="AIP20" s="84"/>
      <c r="AIQ20" s="84"/>
      <c r="AIR20" s="84"/>
      <c r="AIS20" s="84"/>
      <c r="AIT20" s="84"/>
      <c r="AIU20" s="84"/>
      <c r="AIV20" s="84"/>
      <c r="AIW20" s="84"/>
      <c r="AIX20" s="84"/>
      <c r="AIY20" s="84"/>
      <c r="AIZ20" s="84"/>
      <c r="AJA20" s="84"/>
      <c r="AJB20" s="84"/>
      <c r="AJC20" s="84"/>
      <c r="AJD20" s="84"/>
      <c r="AJE20" s="84"/>
      <c r="AJF20" s="84"/>
      <c r="AJG20" s="84"/>
      <c r="AJH20" s="84"/>
      <c r="AJI20" s="84"/>
      <c r="AJJ20" s="84"/>
      <c r="AJK20" s="84"/>
      <c r="AJL20" s="84"/>
      <c r="AJM20" s="84"/>
      <c r="AJN20" s="84"/>
      <c r="AJO20" s="84"/>
      <c r="AJP20" s="84"/>
      <c r="AJQ20" s="84"/>
      <c r="AJR20" s="84"/>
      <c r="AJS20" s="84"/>
      <c r="AJT20" s="84"/>
      <c r="AJU20" s="84"/>
      <c r="AJV20" s="84"/>
      <c r="AJW20" s="84"/>
      <c r="AJX20" s="84"/>
      <c r="AJY20" s="84"/>
      <c r="AJZ20" s="84"/>
      <c r="AKA20" s="84"/>
      <c r="AKB20" s="84"/>
      <c r="AKC20" s="84"/>
      <c r="AKD20" s="84"/>
      <c r="AKE20" s="84"/>
      <c r="AKF20" s="84"/>
      <c r="AKG20" s="84"/>
      <c r="AKH20" s="84"/>
      <c r="AKI20" s="84"/>
      <c r="AKJ20" s="84"/>
      <c r="AKK20" s="84"/>
      <c r="AKL20" s="84"/>
      <c r="AKM20" s="84"/>
      <c r="AKN20" s="84"/>
      <c r="AKO20" s="84"/>
      <c r="AKP20" s="84"/>
      <c r="AKQ20" s="84"/>
      <c r="AKR20" s="84"/>
      <c r="AKS20" s="84"/>
      <c r="AKT20" s="84"/>
      <c r="AKU20" s="84"/>
      <c r="AKV20" s="84"/>
      <c r="AKW20" s="84"/>
      <c r="AKX20" s="84"/>
      <c r="AKY20" s="84"/>
      <c r="AKZ20" s="84"/>
      <c r="ALA20" s="84"/>
      <c r="ALB20" s="84"/>
      <c r="ALC20" s="84"/>
      <c r="ALD20" s="84"/>
      <c r="ALE20" s="84"/>
      <c r="ALF20" s="84"/>
      <c r="ALG20" s="84"/>
      <c r="ALH20" s="84"/>
      <c r="ALI20" s="84"/>
      <c r="ALJ20" s="84"/>
      <c r="ALK20" s="84"/>
      <c r="ALL20" s="84"/>
      <c r="ALM20" s="84"/>
      <c r="ALN20" s="84"/>
      <c r="ALO20" s="84"/>
      <c r="ALP20" s="84"/>
      <c r="ALQ20" s="84"/>
      <c r="ALR20" s="84"/>
      <c r="ALS20" s="84"/>
      <c r="ALT20" s="84"/>
      <c r="ALU20" s="84"/>
      <c r="ALV20" s="84"/>
      <c r="ALW20" s="84"/>
      <c r="ALX20" s="84"/>
      <c r="ALY20" s="84"/>
      <c r="ALZ20" s="84"/>
      <c r="AMA20" s="84"/>
      <c r="AMB20" s="84"/>
      <c r="AMC20" s="84"/>
      <c r="AMD20" s="84"/>
      <c r="AME20" s="84"/>
      <c r="AMF20" s="84"/>
      <c r="AMG20" s="84"/>
      <c r="AMH20" s="84"/>
      <c r="AMI20" s="84"/>
      <c r="AMJ20" s="84"/>
      <c r="AMK20" s="84"/>
      <c r="AML20" s="84"/>
      <c r="AMM20" s="84"/>
      <c r="AMN20" s="84"/>
      <c r="AMO20" s="84"/>
      <c r="AMP20" s="84"/>
      <c r="AMQ20" s="84"/>
      <c r="AMR20" s="84"/>
      <c r="AMS20" s="84"/>
      <c r="AMT20" s="84"/>
      <c r="AMU20" s="84"/>
      <c r="AMV20" s="84"/>
      <c r="AMW20" s="84"/>
      <c r="AMX20" s="84"/>
      <c r="AMY20" s="84"/>
      <c r="AMZ20" s="84"/>
      <c r="ANA20" s="84"/>
      <c r="ANB20" s="84"/>
      <c r="ANC20" s="84"/>
      <c r="AND20" s="84"/>
      <c r="ANE20" s="84"/>
      <c r="ANF20" s="84"/>
      <c r="ANG20" s="84"/>
      <c r="ANH20" s="84"/>
      <c r="ANI20" s="84"/>
      <c r="ANJ20" s="84"/>
      <c r="ANK20" s="84"/>
      <c r="ANL20" s="84"/>
      <c r="ANM20" s="84"/>
      <c r="ANN20" s="84"/>
      <c r="ANO20" s="84"/>
      <c r="ANP20" s="84"/>
      <c r="ANQ20" s="84"/>
      <c r="ANR20" s="84"/>
      <c r="ANS20" s="84"/>
      <c r="ANT20" s="84"/>
      <c r="ANU20" s="84"/>
      <c r="ANV20" s="84"/>
      <c r="ANW20" s="84"/>
      <c r="ANX20" s="84"/>
      <c r="ANY20" s="84"/>
      <c r="ANZ20" s="84"/>
      <c r="AOA20" s="84"/>
      <c r="AOB20" s="84"/>
      <c r="AOC20" s="84"/>
      <c r="AOD20" s="84"/>
      <c r="AOE20" s="84"/>
      <c r="AOF20" s="84"/>
      <c r="AOG20" s="84"/>
      <c r="AOH20" s="84"/>
      <c r="AOI20" s="84"/>
      <c r="AOJ20" s="84"/>
      <c r="AOK20" s="84"/>
      <c r="AOL20" s="84"/>
      <c r="AOM20" s="84"/>
      <c r="AON20" s="84"/>
      <c r="AOO20" s="84"/>
      <c r="AOP20" s="84"/>
      <c r="AOQ20" s="84"/>
      <c r="AOR20" s="84"/>
      <c r="AOS20" s="84"/>
      <c r="AOT20" s="84"/>
      <c r="AOU20" s="84"/>
      <c r="AOV20" s="84"/>
      <c r="AOW20" s="84"/>
      <c r="AOX20" s="84"/>
      <c r="AOY20" s="84"/>
      <c r="AOZ20" s="84"/>
      <c r="APA20" s="84"/>
      <c r="APB20" s="84"/>
      <c r="APC20" s="84"/>
      <c r="APD20" s="84"/>
      <c r="APE20" s="84"/>
      <c r="APF20" s="84"/>
      <c r="APG20" s="84"/>
      <c r="APH20" s="84"/>
      <c r="API20" s="84"/>
      <c r="APJ20" s="84"/>
      <c r="APK20" s="84"/>
      <c r="APL20" s="84"/>
      <c r="APM20" s="84"/>
      <c r="APN20" s="84"/>
      <c r="APO20" s="84"/>
      <c r="APP20" s="84"/>
      <c r="APQ20" s="84"/>
      <c r="APR20" s="84"/>
      <c r="APS20" s="84"/>
      <c r="APT20" s="84"/>
      <c r="APU20" s="84"/>
      <c r="APV20" s="84"/>
      <c r="APW20" s="84"/>
      <c r="APX20" s="84"/>
      <c r="APY20" s="84"/>
      <c r="APZ20" s="84"/>
      <c r="AQA20" s="84"/>
      <c r="AQB20" s="84"/>
      <c r="AQC20" s="84"/>
      <c r="AQD20" s="84"/>
      <c r="AQE20" s="84"/>
      <c r="AQF20" s="84"/>
      <c r="AQG20" s="84"/>
      <c r="AQH20" s="84"/>
      <c r="AQI20" s="84"/>
      <c r="AQJ20" s="84"/>
      <c r="AQK20" s="84"/>
      <c r="AQL20" s="84"/>
      <c r="AQM20" s="84"/>
      <c r="AQN20" s="84"/>
      <c r="AQO20" s="84"/>
      <c r="AQP20" s="84"/>
      <c r="AQQ20" s="84"/>
      <c r="AQR20" s="84"/>
      <c r="AQS20" s="84"/>
      <c r="AQT20" s="84"/>
      <c r="AQU20" s="84"/>
      <c r="AQV20" s="84"/>
      <c r="AQW20" s="84"/>
      <c r="AQX20" s="84"/>
      <c r="AQY20" s="84"/>
      <c r="AQZ20" s="84"/>
      <c r="ARA20" s="84"/>
      <c r="ARB20" s="84"/>
      <c r="ARC20" s="84"/>
      <c r="ARD20" s="84"/>
      <c r="ARE20" s="84"/>
      <c r="ARF20" s="84"/>
      <c r="ARG20" s="84"/>
      <c r="ARH20" s="84"/>
      <c r="ARI20" s="84"/>
      <c r="ARJ20" s="84"/>
      <c r="ARK20" s="84"/>
      <c r="ARL20" s="84"/>
      <c r="ARM20" s="84"/>
      <c r="ARN20" s="84"/>
      <c r="ARO20" s="84"/>
      <c r="ARP20" s="84"/>
      <c r="ARQ20" s="84"/>
      <c r="ARR20" s="84"/>
      <c r="ARS20" s="84"/>
      <c r="ART20" s="84"/>
      <c r="ARU20" s="84"/>
      <c r="ARV20" s="84"/>
      <c r="ARW20" s="84"/>
      <c r="ARX20" s="84"/>
      <c r="ARY20" s="84"/>
      <c r="ARZ20" s="84"/>
      <c r="ASA20" s="84"/>
      <c r="ASB20" s="84"/>
      <c r="ASC20" s="84"/>
      <c r="ASD20" s="84"/>
      <c r="ASE20" s="84"/>
      <c r="ASF20" s="84"/>
      <c r="ASG20" s="84"/>
      <c r="ASH20" s="84"/>
      <c r="ASI20" s="84"/>
      <c r="ASJ20" s="84"/>
      <c r="ASK20" s="84"/>
      <c r="ASL20" s="84"/>
      <c r="ASM20" s="84"/>
      <c r="ASN20" s="84"/>
      <c r="ASO20" s="84"/>
      <c r="ASP20" s="84"/>
      <c r="ASQ20" s="84"/>
      <c r="ASR20" s="84"/>
      <c r="ASS20" s="84"/>
      <c r="AST20" s="84"/>
      <c r="ASU20" s="84"/>
      <c r="ASV20" s="84"/>
      <c r="ASW20" s="84"/>
      <c r="ASX20" s="84"/>
      <c r="ASY20" s="84"/>
      <c r="ASZ20" s="84"/>
      <c r="ATA20" s="84"/>
      <c r="ATB20" s="84"/>
      <c r="ATC20" s="84"/>
      <c r="ATD20" s="84"/>
      <c r="ATE20" s="84"/>
      <c r="ATF20" s="84"/>
      <c r="ATG20" s="84"/>
      <c r="ATH20" s="84"/>
      <c r="ATI20" s="84"/>
      <c r="ATJ20" s="84"/>
      <c r="ATK20" s="84"/>
      <c r="ATL20" s="84"/>
      <c r="ATM20" s="84"/>
      <c r="ATN20" s="84"/>
      <c r="ATO20" s="84"/>
      <c r="ATP20" s="84"/>
      <c r="ATQ20" s="84"/>
      <c r="ATR20" s="84"/>
      <c r="ATS20" s="84"/>
      <c r="ATT20" s="84"/>
      <c r="ATU20" s="84"/>
      <c r="ATV20" s="84"/>
      <c r="ATW20" s="84"/>
      <c r="ATX20" s="84"/>
      <c r="ATY20" s="84"/>
      <c r="ATZ20" s="84"/>
      <c r="AUA20" s="84"/>
      <c r="AUB20" s="84"/>
      <c r="AUC20" s="84"/>
      <c r="AUD20" s="84"/>
      <c r="AUE20" s="84"/>
      <c r="AUF20" s="84"/>
      <c r="AUG20" s="84"/>
      <c r="AUH20" s="84"/>
      <c r="AUI20" s="84"/>
      <c r="AUJ20" s="84"/>
      <c r="AUK20" s="84"/>
      <c r="AUL20" s="84"/>
      <c r="AUM20" s="84"/>
      <c r="AUN20" s="84"/>
      <c r="AUO20" s="84"/>
      <c r="AUP20" s="84"/>
      <c r="AUQ20" s="84"/>
      <c r="AUR20" s="84"/>
      <c r="AUS20" s="84"/>
      <c r="AUT20" s="84"/>
      <c r="AUU20" s="84"/>
      <c r="AUV20" s="84"/>
      <c r="AUW20" s="84"/>
      <c r="AUX20" s="84"/>
      <c r="AUY20" s="84"/>
      <c r="AUZ20" s="84"/>
      <c r="AVA20" s="84"/>
      <c r="AVB20" s="84"/>
      <c r="AVC20" s="84"/>
      <c r="AVD20" s="84"/>
      <c r="AVE20" s="84"/>
      <c r="AVF20" s="84"/>
      <c r="AVG20" s="84"/>
      <c r="AVH20" s="84"/>
      <c r="AVI20" s="84"/>
      <c r="AVJ20" s="84"/>
      <c r="AVK20" s="84"/>
      <c r="AVL20" s="84"/>
      <c r="AVM20" s="84"/>
      <c r="AVN20" s="84"/>
      <c r="AVO20" s="84"/>
      <c r="AVP20" s="84"/>
      <c r="AVQ20" s="84"/>
      <c r="AVR20" s="84"/>
      <c r="AVS20" s="84"/>
      <c r="AVT20" s="84"/>
      <c r="AVU20" s="84"/>
      <c r="AVV20" s="84"/>
      <c r="AVW20" s="84"/>
      <c r="AVX20" s="84"/>
      <c r="AVY20" s="84"/>
      <c r="AVZ20" s="84"/>
      <c r="AWA20" s="84"/>
      <c r="AWB20" s="84"/>
      <c r="AWC20" s="84"/>
      <c r="AWD20" s="84"/>
      <c r="AWE20" s="84"/>
      <c r="AWF20" s="84"/>
      <c r="AWG20" s="84"/>
      <c r="AWH20" s="84"/>
      <c r="AWI20" s="84"/>
      <c r="AWJ20" s="84"/>
      <c r="AWK20" s="84"/>
      <c r="AWL20" s="84"/>
      <c r="AWM20" s="84"/>
      <c r="AWN20" s="84"/>
      <c r="AWO20" s="84"/>
      <c r="AWP20" s="84"/>
      <c r="AWQ20" s="84"/>
      <c r="AWR20" s="84"/>
      <c r="AWS20" s="84"/>
      <c r="AWT20" s="84"/>
      <c r="AWU20" s="84"/>
      <c r="AWV20" s="84"/>
      <c r="AWW20" s="84"/>
      <c r="AWX20" s="84"/>
      <c r="AWY20" s="84"/>
      <c r="AWZ20" s="84"/>
      <c r="AXA20" s="84"/>
      <c r="AXB20" s="84"/>
      <c r="AXC20" s="84"/>
      <c r="AXD20" s="84"/>
      <c r="AXE20" s="84"/>
      <c r="AXF20" s="84"/>
      <c r="AXG20" s="84"/>
      <c r="AXH20" s="84"/>
      <c r="AXI20" s="84"/>
      <c r="AXJ20" s="84"/>
      <c r="AXK20" s="84"/>
      <c r="AXL20" s="84"/>
      <c r="AXM20" s="84"/>
      <c r="AXN20" s="84"/>
      <c r="AXO20" s="84"/>
      <c r="AXP20" s="84"/>
      <c r="AXQ20" s="84"/>
      <c r="AXR20" s="84"/>
      <c r="AXS20" s="84"/>
      <c r="AXT20" s="84"/>
      <c r="AXU20" s="84"/>
      <c r="AXV20" s="84"/>
      <c r="AXW20" s="84"/>
      <c r="AXX20" s="84"/>
      <c r="AXY20" s="84"/>
      <c r="AXZ20" s="84"/>
      <c r="AYA20" s="84"/>
      <c r="AYB20" s="84"/>
      <c r="AYC20" s="84"/>
      <c r="AYD20" s="84"/>
      <c r="AYE20" s="84"/>
      <c r="AYF20" s="84"/>
      <c r="AYG20" s="84"/>
      <c r="AYH20" s="84"/>
      <c r="AYI20" s="84"/>
      <c r="AYJ20" s="84"/>
      <c r="AYK20" s="84"/>
      <c r="AYL20" s="84"/>
      <c r="AYM20" s="84"/>
      <c r="AYN20" s="84"/>
      <c r="AYO20" s="84"/>
      <c r="AYP20" s="84"/>
      <c r="AYQ20" s="84"/>
      <c r="AYR20" s="84"/>
      <c r="AYS20" s="84"/>
      <c r="AYT20" s="84"/>
      <c r="AYU20" s="84"/>
      <c r="AYV20" s="84"/>
      <c r="AYW20" s="84"/>
      <c r="AYX20" s="84"/>
      <c r="AYY20" s="84"/>
      <c r="AYZ20" s="84"/>
      <c r="AZA20" s="84"/>
      <c r="AZB20" s="84"/>
      <c r="AZC20" s="84"/>
      <c r="AZD20" s="84"/>
      <c r="AZE20" s="84"/>
      <c r="AZF20" s="84"/>
      <c r="AZG20" s="84"/>
      <c r="AZH20" s="84"/>
      <c r="AZI20" s="84"/>
      <c r="AZJ20" s="84"/>
      <c r="AZK20" s="84"/>
      <c r="AZL20" s="84"/>
      <c r="AZM20" s="84"/>
      <c r="AZN20" s="84"/>
      <c r="AZO20" s="84"/>
      <c r="AZP20" s="84"/>
      <c r="AZQ20" s="84"/>
      <c r="AZR20" s="84"/>
      <c r="AZS20" s="84"/>
      <c r="AZT20" s="84"/>
      <c r="AZU20" s="84"/>
      <c r="AZV20" s="84"/>
      <c r="AZW20" s="84"/>
      <c r="AZX20" s="84"/>
      <c r="AZY20" s="84"/>
      <c r="AZZ20" s="84"/>
      <c r="BAA20" s="84"/>
      <c r="BAB20" s="84"/>
      <c r="BAC20" s="84"/>
      <c r="BAD20" s="84"/>
      <c r="BAE20" s="84"/>
      <c r="BAF20" s="84"/>
      <c r="BAG20" s="84"/>
      <c r="BAH20" s="84"/>
      <c r="BAI20" s="84"/>
      <c r="BAJ20" s="84"/>
      <c r="BAK20" s="84"/>
      <c r="BAL20" s="84"/>
      <c r="BAM20" s="84"/>
      <c r="BAN20" s="84"/>
      <c r="BAO20" s="84"/>
      <c r="BAP20" s="84"/>
      <c r="BAQ20" s="84"/>
      <c r="BAR20" s="84"/>
      <c r="BAS20" s="84"/>
      <c r="BAT20" s="84"/>
      <c r="BAU20" s="84"/>
      <c r="BAV20" s="84"/>
      <c r="BAW20" s="84"/>
      <c r="BAX20" s="84"/>
      <c r="BAY20" s="84"/>
      <c r="BAZ20" s="84"/>
      <c r="BBA20" s="84"/>
      <c r="BBB20" s="84"/>
      <c r="BBC20" s="84"/>
      <c r="BBD20" s="84"/>
      <c r="BBE20" s="84"/>
      <c r="BBF20" s="84"/>
      <c r="BBG20" s="84"/>
      <c r="BBH20" s="84"/>
      <c r="BBI20" s="84"/>
      <c r="BBJ20" s="84"/>
      <c r="BBK20" s="84"/>
      <c r="BBL20" s="84"/>
      <c r="BBM20" s="84"/>
      <c r="BBN20" s="84"/>
      <c r="BBO20" s="84"/>
      <c r="BBP20" s="84"/>
      <c r="BBQ20" s="84"/>
      <c r="BBR20" s="84"/>
      <c r="BBS20" s="84"/>
      <c r="BBT20" s="84"/>
      <c r="BBU20" s="84"/>
      <c r="BBV20" s="84"/>
      <c r="BBW20" s="84"/>
      <c r="BBX20" s="84"/>
      <c r="BBY20" s="84"/>
      <c r="BBZ20" s="84"/>
      <c r="BCA20" s="84"/>
      <c r="BCB20" s="84"/>
      <c r="BCC20" s="84"/>
      <c r="BCD20" s="84"/>
      <c r="BCE20" s="84"/>
      <c r="BCF20" s="84"/>
      <c r="BCG20" s="84"/>
      <c r="BCH20" s="84"/>
      <c r="BCI20" s="84"/>
      <c r="BCJ20" s="84"/>
      <c r="BCK20" s="84"/>
      <c r="BCL20" s="84"/>
      <c r="BCM20" s="84"/>
      <c r="BCN20" s="84"/>
      <c r="BCO20" s="84"/>
      <c r="BCP20" s="84"/>
      <c r="BCQ20" s="84"/>
      <c r="BCR20" s="84"/>
      <c r="BCS20" s="84"/>
      <c r="BCT20" s="84"/>
      <c r="BCU20" s="84"/>
      <c r="BCV20" s="84"/>
      <c r="BCW20" s="84"/>
      <c r="BCX20" s="84"/>
      <c r="BCY20" s="84"/>
      <c r="BCZ20" s="84"/>
      <c r="BDA20" s="84"/>
      <c r="BDB20" s="84"/>
      <c r="BDC20" s="84"/>
      <c r="BDD20" s="84"/>
      <c r="BDE20" s="84"/>
      <c r="BDF20" s="84"/>
      <c r="BDG20" s="84"/>
      <c r="BDH20" s="84"/>
      <c r="BDI20" s="84"/>
      <c r="BDJ20" s="84"/>
      <c r="BDK20" s="84"/>
      <c r="BDL20" s="84"/>
      <c r="BDM20" s="84"/>
      <c r="BDN20" s="84"/>
      <c r="BDO20" s="84"/>
      <c r="BDP20" s="84"/>
      <c r="BDQ20" s="84"/>
      <c r="BDR20" s="84"/>
      <c r="BDS20" s="84"/>
      <c r="BDT20" s="84"/>
      <c r="BDU20" s="84"/>
      <c r="BDV20" s="84"/>
      <c r="BDW20" s="84"/>
      <c r="BDX20" s="84"/>
      <c r="BDY20" s="84"/>
      <c r="BDZ20" s="84"/>
      <c r="BEA20" s="84"/>
      <c r="BEB20" s="84"/>
      <c r="BEC20" s="84"/>
      <c r="BED20" s="84"/>
      <c r="BEE20" s="84"/>
      <c r="BEF20" s="84"/>
      <c r="BEG20" s="84"/>
      <c r="BEH20" s="84"/>
      <c r="BEI20" s="84"/>
      <c r="BEJ20" s="84"/>
      <c r="BEK20" s="84"/>
      <c r="BEL20" s="84"/>
      <c r="BEM20" s="84"/>
      <c r="BEN20" s="84"/>
      <c r="BEO20" s="84"/>
      <c r="BEP20" s="84"/>
      <c r="BEQ20" s="84"/>
      <c r="BER20" s="84"/>
      <c r="BES20" s="84"/>
      <c r="BET20" s="84"/>
      <c r="BEU20" s="84"/>
      <c r="BEV20" s="84"/>
      <c r="BEW20" s="84"/>
      <c r="BEX20" s="84"/>
      <c r="BEY20" s="84"/>
      <c r="BEZ20" s="84"/>
      <c r="BFA20" s="84"/>
      <c r="BFB20" s="84"/>
      <c r="BFC20" s="84"/>
      <c r="BFD20" s="84"/>
      <c r="BFE20" s="84"/>
      <c r="BFF20" s="84"/>
      <c r="BFG20" s="84"/>
      <c r="BFH20" s="84"/>
      <c r="BFI20" s="84"/>
      <c r="BFJ20" s="84"/>
      <c r="BFK20" s="84"/>
      <c r="BFL20" s="84"/>
      <c r="BFM20" s="84"/>
      <c r="BFN20" s="84"/>
      <c r="BFO20" s="84"/>
      <c r="BFP20" s="84"/>
      <c r="BFQ20" s="84"/>
      <c r="BFR20" s="84"/>
      <c r="BFS20" s="84"/>
      <c r="BFT20" s="84"/>
      <c r="BFU20" s="84"/>
      <c r="BFV20" s="84"/>
      <c r="BFW20" s="84"/>
      <c r="BFX20" s="84"/>
      <c r="BFY20" s="84"/>
      <c r="BFZ20" s="84"/>
      <c r="BGA20" s="84"/>
      <c r="BGB20" s="84"/>
      <c r="BGC20" s="84"/>
      <c r="BGD20" s="84"/>
      <c r="BGE20" s="84"/>
      <c r="BGF20" s="84"/>
      <c r="BGG20" s="84"/>
      <c r="BGH20" s="84"/>
      <c r="BGI20" s="84"/>
      <c r="BGJ20" s="84"/>
      <c r="BGK20" s="84"/>
      <c r="BGL20" s="84"/>
      <c r="BGM20" s="84"/>
      <c r="BGN20" s="84"/>
      <c r="BGO20" s="84"/>
      <c r="BGP20" s="84"/>
      <c r="BGQ20" s="84"/>
      <c r="BGR20" s="84"/>
      <c r="BGS20" s="84"/>
      <c r="BGT20" s="84"/>
      <c r="BGU20" s="84"/>
      <c r="BGV20" s="84"/>
      <c r="BGW20" s="84"/>
      <c r="BGX20" s="84"/>
      <c r="BGY20" s="84"/>
      <c r="BGZ20" s="84"/>
      <c r="BHA20" s="84"/>
      <c r="BHB20" s="84"/>
      <c r="BHC20" s="84"/>
      <c r="BHD20" s="84"/>
      <c r="BHE20" s="84"/>
      <c r="BHF20" s="84"/>
      <c r="BHG20" s="84"/>
      <c r="BHH20" s="84"/>
      <c r="BHI20" s="84"/>
      <c r="BHJ20" s="84"/>
      <c r="BHK20" s="84"/>
      <c r="BHL20" s="84"/>
      <c r="BHM20" s="84"/>
      <c r="BHN20" s="84"/>
      <c r="BHO20" s="84"/>
      <c r="BHP20" s="84"/>
      <c r="BHQ20" s="84"/>
      <c r="BHR20" s="84"/>
      <c r="BHS20" s="84"/>
      <c r="BHT20" s="84"/>
      <c r="BHU20" s="84"/>
      <c r="BHV20" s="84"/>
      <c r="BHW20" s="84"/>
      <c r="BHX20" s="84"/>
      <c r="BHY20" s="84"/>
      <c r="BHZ20" s="84"/>
      <c r="BIA20" s="84"/>
      <c r="BIB20" s="84"/>
      <c r="BIC20" s="84"/>
      <c r="BID20" s="84"/>
      <c r="BIE20" s="84"/>
      <c r="BIF20" s="84"/>
      <c r="BIG20" s="84"/>
      <c r="BIH20" s="84"/>
      <c r="BII20" s="84"/>
      <c r="BIJ20" s="84"/>
      <c r="BIK20" s="84"/>
      <c r="BIL20" s="84"/>
      <c r="BIM20" s="84"/>
      <c r="BIN20" s="84"/>
      <c r="BIO20" s="84"/>
      <c r="BIP20" s="84"/>
      <c r="BIQ20" s="84"/>
      <c r="BIR20" s="84"/>
      <c r="BIS20" s="84"/>
      <c r="BIT20" s="84"/>
      <c r="BIU20" s="84"/>
      <c r="BIV20" s="84"/>
      <c r="BIW20" s="84"/>
      <c r="BIX20" s="84"/>
      <c r="BIY20" s="84"/>
      <c r="BIZ20" s="84"/>
      <c r="BJA20" s="84"/>
      <c r="BJB20" s="84"/>
      <c r="BJC20" s="84"/>
      <c r="BJD20" s="84"/>
      <c r="BJE20" s="84"/>
      <c r="BJF20" s="84"/>
      <c r="BJG20" s="84"/>
      <c r="BJH20" s="84"/>
      <c r="BJI20" s="84"/>
      <c r="BJJ20" s="84"/>
      <c r="BJK20" s="84"/>
      <c r="BJL20" s="84"/>
      <c r="BJM20" s="84"/>
      <c r="BJN20" s="84"/>
      <c r="BJO20" s="84"/>
      <c r="BJP20" s="84"/>
      <c r="BJQ20" s="84"/>
      <c r="BJR20" s="84"/>
      <c r="BJS20" s="84"/>
      <c r="BJT20" s="84"/>
      <c r="BJU20" s="84"/>
      <c r="BJV20" s="84"/>
      <c r="BJW20" s="84"/>
      <c r="BJX20" s="84"/>
      <c r="BJY20" s="84"/>
      <c r="BJZ20" s="84"/>
      <c r="BKA20" s="84"/>
      <c r="BKB20" s="84"/>
      <c r="BKC20" s="84"/>
      <c r="BKD20" s="84"/>
      <c r="BKE20" s="84"/>
      <c r="BKF20" s="84"/>
      <c r="BKG20" s="84"/>
      <c r="BKH20" s="84"/>
      <c r="BKI20" s="84"/>
      <c r="BKJ20" s="84"/>
      <c r="BKK20" s="84"/>
      <c r="BKL20" s="84"/>
      <c r="BKM20" s="84"/>
      <c r="BKN20" s="84"/>
      <c r="BKO20" s="84"/>
      <c r="BKP20" s="84"/>
      <c r="BKQ20" s="84"/>
      <c r="BKR20" s="84"/>
      <c r="BKS20" s="84"/>
      <c r="BKT20" s="84"/>
      <c r="BKU20" s="84"/>
      <c r="BKV20" s="84"/>
      <c r="BKW20" s="84"/>
      <c r="BKX20" s="84"/>
      <c r="BKY20" s="84"/>
      <c r="BKZ20" s="84"/>
      <c r="BLA20" s="84"/>
      <c r="BLB20" s="84"/>
      <c r="BLC20" s="84"/>
      <c r="BLD20" s="84"/>
      <c r="BLE20" s="84"/>
      <c r="BLF20" s="84"/>
      <c r="BLG20" s="84"/>
      <c r="BLH20" s="84"/>
      <c r="BLI20" s="84"/>
      <c r="BLJ20" s="84"/>
      <c r="BLK20" s="84"/>
      <c r="BLL20" s="84"/>
      <c r="BLM20" s="84"/>
      <c r="BLN20" s="84"/>
      <c r="BLO20" s="84"/>
      <c r="BLP20" s="84"/>
      <c r="BLQ20" s="84"/>
      <c r="BLR20" s="84"/>
      <c r="BLS20" s="84"/>
      <c r="BLT20" s="84"/>
      <c r="BLU20" s="84"/>
      <c r="BLV20" s="84"/>
      <c r="BLW20" s="84"/>
      <c r="BLX20" s="84"/>
      <c r="BLY20" s="84"/>
      <c r="BLZ20" s="84"/>
      <c r="BMA20" s="84"/>
      <c r="BMB20" s="84"/>
      <c r="BMC20" s="84"/>
      <c r="BMD20" s="84"/>
      <c r="BME20" s="84"/>
      <c r="BMF20" s="84"/>
      <c r="BMG20" s="84"/>
      <c r="BMH20" s="84"/>
      <c r="BMI20" s="84"/>
      <c r="BMJ20" s="84"/>
      <c r="BMK20" s="84"/>
      <c r="BML20" s="84"/>
      <c r="BMM20" s="84"/>
      <c r="BMN20" s="84"/>
      <c r="BMO20" s="84"/>
      <c r="BMP20" s="84"/>
      <c r="BMQ20" s="84"/>
      <c r="BMR20" s="84"/>
      <c r="BMS20" s="84"/>
      <c r="BMT20" s="84"/>
      <c r="BMU20" s="84"/>
      <c r="BMV20" s="84"/>
      <c r="BMW20" s="84"/>
      <c r="BMX20" s="84"/>
      <c r="BMY20" s="84"/>
      <c r="BMZ20" s="84"/>
      <c r="BNA20" s="84"/>
      <c r="BNB20" s="84"/>
      <c r="BNC20" s="84"/>
      <c r="BND20" s="84"/>
      <c r="BNE20" s="84"/>
      <c r="BNF20" s="84"/>
      <c r="BNG20" s="84"/>
      <c r="BNH20" s="84"/>
      <c r="BNI20" s="84"/>
      <c r="BNJ20" s="84"/>
      <c r="BNK20" s="84"/>
      <c r="BNL20" s="84"/>
      <c r="BNM20" s="84"/>
      <c r="BNN20" s="84"/>
      <c r="BNO20" s="84"/>
      <c r="BNP20" s="84"/>
      <c r="BNQ20" s="84"/>
      <c r="BNR20" s="84"/>
      <c r="BNS20" s="84"/>
      <c r="BNT20" s="84"/>
      <c r="BNU20" s="84"/>
      <c r="BNV20" s="84"/>
      <c r="BNW20" s="84"/>
      <c r="BNX20" s="84"/>
      <c r="BNY20" s="84"/>
      <c r="BNZ20" s="84"/>
      <c r="BOA20" s="84"/>
      <c r="BOB20" s="84"/>
      <c r="BOC20" s="84"/>
      <c r="BOD20" s="84"/>
      <c r="BOE20" s="84"/>
      <c r="BOF20" s="84"/>
      <c r="BOG20" s="84"/>
      <c r="BOH20" s="84"/>
      <c r="BOI20" s="84"/>
      <c r="BOJ20" s="84"/>
      <c r="BOK20" s="84"/>
      <c r="BOL20" s="84"/>
      <c r="BOM20" s="84"/>
      <c r="BON20" s="84"/>
      <c r="BOO20" s="84"/>
      <c r="BOP20" s="84"/>
      <c r="BOQ20" s="84"/>
      <c r="BOR20" s="84"/>
      <c r="BOS20" s="84"/>
      <c r="BOT20" s="84"/>
      <c r="BOU20" s="84"/>
      <c r="BOV20" s="84"/>
      <c r="BOW20" s="84"/>
      <c r="BOX20" s="84"/>
      <c r="BOY20" s="84"/>
      <c r="BOZ20" s="84"/>
      <c r="BPA20" s="84"/>
      <c r="BPB20" s="84"/>
      <c r="BPC20" s="84"/>
      <c r="BPD20" s="84"/>
      <c r="BPE20" s="84"/>
      <c r="BPF20" s="84"/>
      <c r="BPG20" s="84"/>
      <c r="BPH20" s="84"/>
      <c r="BPI20" s="84"/>
      <c r="BPJ20" s="84"/>
      <c r="BPK20" s="84"/>
      <c r="BPL20" s="84"/>
      <c r="BPM20" s="84"/>
      <c r="BPN20" s="84"/>
      <c r="BPO20" s="84"/>
      <c r="BPP20" s="84"/>
      <c r="BPQ20" s="84"/>
      <c r="BPR20" s="84"/>
      <c r="BPS20" s="84"/>
      <c r="BPT20" s="84"/>
      <c r="BPU20" s="84"/>
      <c r="BPV20" s="84"/>
      <c r="BPW20" s="84"/>
      <c r="BPX20" s="84"/>
      <c r="BPY20" s="84"/>
      <c r="BPZ20" s="84"/>
      <c r="BQA20" s="84"/>
      <c r="BQB20" s="84"/>
      <c r="BQC20" s="84"/>
      <c r="BQD20" s="84"/>
      <c r="BQE20" s="84"/>
      <c r="BQF20" s="84"/>
      <c r="BQG20" s="84"/>
      <c r="BQH20" s="84"/>
      <c r="BQI20" s="84"/>
      <c r="BQJ20" s="84"/>
      <c r="BQK20" s="84"/>
      <c r="BQL20" s="84"/>
      <c r="BQM20" s="84"/>
      <c r="BQN20" s="84"/>
      <c r="BQO20" s="84"/>
      <c r="BQP20" s="84"/>
      <c r="BQQ20" s="84"/>
      <c r="BQR20" s="84"/>
      <c r="BQS20" s="84"/>
      <c r="BQT20" s="84"/>
      <c r="BQU20" s="84"/>
      <c r="BQV20" s="84"/>
      <c r="BQW20" s="84"/>
      <c r="BQX20" s="84"/>
      <c r="BQY20" s="84"/>
      <c r="BQZ20" s="84"/>
      <c r="BRA20" s="84"/>
      <c r="BRB20" s="84"/>
      <c r="BRC20" s="84"/>
      <c r="BRD20" s="84"/>
      <c r="BRE20" s="84"/>
      <c r="BRF20" s="84"/>
      <c r="BRG20" s="84"/>
      <c r="BRH20" s="84"/>
      <c r="BRI20" s="84"/>
      <c r="BRJ20" s="84"/>
      <c r="BRK20" s="84"/>
      <c r="BRL20" s="84"/>
      <c r="BRM20" s="84"/>
      <c r="BRN20" s="84"/>
      <c r="BRO20" s="84"/>
      <c r="BRP20" s="84"/>
      <c r="BRQ20" s="84"/>
      <c r="BRR20" s="84"/>
      <c r="BRS20" s="84"/>
      <c r="BRT20" s="84"/>
      <c r="BRU20" s="84"/>
      <c r="BRV20" s="84"/>
      <c r="BRW20" s="84"/>
      <c r="BRX20" s="84"/>
      <c r="BRY20" s="84"/>
      <c r="BRZ20" s="84"/>
      <c r="BSA20" s="84"/>
      <c r="BSB20" s="84"/>
      <c r="BSC20" s="84"/>
      <c r="BSD20" s="84"/>
      <c r="BSE20" s="84"/>
      <c r="BSF20" s="84"/>
      <c r="BSG20" s="84"/>
      <c r="BSH20" s="84"/>
      <c r="BSI20" s="84"/>
      <c r="BSJ20" s="84"/>
      <c r="BSK20" s="84"/>
      <c r="BSL20" s="84"/>
      <c r="BSM20" s="84"/>
      <c r="BSN20" s="84"/>
      <c r="BSO20" s="84"/>
      <c r="BSP20" s="84"/>
      <c r="BSQ20" s="84"/>
      <c r="BSR20" s="84"/>
      <c r="BSS20" s="84"/>
      <c r="BST20" s="84"/>
      <c r="BSU20" s="84"/>
      <c r="BSV20" s="84"/>
      <c r="BSW20" s="84"/>
      <c r="BSX20" s="84"/>
      <c r="BSY20" s="84"/>
      <c r="BSZ20" s="84"/>
      <c r="BTA20" s="84"/>
      <c r="BTB20" s="84"/>
      <c r="BTC20" s="84"/>
      <c r="BTD20" s="84"/>
      <c r="BTE20" s="84"/>
      <c r="BTF20" s="84"/>
      <c r="BTG20" s="84"/>
      <c r="BTH20" s="84"/>
      <c r="BTI20" s="84"/>
      <c r="BTJ20" s="84"/>
      <c r="BTK20" s="84"/>
      <c r="BTL20" s="84"/>
      <c r="BTM20" s="84"/>
      <c r="BTN20" s="84"/>
      <c r="BTO20" s="84"/>
      <c r="BTP20" s="84"/>
      <c r="BTQ20" s="84"/>
      <c r="BTR20" s="84"/>
      <c r="BTS20" s="84"/>
      <c r="BTT20" s="84"/>
      <c r="BTU20" s="84"/>
      <c r="BTV20" s="84"/>
      <c r="BTW20" s="84"/>
      <c r="BTX20" s="84"/>
      <c r="BTY20" s="84"/>
      <c r="BTZ20" s="84"/>
      <c r="BUA20" s="84"/>
      <c r="BUB20" s="84"/>
      <c r="BUC20" s="84"/>
      <c r="BUD20" s="84"/>
      <c r="BUE20" s="84"/>
      <c r="BUF20" s="84"/>
      <c r="BUG20" s="84"/>
      <c r="BUH20" s="84"/>
      <c r="BUI20" s="84"/>
      <c r="BUJ20" s="84"/>
      <c r="BUK20" s="84"/>
      <c r="BUL20" s="84"/>
      <c r="BUM20" s="84"/>
      <c r="BUN20" s="84"/>
      <c r="BUO20" s="84"/>
      <c r="BUP20" s="84"/>
      <c r="BUQ20" s="84"/>
      <c r="BUR20" s="84"/>
      <c r="BUS20" s="84"/>
      <c r="BUT20" s="84"/>
      <c r="BUU20" s="84"/>
      <c r="BUV20" s="84"/>
      <c r="BUW20" s="84"/>
      <c r="BUX20" s="84"/>
      <c r="BUY20" s="84"/>
      <c r="BUZ20" s="84"/>
      <c r="BVA20" s="84"/>
      <c r="BVB20" s="84"/>
      <c r="BVC20" s="84"/>
      <c r="BVD20" s="84"/>
      <c r="BVE20" s="84"/>
      <c r="BVF20" s="84"/>
      <c r="BVG20" s="84"/>
      <c r="BVH20" s="84"/>
      <c r="BVI20" s="84"/>
      <c r="BVJ20" s="84"/>
      <c r="BVK20" s="84"/>
      <c r="BVL20" s="84"/>
      <c r="BVM20" s="84"/>
      <c r="BVN20" s="84"/>
      <c r="BVO20" s="84"/>
      <c r="BVP20" s="84"/>
      <c r="BVQ20" s="84"/>
      <c r="BVR20" s="84"/>
      <c r="BVS20" s="84"/>
      <c r="BVT20" s="84"/>
      <c r="BVU20" s="84"/>
      <c r="BVV20" s="84"/>
      <c r="BVW20" s="84"/>
      <c r="BVX20" s="84"/>
      <c r="BVY20" s="84"/>
      <c r="BVZ20" s="84"/>
      <c r="BWA20" s="84"/>
      <c r="BWB20" s="84"/>
      <c r="BWC20" s="84"/>
      <c r="BWD20" s="84"/>
      <c r="BWE20" s="84"/>
      <c r="BWF20" s="84"/>
      <c r="BWG20" s="84"/>
      <c r="BWH20" s="84"/>
      <c r="BWI20" s="84"/>
      <c r="BWJ20" s="84"/>
      <c r="BWK20" s="84"/>
      <c r="BWL20" s="84"/>
      <c r="BWM20" s="84"/>
      <c r="BWN20" s="84"/>
      <c r="BWO20" s="84"/>
      <c r="BWP20" s="84"/>
      <c r="BWQ20" s="84"/>
      <c r="BWR20" s="84"/>
      <c r="BWS20" s="84"/>
      <c r="BWT20" s="84"/>
      <c r="BWU20" s="84"/>
      <c r="BWV20" s="84"/>
      <c r="BWW20" s="84"/>
      <c r="BWX20" s="84"/>
      <c r="BWY20" s="84"/>
      <c r="BWZ20" s="84"/>
      <c r="BXA20" s="84"/>
      <c r="BXB20" s="84"/>
      <c r="BXC20" s="84"/>
      <c r="BXD20" s="84"/>
      <c r="BXE20" s="84"/>
      <c r="BXF20" s="84"/>
      <c r="BXG20" s="84"/>
      <c r="BXH20" s="84"/>
      <c r="BXI20" s="84"/>
      <c r="BXJ20" s="84"/>
      <c r="BXK20" s="84"/>
      <c r="BXL20" s="84"/>
      <c r="BXM20" s="84"/>
      <c r="BXN20" s="84"/>
      <c r="BXO20" s="84"/>
      <c r="BXP20" s="84"/>
      <c r="BXQ20" s="84"/>
      <c r="BXR20" s="84"/>
      <c r="BXS20" s="84"/>
      <c r="BXT20" s="84"/>
      <c r="BXU20" s="84"/>
      <c r="BXV20" s="84"/>
      <c r="BXW20" s="84"/>
      <c r="BXX20" s="84"/>
      <c r="BXY20" s="84"/>
      <c r="BXZ20" s="84"/>
      <c r="BYA20" s="84"/>
      <c r="BYB20" s="84"/>
      <c r="BYC20" s="84"/>
      <c r="BYD20" s="84"/>
      <c r="BYE20" s="84"/>
      <c r="BYF20" s="84"/>
      <c r="BYG20" s="84"/>
      <c r="BYH20" s="84"/>
      <c r="BYI20" s="84"/>
      <c r="BYJ20" s="84"/>
      <c r="BYK20" s="84"/>
      <c r="BYL20" s="84"/>
      <c r="BYM20" s="84"/>
      <c r="BYN20" s="84"/>
      <c r="BYO20" s="84"/>
      <c r="BYP20" s="84"/>
      <c r="BYQ20" s="84"/>
      <c r="BYR20" s="84"/>
      <c r="BYS20" s="84"/>
      <c r="BYT20" s="84"/>
      <c r="BYU20" s="84"/>
      <c r="BYV20" s="84"/>
      <c r="BYW20" s="84"/>
      <c r="BYX20" s="84"/>
      <c r="BYY20" s="84"/>
      <c r="BYZ20" s="84"/>
      <c r="BZA20" s="84"/>
      <c r="BZB20" s="84"/>
      <c r="BZC20" s="84"/>
      <c r="BZD20" s="84"/>
      <c r="BZE20" s="84"/>
      <c r="BZF20" s="84"/>
      <c r="BZG20" s="84"/>
      <c r="BZH20" s="84"/>
      <c r="BZI20" s="84"/>
      <c r="BZJ20" s="84"/>
      <c r="BZK20" s="84"/>
      <c r="BZL20" s="84"/>
      <c r="BZM20" s="84"/>
      <c r="BZN20" s="84"/>
      <c r="BZO20" s="84"/>
      <c r="BZP20" s="84"/>
      <c r="BZQ20" s="84"/>
      <c r="BZR20" s="84"/>
      <c r="BZS20" s="84"/>
      <c r="BZT20" s="84"/>
      <c r="BZU20" s="84"/>
      <c r="BZV20" s="84"/>
      <c r="BZW20" s="84"/>
      <c r="BZX20" s="84"/>
      <c r="BZY20" s="84"/>
      <c r="BZZ20" s="84"/>
      <c r="CAA20" s="84"/>
      <c r="CAB20" s="84"/>
      <c r="CAC20" s="84"/>
      <c r="CAD20" s="84"/>
      <c r="CAE20" s="84"/>
      <c r="CAF20" s="84"/>
      <c r="CAG20" s="84"/>
      <c r="CAH20" s="84"/>
      <c r="CAI20" s="84"/>
      <c r="CAJ20" s="84"/>
      <c r="CAK20" s="84"/>
      <c r="CAL20" s="84"/>
      <c r="CAM20" s="84"/>
      <c r="CAN20" s="84"/>
      <c r="CAO20" s="84"/>
      <c r="CAP20" s="84"/>
      <c r="CAQ20" s="84"/>
      <c r="CAR20" s="84"/>
      <c r="CAS20" s="84"/>
      <c r="CAT20" s="84"/>
      <c r="CAU20" s="84"/>
      <c r="CAV20" s="84"/>
      <c r="CAW20" s="84"/>
      <c r="CAX20" s="84"/>
      <c r="CAY20" s="84"/>
      <c r="CAZ20" s="84"/>
      <c r="CBA20" s="84"/>
      <c r="CBB20" s="84"/>
      <c r="CBC20" s="84"/>
      <c r="CBD20" s="84"/>
      <c r="CBE20" s="84"/>
      <c r="CBF20" s="84"/>
      <c r="CBG20" s="84"/>
      <c r="CBH20" s="84"/>
      <c r="CBI20" s="84"/>
      <c r="CBJ20" s="84"/>
      <c r="CBK20" s="84"/>
      <c r="CBL20" s="84"/>
      <c r="CBM20" s="84"/>
      <c r="CBN20" s="84"/>
      <c r="CBO20" s="84"/>
      <c r="CBP20" s="84"/>
      <c r="CBQ20" s="84"/>
      <c r="CBR20" s="84"/>
      <c r="CBS20" s="84"/>
      <c r="CBT20" s="84"/>
      <c r="CBU20" s="84"/>
      <c r="CBV20" s="84"/>
      <c r="CBW20" s="84"/>
      <c r="CBX20" s="84"/>
      <c r="CBY20" s="84"/>
      <c r="CBZ20" s="84"/>
      <c r="CCA20" s="84"/>
      <c r="CCB20" s="84"/>
      <c r="CCC20" s="84"/>
      <c r="CCD20" s="84"/>
      <c r="CCE20" s="84"/>
      <c r="CCF20" s="84"/>
      <c r="CCG20" s="84"/>
      <c r="CCH20" s="84"/>
      <c r="CCI20" s="84"/>
      <c r="CCJ20" s="84"/>
      <c r="CCK20" s="84"/>
      <c r="CCL20" s="84"/>
      <c r="CCM20" s="84"/>
      <c r="CCN20" s="84"/>
      <c r="CCO20" s="84"/>
      <c r="CCP20" s="84"/>
      <c r="CCQ20" s="84"/>
      <c r="CCR20" s="84"/>
      <c r="CCS20" s="84"/>
      <c r="CCT20" s="84"/>
      <c r="CCU20" s="84"/>
      <c r="CCV20" s="84"/>
      <c r="CCW20" s="84"/>
      <c r="CCX20" s="84"/>
      <c r="CCY20" s="84"/>
      <c r="CCZ20" s="84"/>
      <c r="CDA20" s="84"/>
      <c r="CDB20" s="84"/>
      <c r="CDC20" s="84"/>
      <c r="CDD20" s="84"/>
      <c r="CDE20" s="84"/>
      <c r="CDF20" s="84"/>
      <c r="CDG20" s="84"/>
      <c r="CDH20" s="84"/>
      <c r="CDI20" s="84"/>
      <c r="CDJ20" s="84"/>
      <c r="CDK20" s="84"/>
      <c r="CDL20" s="84"/>
      <c r="CDM20" s="84"/>
      <c r="CDN20" s="84"/>
      <c r="CDO20" s="84"/>
      <c r="CDP20" s="84"/>
      <c r="CDQ20" s="84"/>
      <c r="CDR20" s="84"/>
      <c r="CDS20" s="84"/>
      <c r="CDT20" s="84"/>
      <c r="CDU20" s="84"/>
      <c r="CDV20" s="84"/>
      <c r="CDW20" s="84"/>
      <c r="CDX20" s="84"/>
      <c r="CDY20" s="84"/>
      <c r="CDZ20" s="84"/>
      <c r="CEA20" s="84"/>
      <c r="CEB20" s="84"/>
      <c r="CEC20" s="84"/>
      <c r="CED20" s="84"/>
      <c r="CEE20" s="84"/>
      <c r="CEF20" s="84"/>
      <c r="CEG20" s="84"/>
      <c r="CEH20" s="84"/>
      <c r="CEI20" s="84"/>
      <c r="CEJ20" s="84"/>
      <c r="CEK20" s="84"/>
      <c r="CEL20" s="84"/>
      <c r="CEM20" s="84"/>
      <c r="CEN20" s="84"/>
      <c r="CEO20" s="84"/>
      <c r="CEP20" s="84"/>
      <c r="CEQ20" s="84"/>
      <c r="CER20" s="84"/>
      <c r="CES20" s="84"/>
      <c r="CET20" s="84"/>
      <c r="CEU20" s="84"/>
      <c r="CEV20" s="84"/>
      <c r="CEW20" s="84"/>
      <c r="CEX20" s="84"/>
      <c r="CEY20" s="84"/>
      <c r="CEZ20" s="84"/>
      <c r="CFA20" s="84"/>
      <c r="CFB20" s="84"/>
      <c r="CFC20" s="84"/>
      <c r="CFD20" s="84"/>
      <c r="CFE20" s="84"/>
      <c r="CFF20" s="84"/>
      <c r="CFG20" s="84"/>
      <c r="CFH20" s="84"/>
      <c r="CFI20" s="84"/>
      <c r="CFJ20" s="84"/>
      <c r="CFK20" s="84"/>
      <c r="CFL20" s="84"/>
      <c r="CFM20" s="84"/>
      <c r="CFN20" s="84"/>
      <c r="CFO20" s="84"/>
      <c r="CFP20" s="84"/>
      <c r="CFQ20" s="84"/>
      <c r="CFR20" s="84"/>
      <c r="CFS20" s="84"/>
      <c r="CFT20" s="84"/>
      <c r="CFU20" s="84"/>
      <c r="CFV20" s="84"/>
      <c r="CFW20" s="84"/>
      <c r="CFX20" s="84"/>
      <c r="CFY20" s="84"/>
      <c r="CFZ20" s="84"/>
      <c r="CGA20" s="84"/>
      <c r="CGB20" s="84"/>
      <c r="CGC20" s="84"/>
      <c r="CGD20" s="84"/>
      <c r="CGE20" s="84"/>
      <c r="CGF20" s="84"/>
      <c r="CGG20" s="84"/>
      <c r="CGH20" s="84"/>
      <c r="CGI20" s="84"/>
      <c r="CGJ20" s="84"/>
      <c r="CGK20" s="84"/>
      <c r="CGL20" s="84"/>
      <c r="CGM20" s="84"/>
      <c r="CGN20" s="84"/>
      <c r="CGO20" s="84"/>
      <c r="CGP20" s="84"/>
      <c r="CGQ20" s="84"/>
      <c r="CGR20" s="84"/>
      <c r="CGS20" s="84"/>
      <c r="CGT20" s="84"/>
      <c r="CGU20" s="84"/>
      <c r="CGV20" s="84"/>
      <c r="CGW20" s="84"/>
      <c r="CGX20" s="84"/>
      <c r="CGY20" s="84"/>
      <c r="CGZ20" s="84"/>
      <c r="CHA20" s="84"/>
      <c r="CHB20" s="84"/>
      <c r="CHC20" s="84"/>
      <c r="CHD20" s="84"/>
      <c r="CHE20" s="84"/>
      <c r="CHF20" s="84"/>
      <c r="CHG20" s="84"/>
      <c r="CHH20" s="84"/>
      <c r="CHI20" s="84"/>
      <c r="CHJ20" s="84"/>
      <c r="CHK20" s="84"/>
      <c r="CHL20" s="84"/>
      <c r="CHM20" s="84"/>
      <c r="CHN20" s="84"/>
      <c r="CHO20" s="84"/>
      <c r="CHP20" s="84"/>
      <c r="CHQ20" s="84"/>
      <c r="CHR20" s="84"/>
      <c r="CHS20" s="84"/>
      <c r="CHT20" s="84"/>
      <c r="CHU20" s="84"/>
      <c r="CHV20" s="84"/>
      <c r="CHW20" s="84"/>
      <c r="CHX20" s="84"/>
      <c r="CHY20" s="84"/>
      <c r="CHZ20" s="84"/>
      <c r="CIA20" s="84"/>
      <c r="CIB20" s="84"/>
      <c r="CIC20" s="84"/>
      <c r="CID20" s="84"/>
      <c r="CIE20" s="84"/>
      <c r="CIF20" s="84"/>
      <c r="CIG20" s="84"/>
      <c r="CIH20" s="84"/>
      <c r="CII20" s="84"/>
      <c r="CIJ20" s="84"/>
      <c r="CIK20" s="84"/>
      <c r="CIL20" s="84"/>
      <c r="CIM20" s="84"/>
      <c r="CIN20" s="84"/>
      <c r="CIO20" s="84"/>
      <c r="CIP20" s="84"/>
      <c r="CIQ20" s="84"/>
      <c r="CIR20" s="84"/>
      <c r="CIS20" s="84"/>
      <c r="CIT20" s="84"/>
      <c r="CIU20" s="84"/>
      <c r="CIV20" s="84"/>
      <c r="CIW20" s="84"/>
      <c r="CIX20" s="84"/>
      <c r="CIY20" s="84"/>
      <c r="CIZ20" s="84"/>
      <c r="CJA20" s="84"/>
      <c r="CJB20" s="84"/>
      <c r="CJC20" s="84"/>
      <c r="CJD20" s="84"/>
      <c r="CJE20" s="84"/>
      <c r="CJF20" s="84"/>
      <c r="CJG20" s="84"/>
      <c r="CJH20" s="84"/>
      <c r="CJI20" s="84"/>
      <c r="CJJ20" s="84"/>
      <c r="CJK20" s="84"/>
      <c r="CJL20" s="84"/>
      <c r="CJM20" s="84"/>
      <c r="CJN20" s="84"/>
      <c r="CJO20" s="84"/>
      <c r="CJP20" s="84"/>
      <c r="CJQ20" s="84"/>
      <c r="CJR20" s="84"/>
      <c r="CJS20" s="84"/>
      <c r="CJT20" s="84"/>
      <c r="CJU20" s="84"/>
      <c r="CJV20" s="84"/>
      <c r="CJW20" s="84"/>
      <c r="CJX20" s="84"/>
      <c r="CJY20" s="84"/>
      <c r="CJZ20" s="84"/>
      <c r="CKA20" s="84"/>
      <c r="CKB20" s="84"/>
      <c r="CKC20" s="84"/>
      <c r="CKD20" s="84"/>
      <c r="CKE20" s="84"/>
      <c r="CKF20" s="84"/>
      <c r="CKG20" s="84"/>
      <c r="CKH20" s="84"/>
      <c r="CKI20" s="84"/>
      <c r="CKJ20" s="84"/>
      <c r="CKK20" s="84"/>
      <c r="CKL20" s="84"/>
      <c r="CKM20" s="84"/>
      <c r="CKN20" s="84"/>
      <c r="CKO20" s="84"/>
      <c r="CKP20" s="84"/>
      <c r="CKQ20" s="84"/>
      <c r="CKR20" s="84"/>
      <c r="CKS20" s="84"/>
      <c r="CKT20" s="84"/>
      <c r="CKU20" s="84"/>
      <c r="CKV20" s="84"/>
      <c r="CKW20" s="84"/>
      <c r="CKX20" s="84"/>
      <c r="CKY20" s="84"/>
      <c r="CKZ20" s="84"/>
      <c r="CLA20" s="84"/>
      <c r="CLB20" s="84"/>
      <c r="CLC20" s="84"/>
      <c r="CLD20" s="84"/>
      <c r="CLE20" s="84"/>
      <c r="CLF20" s="84"/>
      <c r="CLG20" s="84"/>
      <c r="CLH20" s="84"/>
      <c r="CLI20" s="84"/>
      <c r="CLJ20" s="84"/>
      <c r="CLK20" s="84"/>
      <c r="CLL20" s="84"/>
      <c r="CLM20" s="84"/>
      <c r="CLN20" s="84"/>
      <c r="CLO20" s="84"/>
      <c r="CLP20" s="84"/>
      <c r="CLQ20" s="84"/>
      <c r="CLR20" s="84"/>
      <c r="CLS20" s="84"/>
      <c r="CLT20" s="84"/>
      <c r="CLU20" s="84"/>
      <c r="CLV20" s="84"/>
      <c r="CLW20" s="84"/>
      <c r="CLX20" s="84"/>
      <c r="CLY20" s="84"/>
      <c r="CLZ20" s="84"/>
      <c r="CMA20" s="84"/>
      <c r="CMB20" s="84"/>
      <c r="CMC20" s="84"/>
      <c r="CMD20" s="84"/>
      <c r="CME20" s="84"/>
      <c r="CMF20" s="84"/>
      <c r="CMG20" s="84"/>
      <c r="CMH20" s="84"/>
      <c r="CMI20" s="84"/>
      <c r="CMJ20" s="84"/>
      <c r="CMK20" s="84"/>
      <c r="CML20" s="84"/>
      <c r="CMM20" s="84"/>
      <c r="CMN20" s="84"/>
      <c r="CMO20" s="84"/>
      <c r="CMP20" s="84"/>
      <c r="CMQ20" s="84"/>
      <c r="CMR20" s="84"/>
      <c r="CMS20" s="84"/>
      <c r="CMT20" s="84"/>
      <c r="CMU20" s="84"/>
      <c r="CMV20" s="84"/>
      <c r="CMW20" s="84"/>
      <c r="CMX20" s="84"/>
      <c r="CMY20" s="84"/>
      <c r="CMZ20" s="84"/>
      <c r="CNA20" s="84"/>
      <c r="CNB20" s="84"/>
      <c r="CNC20" s="84"/>
      <c r="CND20" s="84"/>
      <c r="CNE20" s="84"/>
      <c r="CNF20" s="84"/>
      <c r="CNG20" s="84"/>
      <c r="CNH20" s="84"/>
      <c r="CNI20" s="84"/>
      <c r="CNJ20" s="84"/>
      <c r="CNK20" s="84"/>
      <c r="CNL20" s="84"/>
      <c r="CNM20" s="84"/>
      <c r="CNN20" s="84"/>
      <c r="CNO20" s="84"/>
      <c r="CNP20" s="84"/>
      <c r="CNQ20" s="84"/>
      <c r="CNR20" s="84"/>
      <c r="CNS20" s="84"/>
      <c r="CNT20" s="84"/>
      <c r="CNU20" s="84"/>
      <c r="CNV20" s="84"/>
      <c r="CNW20" s="84"/>
      <c r="CNX20" s="84"/>
      <c r="CNY20" s="84"/>
      <c r="CNZ20" s="84"/>
      <c r="COA20" s="84"/>
      <c r="COB20" s="84"/>
      <c r="COC20" s="84"/>
      <c r="COD20" s="84"/>
      <c r="COE20" s="84"/>
      <c r="COF20" s="84"/>
      <c r="COG20" s="84"/>
      <c r="COH20" s="84"/>
      <c r="COI20" s="84"/>
      <c r="COJ20" s="84"/>
      <c r="COK20" s="84"/>
      <c r="COL20" s="84"/>
      <c r="COM20" s="84"/>
      <c r="CON20" s="84"/>
      <c r="COO20" s="84"/>
      <c r="COP20" s="84"/>
      <c r="COQ20" s="84"/>
      <c r="COR20" s="84"/>
      <c r="COS20" s="84"/>
      <c r="COT20" s="84"/>
      <c r="COU20" s="84"/>
      <c r="COV20" s="84"/>
      <c r="COW20" s="84"/>
      <c r="COX20" s="84"/>
      <c r="COY20" s="84"/>
      <c r="COZ20" s="84"/>
      <c r="CPA20" s="84"/>
      <c r="CPB20" s="84"/>
      <c r="CPC20" s="84"/>
      <c r="CPD20" s="84"/>
      <c r="CPE20" s="84"/>
      <c r="CPF20" s="84"/>
      <c r="CPG20" s="84"/>
      <c r="CPH20" s="84"/>
      <c r="CPI20" s="84"/>
      <c r="CPJ20" s="84"/>
      <c r="CPK20" s="84"/>
      <c r="CPL20" s="84"/>
      <c r="CPM20" s="84"/>
      <c r="CPN20" s="84"/>
      <c r="CPO20" s="84"/>
      <c r="CPP20" s="84"/>
      <c r="CPQ20" s="84"/>
      <c r="CPR20" s="84"/>
      <c r="CPS20" s="84"/>
      <c r="CPT20" s="84"/>
      <c r="CPU20" s="84"/>
      <c r="CPV20" s="84"/>
      <c r="CPW20" s="84"/>
      <c r="CPX20" s="84"/>
      <c r="CPY20" s="84"/>
      <c r="CPZ20" s="84"/>
      <c r="CQA20" s="84"/>
      <c r="CQB20" s="84"/>
      <c r="CQC20" s="84"/>
      <c r="CQD20" s="84"/>
      <c r="CQE20" s="84"/>
      <c r="CQF20" s="84"/>
      <c r="CQG20" s="84"/>
      <c r="CQH20" s="84"/>
      <c r="CQI20" s="84"/>
      <c r="CQJ20" s="84"/>
      <c r="CQK20" s="84"/>
      <c r="CQL20" s="84"/>
      <c r="CQM20" s="84"/>
      <c r="CQN20" s="84"/>
      <c r="CQO20" s="84"/>
      <c r="CQP20" s="84"/>
      <c r="CQQ20" s="84"/>
      <c r="CQR20" s="84"/>
      <c r="CQS20" s="84"/>
      <c r="CQT20" s="84"/>
      <c r="CQU20" s="84"/>
      <c r="CQV20" s="84"/>
      <c r="CQW20" s="84"/>
      <c r="CQX20" s="84"/>
      <c r="CQY20" s="84"/>
      <c r="CQZ20" s="84"/>
      <c r="CRA20" s="84"/>
      <c r="CRB20" s="84"/>
      <c r="CRC20" s="84"/>
      <c r="CRD20" s="84"/>
      <c r="CRE20" s="84"/>
      <c r="CRF20" s="84"/>
      <c r="CRG20" s="84"/>
      <c r="CRH20" s="84"/>
      <c r="CRI20" s="84"/>
      <c r="CRJ20" s="84"/>
      <c r="CRK20" s="84"/>
      <c r="CRL20" s="84"/>
      <c r="CRM20" s="84"/>
      <c r="CRN20" s="84"/>
      <c r="CRO20" s="84"/>
      <c r="CRP20" s="84"/>
      <c r="CRQ20" s="84"/>
      <c r="CRR20" s="84"/>
      <c r="CRS20" s="84"/>
      <c r="CRT20" s="84"/>
      <c r="CRU20" s="84"/>
      <c r="CRV20" s="84"/>
      <c r="CRW20" s="84"/>
      <c r="CRX20" s="84"/>
      <c r="CRY20" s="84"/>
      <c r="CRZ20" s="84"/>
      <c r="CSA20" s="84"/>
      <c r="CSB20" s="84"/>
      <c r="CSC20" s="84"/>
      <c r="CSD20" s="84"/>
      <c r="CSE20" s="84"/>
      <c r="CSF20" s="84"/>
      <c r="CSG20" s="84"/>
      <c r="CSH20" s="84"/>
      <c r="CSI20" s="84"/>
      <c r="CSJ20" s="84"/>
      <c r="CSK20" s="84"/>
      <c r="CSL20" s="84"/>
      <c r="CSM20" s="84"/>
      <c r="CSN20" s="84"/>
      <c r="CSO20" s="84"/>
      <c r="CSP20" s="84"/>
      <c r="CSQ20" s="84"/>
      <c r="CSR20" s="84"/>
      <c r="CSS20" s="84"/>
      <c r="CST20" s="84"/>
      <c r="CSU20" s="84"/>
      <c r="CSV20" s="84"/>
      <c r="CSW20" s="84"/>
      <c r="CSX20" s="84"/>
      <c r="CSY20" s="84"/>
      <c r="CSZ20" s="84"/>
      <c r="CTA20" s="84"/>
      <c r="CTB20" s="84"/>
      <c r="CTC20" s="84"/>
      <c r="CTD20" s="84"/>
      <c r="CTE20" s="84"/>
      <c r="CTF20" s="84"/>
      <c r="CTG20" s="84"/>
      <c r="CTH20" s="84"/>
      <c r="CTI20" s="84"/>
      <c r="CTJ20" s="84"/>
      <c r="CTK20" s="84"/>
      <c r="CTL20" s="84"/>
      <c r="CTM20" s="84"/>
      <c r="CTN20" s="84"/>
      <c r="CTO20" s="84"/>
      <c r="CTP20" s="84"/>
      <c r="CTQ20" s="84"/>
      <c r="CTR20" s="84"/>
      <c r="CTS20" s="84"/>
      <c r="CTT20" s="84"/>
      <c r="CTU20" s="84"/>
      <c r="CTV20" s="84"/>
      <c r="CTW20" s="84"/>
      <c r="CTX20" s="84"/>
      <c r="CTY20" s="84"/>
      <c r="CTZ20" s="84"/>
      <c r="CUA20" s="84"/>
      <c r="CUB20" s="84"/>
      <c r="CUC20" s="84"/>
      <c r="CUD20" s="84"/>
      <c r="CUE20" s="84"/>
      <c r="CUF20" s="84"/>
      <c r="CUG20" s="84"/>
      <c r="CUH20" s="84"/>
      <c r="CUI20" s="84"/>
      <c r="CUJ20" s="84"/>
      <c r="CUK20" s="84"/>
      <c r="CUL20" s="84"/>
      <c r="CUM20" s="84"/>
      <c r="CUN20" s="84"/>
      <c r="CUO20" s="84"/>
      <c r="CUP20" s="84"/>
      <c r="CUQ20" s="84"/>
      <c r="CUR20" s="84"/>
      <c r="CUS20" s="84"/>
      <c r="CUT20" s="84"/>
      <c r="CUU20" s="84"/>
      <c r="CUV20" s="84"/>
      <c r="CUW20" s="84"/>
      <c r="CUX20" s="84"/>
      <c r="CUY20" s="84"/>
      <c r="CUZ20" s="84"/>
      <c r="CVA20" s="84"/>
      <c r="CVB20" s="84"/>
      <c r="CVC20" s="84"/>
      <c r="CVD20" s="84"/>
      <c r="CVE20" s="84"/>
      <c r="CVF20" s="84"/>
      <c r="CVG20" s="84"/>
      <c r="CVH20" s="84"/>
      <c r="CVI20" s="84"/>
      <c r="CVJ20" s="84"/>
      <c r="CVK20" s="84"/>
      <c r="CVL20" s="84"/>
      <c r="CVM20" s="84"/>
      <c r="CVN20" s="84"/>
      <c r="CVO20" s="84"/>
      <c r="CVP20" s="84"/>
      <c r="CVQ20" s="84"/>
      <c r="CVR20" s="84"/>
      <c r="CVS20" s="84"/>
      <c r="CVT20" s="84"/>
      <c r="CVU20" s="84"/>
      <c r="CVV20" s="84"/>
      <c r="CVW20" s="84"/>
      <c r="CVX20" s="84"/>
      <c r="CVY20" s="84"/>
      <c r="CVZ20" s="84"/>
      <c r="CWA20" s="84"/>
      <c r="CWB20" s="84"/>
      <c r="CWC20" s="84"/>
      <c r="CWD20" s="84"/>
      <c r="CWE20" s="84"/>
      <c r="CWF20" s="84"/>
      <c r="CWG20" s="84"/>
      <c r="CWH20" s="84"/>
      <c r="CWI20" s="84"/>
      <c r="CWJ20" s="84"/>
      <c r="CWK20" s="84"/>
      <c r="CWL20" s="84"/>
      <c r="CWM20" s="84"/>
      <c r="CWN20" s="84"/>
      <c r="CWO20" s="84"/>
      <c r="CWP20" s="84"/>
      <c r="CWQ20" s="84"/>
      <c r="CWR20" s="84"/>
      <c r="CWS20" s="84"/>
      <c r="CWT20" s="84"/>
      <c r="CWU20" s="84"/>
      <c r="CWV20" s="84"/>
      <c r="CWW20" s="84"/>
      <c r="CWX20" s="84"/>
      <c r="CWY20" s="84"/>
      <c r="CWZ20" s="84"/>
      <c r="CXA20" s="84"/>
      <c r="CXB20" s="84"/>
      <c r="CXC20" s="84"/>
      <c r="CXD20" s="84"/>
      <c r="CXE20" s="84"/>
      <c r="CXF20" s="84"/>
      <c r="CXG20" s="84"/>
      <c r="CXH20" s="84"/>
      <c r="CXI20" s="84"/>
      <c r="CXJ20" s="84"/>
      <c r="CXK20" s="84"/>
      <c r="CXL20" s="84"/>
      <c r="CXM20" s="84"/>
      <c r="CXN20" s="84"/>
      <c r="CXO20" s="84"/>
      <c r="CXP20" s="84"/>
      <c r="CXQ20" s="84"/>
      <c r="CXR20" s="84"/>
      <c r="CXS20" s="84"/>
      <c r="CXT20" s="84"/>
      <c r="CXU20" s="84"/>
      <c r="CXV20" s="84"/>
      <c r="CXW20" s="84"/>
      <c r="CXX20" s="84"/>
      <c r="CXY20" s="84"/>
      <c r="CXZ20" s="84"/>
      <c r="CYA20" s="84"/>
      <c r="CYB20" s="84"/>
      <c r="CYC20" s="84"/>
      <c r="CYD20" s="84"/>
      <c r="CYE20" s="84"/>
      <c r="CYF20" s="84"/>
      <c r="CYG20" s="84"/>
      <c r="CYH20" s="84"/>
      <c r="CYI20" s="84"/>
      <c r="CYJ20" s="84"/>
      <c r="CYK20" s="84"/>
      <c r="CYL20" s="84"/>
      <c r="CYM20" s="84"/>
      <c r="CYN20" s="84"/>
      <c r="CYO20" s="84"/>
      <c r="CYP20" s="84"/>
      <c r="CYQ20" s="84"/>
      <c r="CYR20" s="84"/>
      <c r="CYS20" s="84"/>
      <c r="CYT20" s="84"/>
      <c r="CYU20" s="84"/>
      <c r="CYV20" s="84"/>
      <c r="CYW20" s="84"/>
      <c r="CYX20" s="84"/>
      <c r="CYY20" s="84"/>
      <c r="CYZ20" s="84"/>
      <c r="CZA20" s="84"/>
      <c r="CZB20" s="84"/>
      <c r="CZC20" s="84"/>
      <c r="CZD20" s="84"/>
      <c r="CZE20" s="84"/>
      <c r="CZF20" s="84"/>
      <c r="CZG20" s="84"/>
      <c r="CZH20" s="84"/>
      <c r="CZI20" s="84"/>
      <c r="CZJ20" s="84"/>
      <c r="CZK20" s="84"/>
      <c r="CZL20" s="84"/>
      <c r="CZM20" s="84"/>
      <c r="CZN20" s="84"/>
      <c r="CZO20" s="84"/>
      <c r="CZP20" s="84"/>
      <c r="CZQ20" s="84"/>
      <c r="CZR20" s="84"/>
      <c r="CZS20" s="84"/>
      <c r="CZT20" s="84"/>
      <c r="CZU20" s="84"/>
      <c r="CZV20" s="84"/>
      <c r="CZW20" s="84"/>
      <c r="CZX20" s="84"/>
      <c r="CZY20" s="84"/>
      <c r="CZZ20" s="84"/>
      <c r="DAA20" s="84"/>
      <c r="DAB20" s="84"/>
      <c r="DAC20" s="84"/>
      <c r="DAD20" s="84"/>
      <c r="DAE20" s="84"/>
      <c r="DAF20" s="84"/>
      <c r="DAG20" s="84"/>
      <c r="DAH20" s="84"/>
      <c r="DAI20" s="84"/>
      <c r="DAJ20" s="84"/>
      <c r="DAK20" s="84"/>
      <c r="DAL20" s="84"/>
      <c r="DAM20" s="84"/>
      <c r="DAN20" s="84"/>
      <c r="DAO20" s="84"/>
      <c r="DAP20" s="84"/>
      <c r="DAQ20" s="84"/>
      <c r="DAR20" s="84"/>
      <c r="DAS20" s="84"/>
      <c r="DAT20" s="84"/>
      <c r="DAU20" s="84"/>
      <c r="DAV20" s="84"/>
      <c r="DAW20" s="84"/>
      <c r="DAX20" s="84"/>
      <c r="DAY20" s="84"/>
      <c r="DAZ20" s="84"/>
      <c r="DBA20" s="84"/>
      <c r="DBB20" s="84"/>
      <c r="DBC20" s="84"/>
      <c r="DBD20" s="84"/>
      <c r="DBE20" s="84"/>
      <c r="DBF20" s="84"/>
      <c r="DBG20" s="84"/>
      <c r="DBH20" s="84"/>
      <c r="DBI20" s="84"/>
      <c r="DBJ20" s="84"/>
      <c r="DBK20" s="84"/>
      <c r="DBL20" s="84"/>
      <c r="DBM20" s="84"/>
      <c r="DBN20" s="84"/>
      <c r="DBO20" s="84"/>
      <c r="DBP20" s="84"/>
      <c r="DBQ20" s="84"/>
      <c r="DBR20" s="84"/>
      <c r="DBS20" s="84"/>
      <c r="DBT20" s="84"/>
      <c r="DBU20" s="84"/>
      <c r="DBV20" s="84"/>
      <c r="DBW20" s="84"/>
      <c r="DBX20" s="84"/>
      <c r="DBY20" s="84"/>
      <c r="DBZ20" s="84"/>
      <c r="DCA20" s="84"/>
      <c r="DCB20" s="84"/>
      <c r="DCC20" s="84"/>
      <c r="DCD20" s="84"/>
      <c r="DCE20" s="84"/>
      <c r="DCF20" s="84"/>
      <c r="DCG20" s="84"/>
      <c r="DCH20" s="84"/>
      <c r="DCI20" s="84"/>
      <c r="DCJ20" s="84"/>
      <c r="DCK20" s="84"/>
      <c r="DCL20" s="84"/>
      <c r="DCM20" s="84"/>
      <c r="DCN20" s="84"/>
      <c r="DCO20" s="84"/>
      <c r="DCP20" s="84"/>
      <c r="DCQ20" s="84"/>
      <c r="DCR20" s="84"/>
      <c r="DCS20" s="84"/>
      <c r="DCT20" s="84"/>
      <c r="DCU20" s="84"/>
      <c r="DCV20" s="84"/>
      <c r="DCW20" s="84"/>
      <c r="DCX20" s="84"/>
      <c r="DCY20" s="84"/>
      <c r="DCZ20" s="84"/>
      <c r="DDA20" s="84"/>
      <c r="DDB20" s="84"/>
      <c r="DDC20" s="84"/>
      <c r="DDD20" s="84"/>
      <c r="DDE20" s="84"/>
      <c r="DDF20" s="84"/>
      <c r="DDG20" s="84"/>
      <c r="DDH20" s="84"/>
      <c r="DDI20" s="84"/>
      <c r="DDJ20" s="84"/>
      <c r="DDK20" s="84"/>
      <c r="DDL20" s="84"/>
      <c r="DDM20" s="84"/>
      <c r="DDN20" s="84"/>
      <c r="DDO20" s="84"/>
      <c r="DDP20" s="84"/>
      <c r="DDQ20" s="84"/>
      <c r="DDR20" s="84"/>
      <c r="DDS20" s="84"/>
      <c r="DDT20" s="84"/>
      <c r="DDU20" s="84"/>
      <c r="DDV20" s="84"/>
      <c r="DDW20" s="84"/>
      <c r="DDX20" s="84"/>
      <c r="DDY20" s="84"/>
      <c r="DDZ20" s="84"/>
      <c r="DEA20" s="84"/>
      <c r="DEB20" s="84"/>
      <c r="DEC20" s="84"/>
      <c r="DED20" s="84"/>
      <c r="DEE20" s="84"/>
      <c r="DEF20" s="84"/>
      <c r="DEG20" s="84"/>
      <c r="DEH20" s="84"/>
      <c r="DEI20" s="84"/>
      <c r="DEJ20" s="84"/>
      <c r="DEK20" s="84"/>
      <c r="DEL20" s="84"/>
      <c r="DEM20" s="84"/>
      <c r="DEN20" s="84"/>
      <c r="DEO20" s="84"/>
      <c r="DEP20" s="84"/>
      <c r="DEQ20" s="84"/>
      <c r="DER20" s="84"/>
      <c r="DES20" s="84"/>
      <c r="DET20" s="84"/>
      <c r="DEU20" s="84"/>
      <c r="DEV20" s="84"/>
      <c r="DEW20" s="84"/>
      <c r="DEX20" s="84"/>
      <c r="DEY20" s="84"/>
      <c r="DEZ20" s="84"/>
      <c r="DFA20" s="84"/>
      <c r="DFB20" s="84"/>
      <c r="DFC20" s="84"/>
      <c r="DFD20" s="84"/>
      <c r="DFE20" s="84"/>
      <c r="DFF20" s="84"/>
      <c r="DFG20" s="84"/>
      <c r="DFH20" s="84"/>
      <c r="DFI20" s="84"/>
      <c r="DFJ20" s="84"/>
      <c r="DFK20" s="84"/>
      <c r="DFL20" s="84"/>
      <c r="DFM20" s="84"/>
      <c r="DFN20" s="84"/>
      <c r="DFO20" s="84"/>
      <c r="DFP20" s="84"/>
      <c r="DFQ20" s="84"/>
      <c r="DFR20" s="84"/>
      <c r="DFS20" s="84"/>
      <c r="DFT20" s="84"/>
      <c r="DFU20" s="84"/>
      <c r="DFV20" s="84"/>
      <c r="DFW20" s="84"/>
      <c r="DFX20" s="84"/>
      <c r="DFY20" s="84"/>
      <c r="DFZ20" s="84"/>
      <c r="DGA20" s="84"/>
      <c r="DGB20" s="84"/>
      <c r="DGC20" s="84"/>
      <c r="DGD20" s="84"/>
      <c r="DGE20" s="84"/>
      <c r="DGF20" s="84"/>
      <c r="DGG20" s="84"/>
      <c r="DGH20" s="84"/>
      <c r="DGI20" s="84"/>
      <c r="DGJ20" s="84"/>
      <c r="DGK20" s="84"/>
      <c r="DGL20" s="84"/>
      <c r="DGM20" s="84"/>
      <c r="DGN20" s="84"/>
      <c r="DGO20" s="84"/>
      <c r="DGP20" s="84"/>
      <c r="DGQ20" s="84"/>
      <c r="DGR20" s="84"/>
      <c r="DGS20" s="84"/>
      <c r="DGT20" s="84"/>
      <c r="DGU20" s="84"/>
      <c r="DGV20" s="84"/>
      <c r="DGW20" s="84"/>
      <c r="DGX20" s="84"/>
      <c r="DGY20" s="84"/>
      <c r="DGZ20" s="84"/>
      <c r="DHA20" s="84"/>
      <c r="DHB20" s="84"/>
      <c r="DHC20" s="84"/>
      <c r="DHD20" s="84"/>
      <c r="DHE20" s="84"/>
      <c r="DHF20" s="84"/>
      <c r="DHG20" s="84"/>
      <c r="DHH20" s="84"/>
      <c r="DHI20" s="84"/>
      <c r="DHJ20" s="84"/>
      <c r="DHK20" s="84"/>
      <c r="DHL20" s="84"/>
      <c r="DHM20" s="84"/>
      <c r="DHN20" s="84"/>
      <c r="DHO20" s="84"/>
      <c r="DHP20" s="84"/>
      <c r="DHQ20" s="84"/>
      <c r="DHR20" s="84"/>
      <c r="DHS20" s="84"/>
      <c r="DHT20" s="84"/>
      <c r="DHU20" s="84"/>
      <c r="DHV20" s="84"/>
      <c r="DHW20" s="84"/>
      <c r="DHX20" s="84"/>
      <c r="DHY20" s="84"/>
      <c r="DHZ20" s="84"/>
      <c r="DIA20" s="84"/>
      <c r="DIB20" s="84"/>
      <c r="DIC20" s="84"/>
      <c r="DID20" s="84"/>
      <c r="DIE20" s="84"/>
      <c r="DIF20" s="84"/>
      <c r="DIG20" s="84"/>
      <c r="DIH20" s="84"/>
      <c r="DII20" s="84"/>
      <c r="DIJ20" s="84"/>
      <c r="DIK20" s="84"/>
      <c r="DIL20" s="84"/>
      <c r="DIM20" s="84"/>
      <c r="DIN20" s="84"/>
      <c r="DIO20" s="84"/>
      <c r="DIP20" s="84"/>
      <c r="DIQ20" s="84"/>
      <c r="DIR20" s="84"/>
      <c r="DIS20" s="84"/>
      <c r="DIT20" s="84"/>
      <c r="DIU20" s="84"/>
      <c r="DIV20" s="84"/>
      <c r="DIW20" s="84"/>
      <c r="DIX20" s="84"/>
      <c r="DIY20" s="84"/>
      <c r="DIZ20" s="84"/>
      <c r="DJA20" s="84"/>
      <c r="DJB20" s="84"/>
      <c r="DJC20" s="84"/>
      <c r="DJD20" s="84"/>
      <c r="DJE20" s="84"/>
      <c r="DJF20" s="84"/>
      <c r="DJG20" s="84"/>
      <c r="DJH20" s="84"/>
      <c r="DJI20" s="84"/>
      <c r="DJJ20" s="84"/>
      <c r="DJK20" s="84"/>
      <c r="DJL20" s="84"/>
      <c r="DJM20" s="84"/>
      <c r="DJN20" s="84"/>
      <c r="DJO20" s="84"/>
      <c r="DJP20" s="84"/>
      <c r="DJQ20" s="84"/>
      <c r="DJR20" s="84"/>
      <c r="DJS20" s="84"/>
      <c r="DJT20" s="84"/>
      <c r="DJU20" s="84"/>
      <c r="DJV20" s="84"/>
      <c r="DJW20" s="84"/>
      <c r="DJX20" s="84"/>
      <c r="DJY20" s="84"/>
      <c r="DJZ20" s="84"/>
      <c r="DKA20" s="84"/>
      <c r="DKB20" s="84"/>
      <c r="DKC20" s="84"/>
      <c r="DKD20" s="84"/>
      <c r="DKE20" s="84"/>
      <c r="DKF20" s="84"/>
      <c r="DKG20" s="84"/>
      <c r="DKH20" s="84"/>
      <c r="DKI20" s="84"/>
      <c r="DKJ20" s="84"/>
      <c r="DKK20" s="84"/>
      <c r="DKL20" s="84"/>
      <c r="DKM20" s="84"/>
      <c r="DKN20" s="84"/>
      <c r="DKO20" s="84"/>
      <c r="DKP20" s="84"/>
      <c r="DKQ20" s="84"/>
      <c r="DKR20" s="84"/>
      <c r="DKS20" s="84"/>
      <c r="DKT20" s="84"/>
      <c r="DKU20" s="84"/>
      <c r="DKV20" s="84"/>
      <c r="DKW20" s="84"/>
      <c r="DKX20" s="84"/>
      <c r="DKY20" s="84"/>
      <c r="DKZ20" s="84"/>
      <c r="DLA20" s="84"/>
      <c r="DLB20" s="84"/>
      <c r="DLC20" s="84"/>
      <c r="DLD20" s="84"/>
      <c r="DLE20" s="84"/>
      <c r="DLF20" s="84"/>
      <c r="DLG20" s="84"/>
      <c r="DLH20" s="84"/>
      <c r="DLI20" s="84"/>
      <c r="DLJ20" s="84"/>
      <c r="DLK20" s="84"/>
      <c r="DLL20" s="84"/>
      <c r="DLM20" s="84"/>
      <c r="DLN20" s="84"/>
      <c r="DLO20" s="84"/>
      <c r="DLP20" s="84"/>
      <c r="DLQ20" s="84"/>
      <c r="DLR20" s="84"/>
      <c r="DLS20" s="84"/>
      <c r="DLT20" s="84"/>
      <c r="DLU20" s="84"/>
      <c r="DLV20" s="84"/>
      <c r="DLW20" s="84"/>
      <c r="DLX20" s="84"/>
      <c r="DLY20" s="84"/>
      <c r="DLZ20" s="84"/>
      <c r="DMA20" s="84"/>
      <c r="DMB20" s="84"/>
      <c r="DMC20" s="84"/>
      <c r="DMD20" s="84"/>
      <c r="DME20" s="84"/>
      <c r="DMF20" s="84"/>
      <c r="DMG20" s="84"/>
      <c r="DMH20" s="84"/>
      <c r="DMI20" s="84"/>
      <c r="DMJ20" s="84"/>
      <c r="DMK20" s="84"/>
      <c r="DML20" s="84"/>
      <c r="DMM20" s="84"/>
      <c r="DMN20" s="84"/>
      <c r="DMO20" s="84"/>
      <c r="DMP20" s="84"/>
      <c r="DMQ20" s="84"/>
      <c r="DMR20" s="84"/>
      <c r="DMS20" s="84"/>
      <c r="DMT20" s="84"/>
      <c r="DMU20" s="84"/>
      <c r="DMV20" s="84"/>
      <c r="DMW20" s="84"/>
      <c r="DMX20" s="84"/>
      <c r="DMY20" s="84"/>
      <c r="DMZ20" s="84"/>
      <c r="DNA20" s="84"/>
      <c r="DNB20" s="84"/>
      <c r="DNC20" s="84"/>
      <c r="DND20" s="84"/>
      <c r="DNE20" s="84"/>
      <c r="DNF20" s="84"/>
      <c r="DNG20" s="84"/>
      <c r="DNH20" s="84"/>
      <c r="DNI20" s="84"/>
      <c r="DNJ20" s="84"/>
      <c r="DNK20" s="84"/>
      <c r="DNL20" s="84"/>
      <c r="DNM20" s="84"/>
      <c r="DNN20" s="84"/>
      <c r="DNO20" s="84"/>
      <c r="DNP20" s="84"/>
      <c r="DNQ20" s="84"/>
      <c r="DNR20" s="84"/>
      <c r="DNS20" s="84"/>
      <c r="DNT20" s="84"/>
      <c r="DNU20" s="84"/>
      <c r="DNV20" s="84"/>
      <c r="DNW20" s="84"/>
      <c r="DNX20" s="84"/>
      <c r="DNY20" s="84"/>
      <c r="DNZ20" s="84"/>
      <c r="DOA20" s="84"/>
      <c r="DOB20" s="84"/>
      <c r="DOC20" s="84"/>
      <c r="DOD20" s="84"/>
      <c r="DOE20" s="84"/>
      <c r="DOF20" s="84"/>
      <c r="DOG20" s="84"/>
      <c r="DOH20" s="84"/>
      <c r="DOI20" s="84"/>
      <c r="DOJ20" s="84"/>
      <c r="DOK20" s="84"/>
      <c r="DOL20" s="84"/>
      <c r="DOM20" s="84"/>
      <c r="DON20" s="84"/>
      <c r="DOO20" s="84"/>
      <c r="DOP20" s="84"/>
      <c r="DOQ20" s="84"/>
      <c r="DOR20" s="84"/>
      <c r="DOS20" s="84"/>
      <c r="DOT20" s="84"/>
      <c r="DOU20" s="84"/>
      <c r="DOV20" s="84"/>
      <c r="DOW20" s="84"/>
      <c r="DOX20" s="84"/>
      <c r="DOY20" s="84"/>
      <c r="DOZ20" s="84"/>
      <c r="DPA20" s="84"/>
      <c r="DPB20" s="84"/>
      <c r="DPC20" s="84"/>
      <c r="DPD20" s="84"/>
      <c r="DPE20" s="84"/>
      <c r="DPF20" s="84"/>
      <c r="DPG20" s="84"/>
      <c r="DPH20" s="84"/>
      <c r="DPI20" s="84"/>
      <c r="DPJ20" s="84"/>
      <c r="DPK20" s="84"/>
      <c r="DPL20" s="84"/>
      <c r="DPM20" s="84"/>
      <c r="DPN20" s="84"/>
      <c r="DPO20" s="84"/>
      <c r="DPP20" s="84"/>
      <c r="DPQ20" s="84"/>
      <c r="DPR20" s="84"/>
      <c r="DPS20" s="84"/>
      <c r="DPT20" s="84"/>
      <c r="DPU20" s="84"/>
      <c r="DPV20" s="84"/>
      <c r="DPW20" s="84"/>
      <c r="DPX20" s="84"/>
      <c r="DPY20" s="84"/>
      <c r="DPZ20" s="84"/>
      <c r="DQA20" s="84"/>
      <c r="DQB20" s="84"/>
      <c r="DQC20" s="84"/>
      <c r="DQD20" s="84"/>
      <c r="DQE20" s="84"/>
      <c r="DQF20" s="84"/>
      <c r="DQG20" s="84"/>
      <c r="DQH20" s="84"/>
      <c r="DQI20" s="84"/>
      <c r="DQJ20" s="84"/>
      <c r="DQK20" s="84"/>
      <c r="DQL20" s="84"/>
      <c r="DQM20" s="84"/>
      <c r="DQN20" s="84"/>
      <c r="DQO20" s="84"/>
      <c r="DQP20" s="84"/>
      <c r="DQQ20" s="84"/>
      <c r="DQR20" s="84"/>
      <c r="DQS20" s="84"/>
      <c r="DQT20" s="84"/>
      <c r="DQU20" s="84"/>
      <c r="DQV20" s="84"/>
      <c r="DQW20" s="84"/>
      <c r="DQX20" s="84"/>
      <c r="DQY20" s="84"/>
      <c r="DQZ20" s="84"/>
      <c r="DRA20" s="84"/>
      <c r="DRB20" s="84"/>
      <c r="DRC20" s="84"/>
      <c r="DRD20" s="84"/>
      <c r="DRE20" s="84"/>
      <c r="DRF20" s="84"/>
      <c r="DRG20" s="84"/>
      <c r="DRH20" s="84"/>
      <c r="DRI20" s="84"/>
      <c r="DRJ20" s="84"/>
      <c r="DRK20" s="84"/>
      <c r="DRL20" s="84"/>
      <c r="DRM20" s="84"/>
      <c r="DRN20" s="84"/>
      <c r="DRO20" s="84"/>
      <c r="DRP20" s="84"/>
      <c r="DRQ20" s="84"/>
      <c r="DRR20" s="84"/>
      <c r="DRS20" s="84"/>
      <c r="DRT20" s="84"/>
      <c r="DRU20" s="84"/>
      <c r="DRV20" s="84"/>
      <c r="DRW20" s="84"/>
      <c r="DRX20" s="84"/>
      <c r="DRY20" s="84"/>
      <c r="DRZ20" s="84"/>
      <c r="DSA20" s="84"/>
      <c r="DSB20" s="84"/>
      <c r="DSC20" s="84"/>
      <c r="DSD20" s="84"/>
      <c r="DSE20" s="84"/>
      <c r="DSF20" s="84"/>
      <c r="DSG20" s="84"/>
      <c r="DSH20" s="84"/>
      <c r="DSI20" s="84"/>
      <c r="DSJ20" s="84"/>
      <c r="DSK20" s="84"/>
      <c r="DSL20" s="84"/>
      <c r="DSM20" s="84"/>
      <c r="DSN20" s="84"/>
      <c r="DSO20" s="84"/>
      <c r="DSP20" s="84"/>
      <c r="DSQ20" s="84"/>
      <c r="DSR20" s="84"/>
      <c r="DSS20" s="84"/>
      <c r="DST20" s="84"/>
      <c r="DSU20" s="84"/>
      <c r="DSV20" s="84"/>
      <c r="DSW20" s="84"/>
      <c r="DSX20" s="84"/>
      <c r="DSY20" s="84"/>
      <c r="DSZ20" s="84"/>
      <c r="DTA20" s="84"/>
      <c r="DTB20" s="84"/>
      <c r="DTC20" s="84"/>
      <c r="DTD20" s="84"/>
      <c r="DTE20" s="84"/>
      <c r="DTF20" s="84"/>
      <c r="DTG20" s="84"/>
      <c r="DTH20" s="84"/>
      <c r="DTI20" s="84"/>
      <c r="DTJ20" s="84"/>
      <c r="DTK20" s="84"/>
      <c r="DTL20" s="84"/>
      <c r="DTM20" s="84"/>
      <c r="DTN20" s="84"/>
      <c r="DTO20" s="84"/>
      <c r="DTP20" s="84"/>
      <c r="DTQ20" s="84"/>
      <c r="DTR20" s="84"/>
      <c r="DTS20" s="84"/>
      <c r="DTT20" s="84"/>
      <c r="DTU20" s="84"/>
      <c r="DTV20" s="84"/>
      <c r="DTW20" s="84"/>
      <c r="DTX20" s="84"/>
      <c r="DTY20" s="84"/>
      <c r="DTZ20" s="84"/>
      <c r="DUA20" s="84"/>
      <c r="DUB20" s="84"/>
      <c r="DUC20" s="84"/>
      <c r="DUD20" s="84"/>
      <c r="DUE20" s="84"/>
      <c r="DUF20" s="84"/>
      <c r="DUG20" s="84"/>
      <c r="DUH20" s="84"/>
      <c r="DUI20" s="84"/>
      <c r="DUJ20" s="84"/>
      <c r="DUK20" s="84"/>
      <c r="DUL20" s="84"/>
      <c r="DUM20" s="84"/>
      <c r="DUN20" s="84"/>
      <c r="DUO20" s="84"/>
      <c r="DUP20" s="84"/>
      <c r="DUQ20" s="84"/>
      <c r="DUR20" s="84"/>
      <c r="DUS20" s="84"/>
      <c r="DUT20" s="84"/>
      <c r="DUU20" s="84"/>
      <c r="DUV20" s="84"/>
      <c r="DUW20" s="84"/>
      <c r="DUX20" s="84"/>
      <c r="DUY20" s="84"/>
      <c r="DUZ20" s="84"/>
      <c r="DVA20" s="84"/>
      <c r="DVB20" s="84"/>
      <c r="DVC20" s="84"/>
      <c r="DVD20" s="84"/>
      <c r="DVE20" s="84"/>
      <c r="DVF20" s="84"/>
      <c r="DVG20" s="84"/>
      <c r="DVH20" s="84"/>
      <c r="DVI20" s="84"/>
      <c r="DVJ20" s="84"/>
      <c r="DVK20" s="84"/>
      <c r="DVL20" s="84"/>
      <c r="DVM20" s="84"/>
      <c r="DVN20" s="84"/>
      <c r="DVO20" s="84"/>
      <c r="DVP20" s="84"/>
      <c r="DVQ20" s="84"/>
      <c r="DVR20" s="84"/>
      <c r="DVS20" s="84"/>
      <c r="DVT20" s="84"/>
      <c r="DVU20" s="84"/>
      <c r="DVV20" s="84"/>
      <c r="DVW20" s="84"/>
      <c r="DVX20" s="84"/>
      <c r="DVY20" s="84"/>
      <c r="DVZ20" s="84"/>
      <c r="DWA20" s="84"/>
      <c r="DWB20" s="84"/>
      <c r="DWC20" s="84"/>
      <c r="DWD20" s="84"/>
      <c r="DWE20" s="84"/>
      <c r="DWF20" s="84"/>
      <c r="DWG20" s="84"/>
      <c r="DWH20" s="84"/>
      <c r="DWI20" s="84"/>
      <c r="DWJ20" s="84"/>
      <c r="DWK20" s="84"/>
      <c r="DWL20" s="84"/>
      <c r="DWM20" s="84"/>
      <c r="DWN20" s="84"/>
      <c r="DWO20" s="84"/>
      <c r="DWP20" s="84"/>
      <c r="DWQ20" s="84"/>
      <c r="DWR20" s="84"/>
      <c r="DWS20" s="84"/>
      <c r="DWT20" s="84"/>
      <c r="DWU20" s="84"/>
      <c r="DWV20" s="84"/>
      <c r="DWW20" s="84"/>
      <c r="DWX20" s="84"/>
      <c r="DWY20" s="84"/>
      <c r="DWZ20" s="84"/>
      <c r="DXA20" s="84"/>
      <c r="DXB20" s="84"/>
      <c r="DXC20" s="84"/>
      <c r="DXD20" s="84"/>
      <c r="DXE20" s="84"/>
      <c r="DXF20" s="84"/>
      <c r="DXG20" s="84"/>
      <c r="DXH20" s="84"/>
      <c r="DXI20" s="84"/>
      <c r="DXJ20" s="84"/>
      <c r="DXK20" s="84"/>
      <c r="DXL20" s="84"/>
      <c r="DXM20" s="84"/>
      <c r="DXN20" s="84"/>
      <c r="DXO20" s="84"/>
      <c r="DXP20" s="84"/>
      <c r="DXQ20" s="84"/>
      <c r="DXR20" s="84"/>
      <c r="DXS20" s="84"/>
      <c r="DXT20" s="84"/>
      <c r="DXU20" s="84"/>
      <c r="DXV20" s="84"/>
      <c r="DXW20" s="84"/>
      <c r="DXX20" s="84"/>
      <c r="DXY20" s="84"/>
      <c r="DXZ20" s="84"/>
      <c r="DYA20" s="84"/>
      <c r="DYB20" s="84"/>
      <c r="DYC20" s="84"/>
      <c r="DYD20" s="84"/>
      <c r="DYE20" s="84"/>
      <c r="DYF20" s="84"/>
      <c r="DYG20" s="84"/>
      <c r="DYH20" s="84"/>
      <c r="DYI20" s="84"/>
      <c r="DYJ20" s="84"/>
      <c r="DYK20" s="84"/>
      <c r="DYL20" s="84"/>
      <c r="DYM20" s="84"/>
      <c r="DYN20" s="84"/>
      <c r="DYO20" s="84"/>
      <c r="DYP20" s="84"/>
      <c r="DYQ20" s="84"/>
      <c r="DYR20" s="84"/>
      <c r="DYS20" s="84"/>
      <c r="DYT20" s="84"/>
      <c r="DYU20" s="84"/>
      <c r="DYV20" s="84"/>
      <c r="DYW20" s="84"/>
      <c r="DYX20" s="84"/>
      <c r="DYY20" s="84"/>
      <c r="DYZ20" s="84"/>
      <c r="DZA20" s="84"/>
      <c r="DZB20" s="84"/>
      <c r="DZC20" s="84"/>
      <c r="DZD20" s="84"/>
      <c r="DZE20" s="84"/>
      <c r="DZF20" s="84"/>
      <c r="DZG20" s="84"/>
      <c r="DZH20" s="84"/>
      <c r="DZI20" s="84"/>
      <c r="DZJ20" s="84"/>
      <c r="DZK20" s="84"/>
      <c r="DZL20" s="84"/>
      <c r="DZM20" s="84"/>
      <c r="DZN20" s="84"/>
      <c r="DZO20" s="84"/>
      <c r="DZP20" s="84"/>
      <c r="DZQ20" s="84"/>
      <c r="DZR20" s="84"/>
      <c r="DZS20" s="84"/>
      <c r="DZT20" s="84"/>
      <c r="DZU20" s="84"/>
      <c r="DZV20" s="84"/>
      <c r="DZW20" s="84"/>
      <c r="DZX20" s="84"/>
      <c r="DZY20" s="84"/>
      <c r="DZZ20" s="84"/>
      <c r="EAA20" s="84"/>
      <c r="EAB20" s="84"/>
      <c r="EAC20" s="84"/>
      <c r="EAD20" s="84"/>
      <c r="EAE20" s="84"/>
      <c r="EAF20" s="84"/>
      <c r="EAG20" s="84"/>
      <c r="EAH20" s="84"/>
      <c r="EAI20" s="84"/>
      <c r="EAJ20" s="84"/>
      <c r="EAK20" s="84"/>
      <c r="EAL20" s="84"/>
      <c r="EAM20" s="84"/>
      <c r="EAN20" s="84"/>
      <c r="EAO20" s="84"/>
      <c r="EAP20" s="84"/>
      <c r="EAQ20" s="84"/>
      <c r="EAR20" s="84"/>
      <c r="EAS20" s="84"/>
      <c r="EAT20" s="84"/>
      <c r="EAU20" s="84"/>
      <c r="EAV20" s="84"/>
      <c r="EAW20" s="84"/>
      <c r="EAX20" s="84"/>
      <c r="EAY20" s="84"/>
      <c r="EAZ20" s="84"/>
      <c r="EBA20" s="84"/>
      <c r="EBB20" s="84"/>
      <c r="EBC20" s="84"/>
      <c r="EBD20" s="84"/>
      <c r="EBE20" s="84"/>
      <c r="EBF20" s="84"/>
      <c r="EBG20" s="84"/>
      <c r="EBH20" s="84"/>
      <c r="EBI20" s="84"/>
      <c r="EBJ20" s="84"/>
      <c r="EBK20" s="84"/>
      <c r="EBL20" s="84"/>
      <c r="EBM20" s="84"/>
      <c r="EBN20" s="84"/>
      <c r="EBO20" s="84"/>
      <c r="EBP20" s="84"/>
      <c r="EBQ20" s="84"/>
      <c r="EBR20" s="84"/>
      <c r="EBS20" s="84"/>
      <c r="EBT20" s="84"/>
      <c r="EBU20" s="84"/>
      <c r="EBV20" s="84"/>
      <c r="EBW20" s="84"/>
      <c r="EBX20" s="84"/>
      <c r="EBY20" s="84"/>
      <c r="EBZ20" s="84"/>
      <c r="ECA20" s="84"/>
      <c r="ECB20" s="84"/>
      <c r="ECC20" s="84"/>
      <c r="ECD20" s="84"/>
      <c r="ECE20" s="84"/>
      <c r="ECF20" s="84"/>
      <c r="ECG20" s="84"/>
      <c r="ECH20" s="84"/>
      <c r="ECI20" s="84"/>
      <c r="ECJ20" s="84"/>
      <c r="ECK20" s="84"/>
      <c r="ECL20" s="84"/>
      <c r="ECM20" s="84"/>
      <c r="ECN20" s="84"/>
      <c r="ECO20" s="84"/>
      <c r="ECP20" s="84"/>
      <c r="ECQ20" s="84"/>
      <c r="ECR20" s="84"/>
      <c r="ECS20" s="84"/>
      <c r="ECT20" s="84"/>
      <c r="ECU20" s="84"/>
      <c r="ECV20" s="84"/>
      <c r="ECW20" s="84"/>
      <c r="ECX20" s="84"/>
      <c r="ECY20" s="84"/>
      <c r="ECZ20" s="84"/>
      <c r="EDA20" s="84"/>
      <c r="EDB20" s="84"/>
      <c r="EDC20" s="84"/>
      <c r="EDD20" s="84"/>
      <c r="EDE20" s="84"/>
      <c r="EDF20" s="84"/>
      <c r="EDG20" s="84"/>
      <c r="EDH20" s="84"/>
      <c r="EDI20" s="84"/>
      <c r="EDJ20" s="84"/>
      <c r="EDK20" s="84"/>
      <c r="EDL20" s="84"/>
      <c r="EDM20" s="84"/>
      <c r="EDN20" s="84"/>
      <c r="EDO20" s="84"/>
      <c r="EDP20" s="84"/>
      <c r="EDQ20" s="84"/>
      <c r="EDR20" s="84"/>
      <c r="EDS20" s="84"/>
      <c r="EDT20" s="84"/>
      <c r="EDU20" s="84"/>
      <c r="EDV20" s="84"/>
      <c r="EDW20" s="84"/>
      <c r="EDX20" s="84"/>
      <c r="EDY20" s="84"/>
      <c r="EDZ20" s="84"/>
      <c r="EEA20" s="84"/>
      <c r="EEB20" s="84"/>
      <c r="EEC20" s="84"/>
      <c r="EED20" s="84"/>
      <c r="EEE20" s="84"/>
      <c r="EEF20" s="84"/>
      <c r="EEG20" s="84"/>
      <c r="EEH20" s="84"/>
      <c r="EEI20" s="84"/>
      <c r="EEJ20" s="84"/>
      <c r="EEK20" s="84"/>
      <c r="EEL20" s="84"/>
      <c r="EEM20" s="84"/>
      <c r="EEN20" s="84"/>
      <c r="EEO20" s="84"/>
      <c r="EEP20" s="84"/>
      <c r="EEQ20" s="84"/>
      <c r="EER20" s="84"/>
      <c r="EES20" s="84"/>
      <c r="EET20" s="84"/>
      <c r="EEU20" s="84"/>
      <c r="EEV20" s="84"/>
      <c r="EEW20" s="84"/>
      <c r="EEX20" s="84"/>
      <c r="EEY20" s="84"/>
      <c r="EEZ20" s="84"/>
      <c r="EFA20" s="84"/>
      <c r="EFB20" s="84"/>
      <c r="EFC20" s="84"/>
      <c r="EFD20" s="84"/>
      <c r="EFE20" s="84"/>
      <c r="EFF20" s="84"/>
      <c r="EFG20" s="84"/>
      <c r="EFH20" s="84"/>
      <c r="EFI20" s="84"/>
      <c r="EFJ20" s="84"/>
      <c r="EFK20" s="84"/>
      <c r="EFL20" s="84"/>
      <c r="EFM20" s="84"/>
      <c r="EFN20" s="84"/>
      <c r="EFO20" s="84"/>
      <c r="EFP20" s="84"/>
      <c r="EFQ20" s="84"/>
      <c r="EFR20" s="84"/>
      <c r="EFS20" s="84"/>
      <c r="EFT20" s="84"/>
      <c r="EFU20" s="84"/>
      <c r="EFV20" s="84"/>
      <c r="EFW20" s="84"/>
      <c r="EFX20" s="84"/>
      <c r="EFY20" s="84"/>
      <c r="EFZ20" s="84"/>
      <c r="EGA20" s="84"/>
      <c r="EGB20" s="84"/>
      <c r="EGC20" s="84"/>
      <c r="EGD20" s="84"/>
      <c r="EGE20" s="84"/>
      <c r="EGF20" s="84"/>
      <c r="EGG20" s="84"/>
      <c r="EGH20" s="84"/>
      <c r="EGI20" s="84"/>
      <c r="EGJ20" s="84"/>
      <c r="EGK20" s="84"/>
      <c r="EGL20" s="84"/>
      <c r="EGM20" s="84"/>
      <c r="EGN20" s="84"/>
      <c r="EGO20" s="84"/>
      <c r="EGP20" s="84"/>
      <c r="EGQ20" s="84"/>
      <c r="EGR20" s="84"/>
      <c r="EGS20" s="84"/>
      <c r="EGT20" s="84"/>
      <c r="EGU20" s="84"/>
      <c r="EGV20" s="84"/>
      <c r="EGW20" s="84"/>
      <c r="EGX20" s="84"/>
      <c r="EGY20" s="84"/>
      <c r="EGZ20" s="84"/>
      <c r="EHA20" s="84"/>
      <c r="EHB20" s="84"/>
      <c r="EHC20" s="84"/>
      <c r="EHD20" s="84"/>
      <c r="EHE20" s="84"/>
      <c r="EHF20" s="84"/>
      <c r="EHG20" s="84"/>
      <c r="EHH20" s="84"/>
      <c r="EHI20" s="84"/>
      <c r="EHJ20" s="84"/>
      <c r="EHK20" s="84"/>
      <c r="EHL20" s="84"/>
      <c r="EHM20" s="84"/>
      <c r="EHN20" s="84"/>
      <c r="EHO20" s="84"/>
      <c r="EHP20" s="84"/>
      <c r="EHQ20" s="84"/>
      <c r="EHR20" s="84"/>
      <c r="EHS20" s="84"/>
      <c r="EHT20" s="84"/>
      <c r="EHU20" s="84"/>
      <c r="EHV20" s="84"/>
      <c r="EHW20" s="84"/>
      <c r="EHX20" s="84"/>
      <c r="EHY20" s="84"/>
      <c r="EHZ20" s="84"/>
      <c r="EIA20" s="84"/>
      <c r="EIB20" s="84"/>
      <c r="EIC20" s="84"/>
      <c r="EID20" s="84"/>
      <c r="EIE20" s="84"/>
      <c r="EIF20" s="84"/>
      <c r="EIG20" s="84"/>
      <c r="EIH20" s="84"/>
      <c r="EII20" s="84"/>
      <c r="EIJ20" s="84"/>
      <c r="EIK20" s="84"/>
      <c r="EIL20" s="84"/>
      <c r="EIM20" s="84"/>
      <c r="EIN20" s="84"/>
      <c r="EIO20" s="84"/>
      <c r="EIP20" s="84"/>
      <c r="EIQ20" s="84"/>
      <c r="EIR20" s="84"/>
      <c r="EIS20" s="84"/>
      <c r="EIT20" s="84"/>
      <c r="EIU20" s="84"/>
      <c r="EIV20" s="84"/>
      <c r="EIW20" s="84"/>
      <c r="EIX20" s="84"/>
      <c r="EIY20" s="84"/>
      <c r="EIZ20" s="84"/>
      <c r="EJA20" s="84"/>
      <c r="EJB20" s="84"/>
      <c r="EJC20" s="84"/>
      <c r="EJD20" s="84"/>
      <c r="EJE20" s="84"/>
      <c r="EJF20" s="84"/>
      <c r="EJG20" s="84"/>
      <c r="EJH20" s="84"/>
      <c r="EJI20" s="84"/>
      <c r="EJJ20" s="84"/>
      <c r="EJK20" s="84"/>
      <c r="EJL20" s="84"/>
      <c r="EJM20" s="84"/>
      <c r="EJN20" s="84"/>
      <c r="EJO20" s="84"/>
      <c r="EJP20" s="84"/>
      <c r="EJQ20" s="84"/>
      <c r="EJR20" s="84"/>
      <c r="EJS20" s="84"/>
      <c r="EJT20" s="84"/>
      <c r="EJU20" s="84"/>
      <c r="EJV20" s="84"/>
      <c r="EJW20" s="84"/>
      <c r="EJX20" s="84"/>
      <c r="EJY20" s="84"/>
      <c r="EJZ20" s="84"/>
      <c r="EKA20" s="84"/>
      <c r="EKB20" s="84"/>
      <c r="EKC20" s="84"/>
      <c r="EKD20" s="84"/>
      <c r="EKE20" s="84"/>
      <c r="EKF20" s="84"/>
      <c r="EKG20" s="84"/>
      <c r="EKH20" s="84"/>
      <c r="EKI20" s="84"/>
      <c r="EKJ20" s="84"/>
      <c r="EKK20" s="84"/>
      <c r="EKL20" s="84"/>
      <c r="EKM20" s="84"/>
      <c r="EKN20" s="84"/>
      <c r="EKO20" s="84"/>
      <c r="EKP20" s="84"/>
      <c r="EKQ20" s="84"/>
      <c r="EKR20" s="84"/>
      <c r="EKS20" s="84"/>
      <c r="EKT20" s="84"/>
      <c r="EKU20" s="84"/>
      <c r="EKV20" s="84"/>
      <c r="EKW20" s="84"/>
      <c r="EKX20" s="84"/>
      <c r="EKY20" s="84"/>
      <c r="EKZ20" s="84"/>
      <c r="ELA20" s="84"/>
      <c r="ELB20" s="84"/>
      <c r="ELC20" s="84"/>
      <c r="ELD20" s="84"/>
      <c r="ELE20" s="84"/>
      <c r="ELF20" s="84"/>
      <c r="ELG20" s="84"/>
      <c r="ELH20" s="84"/>
      <c r="ELI20" s="84"/>
      <c r="ELJ20" s="84"/>
      <c r="ELK20" s="84"/>
      <c r="ELL20" s="84"/>
      <c r="ELM20" s="84"/>
      <c r="ELN20" s="84"/>
      <c r="ELO20" s="84"/>
      <c r="ELP20" s="84"/>
      <c r="ELQ20" s="84"/>
      <c r="ELR20" s="84"/>
      <c r="ELS20" s="84"/>
      <c r="ELT20" s="84"/>
      <c r="ELU20" s="84"/>
      <c r="ELV20" s="84"/>
      <c r="ELW20" s="84"/>
      <c r="ELX20" s="84"/>
      <c r="ELY20" s="84"/>
      <c r="ELZ20" s="84"/>
      <c r="EMA20" s="84"/>
      <c r="EMB20" s="84"/>
      <c r="EMC20" s="84"/>
      <c r="EMD20" s="84"/>
      <c r="EME20" s="84"/>
      <c r="EMF20" s="84"/>
      <c r="EMG20" s="84"/>
      <c r="EMH20" s="84"/>
      <c r="EMI20" s="84"/>
      <c r="EMJ20" s="84"/>
      <c r="EMK20" s="84"/>
      <c r="EML20" s="84"/>
      <c r="EMM20" s="84"/>
      <c r="EMN20" s="84"/>
      <c r="EMO20" s="84"/>
      <c r="EMP20" s="84"/>
      <c r="EMQ20" s="84"/>
      <c r="EMR20" s="84"/>
      <c r="EMS20" s="84"/>
      <c r="EMT20" s="84"/>
      <c r="EMU20" s="84"/>
      <c r="EMV20" s="84"/>
      <c r="EMW20" s="84"/>
      <c r="EMX20" s="84"/>
      <c r="EMY20" s="84"/>
      <c r="EMZ20" s="84"/>
      <c r="ENA20" s="84"/>
      <c r="ENB20" s="84"/>
      <c r="ENC20" s="84"/>
      <c r="END20" s="84"/>
      <c r="ENE20" s="84"/>
      <c r="ENF20" s="84"/>
      <c r="ENG20" s="84"/>
      <c r="ENH20" s="84"/>
      <c r="ENI20" s="84"/>
      <c r="ENJ20" s="84"/>
      <c r="ENK20" s="84"/>
      <c r="ENL20" s="84"/>
      <c r="ENM20" s="84"/>
      <c r="ENN20" s="84"/>
      <c r="ENO20" s="84"/>
      <c r="ENP20" s="84"/>
      <c r="ENQ20" s="84"/>
      <c r="ENR20" s="84"/>
      <c r="ENS20" s="84"/>
      <c r="ENT20" s="84"/>
      <c r="ENU20" s="84"/>
      <c r="ENV20" s="84"/>
      <c r="ENW20" s="84"/>
      <c r="ENX20" s="84"/>
      <c r="ENY20" s="84"/>
      <c r="ENZ20" s="84"/>
      <c r="EOA20" s="84"/>
      <c r="EOB20" s="84"/>
      <c r="EOC20" s="84"/>
      <c r="EOD20" s="84"/>
      <c r="EOE20" s="84"/>
      <c r="EOF20" s="84"/>
      <c r="EOG20" s="84"/>
      <c r="EOH20" s="84"/>
      <c r="EOI20" s="84"/>
      <c r="EOJ20" s="84"/>
      <c r="EOK20" s="84"/>
      <c r="EOL20" s="84"/>
      <c r="EOM20" s="84"/>
      <c r="EON20" s="84"/>
      <c r="EOO20" s="84"/>
      <c r="EOP20" s="84"/>
      <c r="EOQ20" s="84"/>
      <c r="EOR20" s="84"/>
      <c r="EOS20" s="84"/>
      <c r="EOT20" s="84"/>
      <c r="EOU20" s="84"/>
      <c r="EOV20" s="84"/>
      <c r="EOW20" s="84"/>
      <c r="EOX20" s="84"/>
      <c r="EOY20" s="84"/>
      <c r="EOZ20" s="84"/>
      <c r="EPA20" s="84"/>
      <c r="EPB20" s="84"/>
      <c r="EPC20" s="84"/>
      <c r="EPD20" s="84"/>
      <c r="EPE20" s="84"/>
      <c r="EPF20" s="84"/>
      <c r="EPG20" s="84"/>
      <c r="EPH20" s="84"/>
      <c r="EPI20" s="84"/>
      <c r="EPJ20" s="84"/>
      <c r="EPK20" s="84"/>
      <c r="EPL20" s="84"/>
      <c r="EPM20" s="84"/>
      <c r="EPN20" s="84"/>
      <c r="EPO20" s="84"/>
      <c r="EPP20" s="84"/>
      <c r="EPQ20" s="84"/>
      <c r="EPR20" s="84"/>
      <c r="EPS20" s="84"/>
      <c r="EPT20" s="84"/>
      <c r="EPU20" s="84"/>
      <c r="EPV20" s="84"/>
      <c r="EPW20" s="84"/>
      <c r="EPX20" s="84"/>
      <c r="EPY20" s="84"/>
      <c r="EPZ20" s="84"/>
      <c r="EQA20" s="84"/>
      <c r="EQB20" s="84"/>
      <c r="EQC20" s="84"/>
      <c r="EQD20" s="84"/>
      <c r="EQE20" s="84"/>
      <c r="EQF20" s="84"/>
      <c r="EQG20" s="84"/>
      <c r="EQH20" s="84"/>
      <c r="EQI20" s="84"/>
      <c r="EQJ20" s="84"/>
      <c r="EQK20" s="84"/>
      <c r="EQL20" s="84"/>
      <c r="EQM20" s="84"/>
      <c r="EQN20" s="84"/>
      <c r="EQO20" s="84"/>
      <c r="EQP20" s="84"/>
      <c r="EQQ20" s="84"/>
      <c r="EQR20" s="84"/>
      <c r="EQS20" s="84"/>
      <c r="EQT20" s="84"/>
      <c r="EQU20" s="84"/>
      <c r="EQV20" s="84"/>
      <c r="EQW20" s="84"/>
      <c r="EQX20" s="84"/>
      <c r="EQY20" s="84"/>
      <c r="EQZ20" s="84"/>
      <c r="ERA20" s="84"/>
      <c r="ERB20" s="84"/>
      <c r="ERC20" s="84"/>
      <c r="ERD20" s="84"/>
      <c r="ERE20" s="84"/>
      <c r="ERF20" s="84"/>
      <c r="ERG20" s="84"/>
      <c r="ERH20" s="84"/>
      <c r="ERI20" s="84"/>
      <c r="ERJ20" s="84"/>
      <c r="ERK20" s="84"/>
      <c r="ERL20" s="84"/>
      <c r="ERM20" s="84"/>
      <c r="ERN20" s="84"/>
      <c r="ERO20" s="84"/>
      <c r="ERP20" s="84"/>
      <c r="ERQ20" s="84"/>
      <c r="ERR20" s="84"/>
      <c r="ERS20" s="84"/>
      <c r="ERT20" s="84"/>
      <c r="ERU20" s="84"/>
      <c r="ERV20" s="84"/>
      <c r="ERW20" s="84"/>
      <c r="ERX20" s="84"/>
      <c r="ERY20" s="84"/>
      <c r="ERZ20" s="84"/>
      <c r="ESA20" s="84"/>
      <c r="ESB20" s="84"/>
      <c r="ESC20" s="84"/>
      <c r="ESD20" s="84"/>
      <c r="ESE20" s="84"/>
      <c r="ESF20" s="84"/>
      <c r="ESG20" s="84"/>
      <c r="ESH20" s="84"/>
      <c r="ESI20" s="84"/>
      <c r="ESJ20" s="84"/>
      <c r="ESK20" s="84"/>
      <c r="ESL20" s="84"/>
      <c r="ESM20" s="84"/>
      <c r="ESN20" s="84"/>
      <c r="ESO20" s="84"/>
      <c r="ESP20" s="84"/>
      <c r="ESQ20" s="84"/>
      <c r="ESR20" s="84"/>
      <c r="ESS20" s="84"/>
      <c r="EST20" s="84"/>
      <c r="ESU20" s="84"/>
      <c r="ESV20" s="84"/>
      <c r="ESW20" s="84"/>
      <c r="ESX20" s="84"/>
      <c r="ESY20" s="84"/>
      <c r="ESZ20" s="84"/>
      <c r="ETA20" s="84"/>
      <c r="ETB20" s="84"/>
      <c r="ETC20" s="84"/>
      <c r="ETD20" s="84"/>
      <c r="ETE20" s="84"/>
      <c r="ETF20" s="84"/>
      <c r="ETG20" s="84"/>
      <c r="ETH20" s="84"/>
      <c r="ETI20" s="84"/>
      <c r="ETJ20" s="84"/>
      <c r="ETK20" s="84"/>
      <c r="ETL20" s="84"/>
      <c r="ETM20" s="84"/>
      <c r="ETN20" s="84"/>
      <c r="ETO20" s="84"/>
      <c r="ETP20" s="84"/>
      <c r="ETQ20" s="84"/>
      <c r="ETR20" s="84"/>
      <c r="ETS20" s="84"/>
      <c r="ETT20" s="84"/>
      <c r="ETU20" s="84"/>
      <c r="ETV20" s="84"/>
      <c r="ETW20" s="84"/>
      <c r="ETX20" s="84"/>
      <c r="ETY20" s="84"/>
      <c r="ETZ20" s="84"/>
      <c r="EUA20" s="84"/>
      <c r="EUB20" s="84"/>
      <c r="EUC20" s="84"/>
      <c r="EUD20" s="84"/>
      <c r="EUE20" s="84"/>
      <c r="EUF20" s="84"/>
      <c r="EUG20" s="84"/>
      <c r="EUH20" s="84"/>
      <c r="EUI20" s="84"/>
      <c r="EUJ20" s="84"/>
      <c r="EUK20" s="84"/>
      <c r="EUL20" s="84"/>
      <c r="EUM20" s="84"/>
      <c r="EUN20" s="84"/>
      <c r="EUO20" s="84"/>
      <c r="EUP20" s="84"/>
      <c r="EUQ20" s="84"/>
      <c r="EUR20" s="84"/>
      <c r="EUS20" s="84"/>
      <c r="EUT20" s="84"/>
      <c r="EUU20" s="84"/>
      <c r="EUV20" s="84"/>
      <c r="EUW20" s="84"/>
      <c r="EUX20" s="84"/>
      <c r="EUY20" s="84"/>
      <c r="EUZ20" s="84"/>
      <c r="EVA20" s="84"/>
      <c r="EVB20" s="84"/>
      <c r="EVC20" s="84"/>
      <c r="EVD20" s="84"/>
      <c r="EVE20" s="84"/>
      <c r="EVF20" s="84"/>
      <c r="EVG20" s="84"/>
      <c r="EVH20" s="84"/>
      <c r="EVI20" s="84"/>
      <c r="EVJ20" s="84"/>
      <c r="EVK20" s="84"/>
      <c r="EVL20" s="84"/>
      <c r="EVM20" s="84"/>
      <c r="EVN20" s="84"/>
      <c r="EVO20" s="84"/>
      <c r="EVP20" s="84"/>
      <c r="EVQ20" s="84"/>
      <c r="EVR20" s="84"/>
      <c r="EVS20" s="84"/>
      <c r="EVT20" s="84"/>
      <c r="EVU20" s="84"/>
      <c r="EVV20" s="84"/>
      <c r="EVW20" s="84"/>
      <c r="EVX20" s="84"/>
      <c r="EVY20" s="84"/>
      <c r="EVZ20" s="84"/>
      <c r="EWA20" s="84"/>
      <c r="EWB20" s="84"/>
      <c r="EWC20" s="84"/>
      <c r="EWD20" s="84"/>
      <c r="EWE20" s="84"/>
      <c r="EWF20" s="84"/>
      <c r="EWG20" s="84"/>
      <c r="EWH20" s="84"/>
      <c r="EWI20" s="84"/>
      <c r="EWJ20" s="84"/>
      <c r="EWK20" s="84"/>
      <c r="EWL20" s="84"/>
      <c r="EWM20" s="84"/>
      <c r="EWN20" s="84"/>
      <c r="EWO20" s="84"/>
      <c r="EWP20" s="84"/>
      <c r="EWQ20" s="84"/>
      <c r="EWR20" s="84"/>
      <c r="EWS20" s="84"/>
      <c r="EWT20" s="84"/>
      <c r="EWU20" s="84"/>
      <c r="EWV20" s="84"/>
      <c r="EWW20" s="84"/>
      <c r="EWX20" s="84"/>
      <c r="EWY20" s="84"/>
      <c r="EWZ20" s="84"/>
      <c r="EXA20" s="84"/>
      <c r="EXB20" s="84"/>
      <c r="EXC20" s="84"/>
      <c r="EXD20" s="84"/>
      <c r="EXE20" s="84"/>
      <c r="EXF20" s="84"/>
      <c r="EXG20" s="84"/>
      <c r="EXH20" s="84"/>
      <c r="EXI20" s="84"/>
      <c r="EXJ20" s="84"/>
      <c r="EXK20" s="84"/>
      <c r="EXL20" s="84"/>
      <c r="EXM20" s="84"/>
      <c r="EXN20" s="84"/>
      <c r="EXO20" s="84"/>
      <c r="EXP20" s="84"/>
      <c r="EXQ20" s="84"/>
      <c r="EXR20" s="84"/>
      <c r="EXS20" s="84"/>
      <c r="EXT20" s="84"/>
      <c r="EXU20" s="84"/>
      <c r="EXV20" s="84"/>
      <c r="EXW20" s="84"/>
      <c r="EXX20" s="84"/>
      <c r="EXY20" s="84"/>
      <c r="EXZ20" s="84"/>
      <c r="EYA20" s="84"/>
      <c r="EYB20" s="84"/>
      <c r="EYC20" s="84"/>
      <c r="EYD20" s="84"/>
      <c r="EYE20" s="84"/>
      <c r="EYF20" s="84"/>
      <c r="EYG20" s="84"/>
      <c r="EYH20" s="84"/>
      <c r="EYI20" s="84"/>
      <c r="EYJ20" s="84"/>
      <c r="EYK20" s="84"/>
      <c r="EYL20" s="84"/>
      <c r="EYM20" s="84"/>
      <c r="EYN20" s="84"/>
      <c r="EYO20" s="84"/>
      <c r="EYP20" s="84"/>
      <c r="EYQ20" s="84"/>
      <c r="EYR20" s="84"/>
      <c r="EYS20" s="84"/>
      <c r="EYT20" s="84"/>
      <c r="EYU20" s="84"/>
      <c r="EYV20" s="84"/>
      <c r="EYW20" s="84"/>
      <c r="EYX20" s="84"/>
      <c r="EYY20" s="84"/>
      <c r="EYZ20" s="84"/>
      <c r="EZA20" s="84"/>
      <c r="EZB20" s="84"/>
      <c r="EZC20" s="84"/>
      <c r="EZD20" s="84"/>
      <c r="EZE20" s="84"/>
      <c r="EZF20" s="84"/>
      <c r="EZG20" s="84"/>
      <c r="EZH20" s="84"/>
      <c r="EZI20" s="84"/>
      <c r="EZJ20" s="84"/>
      <c r="EZK20" s="84"/>
      <c r="EZL20" s="84"/>
      <c r="EZM20" s="84"/>
      <c r="EZN20" s="84"/>
      <c r="EZO20" s="84"/>
      <c r="EZP20" s="84"/>
      <c r="EZQ20" s="84"/>
      <c r="EZR20" s="84"/>
      <c r="EZS20" s="84"/>
      <c r="EZT20" s="84"/>
      <c r="EZU20" s="84"/>
      <c r="EZV20" s="84"/>
      <c r="EZW20" s="84"/>
      <c r="EZX20" s="84"/>
      <c r="EZY20" s="84"/>
      <c r="EZZ20" s="84"/>
      <c r="FAA20" s="84"/>
      <c r="FAB20" s="84"/>
      <c r="FAC20" s="84"/>
      <c r="FAD20" s="84"/>
      <c r="FAE20" s="84"/>
      <c r="FAF20" s="84"/>
      <c r="FAG20" s="84"/>
      <c r="FAH20" s="84"/>
      <c r="FAI20" s="84"/>
      <c r="FAJ20" s="84"/>
      <c r="FAK20" s="84"/>
      <c r="FAL20" s="84"/>
      <c r="FAM20" s="84"/>
      <c r="FAN20" s="84"/>
      <c r="FAO20" s="84"/>
      <c r="FAP20" s="84"/>
      <c r="FAQ20" s="84"/>
      <c r="FAR20" s="84"/>
      <c r="FAS20" s="84"/>
      <c r="FAT20" s="84"/>
      <c r="FAU20" s="84"/>
      <c r="FAV20" s="84"/>
      <c r="FAW20" s="84"/>
      <c r="FAX20" s="84"/>
      <c r="FAY20" s="84"/>
      <c r="FAZ20" s="84"/>
      <c r="FBA20" s="84"/>
      <c r="FBB20" s="84"/>
      <c r="FBC20" s="84"/>
      <c r="FBD20" s="84"/>
      <c r="FBE20" s="84"/>
      <c r="FBF20" s="84"/>
      <c r="FBG20" s="84"/>
      <c r="FBH20" s="84"/>
      <c r="FBI20" s="84"/>
      <c r="FBJ20" s="84"/>
      <c r="FBK20" s="84"/>
      <c r="FBL20" s="84"/>
      <c r="FBM20" s="84"/>
      <c r="FBN20" s="84"/>
      <c r="FBO20" s="84"/>
      <c r="FBP20" s="84"/>
      <c r="FBQ20" s="84"/>
      <c r="FBR20" s="84"/>
      <c r="FBS20" s="84"/>
      <c r="FBT20" s="84"/>
      <c r="FBU20" s="84"/>
      <c r="FBV20" s="84"/>
      <c r="FBW20" s="84"/>
      <c r="FBX20" s="84"/>
      <c r="FBY20" s="84"/>
      <c r="FBZ20" s="84"/>
      <c r="FCA20" s="84"/>
      <c r="FCB20" s="84"/>
      <c r="FCC20" s="84"/>
      <c r="FCD20" s="84"/>
      <c r="FCE20" s="84"/>
      <c r="FCF20" s="84"/>
      <c r="FCG20" s="84"/>
      <c r="FCH20" s="84"/>
      <c r="FCI20" s="84"/>
      <c r="FCJ20" s="84"/>
      <c r="FCK20" s="84"/>
      <c r="FCL20" s="84"/>
      <c r="FCM20" s="84"/>
      <c r="FCN20" s="84"/>
      <c r="FCO20" s="84"/>
      <c r="FCP20" s="84"/>
      <c r="FCQ20" s="84"/>
      <c r="FCR20" s="84"/>
      <c r="FCS20" s="84"/>
      <c r="FCT20" s="84"/>
      <c r="FCU20" s="84"/>
      <c r="FCV20" s="84"/>
      <c r="FCW20" s="84"/>
      <c r="FCX20" s="84"/>
      <c r="FCY20" s="84"/>
      <c r="FCZ20" s="84"/>
      <c r="FDA20" s="84"/>
      <c r="FDB20" s="84"/>
      <c r="FDC20" s="84"/>
      <c r="FDD20" s="84"/>
      <c r="FDE20" s="84"/>
      <c r="FDF20" s="84"/>
      <c r="FDG20" s="84"/>
      <c r="FDH20" s="84"/>
      <c r="FDI20" s="84"/>
      <c r="FDJ20" s="84"/>
      <c r="FDK20" s="84"/>
      <c r="FDL20" s="84"/>
      <c r="FDM20" s="84"/>
      <c r="FDN20" s="84"/>
      <c r="FDO20" s="84"/>
      <c r="FDP20" s="84"/>
      <c r="FDQ20" s="84"/>
      <c r="FDR20" s="84"/>
      <c r="FDS20" s="84"/>
      <c r="FDT20" s="84"/>
      <c r="FDU20" s="84"/>
      <c r="FDV20" s="84"/>
      <c r="FDW20" s="84"/>
      <c r="FDX20" s="84"/>
      <c r="FDY20" s="84"/>
      <c r="FDZ20" s="84"/>
      <c r="FEA20" s="84"/>
      <c r="FEB20" s="84"/>
      <c r="FEC20" s="84"/>
      <c r="FED20" s="84"/>
      <c r="FEE20" s="84"/>
      <c r="FEF20" s="84"/>
      <c r="FEG20" s="84"/>
      <c r="FEH20" s="84"/>
      <c r="FEI20" s="84"/>
      <c r="FEJ20" s="84"/>
      <c r="FEK20" s="84"/>
      <c r="FEL20" s="84"/>
      <c r="FEM20" s="84"/>
      <c r="FEN20" s="84"/>
      <c r="FEO20" s="84"/>
      <c r="FEP20" s="84"/>
      <c r="FEQ20" s="84"/>
      <c r="FER20" s="84"/>
      <c r="FES20" s="84"/>
      <c r="FET20" s="84"/>
      <c r="FEU20" s="84"/>
      <c r="FEV20" s="84"/>
      <c r="FEW20" s="84"/>
      <c r="FEX20" s="84"/>
      <c r="FEY20" s="84"/>
      <c r="FEZ20" s="84"/>
      <c r="FFA20" s="84"/>
      <c r="FFB20" s="84"/>
      <c r="FFC20" s="84"/>
      <c r="FFD20" s="84"/>
      <c r="FFE20" s="84"/>
      <c r="FFF20" s="84"/>
      <c r="FFG20" s="84"/>
      <c r="FFH20" s="84"/>
      <c r="FFI20" s="84"/>
      <c r="FFJ20" s="84"/>
      <c r="FFK20" s="84"/>
      <c r="FFL20" s="84"/>
      <c r="FFM20" s="84"/>
      <c r="FFN20" s="84"/>
      <c r="FFO20" s="84"/>
      <c r="FFP20" s="84"/>
      <c r="FFQ20" s="84"/>
      <c r="FFR20" s="84"/>
      <c r="FFS20" s="84"/>
      <c r="FFT20" s="84"/>
      <c r="FFU20" s="84"/>
      <c r="FFV20" s="84"/>
      <c r="FFW20" s="84"/>
      <c r="FFX20" s="84"/>
      <c r="FFY20" s="84"/>
      <c r="FFZ20" s="84"/>
      <c r="FGA20" s="84"/>
      <c r="FGB20" s="84"/>
      <c r="FGC20" s="84"/>
      <c r="FGD20" s="84"/>
      <c r="FGE20" s="84"/>
      <c r="FGF20" s="84"/>
      <c r="FGG20" s="84"/>
      <c r="FGH20" s="84"/>
      <c r="FGI20" s="84"/>
      <c r="FGJ20" s="84"/>
      <c r="FGK20" s="84"/>
      <c r="FGL20" s="84"/>
      <c r="FGM20" s="84"/>
      <c r="FGN20" s="84"/>
      <c r="FGO20" s="84"/>
      <c r="FGP20" s="84"/>
      <c r="FGQ20" s="84"/>
      <c r="FGR20" s="84"/>
      <c r="FGS20" s="84"/>
      <c r="FGT20" s="84"/>
      <c r="FGU20" s="84"/>
      <c r="FGV20" s="84"/>
      <c r="FGW20" s="84"/>
      <c r="FGX20" s="84"/>
      <c r="FGY20" s="84"/>
      <c r="FGZ20" s="84"/>
      <c r="FHA20" s="84"/>
      <c r="FHB20" s="84"/>
      <c r="FHC20" s="84"/>
      <c r="FHD20" s="84"/>
      <c r="FHE20" s="84"/>
      <c r="FHF20" s="84"/>
      <c r="FHG20" s="84"/>
      <c r="FHH20" s="84"/>
      <c r="FHI20" s="84"/>
      <c r="FHJ20" s="84"/>
      <c r="FHK20" s="84"/>
      <c r="FHL20" s="84"/>
      <c r="FHM20" s="84"/>
      <c r="FHN20" s="84"/>
      <c r="FHO20" s="84"/>
      <c r="FHP20" s="84"/>
      <c r="FHQ20" s="84"/>
      <c r="FHR20" s="84"/>
      <c r="FHS20" s="84"/>
      <c r="FHT20" s="84"/>
      <c r="FHU20" s="84"/>
      <c r="FHV20" s="84"/>
      <c r="FHW20" s="84"/>
      <c r="FHX20" s="84"/>
      <c r="FHY20" s="84"/>
      <c r="FHZ20" s="84"/>
      <c r="FIA20" s="84"/>
      <c r="FIB20" s="84"/>
      <c r="FIC20" s="84"/>
      <c r="FID20" s="84"/>
      <c r="FIE20" s="84"/>
      <c r="FIF20" s="84"/>
      <c r="FIG20" s="84"/>
      <c r="FIH20" s="84"/>
      <c r="FII20" s="84"/>
      <c r="FIJ20" s="84"/>
      <c r="FIK20" s="84"/>
      <c r="FIL20" s="84"/>
      <c r="FIM20" s="84"/>
      <c r="FIN20" s="84"/>
      <c r="FIO20" s="84"/>
      <c r="FIP20" s="84"/>
      <c r="FIQ20" s="84"/>
      <c r="FIR20" s="84"/>
      <c r="FIS20" s="84"/>
      <c r="FIT20" s="84"/>
      <c r="FIU20" s="84"/>
      <c r="FIV20" s="84"/>
      <c r="FIW20" s="84"/>
      <c r="FIX20" s="84"/>
      <c r="FIY20" s="84"/>
      <c r="FIZ20" s="84"/>
      <c r="FJA20" s="84"/>
      <c r="FJB20" s="84"/>
      <c r="FJC20" s="84"/>
      <c r="FJD20" s="84"/>
      <c r="FJE20" s="84"/>
      <c r="FJF20" s="84"/>
      <c r="FJG20" s="84"/>
      <c r="FJH20" s="84"/>
      <c r="FJI20" s="84"/>
      <c r="FJJ20" s="84"/>
      <c r="FJK20" s="84"/>
      <c r="FJL20" s="84"/>
      <c r="FJM20" s="84"/>
      <c r="FJN20" s="84"/>
      <c r="FJO20" s="84"/>
      <c r="FJP20" s="84"/>
      <c r="FJQ20" s="84"/>
      <c r="FJR20" s="84"/>
      <c r="FJS20" s="84"/>
      <c r="FJT20" s="84"/>
      <c r="FJU20" s="84"/>
      <c r="FJV20" s="84"/>
      <c r="FJW20" s="84"/>
      <c r="FJX20" s="84"/>
      <c r="FJY20" s="84"/>
      <c r="FJZ20" s="84"/>
      <c r="FKA20" s="84"/>
      <c r="FKB20" s="84"/>
      <c r="FKC20" s="84"/>
      <c r="FKD20" s="84"/>
      <c r="FKE20" s="84"/>
      <c r="FKF20" s="84"/>
      <c r="FKG20" s="84"/>
      <c r="FKH20" s="84"/>
      <c r="FKI20" s="84"/>
      <c r="FKJ20" s="84"/>
      <c r="FKK20" s="84"/>
      <c r="FKL20" s="84"/>
      <c r="FKM20" s="84"/>
      <c r="FKN20" s="84"/>
      <c r="FKO20" s="84"/>
      <c r="FKP20" s="84"/>
      <c r="FKQ20" s="84"/>
      <c r="FKR20" s="84"/>
      <c r="FKS20" s="84"/>
      <c r="FKT20" s="84"/>
      <c r="FKU20" s="84"/>
      <c r="FKV20" s="84"/>
      <c r="FKW20" s="84"/>
      <c r="FKX20" s="84"/>
      <c r="FKY20" s="84"/>
      <c r="FKZ20" s="84"/>
      <c r="FLA20" s="84"/>
      <c r="FLB20" s="84"/>
      <c r="FLC20" s="84"/>
      <c r="FLD20" s="84"/>
      <c r="FLE20" s="84"/>
      <c r="FLF20" s="84"/>
      <c r="FLG20" s="84"/>
      <c r="FLH20" s="84"/>
      <c r="FLI20" s="84"/>
      <c r="FLJ20" s="84"/>
      <c r="FLK20" s="84"/>
      <c r="FLL20" s="84"/>
      <c r="FLM20" s="84"/>
      <c r="FLN20" s="84"/>
      <c r="FLO20" s="84"/>
      <c r="FLP20" s="84"/>
      <c r="FLQ20" s="84"/>
      <c r="FLR20" s="84"/>
      <c r="FLS20" s="84"/>
      <c r="FLT20" s="84"/>
      <c r="FLU20" s="84"/>
      <c r="FLV20" s="84"/>
      <c r="FLW20" s="84"/>
      <c r="FLX20" s="84"/>
      <c r="FLY20" s="84"/>
      <c r="FLZ20" s="84"/>
      <c r="FMA20" s="84"/>
      <c r="FMB20" s="84"/>
      <c r="FMC20" s="84"/>
      <c r="FMD20" s="84"/>
      <c r="FME20" s="84"/>
      <c r="FMF20" s="84"/>
      <c r="FMG20" s="84"/>
      <c r="FMH20" s="84"/>
      <c r="FMI20" s="84"/>
      <c r="FMJ20" s="84"/>
      <c r="FMK20" s="84"/>
      <c r="FML20" s="84"/>
      <c r="FMM20" s="84"/>
      <c r="FMN20" s="84"/>
      <c r="FMO20" s="84"/>
      <c r="FMP20" s="84"/>
      <c r="FMQ20" s="84"/>
      <c r="FMR20" s="84"/>
      <c r="FMS20" s="84"/>
      <c r="FMT20" s="84"/>
      <c r="FMU20" s="84"/>
      <c r="FMV20" s="84"/>
      <c r="FMW20" s="84"/>
      <c r="FMX20" s="84"/>
      <c r="FMY20" s="84"/>
      <c r="FMZ20" s="84"/>
      <c r="FNA20" s="84"/>
      <c r="FNB20" s="84"/>
      <c r="FNC20" s="84"/>
      <c r="FND20" s="84"/>
      <c r="FNE20" s="84"/>
      <c r="FNF20" s="84"/>
      <c r="FNG20" s="84"/>
      <c r="FNH20" s="84"/>
      <c r="FNI20" s="84"/>
      <c r="FNJ20" s="84"/>
      <c r="FNK20" s="84"/>
      <c r="FNL20" s="84"/>
      <c r="FNM20" s="84"/>
      <c r="FNN20" s="84"/>
      <c r="FNO20" s="84"/>
      <c r="FNP20" s="84"/>
      <c r="FNQ20" s="84"/>
      <c r="FNR20" s="84"/>
      <c r="FNS20" s="84"/>
      <c r="FNT20" s="84"/>
      <c r="FNU20" s="84"/>
      <c r="FNV20" s="84"/>
      <c r="FNW20" s="84"/>
      <c r="FNX20" s="84"/>
      <c r="FNY20" s="84"/>
      <c r="FNZ20" s="84"/>
      <c r="FOA20" s="84"/>
      <c r="FOB20" s="84"/>
      <c r="FOC20" s="84"/>
      <c r="FOD20" s="84"/>
      <c r="FOE20" s="84"/>
      <c r="FOF20" s="84"/>
      <c r="FOG20" s="84"/>
      <c r="FOH20" s="84"/>
      <c r="FOI20" s="84"/>
      <c r="FOJ20" s="84"/>
      <c r="FOK20" s="84"/>
      <c r="FOL20" s="84"/>
      <c r="FOM20" s="84"/>
      <c r="FON20" s="84"/>
      <c r="FOO20" s="84"/>
      <c r="FOP20" s="84"/>
      <c r="FOQ20" s="84"/>
      <c r="FOR20" s="84"/>
      <c r="FOS20" s="84"/>
      <c r="FOT20" s="84"/>
      <c r="FOU20" s="84"/>
      <c r="FOV20" s="84"/>
      <c r="FOW20" s="84"/>
      <c r="FOX20" s="84"/>
      <c r="FOY20" s="84"/>
      <c r="FOZ20" s="84"/>
      <c r="FPA20" s="84"/>
      <c r="FPB20" s="84"/>
      <c r="FPC20" s="84"/>
      <c r="FPD20" s="84"/>
      <c r="FPE20" s="84"/>
      <c r="FPF20" s="84"/>
      <c r="FPG20" s="84"/>
      <c r="FPH20" s="84"/>
      <c r="FPI20" s="84"/>
      <c r="FPJ20" s="84"/>
      <c r="FPK20" s="84"/>
      <c r="FPL20" s="84"/>
      <c r="FPM20" s="84"/>
      <c r="FPN20" s="84"/>
      <c r="FPO20" s="84"/>
      <c r="FPP20" s="84"/>
      <c r="FPQ20" s="84"/>
      <c r="FPR20" s="84"/>
      <c r="FPS20" s="84"/>
      <c r="FPT20" s="84"/>
      <c r="FPU20" s="84"/>
      <c r="FPV20" s="84"/>
      <c r="FPW20" s="84"/>
      <c r="FPX20" s="84"/>
      <c r="FPY20" s="84"/>
      <c r="FPZ20" s="84"/>
      <c r="FQA20" s="84"/>
      <c r="FQB20" s="84"/>
      <c r="FQC20" s="84"/>
      <c r="FQD20" s="84"/>
      <c r="FQE20" s="84"/>
      <c r="FQF20" s="84"/>
      <c r="FQG20" s="84"/>
      <c r="FQH20" s="84"/>
      <c r="FQI20" s="84"/>
      <c r="FQJ20" s="84"/>
      <c r="FQK20" s="84"/>
      <c r="FQL20" s="84"/>
      <c r="FQM20" s="84"/>
      <c r="FQN20" s="84"/>
      <c r="FQO20" s="84"/>
      <c r="FQP20" s="84"/>
      <c r="FQQ20" s="84"/>
      <c r="FQR20" s="84"/>
      <c r="FQS20" s="84"/>
      <c r="FQT20" s="84"/>
      <c r="FQU20" s="84"/>
      <c r="FQV20" s="84"/>
      <c r="FQW20" s="84"/>
      <c r="FQX20" s="84"/>
      <c r="FQY20" s="84"/>
      <c r="FQZ20" s="84"/>
      <c r="FRA20" s="84"/>
      <c r="FRB20" s="84"/>
      <c r="FRC20" s="84"/>
      <c r="FRD20" s="84"/>
      <c r="FRE20" s="84"/>
      <c r="FRF20" s="84"/>
      <c r="FRG20" s="84"/>
      <c r="FRH20" s="84"/>
      <c r="FRI20" s="84"/>
      <c r="FRJ20" s="84"/>
      <c r="FRK20" s="84"/>
      <c r="FRL20" s="84"/>
      <c r="FRM20" s="84"/>
      <c r="FRN20" s="84"/>
      <c r="FRO20" s="84"/>
      <c r="FRP20" s="84"/>
      <c r="FRQ20" s="84"/>
      <c r="FRR20" s="84"/>
      <c r="FRS20" s="84"/>
      <c r="FRT20" s="84"/>
      <c r="FRU20" s="84"/>
      <c r="FRV20" s="84"/>
      <c r="FRW20" s="84"/>
      <c r="FRX20" s="84"/>
      <c r="FRY20" s="84"/>
      <c r="FRZ20" s="84"/>
      <c r="FSA20" s="84"/>
      <c r="FSB20" s="84"/>
      <c r="FSC20" s="84"/>
      <c r="FSD20" s="84"/>
      <c r="FSE20" s="84"/>
      <c r="FSF20" s="84"/>
      <c r="FSG20" s="84"/>
      <c r="FSH20" s="84"/>
      <c r="FSI20" s="84"/>
      <c r="FSJ20" s="84"/>
      <c r="FSK20" s="84"/>
      <c r="FSL20" s="84"/>
      <c r="FSM20" s="84"/>
      <c r="FSN20" s="84"/>
      <c r="FSO20" s="84"/>
      <c r="FSP20" s="84"/>
      <c r="FSQ20" s="84"/>
      <c r="FSR20" s="84"/>
      <c r="FSS20" s="84"/>
      <c r="FST20" s="84"/>
      <c r="FSU20" s="84"/>
      <c r="FSV20" s="84"/>
      <c r="FSW20" s="84"/>
      <c r="FSX20" s="84"/>
      <c r="FSY20" s="84"/>
      <c r="FSZ20" s="84"/>
      <c r="FTA20" s="84"/>
      <c r="FTB20" s="84"/>
      <c r="FTC20" s="84"/>
      <c r="FTD20" s="84"/>
      <c r="FTE20" s="84"/>
      <c r="FTF20" s="84"/>
      <c r="FTG20" s="84"/>
      <c r="FTH20" s="84"/>
      <c r="FTI20" s="84"/>
      <c r="FTJ20" s="84"/>
      <c r="FTK20" s="84"/>
      <c r="FTL20" s="84"/>
      <c r="FTM20" s="84"/>
      <c r="FTN20" s="84"/>
      <c r="FTO20" s="84"/>
      <c r="FTP20" s="84"/>
      <c r="FTQ20" s="84"/>
      <c r="FTR20" s="84"/>
      <c r="FTS20" s="84"/>
      <c r="FTT20" s="84"/>
      <c r="FTU20" s="84"/>
      <c r="FTV20" s="84"/>
      <c r="FTW20" s="84"/>
      <c r="FTX20" s="84"/>
      <c r="FTY20" s="84"/>
      <c r="FTZ20" s="84"/>
      <c r="FUA20" s="84"/>
      <c r="FUB20" s="84"/>
      <c r="FUC20" s="84"/>
      <c r="FUD20" s="84"/>
      <c r="FUE20" s="84"/>
      <c r="FUF20" s="84"/>
      <c r="FUG20" s="84"/>
      <c r="FUH20" s="84"/>
      <c r="FUI20" s="84"/>
      <c r="FUJ20" s="84"/>
      <c r="FUK20" s="84"/>
      <c r="FUL20" s="84"/>
      <c r="FUM20" s="84"/>
      <c r="FUN20" s="84"/>
      <c r="FUO20" s="84"/>
      <c r="FUP20" s="84"/>
      <c r="FUQ20" s="84"/>
      <c r="FUR20" s="84"/>
      <c r="FUS20" s="84"/>
      <c r="FUT20" s="84"/>
      <c r="FUU20" s="84"/>
      <c r="FUV20" s="84"/>
      <c r="FUW20" s="84"/>
      <c r="FUX20" s="84"/>
      <c r="FUY20" s="84"/>
      <c r="FUZ20" s="84"/>
      <c r="FVA20" s="84"/>
      <c r="FVB20" s="84"/>
      <c r="FVC20" s="84"/>
      <c r="FVD20" s="84"/>
      <c r="FVE20" s="84"/>
      <c r="FVF20" s="84"/>
      <c r="FVG20" s="84"/>
      <c r="FVH20" s="84"/>
      <c r="FVI20" s="84"/>
      <c r="FVJ20" s="84"/>
      <c r="FVK20" s="84"/>
      <c r="FVL20" s="84"/>
      <c r="FVM20" s="84"/>
      <c r="FVN20" s="84"/>
      <c r="FVO20" s="84"/>
      <c r="FVP20" s="84"/>
      <c r="FVQ20" s="84"/>
      <c r="FVR20" s="84"/>
      <c r="FVS20" s="84"/>
      <c r="FVT20" s="84"/>
      <c r="FVU20" s="84"/>
      <c r="FVV20" s="84"/>
      <c r="FVW20" s="84"/>
      <c r="FVX20" s="84"/>
      <c r="FVY20" s="84"/>
      <c r="FVZ20" s="84"/>
      <c r="FWA20" s="84"/>
      <c r="FWB20" s="84"/>
      <c r="FWC20" s="84"/>
      <c r="FWD20" s="84"/>
      <c r="FWE20" s="84"/>
      <c r="FWF20" s="84"/>
      <c r="FWG20" s="84"/>
      <c r="FWH20" s="84"/>
      <c r="FWI20" s="84"/>
      <c r="FWJ20" s="84"/>
      <c r="FWK20" s="84"/>
      <c r="FWL20" s="84"/>
      <c r="FWM20" s="84"/>
      <c r="FWN20" s="84"/>
      <c r="FWO20" s="84"/>
      <c r="FWP20" s="84"/>
      <c r="FWQ20" s="84"/>
      <c r="FWR20" s="84"/>
      <c r="FWS20" s="84"/>
      <c r="FWT20" s="84"/>
      <c r="FWU20" s="84"/>
      <c r="FWV20" s="84"/>
      <c r="FWW20" s="84"/>
      <c r="FWX20" s="84"/>
      <c r="FWY20" s="84"/>
      <c r="FWZ20" s="84"/>
      <c r="FXA20" s="84"/>
      <c r="FXB20" s="84"/>
      <c r="FXC20" s="84"/>
      <c r="FXD20" s="84"/>
      <c r="FXE20" s="84"/>
      <c r="FXF20" s="84"/>
      <c r="FXG20" s="84"/>
      <c r="FXH20" s="84"/>
      <c r="FXI20" s="84"/>
      <c r="FXJ20" s="84"/>
      <c r="FXK20" s="84"/>
      <c r="FXL20" s="84"/>
      <c r="FXM20" s="84"/>
      <c r="FXN20" s="84"/>
      <c r="FXO20" s="84"/>
      <c r="FXP20" s="84"/>
      <c r="FXQ20" s="84"/>
      <c r="FXR20" s="84"/>
      <c r="FXS20" s="84"/>
      <c r="FXT20" s="84"/>
      <c r="FXU20" s="84"/>
      <c r="FXV20" s="84"/>
      <c r="FXW20" s="84"/>
      <c r="FXX20" s="84"/>
      <c r="FXY20" s="84"/>
      <c r="FXZ20" s="84"/>
      <c r="FYA20" s="84"/>
      <c r="FYB20" s="84"/>
      <c r="FYC20" s="84"/>
      <c r="FYD20" s="84"/>
      <c r="FYE20" s="84"/>
      <c r="FYF20" s="84"/>
      <c r="FYG20" s="84"/>
      <c r="FYH20" s="84"/>
      <c r="FYI20" s="84"/>
      <c r="FYJ20" s="84"/>
      <c r="FYK20" s="84"/>
      <c r="FYL20" s="84"/>
      <c r="FYM20" s="84"/>
      <c r="FYN20" s="84"/>
      <c r="FYO20" s="84"/>
      <c r="FYP20" s="84"/>
      <c r="FYQ20" s="84"/>
      <c r="FYR20" s="84"/>
      <c r="FYS20" s="84"/>
      <c r="FYT20" s="84"/>
      <c r="FYU20" s="84"/>
      <c r="FYV20" s="84"/>
      <c r="FYW20" s="84"/>
      <c r="FYX20" s="84"/>
      <c r="FYY20" s="84"/>
      <c r="FYZ20" s="84"/>
      <c r="FZA20" s="84"/>
      <c r="FZB20" s="84"/>
      <c r="FZC20" s="84"/>
      <c r="FZD20" s="84"/>
      <c r="FZE20" s="84"/>
      <c r="FZF20" s="84"/>
      <c r="FZG20" s="84"/>
      <c r="FZH20" s="84"/>
      <c r="FZI20" s="84"/>
      <c r="FZJ20" s="84"/>
      <c r="FZK20" s="84"/>
      <c r="FZL20" s="84"/>
      <c r="FZM20" s="84"/>
      <c r="FZN20" s="84"/>
      <c r="FZO20" s="84"/>
      <c r="FZP20" s="84"/>
      <c r="FZQ20" s="84"/>
      <c r="FZR20" s="84"/>
      <c r="FZS20" s="84"/>
      <c r="FZT20" s="84"/>
      <c r="FZU20" s="84"/>
      <c r="FZV20" s="84"/>
      <c r="FZW20" s="84"/>
      <c r="FZX20" s="84"/>
      <c r="FZY20" s="84"/>
      <c r="FZZ20" s="84"/>
      <c r="GAA20" s="84"/>
      <c r="GAB20" s="84"/>
      <c r="GAC20" s="84"/>
      <c r="GAD20" s="84"/>
      <c r="GAE20" s="84"/>
      <c r="GAF20" s="84"/>
      <c r="GAG20" s="84"/>
      <c r="GAH20" s="84"/>
      <c r="GAI20" s="84"/>
      <c r="GAJ20" s="84"/>
      <c r="GAK20" s="84"/>
      <c r="GAL20" s="84"/>
      <c r="GAM20" s="84"/>
      <c r="GAN20" s="84"/>
      <c r="GAO20" s="84"/>
      <c r="GAP20" s="84"/>
      <c r="GAQ20" s="84"/>
      <c r="GAR20" s="84"/>
      <c r="GAS20" s="84"/>
      <c r="GAT20" s="84"/>
      <c r="GAU20" s="84"/>
      <c r="GAV20" s="84"/>
      <c r="GAW20" s="84"/>
      <c r="GAX20" s="84"/>
      <c r="GAY20" s="84"/>
      <c r="GAZ20" s="84"/>
      <c r="GBA20" s="84"/>
      <c r="GBB20" s="84"/>
      <c r="GBC20" s="84"/>
      <c r="GBD20" s="84"/>
      <c r="GBE20" s="84"/>
      <c r="GBF20" s="84"/>
      <c r="GBG20" s="84"/>
      <c r="GBH20" s="84"/>
      <c r="GBI20" s="84"/>
      <c r="GBJ20" s="84"/>
      <c r="GBK20" s="84"/>
      <c r="GBL20" s="84"/>
      <c r="GBM20" s="84"/>
      <c r="GBN20" s="84"/>
      <c r="GBO20" s="84"/>
      <c r="GBP20" s="84"/>
      <c r="GBQ20" s="84"/>
      <c r="GBR20" s="84"/>
      <c r="GBS20" s="84"/>
      <c r="GBT20" s="84"/>
      <c r="GBU20" s="84"/>
      <c r="GBV20" s="84"/>
      <c r="GBW20" s="84"/>
      <c r="GBX20" s="84"/>
      <c r="GBY20" s="84"/>
      <c r="GBZ20" s="84"/>
      <c r="GCA20" s="84"/>
      <c r="GCB20" s="84"/>
      <c r="GCC20" s="84"/>
      <c r="GCD20" s="84"/>
      <c r="GCE20" s="84"/>
      <c r="GCF20" s="84"/>
      <c r="GCG20" s="84"/>
      <c r="GCH20" s="84"/>
      <c r="GCI20" s="84"/>
      <c r="GCJ20" s="84"/>
      <c r="GCK20" s="84"/>
      <c r="GCL20" s="84"/>
      <c r="GCM20" s="84"/>
      <c r="GCN20" s="84"/>
      <c r="GCO20" s="84"/>
      <c r="GCP20" s="84"/>
      <c r="GCQ20" s="84"/>
      <c r="GCR20" s="84"/>
      <c r="GCS20" s="84"/>
      <c r="GCT20" s="84"/>
      <c r="GCU20" s="84"/>
      <c r="GCV20" s="84"/>
      <c r="GCW20" s="84"/>
      <c r="GCX20" s="84"/>
      <c r="GCY20" s="84"/>
      <c r="GCZ20" s="84"/>
      <c r="GDA20" s="84"/>
      <c r="GDB20" s="84"/>
      <c r="GDC20" s="84"/>
      <c r="GDD20" s="84"/>
      <c r="GDE20" s="84"/>
      <c r="GDF20" s="84"/>
      <c r="GDG20" s="84"/>
      <c r="GDH20" s="84"/>
      <c r="GDI20" s="84"/>
      <c r="GDJ20" s="84"/>
      <c r="GDK20" s="84"/>
      <c r="GDL20" s="84"/>
      <c r="GDM20" s="84"/>
      <c r="GDN20" s="84"/>
      <c r="GDO20" s="84"/>
      <c r="GDP20" s="84"/>
      <c r="GDQ20" s="84"/>
      <c r="GDR20" s="84"/>
      <c r="GDS20" s="84"/>
      <c r="GDT20" s="84"/>
      <c r="GDU20" s="84"/>
      <c r="GDV20" s="84"/>
      <c r="GDW20" s="84"/>
      <c r="GDX20" s="84"/>
      <c r="GDY20" s="84"/>
      <c r="GDZ20" s="84"/>
      <c r="GEA20" s="84"/>
      <c r="GEB20" s="84"/>
      <c r="GEC20" s="84"/>
      <c r="GED20" s="84"/>
      <c r="GEE20" s="84"/>
      <c r="GEF20" s="84"/>
      <c r="GEG20" s="84"/>
      <c r="GEH20" s="84"/>
      <c r="GEI20" s="84"/>
      <c r="GEJ20" s="84"/>
      <c r="GEK20" s="84"/>
      <c r="GEL20" s="84"/>
      <c r="GEM20" s="84"/>
      <c r="GEN20" s="84"/>
      <c r="GEO20" s="84"/>
      <c r="GEP20" s="84"/>
      <c r="GEQ20" s="84"/>
      <c r="GER20" s="84"/>
      <c r="GES20" s="84"/>
      <c r="GET20" s="84"/>
      <c r="GEU20" s="84"/>
      <c r="GEV20" s="84"/>
      <c r="GEW20" s="84"/>
      <c r="GEX20" s="84"/>
      <c r="GEY20" s="84"/>
      <c r="GEZ20" s="84"/>
      <c r="GFA20" s="84"/>
      <c r="GFB20" s="84"/>
      <c r="GFC20" s="84"/>
      <c r="GFD20" s="84"/>
      <c r="GFE20" s="84"/>
      <c r="GFF20" s="84"/>
      <c r="GFG20" s="84"/>
      <c r="GFH20" s="84"/>
      <c r="GFI20" s="84"/>
      <c r="GFJ20" s="84"/>
      <c r="GFK20" s="84"/>
      <c r="GFL20" s="84"/>
      <c r="GFM20" s="84"/>
      <c r="GFN20" s="84"/>
      <c r="GFO20" s="84"/>
      <c r="GFP20" s="84"/>
      <c r="GFQ20" s="84"/>
      <c r="GFR20" s="84"/>
      <c r="GFS20" s="84"/>
      <c r="GFT20" s="84"/>
      <c r="GFU20" s="84"/>
      <c r="GFV20" s="84"/>
      <c r="GFW20" s="84"/>
      <c r="GFX20" s="84"/>
      <c r="GFY20" s="84"/>
      <c r="GFZ20" s="84"/>
      <c r="GGA20" s="84"/>
      <c r="GGB20" s="84"/>
      <c r="GGC20" s="84"/>
      <c r="GGD20" s="84"/>
      <c r="GGE20" s="84"/>
      <c r="GGF20" s="84"/>
      <c r="GGG20" s="84"/>
      <c r="GGH20" s="84"/>
      <c r="GGI20" s="84"/>
      <c r="GGJ20" s="84"/>
      <c r="GGK20" s="84"/>
      <c r="GGL20" s="84"/>
      <c r="GGM20" s="84"/>
      <c r="GGN20" s="84"/>
      <c r="GGO20" s="84"/>
      <c r="GGP20" s="84"/>
      <c r="GGQ20" s="84"/>
      <c r="GGR20" s="84"/>
      <c r="GGS20" s="84"/>
      <c r="GGT20" s="84"/>
      <c r="GGU20" s="84"/>
      <c r="GGV20" s="84"/>
      <c r="GGW20" s="84"/>
      <c r="GGX20" s="84"/>
      <c r="GGY20" s="84"/>
      <c r="GGZ20" s="84"/>
      <c r="GHA20" s="84"/>
      <c r="GHB20" s="84"/>
      <c r="GHC20" s="84"/>
      <c r="GHD20" s="84"/>
      <c r="GHE20" s="84"/>
      <c r="GHF20" s="84"/>
      <c r="GHG20" s="84"/>
      <c r="GHH20" s="84"/>
      <c r="GHI20" s="84"/>
      <c r="GHJ20" s="84"/>
      <c r="GHK20" s="84"/>
      <c r="GHL20" s="84"/>
      <c r="GHM20" s="84"/>
      <c r="GHN20" s="84"/>
      <c r="GHO20" s="84"/>
      <c r="GHP20" s="84"/>
      <c r="GHQ20" s="84"/>
      <c r="GHR20" s="84"/>
      <c r="GHS20" s="84"/>
      <c r="GHT20" s="84"/>
      <c r="GHU20" s="84"/>
      <c r="GHV20" s="84"/>
      <c r="GHW20" s="84"/>
      <c r="GHX20" s="84"/>
      <c r="GHY20" s="84"/>
      <c r="GHZ20" s="84"/>
      <c r="GIA20" s="84"/>
      <c r="GIB20" s="84"/>
      <c r="GIC20" s="84"/>
      <c r="GID20" s="84"/>
      <c r="GIE20" s="84"/>
      <c r="GIF20" s="84"/>
      <c r="GIG20" s="84"/>
      <c r="GIH20" s="84"/>
      <c r="GII20" s="84"/>
      <c r="GIJ20" s="84"/>
      <c r="GIK20" s="84"/>
      <c r="GIL20" s="84"/>
      <c r="GIM20" s="84"/>
      <c r="GIN20" s="84"/>
      <c r="GIO20" s="84"/>
      <c r="GIP20" s="84"/>
      <c r="GIQ20" s="84"/>
      <c r="GIR20" s="84"/>
      <c r="GIS20" s="84"/>
      <c r="GIT20" s="84"/>
      <c r="GIU20" s="84"/>
      <c r="GIV20" s="84"/>
      <c r="GIW20" s="84"/>
      <c r="GIX20" s="84"/>
      <c r="GIY20" s="84"/>
      <c r="GIZ20" s="84"/>
      <c r="GJA20" s="84"/>
      <c r="GJB20" s="84"/>
      <c r="GJC20" s="84"/>
      <c r="GJD20" s="84"/>
      <c r="GJE20" s="84"/>
      <c r="GJF20" s="84"/>
      <c r="GJG20" s="84"/>
      <c r="GJH20" s="84"/>
      <c r="GJI20" s="84"/>
      <c r="GJJ20" s="84"/>
      <c r="GJK20" s="84"/>
      <c r="GJL20" s="84"/>
      <c r="GJM20" s="84"/>
      <c r="GJN20" s="84"/>
      <c r="GJO20" s="84"/>
      <c r="GJP20" s="84"/>
      <c r="GJQ20" s="84"/>
      <c r="GJR20" s="84"/>
      <c r="GJS20" s="84"/>
      <c r="GJT20" s="84"/>
      <c r="GJU20" s="84"/>
      <c r="GJV20" s="84"/>
      <c r="GJW20" s="84"/>
      <c r="GJX20" s="84"/>
      <c r="GJY20" s="84"/>
      <c r="GJZ20" s="84"/>
      <c r="GKA20" s="84"/>
      <c r="GKB20" s="84"/>
      <c r="GKC20" s="84"/>
      <c r="GKD20" s="84"/>
      <c r="GKE20" s="84"/>
      <c r="GKF20" s="84"/>
      <c r="GKG20" s="84"/>
      <c r="GKH20" s="84"/>
      <c r="GKI20" s="84"/>
      <c r="GKJ20" s="84"/>
      <c r="GKK20" s="84"/>
      <c r="GKL20" s="84"/>
      <c r="GKM20" s="84"/>
      <c r="GKN20" s="84"/>
      <c r="GKO20" s="84"/>
      <c r="GKP20" s="84"/>
      <c r="GKQ20" s="84"/>
      <c r="GKR20" s="84"/>
      <c r="GKS20" s="84"/>
      <c r="GKT20" s="84"/>
      <c r="GKU20" s="84"/>
      <c r="GKV20" s="84"/>
      <c r="GKW20" s="84"/>
      <c r="GKX20" s="84"/>
      <c r="GKY20" s="84"/>
      <c r="GKZ20" s="84"/>
      <c r="GLA20" s="84"/>
      <c r="GLB20" s="84"/>
      <c r="GLC20" s="84"/>
      <c r="GLD20" s="84"/>
      <c r="GLE20" s="84"/>
      <c r="GLF20" s="84"/>
      <c r="GLG20" s="84"/>
      <c r="GLH20" s="84"/>
      <c r="GLI20" s="84"/>
      <c r="GLJ20" s="84"/>
      <c r="GLK20" s="84"/>
      <c r="GLL20" s="84"/>
      <c r="GLM20" s="84"/>
      <c r="GLN20" s="84"/>
      <c r="GLO20" s="84"/>
      <c r="GLP20" s="84"/>
      <c r="GLQ20" s="84"/>
      <c r="GLR20" s="84"/>
      <c r="GLS20" s="84"/>
      <c r="GLT20" s="84"/>
      <c r="GLU20" s="84"/>
      <c r="GLV20" s="84"/>
      <c r="GLW20" s="84"/>
      <c r="GLX20" s="84"/>
      <c r="GLY20" s="84"/>
      <c r="GLZ20" s="84"/>
      <c r="GMA20" s="84"/>
      <c r="GMB20" s="84"/>
      <c r="GMC20" s="84"/>
      <c r="GMD20" s="84"/>
      <c r="GME20" s="84"/>
      <c r="GMF20" s="84"/>
      <c r="GMG20" s="84"/>
      <c r="GMH20" s="84"/>
      <c r="GMI20" s="84"/>
      <c r="GMJ20" s="84"/>
      <c r="GMK20" s="84"/>
      <c r="GML20" s="84"/>
      <c r="GMM20" s="84"/>
      <c r="GMN20" s="84"/>
      <c r="GMO20" s="84"/>
      <c r="GMP20" s="84"/>
      <c r="GMQ20" s="84"/>
      <c r="GMR20" s="84"/>
      <c r="GMS20" s="84"/>
      <c r="GMT20" s="84"/>
      <c r="GMU20" s="84"/>
      <c r="GMV20" s="84"/>
      <c r="GMW20" s="84"/>
      <c r="GMX20" s="84"/>
      <c r="GMY20" s="84"/>
      <c r="GMZ20" s="84"/>
      <c r="GNA20" s="84"/>
      <c r="GNB20" s="84"/>
      <c r="GNC20" s="84"/>
      <c r="GND20" s="84"/>
      <c r="GNE20" s="84"/>
      <c r="GNF20" s="84"/>
      <c r="GNG20" s="84"/>
      <c r="GNH20" s="84"/>
      <c r="GNI20" s="84"/>
      <c r="GNJ20" s="84"/>
      <c r="GNK20" s="84"/>
      <c r="GNL20" s="84"/>
      <c r="GNM20" s="84"/>
      <c r="GNN20" s="84"/>
      <c r="GNO20" s="84"/>
      <c r="GNP20" s="84"/>
      <c r="GNQ20" s="84"/>
      <c r="GNR20" s="84"/>
      <c r="GNS20" s="84"/>
      <c r="GNT20" s="84"/>
      <c r="GNU20" s="84"/>
      <c r="GNV20" s="84"/>
      <c r="GNW20" s="84"/>
      <c r="GNX20" s="84"/>
      <c r="GNY20" s="84"/>
      <c r="GNZ20" s="84"/>
      <c r="GOA20" s="84"/>
      <c r="GOB20" s="84"/>
      <c r="GOC20" s="84"/>
      <c r="GOD20" s="84"/>
      <c r="GOE20" s="84"/>
      <c r="GOF20" s="84"/>
      <c r="GOG20" s="84"/>
      <c r="GOH20" s="84"/>
      <c r="GOI20" s="84"/>
      <c r="GOJ20" s="84"/>
      <c r="GOK20" s="84"/>
      <c r="GOL20" s="84"/>
      <c r="GOM20" s="84"/>
      <c r="GON20" s="84"/>
      <c r="GOO20" s="84"/>
      <c r="GOP20" s="84"/>
      <c r="GOQ20" s="84"/>
      <c r="GOR20" s="84"/>
      <c r="GOS20" s="84"/>
      <c r="GOT20" s="84"/>
      <c r="GOU20" s="84"/>
      <c r="GOV20" s="84"/>
      <c r="GOW20" s="84"/>
      <c r="GOX20" s="84"/>
      <c r="GOY20" s="84"/>
      <c r="GOZ20" s="84"/>
      <c r="GPA20" s="84"/>
      <c r="GPB20" s="84"/>
      <c r="GPC20" s="84"/>
      <c r="GPD20" s="84"/>
      <c r="GPE20" s="84"/>
      <c r="GPF20" s="84"/>
      <c r="GPG20" s="84"/>
      <c r="GPH20" s="84"/>
      <c r="GPI20" s="84"/>
      <c r="GPJ20" s="84"/>
      <c r="GPK20" s="84"/>
      <c r="GPL20" s="84"/>
      <c r="GPM20" s="84"/>
      <c r="GPN20" s="84"/>
      <c r="GPO20" s="84"/>
      <c r="GPP20" s="84"/>
      <c r="GPQ20" s="84"/>
      <c r="GPR20" s="84"/>
      <c r="GPS20" s="84"/>
      <c r="GPT20" s="84"/>
      <c r="GPU20" s="84"/>
      <c r="GPV20" s="84"/>
      <c r="GPW20" s="84"/>
      <c r="GPX20" s="84"/>
      <c r="GPY20" s="84"/>
      <c r="GPZ20" s="84"/>
      <c r="GQA20" s="84"/>
      <c r="GQB20" s="84"/>
      <c r="GQC20" s="84"/>
      <c r="GQD20" s="84"/>
      <c r="GQE20" s="84"/>
      <c r="GQF20" s="84"/>
      <c r="GQG20" s="84"/>
      <c r="GQH20" s="84"/>
      <c r="GQI20" s="84"/>
      <c r="GQJ20" s="84"/>
      <c r="GQK20" s="84"/>
      <c r="GQL20" s="84"/>
      <c r="GQM20" s="84"/>
      <c r="GQN20" s="84"/>
      <c r="GQO20" s="84"/>
      <c r="GQP20" s="84"/>
      <c r="GQQ20" s="84"/>
      <c r="GQR20" s="84"/>
      <c r="GQS20" s="84"/>
      <c r="GQT20" s="84"/>
      <c r="GQU20" s="84"/>
      <c r="GQV20" s="84"/>
      <c r="GQW20" s="84"/>
      <c r="GQX20" s="84"/>
      <c r="GQY20" s="84"/>
      <c r="GQZ20" s="84"/>
      <c r="GRA20" s="84"/>
      <c r="GRB20" s="84"/>
      <c r="GRC20" s="84"/>
      <c r="GRD20" s="84"/>
      <c r="GRE20" s="84"/>
      <c r="GRF20" s="84"/>
      <c r="GRG20" s="84"/>
      <c r="GRH20" s="84"/>
      <c r="GRI20" s="84"/>
      <c r="GRJ20" s="84"/>
      <c r="GRK20" s="84"/>
      <c r="GRL20" s="84"/>
      <c r="GRM20" s="84"/>
      <c r="GRN20" s="84"/>
      <c r="GRO20" s="84"/>
      <c r="GRP20" s="84"/>
      <c r="GRQ20" s="84"/>
      <c r="GRR20" s="84"/>
      <c r="GRS20" s="84"/>
      <c r="GRT20" s="84"/>
      <c r="GRU20" s="84"/>
      <c r="GRV20" s="84"/>
      <c r="GRW20" s="84"/>
      <c r="GRX20" s="84"/>
      <c r="GRY20" s="84"/>
      <c r="GRZ20" s="84"/>
      <c r="GSA20" s="84"/>
      <c r="GSB20" s="84"/>
      <c r="GSC20" s="84"/>
      <c r="GSD20" s="84"/>
      <c r="GSE20" s="84"/>
      <c r="GSF20" s="84"/>
      <c r="GSG20" s="84"/>
      <c r="GSH20" s="84"/>
      <c r="GSI20" s="84"/>
      <c r="GSJ20" s="84"/>
      <c r="GSK20" s="84"/>
      <c r="GSL20" s="84"/>
      <c r="GSM20" s="84"/>
      <c r="GSN20" s="84"/>
      <c r="GSO20" s="84"/>
      <c r="GSP20" s="84"/>
      <c r="GSQ20" s="84"/>
      <c r="GSR20" s="84"/>
      <c r="GSS20" s="84"/>
      <c r="GST20" s="84"/>
      <c r="GSU20" s="84"/>
      <c r="GSV20" s="84"/>
      <c r="GSW20" s="84"/>
      <c r="GSX20" s="84"/>
      <c r="GSY20" s="84"/>
      <c r="GSZ20" s="84"/>
      <c r="GTA20" s="84"/>
      <c r="GTB20" s="84"/>
      <c r="GTC20" s="84"/>
      <c r="GTD20" s="84"/>
      <c r="GTE20" s="84"/>
      <c r="GTF20" s="84"/>
      <c r="GTG20" s="84"/>
      <c r="GTH20" s="84"/>
      <c r="GTI20" s="84"/>
      <c r="GTJ20" s="84"/>
      <c r="GTK20" s="84"/>
      <c r="GTL20" s="84"/>
      <c r="GTM20" s="84"/>
      <c r="GTN20" s="84"/>
      <c r="GTO20" s="84"/>
      <c r="GTP20" s="84"/>
      <c r="GTQ20" s="84"/>
      <c r="GTR20" s="84"/>
      <c r="GTS20" s="84"/>
      <c r="GTT20" s="84"/>
      <c r="GTU20" s="84"/>
      <c r="GTV20" s="84"/>
      <c r="GTW20" s="84"/>
      <c r="GTX20" s="84"/>
      <c r="GTY20" s="84"/>
      <c r="GTZ20" s="84"/>
      <c r="GUA20" s="84"/>
      <c r="GUB20" s="84"/>
      <c r="GUC20" s="84"/>
      <c r="GUD20" s="84"/>
      <c r="GUE20" s="84"/>
      <c r="GUF20" s="84"/>
      <c r="GUG20" s="84"/>
      <c r="GUH20" s="84"/>
      <c r="GUI20" s="84"/>
      <c r="GUJ20" s="84"/>
      <c r="GUK20" s="84"/>
      <c r="GUL20" s="84"/>
      <c r="GUM20" s="84"/>
      <c r="GUN20" s="84"/>
      <c r="GUO20" s="84"/>
      <c r="GUP20" s="84"/>
      <c r="GUQ20" s="84"/>
      <c r="GUR20" s="84"/>
      <c r="GUS20" s="84"/>
      <c r="GUT20" s="84"/>
      <c r="GUU20" s="84"/>
      <c r="GUV20" s="84"/>
      <c r="GUW20" s="84"/>
      <c r="GUX20" s="84"/>
      <c r="GUY20" s="84"/>
      <c r="GUZ20" s="84"/>
      <c r="GVA20" s="84"/>
      <c r="GVB20" s="84"/>
      <c r="GVC20" s="84"/>
      <c r="GVD20" s="84"/>
      <c r="GVE20" s="84"/>
      <c r="GVF20" s="84"/>
      <c r="GVG20" s="84"/>
      <c r="GVH20" s="84"/>
      <c r="GVI20" s="84"/>
      <c r="GVJ20" s="84"/>
      <c r="GVK20" s="84"/>
      <c r="GVL20" s="84"/>
      <c r="GVM20" s="84"/>
      <c r="GVN20" s="84"/>
      <c r="GVO20" s="84"/>
      <c r="GVP20" s="84"/>
      <c r="GVQ20" s="84"/>
      <c r="GVR20" s="84"/>
      <c r="GVS20" s="84"/>
      <c r="GVT20" s="84"/>
      <c r="GVU20" s="84"/>
      <c r="GVV20" s="84"/>
      <c r="GVW20" s="84"/>
      <c r="GVX20" s="84"/>
      <c r="GVY20" s="84"/>
      <c r="GVZ20" s="84"/>
      <c r="GWA20" s="84"/>
      <c r="GWB20" s="84"/>
      <c r="GWC20" s="84"/>
      <c r="GWD20" s="84"/>
      <c r="GWE20" s="84"/>
      <c r="GWF20" s="84"/>
      <c r="GWG20" s="84"/>
      <c r="GWH20" s="84"/>
      <c r="GWI20" s="84"/>
      <c r="GWJ20" s="84"/>
      <c r="GWK20" s="84"/>
      <c r="GWL20" s="84"/>
      <c r="GWM20" s="84"/>
      <c r="GWN20" s="84"/>
      <c r="GWO20" s="84"/>
      <c r="GWP20" s="84"/>
      <c r="GWQ20" s="84"/>
      <c r="GWR20" s="84"/>
      <c r="GWS20" s="84"/>
      <c r="GWT20" s="84"/>
      <c r="GWU20" s="84"/>
      <c r="GWV20" s="84"/>
      <c r="GWW20" s="84"/>
      <c r="GWX20" s="84"/>
      <c r="GWY20" s="84"/>
      <c r="GWZ20" s="84"/>
      <c r="GXA20" s="84"/>
      <c r="GXB20" s="84"/>
      <c r="GXC20" s="84"/>
      <c r="GXD20" s="84"/>
      <c r="GXE20" s="84"/>
      <c r="GXF20" s="84"/>
      <c r="GXG20" s="84"/>
      <c r="GXH20" s="84"/>
      <c r="GXI20" s="84"/>
      <c r="GXJ20" s="84"/>
      <c r="GXK20" s="84"/>
      <c r="GXL20" s="84"/>
      <c r="GXM20" s="84"/>
      <c r="GXN20" s="84"/>
      <c r="GXO20" s="84"/>
      <c r="GXP20" s="84"/>
      <c r="GXQ20" s="84"/>
      <c r="GXR20" s="84"/>
      <c r="GXS20" s="84"/>
      <c r="GXT20" s="84"/>
      <c r="GXU20" s="84"/>
      <c r="GXV20" s="84"/>
      <c r="GXW20" s="84"/>
      <c r="GXX20" s="84"/>
      <c r="GXY20" s="84"/>
      <c r="GXZ20" s="84"/>
      <c r="GYA20" s="84"/>
      <c r="GYB20" s="84"/>
      <c r="GYC20" s="84"/>
      <c r="GYD20" s="84"/>
      <c r="GYE20" s="84"/>
      <c r="GYF20" s="84"/>
      <c r="GYG20" s="84"/>
      <c r="GYH20" s="84"/>
      <c r="GYI20" s="84"/>
      <c r="GYJ20" s="84"/>
      <c r="GYK20" s="84"/>
      <c r="GYL20" s="84"/>
      <c r="GYM20" s="84"/>
      <c r="GYN20" s="84"/>
      <c r="GYO20" s="84"/>
      <c r="GYP20" s="84"/>
      <c r="GYQ20" s="84"/>
      <c r="GYR20" s="84"/>
      <c r="GYS20" s="84"/>
      <c r="GYT20" s="84"/>
      <c r="GYU20" s="84"/>
      <c r="GYV20" s="84"/>
      <c r="GYW20" s="84"/>
      <c r="GYX20" s="84"/>
      <c r="GYY20" s="84"/>
      <c r="GYZ20" s="84"/>
      <c r="GZA20" s="84"/>
      <c r="GZB20" s="84"/>
      <c r="GZC20" s="84"/>
      <c r="GZD20" s="84"/>
      <c r="GZE20" s="84"/>
      <c r="GZF20" s="84"/>
      <c r="GZG20" s="84"/>
      <c r="GZH20" s="84"/>
      <c r="GZI20" s="84"/>
      <c r="GZJ20" s="84"/>
      <c r="GZK20" s="84"/>
      <c r="GZL20" s="84"/>
      <c r="GZM20" s="84"/>
      <c r="GZN20" s="84"/>
      <c r="GZO20" s="84"/>
      <c r="GZP20" s="84"/>
      <c r="GZQ20" s="84"/>
      <c r="GZR20" s="84"/>
      <c r="GZS20" s="84"/>
      <c r="GZT20" s="84"/>
      <c r="GZU20" s="84"/>
      <c r="GZV20" s="84"/>
      <c r="GZW20" s="84"/>
      <c r="GZX20" s="84"/>
      <c r="GZY20" s="84"/>
      <c r="GZZ20" s="84"/>
      <c r="HAA20" s="84"/>
      <c r="HAB20" s="84"/>
      <c r="HAC20" s="84"/>
      <c r="HAD20" s="84"/>
      <c r="HAE20" s="84"/>
      <c r="HAF20" s="84"/>
      <c r="HAG20" s="84"/>
      <c r="HAH20" s="84"/>
      <c r="HAI20" s="84"/>
      <c r="HAJ20" s="84"/>
      <c r="HAK20" s="84"/>
      <c r="HAL20" s="84"/>
      <c r="HAM20" s="84"/>
      <c r="HAN20" s="84"/>
      <c r="HAO20" s="84"/>
      <c r="HAP20" s="84"/>
      <c r="HAQ20" s="84"/>
      <c r="HAR20" s="84"/>
      <c r="HAS20" s="84"/>
      <c r="HAT20" s="84"/>
      <c r="HAU20" s="84"/>
      <c r="HAV20" s="84"/>
      <c r="HAW20" s="84"/>
      <c r="HAX20" s="84"/>
      <c r="HAY20" s="84"/>
      <c r="HAZ20" s="84"/>
      <c r="HBA20" s="84"/>
      <c r="HBB20" s="84"/>
      <c r="HBC20" s="84"/>
      <c r="HBD20" s="84"/>
      <c r="HBE20" s="84"/>
      <c r="HBF20" s="84"/>
      <c r="HBG20" s="84"/>
      <c r="HBH20" s="84"/>
      <c r="HBI20" s="84"/>
      <c r="HBJ20" s="84"/>
      <c r="HBK20" s="84"/>
      <c r="HBL20" s="84"/>
      <c r="HBM20" s="84"/>
      <c r="HBN20" s="84"/>
      <c r="HBO20" s="84"/>
      <c r="HBP20" s="84"/>
      <c r="HBQ20" s="84"/>
      <c r="HBR20" s="84"/>
      <c r="HBS20" s="84"/>
      <c r="HBT20" s="84"/>
      <c r="HBU20" s="84"/>
      <c r="HBV20" s="84"/>
      <c r="HBW20" s="84"/>
      <c r="HBX20" s="84"/>
      <c r="HBY20" s="84"/>
      <c r="HBZ20" s="84"/>
      <c r="HCA20" s="84"/>
      <c r="HCB20" s="84"/>
      <c r="HCC20" s="84"/>
      <c r="HCD20" s="84"/>
      <c r="HCE20" s="84"/>
      <c r="HCF20" s="84"/>
      <c r="HCG20" s="84"/>
      <c r="HCH20" s="84"/>
      <c r="HCI20" s="84"/>
      <c r="HCJ20" s="84"/>
      <c r="HCK20" s="84"/>
      <c r="HCL20" s="84"/>
      <c r="HCM20" s="84"/>
      <c r="HCN20" s="84"/>
      <c r="HCO20" s="84"/>
      <c r="HCP20" s="84"/>
      <c r="HCQ20" s="84"/>
      <c r="HCR20" s="84"/>
      <c r="HCS20" s="84"/>
      <c r="HCT20" s="84"/>
      <c r="HCU20" s="84"/>
      <c r="HCV20" s="84"/>
      <c r="HCW20" s="84"/>
      <c r="HCX20" s="84"/>
      <c r="HCY20" s="84"/>
      <c r="HCZ20" s="84"/>
      <c r="HDA20" s="84"/>
      <c r="HDB20" s="84"/>
      <c r="HDC20" s="84"/>
      <c r="HDD20" s="84"/>
      <c r="HDE20" s="84"/>
      <c r="HDF20" s="84"/>
      <c r="HDG20" s="84"/>
      <c r="HDH20" s="84"/>
      <c r="HDI20" s="84"/>
      <c r="HDJ20" s="84"/>
      <c r="HDK20" s="84"/>
      <c r="HDL20" s="84"/>
      <c r="HDM20" s="84"/>
      <c r="HDN20" s="84"/>
      <c r="HDO20" s="84"/>
      <c r="HDP20" s="84"/>
      <c r="HDQ20" s="84"/>
      <c r="HDR20" s="84"/>
      <c r="HDS20" s="84"/>
      <c r="HDT20" s="84"/>
      <c r="HDU20" s="84"/>
      <c r="HDV20" s="84"/>
      <c r="HDW20" s="84"/>
      <c r="HDX20" s="84"/>
      <c r="HDY20" s="84"/>
      <c r="HDZ20" s="84"/>
      <c r="HEA20" s="84"/>
      <c r="HEB20" s="84"/>
      <c r="HEC20" s="84"/>
      <c r="HED20" s="84"/>
      <c r="HEE20" s="84"/>
      <c r="HEF20" s="84"/>
      <c r="HEG20" s="84"/>
      <c r="HEH20" s="84"/>
      <c r="HEI20" s="84"/>
      <c r="HEJ20" s="84"/>
      <c r="HEK20" s="84"/>
      <c r="HEL20" s="84"/>
      <c r="HEM20" s="84"/>
      <c r="HEN20" s="84"/>
      <c r="HEO20" s="84"/>
      <c r="HEP20" s="84"/>
      <c r="HEQ20" s="84"/>
      <c r="HER20" s="84"/>
      <c r="HES20" s="84"/>
      <c r="HET20" s="84"/>
      <c r="HEU20" s="84"/>
      <c r="HEV20" s="84"/>
      <c r="HEW20" s="84"/>
      <c r="HEX20" s="84"/>
      <c r="HEY20" s="84"/>
      <c r="HEZ20" s="84"/>
      <c r="HFA20" s="84"/>
      <c r="HFB20" s="84"/>
      <c r="HFC20" s="84"/>
      <c r="HFD20" s="84"/>
      <c r="HFE20" s="84"/>
      <c r="HFF20" s="84"/>
      <c r="HFG20" s="84"/>
      <c r="HFH20" s="84"/>
      <c r="HFI20" s="84"/>
      <c r="HFJ20" s="84"/>
      <c r="HFK20" s="84"/>
      <c r="HFL20" s="84"/>
      <c r="HFM20" s="84"/>
      <c r="HFN20" s="84"/>
      <c r="HFO20" s="84"/>
      <c r="HFP20" s="84"/>
      <c r="HFQ20" s="84"/>
      <c r="HFR20" s="84"/>
      <c r="HFS20" s="84"/>
      <c r="HFT20" s="84"/>
      <c r="HFU20" s="84"/>
      <c r="HFV20" s="84"/>
      <c r="HFW20" s="84"/>
      <c r="HFX20" s="84"/>
      <c r="HFY20" s="84"/>
      <c r="HFZ20" s="84"/>
      <c r="HGA20" s="84"/>
      <c r="HGB20" s="84"/>
      <c r="HGC20" s="84"/>
      <c r="HGD20" s="84"/>
      <c r="HGE20" s="84"/>
      <c r="HGF20" s="84"/>
      <c r="HGG20" s="84"/>
      <c r="HGH20" s="84"/>
      <c r="HGI20" s="84"/>
      <c r="HGJ20" s="84"/>
      <c r="HGK20" s="84"/>
      <c r="HGL20" s="84"/>
      <c r="HGM20" s="84"/>
      <c r="HGN20" s="84"/>
      <c r="HGO20" s="84"/>
      <c r="HGP20" s="84"/>
      <c r="HGQ20" s="84"/>
      <c r="HGR20" s="84"/>
      <c r="HGS20" s="84"/>
      <c r="HGT20" s="84"/>
      <c r="HGU20" s="84"/>
      <c r="HGV20" s="84"/>
      <c r="HGW20" s="84"/>
      <c r="HGX20" s="84"/>
      <c r="HGY20" s="84"/>
      <c r="HGZ20" s="84"/>
      <c r="HHA20" s="84"/>
      <c r="HHB20" s="84"/>
      <c r="HHC20" s="84"/>
      <c r="HHD20" s="84"/>
      <c r="HHE20" s="84"/>
      <c r="HHF20" s="84"/>
      <c r="HHG20" s="84"/>
      <c r="HHH20" s="84"/>
      <c r="HHI20" s="84"/>
      <c r="HHJ20" s="84"/>
      <c r="HHK20" s="84"/>
      <c r="HHL20" s="84"/>
      <c r="HHM20" s="84"/>
      <c r="HHN20" s="84"/>
      <c r="HHO20" s="84"/>
      <c r="HHP20" s="84"/>
      <c r="HHQ20" s="84"/>
      <c r="HHR20" s="84"/>
      <c r="HHS20" s="84"/>
      <c r="HHT20" s="84"/>
      <c r="HHU20" s="84"/>
      <c r="HHV20" s="84"/>
      <c r="HHW20" s="84"/>
      <c r="HHX20" s="84"/>
      <c r="HHY20" s="84"/>
      <c r="HHZ20" s="84"/>
      <c r="HIA20" s="84"/>
      <c r="HIB20" s="84"/>
      <c r="HIC20" s="84"/>
      <c r="HID20" s="84"/>
      <c r="HIE20" s="84"/>
      <c r="HIF20" s="84"/>
      <c r="HIG20" s="84"/>
      <c r="HIH20" s="84"/>
      <c r="HII20" s="84"/>
      <c r="HIJ20" s="84"/>
      <c r="HIK20" s="84"/>
      <c r="HIL20" s="84"/>
      <c r="HIM20" s="84"/>
      <c r="HIN20" s="84"/>
      <c r="HIO20" s="84"/>
      <c r="HIP20" s="84"/>
      <c r="HIQ20" s="84"/>
      <c r="HIR20" s="84"/>
      <c r="HIS20" s="84"/>
      <c r="HIT20" s="84"/>
      <c r="HIU20" s="84"/>
      <c r="HIV20" s="84"/>
      <c r="HIW20" s="84"/>
      <c r="HIX20" s="84"/>
      <c r="HIY20" s="84"/>
      <c r="HIZ20" s="84"/>
      <c r="HJA20" s="84"/>
      <c r="HJB20" s="84"/>
      <c r="HJC20" s="84"/>
      <c r="HJD20" s="84"/>
      <c r="HJE20" s="84"/>
      <c r="HJF20" s="84"/>
      <c r="HJG20" s="84"/>
      <c r="HJH20" s="84"/>
      <c r="HJI20" s="84"/>
      <c r="HJJ20" s="84"/>
      <c r="HJK20" s="84"/>
      <c r="HJL20" s="84"/>
      <c r="HJM20" s="84"/>
      <c r="HJN20" s="84"/>
      <c r="HJO20" s="84"/>
      <c r="HJP20" s="84"/>
      <c r="HJQ20" s="84"/>
      <c r="HJR20" s="84"/>
      <c r="HJS20" s="84"/>
      <c r="HJT20" s="84"/>
      <c r="HJU20" s="84"/>
      <c r="HJV20" s="84"/>
      <c r="HJW20" s="84"/>
      <c r="HJX20" s="84"/>
      <c r="HJY20" s="84"/>
      <c r="HJZ20" s="84"/>
      <c r="HKA20" s="84"/>
      <c r="HKB20" s="84"/>
      <c r="HKC20" s="84"/>
      <c r="HKD20" s="84"/>
      <c r="HKE20" s="84"/>
      <c r="HKF20" s="84"/>
      <c r="HKG20" s="84"/>
      <c r="HKH20" s="84"/>
      <c r="HKI20" s="84"/>
      <c r="HKJ20" s="84"/>
      <c r="HKK20" s="84"/>
      <c r="HKL20" s="84"/>
      <c r="HKM20" s="84"/>
      <c r="HKN20" s="84"/>
      <c r="HKO20" s="84"/>
      <c r="HKP20" s="84"/>
      <c r="HKQ20" s="84"/>
      <c r="HKR20" s="84"/>
      <c r="HKS20" s="84"/>
      <c r="HKT20" s="84"/>
      <c r="HKU20" s="84"/>
      <c r="HKV20" s="84"/>
      <c r="HKW20" s="84"/>
      <c r="HKX20" s="84"/>
      <c r="HKY20" s="84"/>
      <c r="HKZ20" s="84"/>
      <c r="HLA20" s="84"/>
      <c r="HLB20" s="84"/>
      <c r="HLC20" s="84"/>
      <c r="HLD20" s="84"/>
      <c r="HLE20" s="84"/>
      <c r="HLF20" s="84"/>
      <c r="HLG20" s="84"/>
      <c r="HLH20" s="84"/>
      <c r="HLI20" s="84"/>
      <c r="HLJ20" s="84"/>
      <c r="HLK20" s="84"/>
      <c r="HLL20" s="84"/>
      <c r="HLM20" s="84"/>
      <c r="HLN20" s="84"/>
      <c r="HLO20" s="84"/>
      <c r="HLP20" s="84"/>
      <c r="HLQ20" s="84"/>
      <c r="HLR20" s="84"/>
      <c r="HLS20" s="84"/>
      <c r="HLT20" s="84"/>
      <c r="HLU20" s="84"/>
      <c r="HLV20" s="84"/>
      <c r="HLW20" s="84"/>
      <c r="HLX20" s="84"/>
      <c r="HLY20" s="84"/>
      <c r="HLZ20" s="84"/>
      <c r="HMA20" s="84"/>
      <c r="HMB20" s="84"/>
      <c r="HMC20" s="84"/>
      <c r="HMD20" s="84"/>
      <c r="HME20" s="84"/>
      <c r="HMF20" s="84"/>
      <c r="HMG20" s="84"/>
      <c r="HMH20" s="84"/>
      <c r="HMI20" s="84"/>
      <c r="HMJ20" s="84"/>
      <c r="HMK20" s="84"/>
      <c r="HML20" s="84"/>
      <c r="HMM20" s="84"/>
      <c r="HMN20" s="84"/>
      <c r="HMO20" s="84"/>
      <c r="HMP20" s="84"/>
      <c r="HMQ20" s="84"/>
      <c r="HMR20" s="84"/>
      <c r="HMS20" s="84"/>
      <c r="HMT20" s="84"/>
      <c r="HMU20" s="84"/>
      <c r="HMV20" s="84"/>
      <c r="HMW20" s="84"/>
      <c r="HMX20" s="84"/>
      <c r="HMY20" s="84"/>
      <c r="HMZ20" s="84"/>
      <c r="HNA20" s="84"/>
      <c r="HNB20" s="84"/>
      <c r="HNC20" s="84"/>
      <c r="HND20" s="84"/>
      <c r="HNE20" s="84"/>
      <c r="HNF20" s="84"/>
      <c r="HNG20" s="84"/>
      <c r="HNH20" s="84"/>
      <c r="HNI20" s="84"/>
      <c r="HNJ20" s="84"/>
      <c r="HNK20" s="84"/>
      <c r="HNL20" s="84"/>
      <c r="HNM20" s="84"/>
      <c r="HNN20" s="84"/>
      <c r="HNO20" s="84"/>
      <c r="HNP20" s="84"/>
      <c r="HNQ20" s="84"/>
      <c r="HNR20" s="84"/>
      <c r="HNS20" s="84"/>
      <c r="HNT20" s="84"/>
      <c r="HNU20" s="84"/>
      <c r="HNV20" s="84"/>
      <c r="HNW20" s="84"/>
      <c r="HNX20" s="84"/>
      <c r="HNY20" s="84"/>
      <c r="HNZ20" s="84"/>
      <c r="HOA20" s="84"/>
      <c r="HOB20" s="84"/>
      <c r="HOC20" s="84"/>
      <c r="HOD20" s="84"/>
      <c r="HOE20" s="84"/>
      <c r="HOF20" s="84"/>
      <c r="HOG20" s="84"/>
      <c r="HOH20" s="84"/>
      <c r="HOI20" s="84"/>
      <c r="HOJ20" s="84"/>
      <c r="HOK20" s="84"/>
      <c r="HOL20" s="84"/>
      <c r="HOM20" s="84"/>
      <c r="HON20" s="84"/>
      <c r="HOO20" s="84"/>
      <c r="HOP20" s="84"/>
      <c r="HOQ20" s="84"/>
      <c r="HOR20" s="84"/>
      <c r="HOS20" s="84"/>
      <c r="HOT20" s="84"/>
      <c r="HOU20" s="84"/>
      <c r="HOV20" s="84"/>
      <c r="HOW20" s="84"/>
      <c r="HOX20" s="84"/>
      <c r="HOY20" s="84"/>
      <c r="HOZ20" s="84"/>
      <c r="HPA20" s="84"/>
      <c r="HPB20" s="84"/>
      <c r="HPC20" s="84"/>
      <c r="HPD20" s="84"/>
      <c r="HPE20" s="84"/>
      <c r="HPF20" s="84"/>
      <c r="HPG20" s="84"/>
      <c r="HPH20" s="84"/>
      <c r="HPI20" s="84"/>
      <c r="HPJ20" s="84"/>
      <c r="HPK20" s="84"/>
      <c r="HPL20" s="84"/>
      <c r="HPM20" s="84"/>
      <c r="HPN20" s="84"/>
      <c r="HPO20" s="84"/>
      <c r="HPP20" s="84"/>
      <c r="HPQ20" s="84"/>
      <c r="HPR20" s="84"/>
      <c r="HPS20" s="84"/>
      <c r="HPT20" s="84"/>
      <c r="HPU20" s="84"/>
      <c r="HPV20" s="84"/>
      <c r="HPW20" s="84"/>
      <c r="HPX20" s="84"/>
      <c r="HPY20" s="84"/>
      <c r="HPZ20" s="84"/>
      <c r="HQA20" s="84"/>
      <c r="HQB20" s="84"/>
      <c r="HQC20" s="84"/>
      <c r="HQD20" s="84"/>
      <c r="HQE20" s="84"/>
      <c r="HQF20" s="84"/>
      <c r="HQG20" s="84"/>
      <c r="HQH20" s="84"/>
      <c r="HQI20" s="84"/>
      <c r="HQJ20" s="84"/>
      <c r="HQK20" s="84"/>
      <c r="HQL20" s="84"/>
      <c r="HQM20" s="84"/>
      <c r="HQN20" s="84"/>
      <c r="HQO20" s="84"/>
      <c r="HQP20" s="84"/>
      <c r="HQQ20" s="84"/>
      <c r="HQR20" s="84"/>
      <c r="HQS20" s="84"/>
      <c r="HQT20" s="84"/>
      <c r="HQU20" s="84"/>
      <c r="HQV20" s="84"/>
      <c r="HQW20" s="84"/>
      <c r="HQX20" s="84"/>
      <c r="HQY20" s="84"/>
      <c r="HQZ20" s="84"/>
      <c r="HRA20" s="84"/>
      <c r="HRB20" s="84"/>
      <c r="HRC20" s="84"/>
      <c r="HRD20" s="84"/>
      <c r="HRE20" s="84"/>
      <c r="HRF20" s="84"/>
      <c r="HRG20" s="84"/>
      <c r="HRH20" s="84"/>
      <c r="HRI20" s="84"/>
      <c r="HRJ20" s="84"/>
      <c r="HRK20" s="84"/>
      <c r="HRL20" s="84"/>
      <c r="HRM20" s="84"/>
      <c r="HRN20" s="84"/>
      <c r="HRO20" s="84"/>
      <c r="HRP20" s="84"/>
      <c r="HRQ20" s="84"/>
      <c r="HRR20" s="84"/>
      <c r="HRS20" s="84"/>
      <c r="HRT20" s="84"/>
      <c r="HRU20" s="84"/>
      <c r="HRV20" s="84"/>
      <c r="HRW20" s="84"/>
      <c r="HRX20" s="84"/>
      <c r="HRY20" s="84"/>
      <c r="HRZ20" s="84"/>
      <c r="HSA20" s="84"/>
      <c r="HSB20" s="84"/>
      <c r="HSC20" s="84"/>
      <c r="HSD20" s="84"/>
      <c r="HSE20" s="84"/>
      <c r="HSF20" s="84"/>
      <c r="HSG20" s="84"/>
      <c r="HSH20" s="84"/>
      <c r="HSI20" s="84"/>
      <c r="HSJ20" s="84"/>
      <c r="HSK20" s="84"/>
      <c r="HSL20" s="84"/>
      <c r="HSM20" s="84"/>
      <c r="HSN20" s="84"/>
      <c r="HSO20" s="84"/>
      <c r="HSP20" s="84"/>
      <c r="HSQ20" s="84"/>
      <c r="HSR20" s="84"/>
      <c r="HSS20" s="84"/>
      <c r="HST20" s="84"/>
      <c r="HSU20" s="84"/>
      <c r="HSV20" s="84"/>
      <c r="HSW20" s="84"/>
      <c r="HSX20" s="84"/>
      <c r="HSY20" s="84"/>
      <c r="HSZ20" s="84"/>
      <c r="HTA20" s="84"/>
      <c r="HTB20" s="84"/>
      <c r="HTC20" s="84"/>
      <c r="HTD20" s="84"/>
      <c r="HTE20" s="84"/>
      <c r="HTF20" s="84"/>
      <c r="HTG20" s="84"/>
      <c r="HTH20" s="84"/>
      <c r="HTI20" s="84"/>
      <c r="HTJ20" s="84"/>
      <c r="HTK20" s="84"/>
      <c r="HTL20" s="84"/>
      <c r="HTM20" s="84"/>
      <c r="HTN20" s="84"/>
      <c r="HTO20" s="84"/>
      <c r="HTP20" s="84"/>
      <c r="HTQ20" s="84"/>
      <c r="HTR20" s="84"/>
      <c r="HTS20" s="84"/>
      <c r="HTT20" s="84"/>
      <c r="HTU20" s="84"/>
      <c r="HTV20" s="84"/>
      <c r="HTW20" s="84"/>
      <c r="HTX20" s="84"/>
      <c r="HTY20" s="84"/>
      <c r="HTZ20" s="84"/>
      <c r="HUA20" s="84"/>
      <c r="HUB20" s="84"/>
      <c r="HUC20" s="84"/>
      <c r="HUD20" s="84"/>
      <c r="HUE20" s="84"/>
      <c r="HUF20" s="84"/>
      <c r="HUG20" s="84"/>
      <c r="HUH20" s="84"/>
      <c r="HUI20" s="84"/>
      <c r="HUJ20" s="84"/>
      <c r="HUK20" s="84"/>
      <c r="HUL20" s="84"/>
      <c r="HUM20" s="84"/>
      <c r="HUN20" s="84"/>
      <c r="HUO20" s="84"/>
      <c r="HUP20" s="84"/>
      <c r="HUQ20" s="84"/>
      <c r="HUR20" s="84"/>
      <c r="HUS20" s="84"/>
      <c r="HUT20" s="84"/>
      <c r="HUU20" s="84"/>
      <c r="HUV20" s="84"/>
      <c r="HUW20" s="84"/>
      <c r="HUX20" s="84"/>
      <c r="HUY20" s="84"/>
      <c r="HUZ20" s="84"/>
      <c r="HVA20" s="84"/>
      <c r="HVB20" s="84"/>
      <c r="HVC20" s="84"/>
      <c r="HVD20" s="84"/>
      <c r="HVE20" s="84"/>
      <c r="HVF20" s="84"/>
      <c r="HVG20" s="84"/>
      <c r="HVH20" s="84"/>
      <c r="HVI20" s="84"/>
      <c r="HVJ20" s="84"/>
      <c r="HVK20" s="84"/>
      <c r="HVL20" s="84"/>
      <c r="HVM20" s="84"/>
      <c r="HVN20" s="84"/>
      <c r="HVO20" s="84"/>
      <c r="HVP20" s="84"/>
      <c r="HVQ20" s="84"/>
      <c r="HVR20" s="84"/>
      <c r="HVS20" s="84"/>
      <c r="HVT20" s="84"/>
      <c r="HVU20" s="84"/>
      <c r="HVV20" s="84"/>
      <c r="HVW20" s="84"/>
      <c r="HVX20" s="84"/>
      <c r="HVY20" s="84"/>
      <c r="HVZ20" s="84"/>
      <c r="HWA20" s="84"/>
      <c r="HWB20" s="84"/>
      <c r="HWC20" s="84"/>
      <c r="HWD20" s="84"/>
      <c r="HWE20" s="84"/>
      <c r="HWF20" s="84"/>
      <c r="HWG20" s="84"/>
      <c r="HWH20" s="84"/>
      <c r="HWI20" s="84"/>
      <c r="HWJ20" s="84"/>
      <c r="HWK20" s="84"/>
      <c r="HWL20" s="84"/>
      <c r="HWM20" s="84"/>
      <c r="HWN20" s="84"/>
      <c r="HWO20" s="84"/>
      <c r="HWP20" s="84"/>
      <c r="HWQ20" s="84"/>
      <c r="HWR20" s="84"/>
      <c r="HWS20" s="84"/>
      <c r="HWT20" s="84"/>
      <c r="HWU20" s="84"/>
      <c r="HWV20" s="84"/>
      <c r="HWW20" s="84"/>
      <c r="HWX20" s="84"/>
      <c r="HWY20" s="84"/>
      <c r="HWZ20" s="84"/>
      <c r="HXA20" s="84"/>
      <c r="HXB20" s="84"/>
      <c r="HXC20" s="84"/>
      <c r="HXD20" s="84"/>
      <c r="HXE20" s="84"/>
      <c r="HXF20" s="84"/>
      <c r="HXG20" s="84"/>
      <c r="HXH20" s="84"/>
      <c r="HXI20" s="84"/>
      <c r="HXJ20" s="84"/>
      <c r="HXK20" s="84"/>
      <c r="HXL20" s="84"/>
      <c r="HXM20" s="84"/>
      <c r="HXN20" s="84"/>
      <c r="HXO20" s="84"/>
      <c r="HXP20" s="84"/>
      <c r="HXQ20" s="84"/>
      <c r="HXR20" s="84"/>
      <c r="HXS20" s="84"/>
      <c r="HXT20" s="84"/>
      <c r="HXU20" s="84"/>
      <c r="HXV20" s="84"/>
      <c r="HXW20" s="84"/>
      <c r="HXX20" s="84"/>
      <c r="HXY20" s="84"/>
      <c r="HXZ20" s="84"/>
      <c r="HYA20" s="84"/>
      <c r="HYB20" s="84"/>
      <c r="HYC20" s="84"/>
      <c r="HYD20" s="84"/>
      <c r="HYE20" s="84"/>
      <c r="HYF20" s="84"/>
      <c r="HYG20" s="84"/>
      <c r="HYH20" s="84"/>
      <c r="HYI20" s="84"/>
      <c r="HYJ20" s="84"/>
      <c r="HYK20" s="84"/>
      <c r="HYL20" s="84"/>
      <c r="HYM20" s="84"/>
      <c r="HYN20" s="84"/>
      <c r="HYO20" s="84"/>
      <c r="HYP20" s="84"/>
      <c r="HYQ20" s="84"/>
      <c r="HYR20" s="84"/>
      <c r="HYS20" s="84"/>
      <c r="HYT20" s="84"/>
      <c r="HYU20" s="84"/>
      <c r="HYV20" s="84"/>
      <c r="HYW20" s="84"/>
      <c r="HYX20" s="84"/>
      <c r="HYY20" s="84"/>
      <c r="HYZ20" s="84"/>
      <c r="HZA20" s="84"/>
      <c r="HZB20" s="84"/>
      <c r="HZC20" s="84"/>
      <c r="HZD20" s="84"/>
      <c r="HZE20" s="84"/>
      <c r="HZF20" s="84"/>
      <c r="HZG20" s="84"/>
      <c r="HZH20" s="84"/>
      <c r="HZI20" s="84"/>
      <c r="HZJ20" s="84"/>
      <c r="HZK20" s="84"/>
      <c r="HZL20" s="84"/>
      <c r="HZM20" s="84"/>
      <c r="HZN20" s="84"/>
      <c r="HZO20" s="84"/>
      <c r="HZP20" s="84"/>
      <c r="HZQ20" s="84"/>
      <c r="HZR20" s="84"/>
      <c r="HZS20" s="84"/>
      <c r="HZT20" s="84"/>
      <c r="HZU20" s="84"/>
      <c r="HZV20" s="84"/>
      <c r="HZW20" s="84"/>
      <c r="HZX20" s="84"/>
      <c r="HZY20" s="84"/>
      <c r="HZZ20" s="84"/>
      <c r="IAA20" s="84"/>
      <c r="IAB20" s="84"/>
      <c r="IAC20" s="84"/>
      <c r="IAD20" s="84"/>
      <c r="IAE20" s="84"/>
      <c r="IAF20" s="84"/>
      <c r="IAG20" s="84"/>
      <c r="IAH20" s="84"/>
      <c r="IAI20" s="84"/>
      <c r="IAJ20" s="84"/>
      <c r="IAK20" s="84"/>
      <c r="IAL20" s="84"/>
      <c r="IAM20" s="84"/>
      <c r="IAN20" s="84"/>
      <c r="IAO20" s="84"/>
      <c r="IAP20" s="84"/>
      <c r="IAQ20" s="84"/>
      <c r="IAR20" s="84"/>
      <c r="IAS20" s="84"/>
      <c r="IAT20" s="84"/>
      <c r="IAU20" s="84"/>
      <c r="IAV20" s="84"/>
      <c r="IAW20" s="84"/>
      <c r="IAX20" s="84"/>
      <c r="IAY20" s="84"/>
      <c r="IAZ20" s="84"/>
      <c r="IBA20" s="84"/>
      <c r="IBB20" s="84"/>
      <c r="IBC20" s="84"/>
      <c r="IBD20" s="84"/>
      <c r="IBE20" s="84"/>
      <c r="IBF20" s="84"/>
      <c r="IBG20" s="84"/>
      <c r="IBH20" s="84"/>
      <c r="IBI20" s="84"/>
      <c r="IBJ20" s="84"/>
      <c r="IBK20" s="84"/>
      <c r="IBL20" s="84"/>
      <c r="IBM20" s="84"/>
      <c r="IBN20" s="84"/>
      <c r="IBO20" s="84"/>
      <c r="IBP20" s="84"/>
      <c r="IBQ20" s="84"/>
      <c r="IBR20" s="84"/>
      <c r="IBS20" s="84"/>
      <c r="IBT20" s="84"/>
      <c r="IBU20" s="84"/>
      <c r="IBV20" s="84"/>
      <c r="IBW20" s="84"/>
      <c r="IBX20" s="84"/>
      <c r="IBY20" s="84"/>
      <c r="IBZ20" s="84"/>
      <c r="ICA20" s="84"/>
      <c r="ICB20" s="84"/>
      <c r="ICC20" s="84"/>
      <c r="ICD20" s="84"/>
      <c r="ICE20" s="84"/>
      <c r="ICF20" s="84"/>
      <c r="ICG20" s="84"/>
      <c r="ICH20" s="84"/>
      <c r="ICI20" s="84"/>
      <c r="ICJ20" s="84"/>
      <c r="ICK20" s="84"/>
      <c r="ICL20" s="84"/>
      <c r="ICM20" s="84"/>
      <c r="ICN20" s="84"/>
      <c r="ICO20" s="84"/>
      <c r="ICP20" s="84"/>
      <c r="ICQ20" s="84"/>
      <c r="ICR20" s="84"/>
      <c r="ICS20" s="84"/>
      <c r="ICT20" s="84"/>
      <c r="ICU20" s="84"/>
      <c r="ICV20" s="84"/>
      <c r="ICW20" s="84"/>
      <c r="ICX20" s="84"/>
      <c r="ICY20" s="84"/>
      <c r="ICZ20" s="84"/>
      <c r="IDA20" s="84"/>
      <c r="IDB20" s="84"/>
      <c r="IDC20" s="84"/>
      <c r="IDD20" s="84"/>
      <c r="IDE20" s="84"/>
      <c r="IDF20" s="84"/>
      <c r="IDG20" s="84"/>
      <c r="IDH20" s="84"/>
      <c r="IDI20" s="84"/>
      <c r="IDJ20" s="84"/>
      <c r="IDK20" s="84"/>
      <c r="IDL20" s="84"/>
      <c r="IDM20" s="84"/>
      <c r="IDN20" s="84"/>
      <c r="IDO20" s="84"/>
      <c r="IDP20" s="84"/>
      <c r="IDQ20" s="84"/>
      <c r="IDR20" s="84"/>
      <c r="IDS20" s="84"/>
      <c r="IDT20" s="84"/>
      <c r="IDU20" s="84"/>
      <c r="IDV20" s="84"/>
      <c r="IDW20" s="84"/>
      <c r="IDX20" s="84"/>
      <c r="IDY20" s="84"/>
      <c r="IDZ20" s="84"/>
      <c r="IEA20" s="84"/>
      <c r="IEB20" s="84"/>
      <c r="IEC20" s="84"/>
      <c r="IED20" s="84"/>
      <c r="IEE20" s="84"/>
      <c r="IEF20" s="84"/>
      <c r="IEG20" s="84"/>
      <c r="IEH20" s="84"/>
      <c r="IEI20" s="84"/>
      <c r="IEJ20" s="84"/>
      <c r="IEK20" s="84"/>
      <c r="IEL20" s="84"/>
      <c r="IEM20" s="84"/>
      <c r="IEN20" s="84"/>
      <c r="IEO20" s="84"/>
      <c r="IEP20" s="84"/>
      <c r="IEQ20" s="84"/>
      <c r="IER20" s="84"/>
      <c r="IES20" s="84"/>
      <c r="IET20" s="84"/>
      <c r="IEU20" s="84"/>
      <c r="IEV20" s="84"/>
      <c r="IEW20" s="84"/>
      <c r="IEX20" s="84"/>
      <c r="IEY20" s="84"/>
      <c r="IEZ20" s="84"/>
      <c r="IFA20" s="84"/>
      <c r="IFB20" s="84"/>
      <c r="IFC20" s="84"/>
      <c r="IFD20" s="84"/>
      <c r="IFE20" s="84"/>
      <c r="IFF20" s="84"/>
      <c r="IFG20" s="84"/>
      <c r="IFH20" s="84"/>
      <c r="IFI20" s="84"/>
      <c r="IFJ20" s="84"/>
      <c r="IFK20" s="84"/>
      <c r="IFL20" s="84"/>
      <c r="IFM20" s="84"/>
      <c r="IFN20" s="84"/>
      <c r="IFO20" s="84"/>
      <c r="IFP20" s="84"/>
      <c r="IFQ20" s="84"/>
      <c r="IFR20" s="84"/>
      <c r="IFS20" s="84"/>
      <c r="IFT20" s="84"/>
      <c r="IFU20" s="84"/>
      <c r="IFV20" s="84"/>
      <c r="IFW20" s="84"/>
      <c r="IFX20" s="84"/>
      <c r="IFY20" s="84"/>
      <c r="IFZ20" s="84"/>
      <c r="IGA20" s="84"/>
      <c r="IGB20" s="84"/>
      <c r="IGC20" s="84"/>
      <c r="IGD20" s="84"/>
      <c r="IGE20" s="84"/>
      <c r="IGF20" s="84"/>
      <c r="IGG20" s="84"/>
      <c r="IGH20" s="84"/>
      <c r="IGI20" s="84"/>
      <c r="IGJ20" s="84"/>
      <c r="IGK20" s="84"/>
      <c r="IGL20" s="84"/>
      <c r="IGM20" s="84"/>
      <c r="IGN20" s="84"/>
      <c r="IGO20" s="84"/>
      <c r="IGP20" s="84"/>
      <c r="IGQ20" s="84"/>
      <c r="IGR20" s="84"/>
      <c r="IGS20" s="84"/>
      <c r="IGT20" s="84"/>
      <c r="IGU20" s="84"/>
      <c r="IGV20" s="84"/>
      <c r="IGW20" s="84"/>
      <c r="IGX20" s="84"/>
      <c r="IGY20" s="84"/>
      <c r="IGZ20" s="84"/>
      <c r="IHA20" s="84"/>
      <c r="IHB20" s="84"/>
      <c r="IHC20" s="84"/>
      <c r="IHD20" s="84"/>
      <c r="IHE20" s="84"/>
      <c r="IHF20" s="84"/>
      <c r="IHG20" s="84"/>
      <c r="IHH20" s="84"/>
      <c r="IHI20" s="84"/>
      <c r="IHJ20" s="84"/>
      <c r="IHK20" s="84"/>
      <c r="IHL20" s="84"/>
      <c r="IHM20" s="84"/>
      <c r="IHN20" s="84"/>
      <c r="IHO20" s="84"/>
      <c r="IHP20" s="84"/>
      <c r="IHQ20" s="84"/>
      <c r="IHR20" s="84"/>
      <c r="IHS20" s="84"/>
      <c r="IHT20" s="84"/>
      <c r="IHU20" s="84"/>
      <c r="IHV20" s="84"/>
      <c r="IHW20" s="84"/>
      <c r="IHX20" s="84"/>
      <c r="IHY20" s="84"/>
      <c r="IHZ20" s="84"/>
      <c r="IIA20" s="84"/>
      <c r="IIB20" s="84"/>
      <c r="IIC20" s="84"/>
      <c r="IID20" s="84"/>
      <c r="IIE20" s="84"/>
      <c r="IIF20" s="84"/>
      <c r="IIG20" s="84"/>
      <c r="IIH20" s="84"/>
      <c r="III20" s="84"/>
      <c r="IIJ20" s="84"/>
      <c r="IIK20" s="84"/>
      <c r="IIL20" s="84"/>
      <c r="IIM20" s="84"/>
      <c r="IIN20" s="84"/>
      <c r="IIO20" s="84"/>
      <c r="IIP20" s="84"/>
      <c r="IIQ20" s="84"/>
      <c r="IIR20" s="84"/>
      <c r="IIS20" s="84"/>
      <c r="IIT20" s="84"/>
      <c r="IIU20" s="84"/>
      <c r="IIV20" s="84"/>
      <c r="IIW20" s="84"/>
      <c r="IIX20" s="84"/>
      <c r="IIY20" s="84"/>
      <c r="IIZ20" s="84"/>
      <c r="IJA20" s="84"/>
      <c r="IJB20" s="84"/>
      <c r="IJC20" s="84"/>
      <c r="IJD20" s="84"/>
      <c r="IJE20" s="84"/>
      <c r="IJF20" s="84"/>
      <c r="IJG20" s="84"/>
      <c r="IJH20" s="84"/>
      <c r="IJI20" s="84"/>
      <c r="IJJ20" s="84"/>
      <c r="IJK20" s="84"/>
      <c r="IJL20" s="84"/>
      <c r="IJM20" s="84"/>
      <c r="IJN20" s="84"/>
      <c r="IJO20" s="84"/>
      <c r="IJP20" s="84"/>
      <c r="IJQ20" s="84"/>
      <c r="IJR20" s="84"/>
      <c r="IJS20" s="84"/>
      <c r="IJT20" s="84"/>
      <c r="IJU20" s="84"/>
      <c r="IJV20" s="84"/>
      <c r="IJW20" s="84"/>
      <c r="IJX20" s="84"/>
      <c r="IJY20" s="84"/>
      <c r="IJZ20" s="84"/>
      <c r="IKA20" s="84"/>
      <c r="IKB20" s="84"/>
      <c r="IKC20" s="84"/>
      <c r="IKD20" s="84"/>
      <c r="IKE20" s="84"/>
      <c r="IKF20" s="84"/>
      <c r="IKG20" s="84"/>
      <c r="IKH20" s="84"/>
      <c r="IKI20" s="84"/>
      <c r="IKJ20" s="84"/>
      <c r="IKK20" s="84"/>
      <c r="IKL20" s="84"/>
      <c r="IKM20" s="84"/>
      <c r="IKN20" s="84"/>
      <c r="IKO20" s="84"/>
      <c r="IKP20" s="84"/>
      <c r="IKQ20" s="84"/>
      <c r="IKR20" s="84"/>
      <c r="IKS20" s="84"/>
      <c r="IKT20" s="84"/>
      <c r="IKU20" s="84"/>
      <c r="IKV20" s="84"/>
      <c r="IKW20" s="84"/>
      <c r="IKX20" s="84"/>
      <c r="IKY20" s="84"/>
      <c r="IKZ20" s="84"/>
      <c r="ILA20" s="84"/>
      <c r="ILB20" s="84"/>
      <c r="ILC20" s="84"/>
      <c r="ILD20" s="84"/>
      <c r="ILE20" s="84"/>
      <c r="ILF20" s="84"/>
      <c r="ILG20" s="84"/>
      <c r="ILH20" s="84"/>
      <c r="ILI20" s="84"/>
      <c r="ILJ20" s="84"/>
      <c r="ILK20" s="84"/>
      <c r="ILL20" s="84"/>
      <c r="ILM20" s="84"/>
      <c r="ILN20" s="84"/>
      <c r="ILO20" s="84"/>
      <c r="ILP20" s="84"/>
      <c r="ILQ20" s="84"/>
      <c r="ILR20" s="84"/>
      <c r="ILS20" s="84"/>
      <c r="ILT20" s="84"/>
      <c r="ILU20" s="84"/>
      <c r="ILV20" s="84"/>
      <c r="ILW20" s="84"/>
      <c r="ILX20" s="84"/>
      <c r="ILY20" s="84"/>
      <c r="ILZ20" s="84"/>
      <c r="IMA20" s="84"/>
      <c r="IMB20" s="84"/>
      <c r="IMC20" s="84"/>
      <c r="IMD20" s="84"/>
      <c r="IME20" s="84"/>
      <c r="IMF20" s="84"/>
      <c r="IMG20" s="84"/>
      <c r="IMH20" s="84"/>
      <c r="IMI20" s="84"/>
      <c r="IMJ20" s="84"/>
      <c r="IMK20" s="84"/>
      <c r="IML20" s="84"/>
      <c r="IMM20" s="84"/>
      <c r="IMN20" s="84"/>
      <c r="IMO20" s="84"/>
      <c r="IMP20" s="84"/>
      <c r="IMQ20" s="84"/>
      <c r="IMR20" s="84"/>
      <c r="IMS20" s="84"/>
      <c r="IMT20" s="84"/>
      <c r="IMU20" s="84"/>
      <c r="IMV20" s="84"/>
      <c r="IMW20" s="84"/>
      <c r="IMX20" s="84"/>
      <c r="IMY20" s="84"/>
      <c r="IMZ20" s="84"/>
      <c r="INA20" s="84"/>
      <c r="INB20" s="84"/>
      <c r="INC20" s="84"/>
      <c r="IND20" s="84"/>
      <c r="INE20" s="84"/>
      <c r="INF20" s="84"/>
      <c r="ING20" s="84"/>
      <c r="INH20" s="84"/>
      <c r="INI20" s="84"/>
      <c r="INJ20" s="84"/>
      <c r="INK20" s="84"/>
      <c r="INL20" s="84"/>
      <c r="INM20" s="84"/>
      <c r="INN20" s="84"/>
      <c r="INO20" s="84"/>
      <c r="INP20" s="84"/>
      <c r="INQ20" s="84"/>
      <c r="INR20" s="84"/>
      <c r="INS20" s="84"/>
      <c r="INT20" s="84"/>
      <c r="INU20" s="84"/>
      <c r="INV20" s="84"/>
      <c r="INW20" s="84"/>
      <c r="INX20" s="84"/>
      <c r="INY20" s="84"/>
      <c r="INZ20" s="84"/>
      <c r="IOA20" s="84"/>
      <c r="IOB20" s="84"/>
      <c r="IOC20" s="84"/>
      <c r="IOD20" s="84"/>
      <c r="IOE20" s="84"/>
      <c r="IOF20" s="84"/>
      <c r="IOG20" s="84"/>
      <c r="IOH20" s="84"/>
      <c r="IOI20" s="84"/>
      <c r="IOJ20" s="84"/>
      <c r="IOK20" s="84"/>
      <c r="IOL20" s="84"/>
      <c r="IOM20" s="84"/>
      <c r="ION20" s="84"/>
      <c r="IOO20" s="84"/>
      <c r="IOP20" s="84"/>
      <c r="IOQ20" s="84"/>
      <c r="IOR20" s="84"/>
      <c r="IOS20" s="84"/>
      <c r="IOT20" s="84"/>
      <c r="IOU20" s="84"/>
      <c r="IOV20" s="84"/>
      <c r="IOW20" s="84"/>
      <c r="IOX20" s="84"/>
      <c r="IOY20" s="84"/>
      <c r="IOZ20" s="84"/>
      <c r="IPA20" s="84"/>
      <c r="IPB20" s="84"/>
      <c r="IPC20" s="84"/>
      <c r="IPD20" s="84"/>
      <c r="IPE20" s="84"/>
      <c r="IPF20" s="84"/>
      <c r="IPG20" s="84"/>
      <c r="IPH20" s="84"/>
      <c r="IPI20" s="84"/>
      <c r="IPJ20" s="84"/>
      <c r="IPK20" s="84"/>
      <c r="IPL20" s="84"/>
      <c r="IPM20" s="84"/>
      <c r="IPN20" s="84"/>
      <c r="IPO20" s="84"/>
      <c r="IPP20" s="84"/>
      <c r="IPQ20" s="84"/>
      <c r="IPR20" s="84"/>
      <c r="IPS20" s="84"/>
      <c r="IPT20" s="84"/>
      <c r="IPU20" s="84"/>
      <c r="IPV20" s="84"/>
      <c r="IPW20" s="84"/>
      <c r="IPX20" s="84"/>
      <c r="IPY20" s="84"/>
      <c r="IPZ20" s="84"/>
      <c r="IQA20" s="84"/>
      <c r="IQB20" s="84"/>
      <c r="IQC20" s="84"/>
      <c r="IQD20" s="84"/>
      <c r="IQE20" s="84"/>
      <c r="IQF20" s="84"/>
      <c r="IQG20" s="84"/>
      <c r="IQH20" s="84"/>
      <c r="IQI20" s="84"/>
      <c r="IQJ20" s="84"/>
      <c r="IQK20" s="84"/>
      <c r="IQL20" s="84"/>
      <c r="IQM20" s="84"/>
      <c r="IQN20" s="84"/>
      <c r="IQO20" s="84"/>
      <c r="IQP20" s="84"/>
      <c r="IQQ20" s="84"/>
      <c r="IQR20" s="84"/>
      <c r="IQS20" s="84"/>
      <c r="IQT20" s="84"/>
      <c r="IQU20" s="84"/>
      <c r="IQV20" s="84"/>
      <c r="IQW20" s="84"/>
      <c r="IQX20" s="84"/>
      <c r="IQY20" s="84"/>
      <c r="IQZ20" s="84"/>
      <c r="IRA20" s="84"/>
      <c r="IRB20" s="84"/>
      <c r="IRC20" s="84"/>
      <c r="IRD20" s="84"/>
      <c r="IRE20" s="84"/>
      <c r="IRF20" s="84"/>
      <c r="IRG20" s="84"/>
      <c r="IRH20" s="84"/>
      <c r="IRI20" s="84"/>
      <c r="IRJ20" s="84"/>
      <c r="IRK20" s="84"/>
      <c r="IRL20" s="84"/>
      <c r="IRM20" s="84"/>
      <c r="IRN20" s="84"/>
      <c r="IRO20" s="84"/>
      <c r="IRP20" s="84"/>
      <c r="IRQ20" s="84"/>
      <c r="IRR20" s="84"/>
      <c r="IRS20" s="84"/>
      <c r="IRT20" s="84"/>
      <c r="IRU20" s="84"/>
      <c r="IRV20" s="84"/>
      <c r="IRW20" s="84"/>
      <c r="IRX20" s="84"/>
      <c r="IRY20" s="84"/>
      <c r="IRZ20" s="84"/>
      <c r="ISA20" s="84"/>
      <c r="ISB20" s="84"/>
      <c r="ISC20" s="84"/>
      <c r="ISD20" s="84"/>
      <c r="ISE20" s="84"/>
      <c r="ISF20" s="84"/>
      <c r="ISG20" s="84"/>
      <c r="ISH20" s="84"/>
      <c r="ISI20" s="84"/>
      <c r="ISJ20" s="84"/>
      <c r="ISK20" s="84"/>
      <c r="ISL20" s="84"/>
      <c r="ISM20" s="84"/>
      <c r="ISN20" s="84"/>
      <c r="ISO20" s="84"/>
      <c r="ISP20" s="84"/>
      <c r="ISQ20" s="84"/>
      <c r="ISR20" s="84"/>
      <c r="ISS20" s="84"/>
      <c r="IST20" s="84"/>
      <c r="ISU20" s="84"/>
      <c r="ISV20" s="84"/>
      <c r="ISW20" s="84"/>
      <c r="ISX20" s="84"/>
      <c r="ISY20" s="84"/>
      <c r="ISZ20" s="84"/>
      <c r="ITA20" s="84"/>
      <c r="ITB20" s="84"/>
      <c r="ITC20" s="84"/>
      <c r="ITD20" s="84"/>
      <c r="ITE20" s="84"/>
      <c r="ITF20" s="84"/>
      <c r="ITG20" s="84"/>
      <c r="ITH20" s="84"/>
      <c r="ITI20" s="84"/>
      <c r="ITJ20" s="84"/>
      <c r="ITK20" s="84"/>
      <c r="ITL20" s="84"/>
      <c r="ITM20" s="84"/>
      <c r="ITN20" s="84"/>
      <c r="ITO20" s="84"/>
      <c r="ITP20" s="84"/>
      <c r="ITQ20" s="84"/>
      <c r="ITR20" s="84"/>
      <c r="ITS20" s="84"/>
      <c r="ITT20" s="84"/>
      <c r="ITU20" s="84"/>
      <c r="ITV20" s="84"/>
      <c r="ITW20" s="84"/>
      <c r="ITX20" s="84"/>
      <c r="ITY20" s="84"/>
      <c r="ITZ20" s="84"/>
      <c r="IUA20" s="84"/>
      <c r="IUB20" s="84"/>
      <c r="IUC20" s="84"/>
      <c r="IUD20" s="84"/>
      <c r="IUE20" s="84"/>
      <c r="IUF20" s="84"/>
      <c r="IUG20" s="84"/>
      <c r="IUH20" s="84"/>
      <c r="IUI20" s="84"/>
      <c r="IUJ20" s="84"/>
      <c r="IUK20" s="84"/>
      <c r="IUL20" s="84"/>
      <c r="IUM20" s="84"/>
      <c r="IUN20" s="84"/>
      <c r="IUO20" s="84"/>
      <c r="IUP20" s="84"/>
      <c r="IUQ20" s="84"/>
      <c r="IUR20" s="84"/>
      <c r="IUS20" s="84"/>
      <c r="IUT20" s="84"/>
      <c r="IUU20" s="84"/>
      <c r="IUV20" s="84"/>
      <c r="IUW20" s="84"/>
      <c r="IUX20" s="84"/>
      <c r="IUY20" s="84"/>
      <c r="IUZ20" s="84"/>
      <c r="IVA20" s="84"/>
      <c r="IVB20" s="84"/>
      <c r="IVC20" s="84"/>
      <c r="IVD20" s="84"/>
      <c r="IVE20" s="84"/>
      <c r="IVF20" s="84"/>
      <c r="IVG20" s="84"/>
      <c r="IVH20" s="84"/>
      <c r="IVI20" s="84"/>
      <c r="IVJ20" s="84"/>
      <c r="IVK20" s="84"/>
      <c r="IVL20" s="84"/>
      <c r="IVM20" s="84"/>
      <c r="IVN20" s="84"/>
      <c r="IVO20" s="84"/>
      <c r="IVP20" s="84"/>
      <c r="IVQ20" s="84"/>
      <c r="IVR20" s="84"/>
      <c r="IVS20" s="84"/>
      <c r="IVT20" s="84"/>
      <c r="IVU20" s="84"/>
      <c r="IVV20" s="84"/>
      <c r="IVW20" s="84"/>
      <c r="IVX20" s="84"/>
      <c r="IVY20" s="84"/>
      <c r="IVZ20" s="84"/>
      <c r="IWA20" s="84"/>
      <c r="IWB20" s="84"/>
      <c r="IWC20" s="84"/>
      <c r="IWD20" s="84"/>
      <c r="IWE20" s="84"/>
      <c r="IWF20" s="84"/>
      <c r="IWG20" s="84"/>
      <c r="IWH20" s="84"/>
      <c r="IWI20" s="84"/>
      <c r="IWJ20" s="84"/>
      <c r="IWK20" s="84"/>
      <c r="IWL20" s="84"/>
      <c r="IWM20" s="84"/>
      <c r="IWN20" s="84"/>
      <c r="IWO20" s="84"/>
      <c r="IWP20" s="84"/>
      <c r="IWQ20" s="84"/>
      <c r="IWR20" s="84"/>
      <c r="IWS20" s="84"/>
      <c r="IWT20" s="84"/>
      <c r="IWU20" s="84"/>
      <c r="IWV20" s="84"/>
      <c r="IWW20" s="84"/>
      <c r="IWX20" s="84"/>
      <c r="IWY20" s="84"/>
      <c r="IWZ20" s="84"/>
      <c r="IXA20" s="84"/>
      <c r="IXB20" s="84"/>
      <c r="IXC20" s="84"/>
      <c r="IXD20" s="84"/>
      <c r="IXE20" s="84"/>
      <c r="IXF20" s="84"/>
      <c r="IXG20" s="84"/>
      <c r="IXH20" s="84"/>
      <c r="IXI20" s="84"/>
      <c r="IXJ20" s="84"/>
      <c r="IXK20" s="84"/>
      <c r="IXL20" s="84"/>
      <c r="IXM20" s="84"/>
      <c r="IXN20" s="84"/>
      <c r="IXO20" s="84"/>
      <c r="IXP20" s="84"/>
      <c r="IXQ20" s="84"/>
      <c r="IXR20" s="84"/>
      <c r="IXS20" s="84"/>
      <c r="IXT20" s="84"/>
      <c r="IXU20" s="84"/>
      <c r="IXV20" s="84"/>
      <c r="IXW20" s="84"/>
      <c r="IXX20" s="84"/>
      <c r="IXY20" s="84"/>
      <c r="IXZ20" s="84"/>
      <c r="IYA20" s="84"/>
      <c r="IYB20" s="84"/>
      <c r="IYC20" s="84"/>
      <c r="IYD20" s="84"/>
      <c r="IYE20" s="84"/>
      <c r="IYF20" s="84"/>
      <c r="IYG20" s="84"/>
      <c r="IYH20" s="84"/>
      <c r="IYI20" s="84"/>
      <c r="IYJ20" s="84"/>
      <c r="IYK20" s="84"/>
      <c r="IYL20" s="84"/>
      <c r="IYM20" s="84"/>
      <c r="IYN20" s="84"/>
      <c r="IYO20" s="84"/>
      <c r="IYP20" s="84"/>
      <c r="IYQ20" s="84"/>
      <c r="IYR20" s="84"/>
      <c r="IYS20" s="84"/>
      <c r="IYT20" s="84"/>
      <c r="IYU20" s="84"/>
      <c r="IYV20" s="84"/>
      <c r="IYW20" s="84"/>
      <c r="IYX20" s="84"/>
      <c r="IYY20" s="84"/>
      <c r="IYZ20" s="84"/>
      <c r="IZA20" s="84"/>
      <c r="IZB20" s="84"/>
      <c r="IZC20" s="84"/>
      <c r="IZD20" s="84"/>
      <c r="IZE20" s="84"/>
      <c r="IZF20" s="84"/>
      <c r="IZG20" s="84"/>
      <c r="IZH20" s="84"/>
      <c r="IZI20" s="84"/>
      <c r="IZJ20" s="84"/>
      <c r="IZK20" s="84"/>
      <c r="IZL20" s="84"/>
      <c r="IZM20" s="84"/>
      <c r="IZN20" s="84"/>
      <c r="IZO20" s="84"/>
      <c r="IZP20" s="84"/>
      <c r="IZQ20" s="84"/>
      <c r="IZR20" s="84"/>
      <c r="IZS20" s="84"/>
      <c r="IZT20" s="84"/>
      <c r="IZU20" s="84"/>
      <c r="IZV20" s="84"/>
      <c r="IZW20" s="84"/>
      <c r="IZX20" s="84"/>
      <c r="IZY20" s="84"/>
      <c r="IZZ20" s="84"/>
      <c r="JAA20" s="84"/>
      <c r="JAB20" s="84"/>
      <c r="JAC20" s="84"/>
      <c r="JAD20" s="84"/>
      <c r="JAE20" s="84"/>
      <c r="JAF20" s="84"/>
      <c r="JAG20" s="84"/>
      <c r="JAH20" s="84"/>
      <c r="JAI20" s="84"/>
      <c r="JAJ20" s="84"/>
      <c r="JAK20" s="84"/>
      <c r="JAL20" s="84"/>
      <c r="JAM20" s="84"/>
      <c r="JAN20" s="84"/>
      <c r="JAO20" s="84"/>
      <c r="JAP20" s="84"/>
      <c r="JAQ20" s="84"/>
      <c r="JAR20" s="84"/>
      <c r="JAS20" s="84"/>
      <c r="JAT20" s="84"/>
      <c r="JAU20" s="84"/>
      <c r="JAV20" s="84"/>
      <c r="JAW20" s="84"/>
      <c r="JAX20" s="84"/>
      <c r="JAY20" s="84"/>
      <c r="JAZ20" s="84"/>
      <c r="JBA20" s="84"/>
      <c r="JBB20" s="84"/>
      <c r="JBC20" s="84"/>
      <c r="JBD20" s="84"/>
      <c r="JBE20" s="84"/>
      <c r="JBF20" s="84"/>
      <c r="JBG20" s="84"/>
      <c r="JBH20" s="84"/>
      <c r="JBI20" s="84"/>
      <c r="JBJ20" s="84"/>
      <c r="JBK20" s="84"/>
      <c r="JBL20" s="84"/>
      <c r="JBM20" s="84"/>
      <c r="JBN20" s="84"/>
      <c r="JBO20" s="84"/>
      <c r="JBP20" s="84"/>
      <c r="JBQ20" s="84"/>
      <c r="JBR20" s="84"/>
      <c r="JBS20" s="84"/>
      <c r="JBT20" s="84"/>
      <c r="JBU20" s="84"/>
      <c r="JBV20" s="84"/>
      <c r="JBW20" s="84"/>
      <c r="JBX20" s="84"/>
      <c r="JBY20" s="84"/>
      <c r="JBZ20" s="84"/>
      <c r="JCA20" s="84"/>
      <c r="JCB20" s="84"/>
      <c r="JCC20" s="84"/>
      <c r="JCD20" s="84"/>
      <c r="JCE20" s="84"/>
      <c r="JCF20" s="84"/>
      <c r="JCG20" s="84"/>
      <c r="JCH20" s="84"/>
      <c r="JCI20" s="84"/>
      <c r="JCJ20" s="84"/>
      <c r="JCK20" s="84"/>
      <c r="JCL20" s="84"/>
      <c r="JCM20" s="84"/>
      <c r="JCN20" s="84"/>
      <c r="JCO20" s="84"/>
      <c r="JCP20" s="84"/>
      <c r="JCQ20" s="84"/>
      <c r="JCR20" s="84"/>
      <c r="JCS20" s="84"/>
      <c r="JCT20" s="84"/>
      <c r="JCU20" s="84"/>
      <c r="JCV20" s="84"/>
      <c r="JCW20" s="84"/>
      <c r="JCX20" s="84"/>
      <c r="JCY20" s="84"/>
      <c r="JCZ20" s="84"/>
      <c r="JDA20" s="84"/>
      <c r="JDB20" s="84"/>
      <c r="JDC20" s="84"/>
      <c r="JDD20" s="84"/>
      <c r="JDE20" s="84"/>
      <c r="JDF20" s="84"/>
      <c r="JDG20" s="84"/>
      <c r="JDH20" s="84"/>
      <c r="JDI20" s="84"/>
      <c r="JDJ20" s="84"/>
      <c r="JDK20" s="84"/>
      <c r="JDL20" s="84"/>
      <c r="JDM20" s="84"/>
      <c r="JDN20" s="84"/>
      <c r="JDO20" s="84"/>
      <c r="JDP20" s="84"/>
      <c r="JDQ20" s="84"/>
      <c r="JDR20" s="84"/>
      <c r="JDS20" s="84"/>
      <c r="JDT20" s="84"/>
      <c r="JDU20" s="84"/>
      <c r="JDV20" s="84"/>
      <c r="JDW20" s="84"/>
      <c r="JDX20" s="84"/>
      <c r="JDY20" s="84"/>
      <c r="JDZ20" s="84"/>
      <c r="JEA20" s="84"/>
      <c r="JEB20" s="84"/>
      <c r="JEC20" s="84"/>
      <c r="JED20" s="84"/>
      <c r="JEE20" s="84"/>
      <c r="JEF20" s="84"/>
      <c r="JEG20" s="84"/>
      <c r="JEH20" s="84"/>
      <c r="JEI20" s="84"/>
      <c r="JEJ20" s="84"/>
      <c r="JEK20" s="84"/>
      <c r="JEL20" s="84"/>
      <c r="JEM20" s="84"/>
      <c r="JEN20" s="84"/>
      <c r="JEO20" s="84"/>
      <c r="JEP20" s="84"/>
      <c r="JEQ20" s="84"/>
      <c r="JER20" s="84"/>
      <c r="JES20" s="84"/>
      <c r="JET20" s="84"/>
      <c r="JEU20" s="84"/>
      <c r="JEV20" s="84"/>
      <c r="JEW20" s="84"/>
      <c r="JEX20" s="84"/>
      <c r="JEY20" s="84"/>
      <c r="JEZ20" s="84"/>
      <c r="JFA20" s="84"/>
      <c r="JFB20" s="84"/>
      <c r="JFC20" s="84"/>
      <c r="JFD20" s="84"/>
      <c r="JFE20" s="84"/>
      <c r="JFF20" s="84"/>
      <c r="JFG20" s="84"/>
      <c r="JFH20" s="84"/>
      <c r="JFI20" s="84"/>
      <c r="JFJ20" s="84"/>
      <c r="JFK20" s="84"/>
      <c r="JFL20" s="84"/>
      <c r="JFM20" s="84"/>
      <c r="JFN20" s="84"/>
      <c r="JFO20" s="84"/>
      <c r="JFP20" s="84"/>
      <c r="JFQ20" s="84"/>
      <c r="JFR20" s="84"/>
      <c r="JFS20" s="84"/>
      <c r="JFT20" s="84"/>
      <c r="JFU20" s="84"/>
      <c r="JFV20" s="84"/>
      <c r="JFW20" s="84"/>
      <c r="JFX20" s="84"/>
      <c r="JFY20" s="84"/>
      <c r="JFZ20" s="84"/>
      <c r="JGA20" s="84"/>
      <c r="JGB20" s="84"/>
      <c r="JGC20" s="84"/>
      <c r="JGD20" s="84"/>
      <c r="JGE20" s="84"/>
      <c r="JGF20" s="84"/>
      <c r="JGG20" s="84"/>
      <c r="JGH20" s="84"/>
      <c r="JGI20" s="84"/>
      <c r="JGJ20" s="84"/>
      <c r="JGK20" s="84"/>
      <c r="JGL20" s="84"/>
      <c r="JGM20" s="84"/>
      <c r="JGN20" s="84"/>
      <c r="JGO20" s="84"/>
      <c r="JGP20" s="84"/>
      <c r="JGQ20" s="84"/>
      <c r="JGR20" s="84"/>
      <c r="JGS20" s="84"/>
      <c r="JGT20" s="84"/>
      <c r="JGU20" s="84"/>
      <c r="JGV20" s="84"/>
      <c r="JGW20" s="84"/>
      <c r="JGX20" s="84"/>
      <c r="JGY20" s="84"/>
      <c r="JGZ20" s="84"/>
      <c r="JHA20" s="84"/>
      <c r="JHB20" s="84"/>
      <c r="JHC20" s="84"/>
      <c r="JHD20" s="84"/>
      <c r="JHE20" s="84"/>
      <c r="JHF20" s="84"/>
      <c r="JHG20" s="84"/>
      <c r="JHH20" s="84"/>
      <c r="JHI20" s="84"/>
      <c r="JHJ20" s="84"/>
      <c r="JHK20" s="84"/>
      <c r="JHL20" s="84"/>
      <c r="JHM20" s="84"/>
      <c r="JHN20" s="84"/>
      <c r="JHO20" s="84"/>
      <c r="JHP20" s="84"/>
      <c r="JHQ20" s="84"/>
      <c r="JHR20" s="84"/>
      <c r="JHS20" s="84"/>
      <c r="JHT20" s="84"/>
      <c r="JHU20" s="84"/>
      <c r="JHV20" s="84"/>
      <c r="JHW20" s="84"/>
      <c r="JHX20" s="84"/>
      <c r="JHY20" s="84"/>
      <c r="JHZ20" s="84"/>
      <c r="JIA20" s="84"/>
      <c r="JIB20" s="84"/>
      <c r="JIC20" s="84"/>
      <c r="JID20" s="84"/>
      <c r="JIE20" s="84"/>
      <c r="JIF20" s="84"/>
      <c r="JIG20" s="84"/>
      <c r="JIH20" s="84"/>
      <c r="JII20" s="84"/>
      <c r="JIJ20" s="84"/>
      <c r="JIK20" s="84"/>
      <c r="JIL20" s="84"/>
      <c r="JIM20" s="84"/>
      <c r="JIN20" s="84"/>
      <c r="JIO20" s="84"/>
      <c r="JIP20" s="84"/>
      <c r="JIQ20" s="84"/>
      <c r="JIR20" s="84"/>
      <c r="JIS20" s="84"/>
      <c r="JIT20" s="84"/>
      <c r="JIU20" s="84"/>
      <c r="JIV20" s="84"/>
      <c r="JIW20" s="84"/>
      <c r="JIX20" s="84"/>
      <c r="JIY20" s="84"/>
      <c r="JIZ20" s="84"/>
      <c r="JJA20" s="84"/>
      <c r="JJB20" s="84"/>
      <c r="JJC20" s="84"/>
      <c r="JJD20" s="84"/>
      <c r="JJE20" s="84"/>
      <c r="JJF20" s="84"/>
      <c r="JJG20" s="84"/>
      <c r="JJH20" s="84"/>
      <c r="JJI20" s="84"/>
      <c r="JJJ20" s="84"/>
      <c r="JJK20" s="84"/>
      <c r="JJL20" s="84"/>
      <c r="JJM20" s="84"/>
      <c r="JJN20" s="84"/>
      <c r="JJO20" s="84"/>
      <c r="JJP20" s="84"/>
      <c r="JJQ20" s="84"/>
      <c r="JJR20" s="84"/>
      <c r="JJS20" s="84"/>
      <c r="JJT20" s="84"/>
      <c r="JJU20" s="84"/>
      <c r="JJV20" s="84"/>
      <c r="JJW20" s="84"/>
      <c r="JJX20" s="84"/>
      <c r="JJY20" s="84"/>
      <c r="JJZ20" s="84"/>
      <c r="JKA20" s="84"/>
      <c r="JKB20" s="84"/>
      <c r="JKC20" s="84"/>
      <c r="JKD20" s="84"/>
      <c r="JKE20" s="84"/>
      <c r="JKF20" s="84"/>
      <c r="JKG20" s="84"/>
      <c r="JKH20" s="84"/>
      <c r="JKI20" s="84"/>
      <c r="JKJ20" s="84"/>
      <c r="JKK20" s="84"/>
      <c r="JKL20" s="84"/>
      <c r="JKM20" s="84"/>
      <c r="JKN20" s="84"/>
      <c r="JKO20" s="84"/>
      <c r="JKP20" s="84"/>
      <c r="JKQ20" s="84"/>
      <c r="JKR20" s="84"/>
      <c r="JKS20" s="84"/>
      <c r="JKT20" s="84"/>
      <c r="JKU20" s="84"/>
      <c r="JKV20" s="84"/>
      <c r="JKW20" s="84"/>
      <c r="JKX20" s="84"/>
      <c r="JKY20" s="84"/>
      <c r="JKZ20" s="84"/>
      <c r="JLA20" s="84"/>
      <c r="JLB20" s="84"/>
      <c r="JLC20" s="84"/>
      <c r="JLD20" s="84"/>
      <c r="JLE20" s="84"/>
      <c r="JLF20" s="84"/>
      <c r="JLG20" s="84"/>
      <c r="JLH20" s="84"/>
      <c r="JLI20" s="84"/>
      <c r="JLJ20" s="84"/>
      <c r="JLK20" s="84"/>
      <c r="JLL20" s="84"/>
      <c r="JLM20" s="84"/>
      <c r="JLN20" s="84"/>
      <c r="JLO20" s="84"/>
      <c r="JLP20" s="84"/>
      <c r="JLQ20" s="84"/>
      <c r="JLR20" s="84"/>
      <c r="JLS20" s="84"/>
      <c r="JLT20" s="84"/>
      <c r="JLU20" s="84"/>
      <c r="JLV20" s="84"/>
      <c r="JLW20" s="84"/>
      <c r="JLX20" s="84"/>
      <c r="JLY20" s="84"/>
      <c r="JLZ20" s="84"/>
      <c r="JMA20" s="84"/>
      <c r="JMB20" s="84"/>
      <c r="JMC20" s="84"/>
      <c r="JMD20" s="84"/>
      <c r="JME20" s="84"/>
      <c r="JMF20" s="84"/>
      <c r="JMG20" s="84"/>
      <c r="JMH20" s="84"/>
      <c r="JMI20" s="84"/>
      <c r="JMJ20" s="84"/>
      <c r="JMK20" s="84"/>
      <c r="JML20" s="84"/>
      <c r="JMM20" s="84"/>
      <c r="JMN20" s="84"/>
      <c r="JMO20" s="84"/>
      <c r="JMP20" s="84"/>
      <c r="JMQ20" s="84"/>
      <c r="JMR20" s="84"/>
      <c r="JMS20" s="84"/>
      <c r="JMT20" s="84"/>
      <c r="JMU20" s="84"/>
      <c r="JMV20" s="84"/>
      <c r="JMW20" s="84"/>
      <c r="JMX20" s="84"/>
      <c r="JMY20" s="84"/>
      <c r="JMZ20" s="84"/>
      <c r="JNA20" s="84"/>
      <c r="JNB20" s="84"/>
      <c r="JNC20" s="84"/>
      <c r="JND20" s="84"/>
      <c r="JNE20" s="84"/>
      <c r="JNF20" s="84"/>
      <c r="JNG20" s="84"/>
      <c r="JNH20" s="84"/>
      <c r="JNI20" s="84"/>
      <c r="JNJ20" s="84"/>
      <c r="JNK20" s="84"/>
      <c r="JNL20" s="84"/>
      <c r="JNM20" s="84"/>
      <c r="JNN20" s="84"/>
      <c r="JNO20" s="84"/>
      <c r="JNP20" s="84"/>
      <c r="JNQ20" s="84"/>
      <c r="JNR20" s="84"/>
      <c r="JNS20" s="84"/>
      <c r="JNT20" s="84"/>
      <c r="JNU20" s="84"/>
      <c r="JNV20" s="84"/>
      <c r="JNW20" s="84"/>
      <c r="JNX20" s="84"/>
      <c r="JNY20" s="84"/>
      <c r="JNZ20" s="84"/>
      <c r="JOA20" s="84"/>
      <c r="JOB20" s="84"/>
      <c r="JOC20" s="84"/>
      <c r="JOD20" s="84"/>
      <c r="JOE20" s="84"/>
      <c r="JOF20" s="84"/>
      <c r="JOG20" s="84"/>
      <c r="JOH20" s="84"/>
      <c r="JOI20" s="84"/>
      <c r="JOJ20" s="84"/>
      <c r="JOK20" s="84"/>
      <c r="JOL20" s="84"/>
      <c r="JOM20" s="84"/>
      <c r="JON20" s="84"/>
      <c r="JOO20" s="84"/>
      <c r="JOP20" s="84"/>
      <c r="JOQ20" s="84"/>
      <c r="JOR20" s="84"/>
      <c r="JOS20" s="84"/>
      <c r="JOT20" s="84"/>
      <c r="JOU20" s="84"/>
      <c r="JOV20" s="84"/>
      <c r="JOW20" s="84"/>
      <c r="JOX20" s="84"/>
      <c r="JOY20" s="84"/>
      <c r="JOZ20" s="84"/>
      <c r="JPA20" s="84"/>
      <c r="JPB20" s="84"/>
      <c r="JPC20" s="84"/>
      <c r="JPD20" s="84"/>
      <c r="JPE20" s="84"/>
      <c r="JPF20" s="84"/>
      <c r="JPG20" s="84"/>
      <c r="JPH20" s="84"/>
      <c r="JPI20" s="84"/>
      <c r="JPJ20" s="84"/>
      <c r="JPK20" s="84"/>
      <c r="JPL20" s="84"/>
      <c r="JPM20" s="84"/>
      <c r="JPN20" s="84"/>
      <c r="JPO20" s="84"/>
      <c r="JPP20" s="84"/>
      <c r="JPQ20" s="84"/>
      <c r="JPR20" s="84"/>
      <c r="JPS20" s="84"/>
      <c r="JPT20" s="84"/>
      <c r="JPU20" s="84"/>
      <c r="JPV20" s="84"/>
      <c r="JPW20" s="84"/>
      <c r="JPX20" s="84"/>
      <c r="JPY20" s="84"/>
      <c r="JPZ20" s="84"/>
      <c r="JQA20" s="84"/>
      <c r="JQB20" s="84"/>
      <c r="JQC20" s="84"/>
      <c r="JQD20" s="84"/>
      <c r="JQE20" s="84"/>
      <c r="JQF20" s="84"/>
      <c r="JQG20" s="84"/>
      <c r="JQH20" s="84"/>
      <c r="JQI20" s="84"/>
      <c r="JQJ20" s="84"/>
      <c r="JQK20" s="84"/>
      <c r="JQL20" s="84"/>
      <c r="JQM20" s="84"/>
      <c r="JQN20" s="84"/>
      <c r="JQO20" s="84"/>
      <c r="JQP20" s="84"/>
      <c r="JQQ20" s="84"/>
      <c r="JQR20" s="84"/>
      <c r="JQS20" s="84"/>
      <c r="JQT20" s="84"/>
      <c r="JQU20" s="84"/>
      <c r="JQV20" s="84"/>
      <c r="JQW20" s="84"/>
      <c r="JQX20" s="84"/>
      <c r="JQY20" s="84"/>
      <c r="JQZ20" s="84"/>
      <c r="JRA20" s="84"/>
      <c r="JRB20" s="84"/>
      <c r="JRC20" s="84"/>
      <c r="JRD20" s="84"/>
      <c r="JRE20" s="84"/>
      <c r="JRF20" s="84"/>
      <c r="JRG20" s="84"/>
      <c r="JRH20" s="84"/>
      <c r="JRI20" s="84"/>
      <c r="JRJ20" s="84"/>
      <c r="JRK20" s="84"/>
      <c r="JRL20" s="84"/>
      <c r="JRM20" s="84"/>
      <c r="JRN20" s="84"/>
      <c r="JRO20" s="84"/>
      <c r="JRP20" s="84"/>
      <c r="JRQ20" s="84"/>
      <c r="JRR20" s="84"/>
      <c r="JRS20" s="84"/>
      <c r="JRT20" s="84"/>
      <c r="JRU20" s="84"/>
      <c r="JRV20" s="84"/>
      <c r="JRW20" s="84"/>
      <c r="JRX20" s="84"/>
      <c r="JRY20" s="84"/>
      <c r="JRZ20" s="84"/>
      <c r="JSA20" s="84"/>
      <c r="JSB20" s="84"/>
      <c r="JSC20" s="84"/>
      <c r="JSD20" s="84"/>
      <c r="JSE20" s="84"/>
      <c r="JSF20" s="84"/>
      <c r="JSG20" s="84"/>
      <c r="JSH20" s="84"/>
      <c r="JSI20" s="84"/>
      <c r="JSJ20" s="84"/>
      <c r="JSK20" s="84"/>
      <c r="JSL20" s="84"/>
      <c r="JSM20" s="84"/>
      <c r="JSN20" s="84"/>
      <c r="JSO20" s="84"/>
      <c r="JSP20" s="84"/>
      <c r="JSQ20" s="84"/>
      <c r="JSR20" s="84"/>
      <c r="JSS20" s="84"/>
      <c r="JST20" s="84"/>
      <c r="JSU20" s="84"/>
      <c r="JSV20" s="84"/>
      <c r="JSW20" s="84"/>
      <c r="JSX20" s="84"/>
      <c r="JSY20" s="84"/>
      <c r="JSZ20" s="84"/>
      <c r="JTA20" s="84"/>
      <c r="JTB20" s="84"/>
      <c r="JTC20" s="84"/>
      <c r="JTD20" s="84"/>
      <c r="JTE20" s="84"/>
      <c r="JTF20" s="84"/>
      <c r="JTG20" s="84"/>
      <c r="JTH20" s="84"/>
      <c r="JTI20" s="84"/>
      <c r="JTJ20" s="84"/>
      <c r="JTK20" s="84"/>
      <c r="JTL20" s="84"/>
      <c r="JTM20" s="84"/>
      <c r="JTN20" s="84"/>
      <c r="JTO20" s="84"/>
      <c r="JTP20" s="84"/>
      <c r="JTQ20" s="84"/>
      <c r="JTR20" s="84"/>
      <c r="JTS20" s="84"/>
      <c r="JTT20" s="84"/>
      <c r="JTU20" s="84"/>
      <c r="JTV20" s="84"/>
      <c r="JTW20" s="84"/>
      <c r="JTX20" s="84"/>
      <c r="JTY20" s="84"/>
      <c r="JTZ20" s="84"/>
      <c r="JUA20" s="84"/>
      <c r="JUB20" s="84"/>
      <c r="JUC20" s="84"/>
      <c r="JUD20" s="84"/>
      <c r="JUE20" s="84"/>
      <c r="JUF20" s="84"/>
      <c r="JUG20" s="84"/>
      <c r="JUH20" s="84"/>
      <c r="JUI20" s="84"/>
      <c r="JUJ20" s="84"/>
      <c r="JUK20" s="84"/>
      <c r="JUL20" s="84"/>
      <c r="JUM20" s="84"/>
      <c r="JUN20" s="84"/>
      <c r="JUO20" s="84"/>
      <c r="JUP20" s="84"/>
      <c r="JUQ20" s="84"/>
      <c r="JUR20" s="84"/>
      <c r="JUS20" s="84"/>
      <c r="JUT20" s="84"/>
      <c r="JUU20" s="84"/>
      <c r="JUV20" s="84"/>
      <c r="JUW20" s="84"/>
      <c r="JUX20" s="84"/>
      <c r="JUY20" s="84"/>
      <c r="JUZ20" s="84"/>
      <c r="JVA20" s="84"/>
      <c r="JVB20" s="84"/>
      <c r="JVC20" s="84"/>
      <c r="JVD20" s="84"/>
      <c r="JVE20" s="84"/>
      <c r="JVF20" s="84"/>
      <c r="JVG20" s="84"/>
      <c r="JVH20" s="84"/>
      <c r="JVI20" s="84"/>
      <c r="JVJ20" s="84"/>
      <c r="JVK20" s="84"/>
      <c r="JVL20" s="84"/>
      <c r="JVM20" s="84"/>
      <c r="JVN20" s="84"/>
      <c r="JVO20" s="84"/>
      <c r="JVP20" s="84"/>
      <c r="JVQ20" s="84"/>
      <c r="JVR20" s="84"/>
      <c r="JVS20" s="84"/>
      <c r="JVT20" s="84"/>
      <c r="JVU20" s="84"/>
      <c r="JVV20" s="84"/>
      <c r="JVW20" s="84"/>
      <c r="JVX20" s="84"/>
      <c r="JVY20" s="84"/>
      <c r="JVZ20" s="84"/>
      <c r="JWA20" s="84"/>
      <c r="JWB20" s="84"/>
      <c r="JWC20" s="84"/>
      <c r="JWD20" s="84"/>
      <c r="JWE20" s="84"/>
      <c r="JWF20" s="84"/>
      <c r="JWG20" s="84"/>
      <c r="JWH20" s="84"/>
      <c r="JWI20" s="84"/>
      <c r="JWJ20" s="84"/>
      <c r="JWK20" s="84"/>
      <c r="JWL20" s="84"/>
      <c r="JWM20" s="84"/>
      <c r="JWN20" s="84"/>
      <c r="JWO20" s="84"/>
      <c r="JWP20" s="84"/>
      <c r="JWQ20" s="84"/>
      <c r="JWR20" s="84"/>
      <c r="JWS20" s="84"/>
      <c r="JWT20" s="84"/>
      <c r="JWU20" s="84"/>
      <c r="JWV20" s="84"/>
      <c r="JWW20" s="84"/>
      <c r="JWX20" s="84"/>
      <c r="JWY20" s="84"/>
      <c r="JWZ20" s="84"/>
      <c r="JXA20" s="84"/>
      <c r="JXB20" s="84"/>
      <c r="JXC20" s="84"/>
      <c r="JXD20" s="84"/>
      <c r="JXE20" s="84"/>
      <c r="JXF20" s="84"/>
      <c r="JXG20" s="84"/>
      <c r="JXH20" s="84"/>
      <c r="JXI20" s="84"/>
      <c r="JXJ20" s="84"/>
      <c r="JXK20" s="84"/>
      <c r="JXL20" s="84"/>
      <c r="JXM20" s="84"/>
      <c r="JXN20" s="84"/>
      <c r="JXO20" s="84"/>
      <c r="JXP20" s="84"/>
      <c r="JXQ20" s="84"/>
      <c r="JXR20" s="84"/>
      <c r="JXS20" s="84"/>
      <c r="JXT20" s="84"/>
      <c r="JXU20" s="84"/>
      <c r="JXV20" s="84"/>
      <c r="JXW20" s="84"/>
      <c r="JXX20" s="84"/>
      <c r="JXY20" s="84"/>
      <c r="JXZ20" s="84"/>
      <c r="JYA20" s="84"/>
      <c r="JYB20" s="84"/>
      <c r="JYC20" s="84"/>
      <c r="JYD20" s="84"/>
      <c r="JYE20" s="84"/>
      <c r="JYF20" s="84"/>
      <c r="JYG20" s="84"/>
      <c r="JYH20" s="84"/>
      <c r="JYI20" s="84"/>
      <c r="JYJ20" s="84"/>
      <c r="JYK20" s="84"/>
      <c r="JYL20" s="84"/>
      <c r="JYM20" s="84"/>
      <c r="JYN20" s="84"/>
      <c r="JYO20" s="84"/>
      <c r="JYP20" s="84"/>
      <c r="JYQ20" s="84"/>
      <c r="JYR20" s="84"/>
      <c r="JYS20" s="84"/>
      <c r="JYT20" s="84"/>
      <c r="JYU20" s="84"/>
      <c r="JYV20" s="84"/>
      <c r="JYW20" s="84"/>
      <c r="JYX20" s="84"/>
      <c r="JYY20" s="84"/>
      <c r="JYZ20" s="84"/>
      <c r="JZA20" s="84"/>
      <c r="JZB20" s="84"/>
      <c r="JZC20" s="84"/>
      <c r="JZD20" s="84"/>
      <c r="JZE20" s="84"/>
      <c r="JZF20" s="84"/>
      <c r="JZG20" s="84"/>
      <c r="JZH20" s="84"/>
      <c r="JZI20" s="84"/>
      <c r="JZJ20" s="84"/>
      <c r="JZK20" s="84"/>
      <c r="JZL20" s="84"/>
      <c r="JZM20" s="84"/>
      <c r="JZN20" s="84"/>
      <c r="JZO20" s="84"/>
      <c r="JZP20" s="84"/>
      <c r="JZQ20" s="84"/>
      <c r="JZR20" s="84"/>
      <c r="JZS20" s="84"/>
      <c r="JZT20" s="84"/>
      <c r="JZU20" s="84"/>
      <c r="JZV20" s="84"/>
      <c r="JZW20" s="84"/>
      <c r="JZX20" s="84"/>
      <c r="JZY20" s="84"/>
      <c r="JZZ20" s="84"/>
      <c r="KAA20" s="84"/>
      <c r="KAB20" s="84"/>
      <c r="KAC20" s="84"/>
      <c r="KAD20" s="84"/>
      <c r="KAE20" s="84"/>
      <c r="KAF20" s="84"/>
      <c r="KAG20" s="84"/>
      <c r="KAH20" s="84"/>
      <c r="KAI20" s="84"/>
      <c r="KAJ20" s="84"/>
      <c r="KAK20" s="84"/>
      <c r="KAL20" s="84"/>
      <c r="KAM20" s="84"/>
      <c r="KAN20" s="84"/>
      <c r="KAO20" s="84"/>
      <c r="KAP20" s="84"/>
      <c r="KAQ20" s="84"/>
      <c r="KAR20" s="84"/>
      <c r="KAS20" s="84"/>
      <c r="KAT20" s="84"/>
      <c r="KAU20" s="84"/>
      <c r="KAV20" s="84"/>
      <c r="KAW20" s="84"/>
      <c r="KAX20" s="84"/>
      <c r="KAY20" s="84"/>
      <c r="KAZ20" s="84"/>
      <c r="KBA20" s="84"/>
      <c r="KBB20" s="84"/>
      <c r="KBC20" s="84"/>
      <c r="KBD20" s="84"/>
      <c r="KBE20" s="84"/>
      <c r="KBF20" s="84"/>
      <c r="KBG20" s="84"/>
      <c r="KBH20" s="84"/>
      <c r="KBI20" s="84"/>
      <c r="KBJ20" s="84"/>
      <c r="KBK20" s="84"/>
      <c r="KBL20" s="84"/>
      <c r="KBM20" s="84"/>
      <c r="KBN20" s="84"/>
      <c r="KBO20" s="84"/>
      <c r="KBP20" s="84"/>
      <c r="KBQ20" s="84"/>
      <c r="KBR20" s="84"/>
      <c r="KBS20" s="84"/>
      <c r="KBT20" s="84"/>
      <c r="KBU20" s="84"/>
      <c r="KBV20" s="84"/>
      <c r="KBW20" s="84"/>
      <c r="KBX20" s="84"/>
      <c r="KBY20" s="84"/>
      <c r="KBZ20" s="84"/>
      <c r="KCA20" s="84"/>
      <c r="KCB20" s="84"/>
      <c r="KCC20" s="84"/>
      <c r="KCD20" s="84"/>
      <c r="KCE20" s="84"/>
      <c r="KCF20" s="84"/>
      <c r="KCG20" s="84"/>
      <c r="KCH20" s="84"/>
      <c r="KCI20" s="84"/>
      <c r="KCJ20" s="84"/>
      <c r="KCK20" s="84"/>
      <c r="KCL20" s="84"/>
      <c r="KCM20" s="84"/>
      <c r="KCN20" s="84"/>
      <c r="KCO20" s="84"/>
      <c r="KCP20" s="84"/>
      <c r="KCQ20" s="84"/>
      <c r="KCR20" s="84"/>
      <c r="KCS20" s="84"/>
      <c r="KCT20" s="84"/>
      <c r="KCU20" s="84"/>
      <c r="KCV20" s="84"/>
      <c r="KCW20" s="84"/>
      <c r="KCX20" s="84"/>
      <c r="KCY20" s="84"/>
      <c r="KCZ20" s="84"/>
      <c r="KDA20" s="84"/>
      <c r="KDB20" s="84"/>
      <c r="KDC20" s="84"/>
      <c r="KDD20" s="84"/>
      <c r="KDE20" s="84"/>
      <c r="KDF20" s="84"/>
      <c r="KDG20" s="84"/>
      <c r="KDH20" s="84"/>
      <c r="KDI20" s="84"/>
      <c r="KDJ20" s="84"/>
      <c r="KDK20" s="84"/>
      <c r="KDL20" s="84"/>
      <c r="KDM20" s="84"/>
      <c r="KDN20" s="84"/>
      <c r="KDO20" s="84"/>
      <c r="KDP20" s="84"/>
      <c r="KDQ20" s="84"/>
      <c r="KDR20" s="84"/>
      <c r="KDS20" s="84"/>
      <c r="KDT20" s="84"/>
      <c r="KDU20" s="84"/>
      <c r="KDV20" s="84"/>
      <c r="KDW20" s="84"/>
      <c r="KDX20" s="84"/>
      <c r="KDY20" s="84"/>
      <c r="KDZ20" s="84"/>
      <c r="KEA20" s="84"/>
      <c r="KEB20" s="84"/>
      <c r="KEC20" s="84"/>
      <c r="KED20" s="84"/>
      <c r="KEE20" s="84"/>
      <c r="KEF20" s="84"/>
      <c r="KEG20" s="84"/>
      <c r="KEH20" s="84"/>
      <c r="KEI20" s="84"/>
      <c r="KEJ20" s="84"/>
      <c r="KEK20" s="84"/>
      <c r="KEL20" s="84"/>
      <c r="KEM20" s="84"/>
      <c r="KEN20" s="84"/>
      <c r="KEO20" s="84"/>
      <c r="KEP20" s="84"/>
      <c r="KEQ20" s="84"/>
      <c r="KER20" s="84"/>
      <c r="KES20" s="84"/>
      <c r="KET20" s="84"/>
      <c r="KEU20" s="84"/>
      <c r="KEV20" s="84"/>
      <c r="KEW20" s="84"/>
      <c r="KEX20" s="84"/>
      <c r="KEY20" s="84"/>
      <c r="KEZ20" s="84"/>
      <c r="KFA20" s="84"/>
      <c r="KFB20" s="84"/>
      <c r="KFC20" s="84"/>
      <c r="KFD20" s="84"/>
      <c r="KFE20" s="84"/>
      <c r="KFF20" s="84"/>
      <c r="KFG20" s="84"/>
      <c r="KFH20" s="84"/>
      <c r="KFI20" s="84"/>
      <c r="KFJ20" s="84"/>
      <c r="KFK20" s="84"/>
      <c r="KFL20" s="84"/>
      <c r="KFM20" s="84"/>
      <c r="KFN20" s="84"/>
      <c r="KFO20" s="84"/>
      <c r="KFP20" s="84"/>
      <c r="KFQ20" s="84"/>
      <c r="KFR20" s="84"/>
      <c r="KFS20" s="84"/>
      <c r="KFT20" s="84"/>
      <c r="KFU20" s="84"/>
      <c r="KFV20" s="84"/>
      <c r="KFW20" s="84"/>
      <c r="KFX20" s="84"/>
      <c r="KFY20" s="84"/>
      <c r="KFZ20" s="84"/>
      <c r="KGA20" s="84"/>
      <c r="KGB20" s="84"/>
      <c r="KGC20" s="84"/>
      <c r="KGD20" s="84"/>
      <c r="KGE20" s="84"/>
      <c r="KGF20" s="84"/>
      <c r="KGG20" s="84"/>
      <c r="KGH20" s="84"/>
      <c r="KGI20" s="84"/>
      <c r="KGJ20" s="84"/>
      <c r="KGK20" s="84"/>
      <c r="KGL20" s="84"/>
      <c r="KGM20" s="84"/>
      <c r="KGN20" s="84"/>
      <c r="KGO20" s="84"/>
      <c r="KGP20" s="84"/>
      <c r="KGQ20" s="84"/>
      <c r="KGR20" s="84"/>
      <c r="KGS20" s="84"/>
      <c r="KGT20" s="84"/>
      <c r="KGU20" s="84"/>
      <c r="KGV20" s="84"/>
      <c r="KGW20" s="84"/>
      <c r="KGX20" s="84"/>
      <c r="KGY20" s="84"/>
      <c r="KGZ20" s="84"/>
      <c r="KHA20" s="84"/>
      <c r="KHB20" s="84"/>
      <c r="KHC20" s="84"/>
      <c r="KHD20" s="84"/>
      <c r="KHE20" s="84"/>
      <c r="KHF20" s="84"/>
      <c r="KHG20" s="84"/>
      <c r="KHH20" s="84"/>
      <c r="KHI20" s="84"/>
      <c r="KHJ20" s="84"/>
      <c r="KHK20" s="84"/>
      <c r="KHL20" s="84"/>
      <c r="KHM20" s="84"/>
      <c r="KHN20" s="84"/>
      <c r="KHO20" s="84"/>
      <c r="KHP20" s="84"/>
      <c r="KHQ20" s="84"/>
      <c r="KHR20" s="84"/>
      <c r="KHS20" s="84"/>
      <c r="KHT20" s="84"/>
      <c r="KHU20" s="84"/>
      <c r="KHV20" s="84"/>
      <c r="KHW20" s="84"/>
      <c r="KHX20" s="84"/>
      <c r="KHY20" s="84"/>
      <c r="KHZ20" s="84"/>
      <c r="KIA20" s="84"/>
      <c r="KIB20" s="84"/>
      <c r="KIC20" s="84"/>
      <c r="KID20" s="84"/>
      <c r="KIE20" s="84"/>
      <c r="KIF20" s="84"/>
      <c r="KIG20" s="84"/>
      <c r="KIH20" s="84"/>
      <c r="KII20" s="84"/>
      <c r="KIJ20" s="84"/>
      <c r="KIK20" s="84"/>
      <c r="KIL20" s="84"/>
      <c r="KIM20" s="84"/>
      <c r="KIN20" s="84"/>
      <c r="KIO20" s="84"/>
      <c r="KIP20" s="84"/>
      <c r="KIQ20" s="84"/>
      <c r="KIR20" s="84"/>
      <c r="KIS20" s="84"/>
      <c r="KIT20" s="84"/>
      <c r="KIU20" s="84"/>
      <c r="KIV20" s="84"/>
      <c r="KIW20" s="84"/>
      <c r="KIX20" s="84"/>
      <c r="KIY20" s="84"/>
      <c r="KIZ20" s="84"/>
      <c r="KJA20" s="84"/>
      <c r="KJB20" s="84"/>
      <c r="KJC20" s="84"/>
      <c r="KJD20" s="84"/>
      <c r="KJE20" s="84"/>
      <c r="KJF20" s="84"/>
      <c r="KJG20" s="84"/>
      <c r="KJH20" s="84"/>
      <c r="KJI20" s="84"/>
      <c r="KJJ20" s="84"/>
      <c r="KJK20" s="84"/>
      <c r="KJL20" s="84"/>
      <c r="KJM20" s="84"/>
      <c r="KJN20" s="84"/>
      <c r="KJO20" s="84"/>
      <c r="KJP20" s="84"/>
      <c r="KJQ20" s="84"/>
      <c r="KJR20" s="84"/>
      <c r="KJS20" s="84"/>
      <c r="KJT20" s="84"/>
      <c r="KJU20" s="84"/>
      <c r="KJV20" s="84"/>
      <c r="KJW20" s="84"/>
      <c r="KJX20" s="84"/>
      <c r="KJY20" s="84"/>
      <c r="KJZ20" s="84"/>
      <c r="KKA20" s="84"/>
      <c r="KKB20" s="84"/>
      <c r="KKC20" s="84"/>
      <c r="KKD20" s="84"/>
      <c r="KKE20" s="84"/>
      <c r="KKF20" s="84"/>
      <c r="KKG20" s="84"/>
      <c r="KKH20" s="84"/>
      <c r="KKI20" s="84"/>
      <c r="KKJ20" s="84"/>
      <c r="KKK20" s="84"/>
      <c r="KKL20" s="84"/>
      <c r="KKM20" s="84"/>
      <c r="KKN20" s="84"/>
      <c r="KKO20" s="84"/>
      <c r="KKP20" s="84"/>
      <c r="KKQ20" s="84"/>
      <c r="KKR20" s="84"/>
      <c r="KKS20" s="84"/>
      <c r="KKT20" s="84"/>
      <c r="KKU20" s="84"/>
      <c r="KKV20" s="84"/>
      <c r="KKW20" s="84"/>
      <c r="KKX20" s="84"/>
      <c r="KKY20" s="84"/>
      <c r="KKZ20" s="84"/>
      <c r="KLA20" s="84"/>
      <c r="KLB20" s="84"/>
      <c r="KLC20" s="84"/>
      <c r="KLD20" s="84"/>
      <c r="KLE20" s="84"/>
      <c r="KLF20" s="84"/>
      <c r="KLG20" s="84"/>
      <c r="KLH20" s="84"/>
      <c r="KLI20" s="84"/>
      <c r="KLJ20" s="84"/>
      <c r="KLK20" s="84"/>
      <c r="KLL20" s="84"/>
      <c r="KLM20" s="84"/>
      <c r="KLN20" s="84"/>
      <c r="KLO20" s="84"/>
      <c r="KLP20" s="84"/>
      <c r="KLQ20" s="84"/>
      <c r="KLR20" s="84"/>
      <c r="KLS20" s="84"/>
      <c r="KLT20" s="84"/>
      <c r="KLU20" s="84"/>
      <c r="KLV20" s="84"/>
      <c r="KLW20" s="84"/>
      <c r="KLX20" s="84"/>
      <c r="KLY20" s="84"/>
      <c r="KLZ20" s="84"/>
      <c r="KMA20" s="84"/>
      <c r="KMB20" s="84"/>
      <c r="KMC20" s="84"/>
      <c r="KMD20" s="84"/>
      <c r="KME20" s="84"/>
      <c r="KMF20" s="84"/>
      <c r="KMG20" s="84"/>
      <c r="KMH20" s="84"/>
      <c r="KMI20" s="84"/>
      <c r="KMJ20" s="84"/>
      <c r="KMK20" s="84"/>
      <c r="KML20" s="84"/>
      <c r="KMM20" s="84"/>
      <c r="KMN20" s="84"/>
      <c r="KMO20" s="84"/>
      <c r="KMP20" s="84"/>
      <c r="KMQ20" s="84"/>
      <c r="KMR20" s="84"/>
      <c r="KMS20" s="84"/>
      <c r="KMT20" s="84"/>
      <c r="KMU20" s="84"/>
      <c r="KMV20" s="84"/>
      <c r="KMW20" s="84"/>
      <c r="KMX20" s="84"/>
      <c r="KMY20" s="84"/>
      <c r="KMZ20" s="84"/>
      <c r="KNA20" s="84"/>
      <c r="KNB20" s="84"/>
      <c r="KNC20" s="84"/>
      <c r="KND20" s="84"/>
      <c r="KNE20" s="84"/>
      <c r="KNF20" s="84"/>
      <c r="KNG20" s="84"/>
      <c r="KNH20" s="84"/>
      <c r="KNI20" s="84"/>
      <c r="KNJ20" s="84"/>
      <c r="KNK20" s="84"/>
      <c r="KNL20" s="84"/>
      <c r="KNM20" s="84"/>
      <c r="KNN20" s="84"/>
      <c r="KNO20" s="84"/>
      <c r="KNP20" s="84"/>
      <c r="KNQ20" s="84"/>
      <c r="KNR20" s="84"/>
      <c r="KNS20" s="84"/>
      <c r="KNT20" s="84"/>
      <c r="KNU20" s="84"/>
      <c r="KNV20" s="84"/>
      <c r="KNW20" s="84"/>
      <c r="KNX20" s="84"/>
      <c r="KNY20" s="84"/>
      <c r="KNZ20" s="84"/>
      <c r="KOA20" s="84"/>
      <c r="KOB20" s="84"/>
      <c r="KOC20" s="84"/>
      <c r="KOD20" s="84"/>
      <c r="KOE20" s="84"/>
      <c r="KOF20" s="84"/>
      <c r="KOG20" s="84"/>
      <c r="KOH20" s="84"/>
      <c r="KOI20" s="84"/>
      <c r="KOJ20" s="84"/>
      <c r="KOK20" s="84"/>
      <c r="KOL20" s="84"/>
      <c r="KOM20" s="84"/>
      <c r="KON20" s="84"/>
      <c r="KOO20" s="84"/>
      <c r="KOP20" s="84"/>
      <c r="KOQ20" s="84"/>
      <c r="KOR20" s="84"/>
      <c r="KOS20" s="84"/>
      <c r="KOT20" s="84"/>
      <c r="KOU20" s="84"/>
      <c r="KOV20" s="84"/>
      <c r="KOW20" s="84"/>
      <c r="KOX20" s="84"/>
      <c r="KOY20" s="84"/>
      <c r="KOZ20" s="84"/>
      <c r="KPA20" s="84"/>
      <c r="KPB20" s="84"/>
      <c r="KPC20" s="84"/>
      <c r="KPD20" s="84"/>
      <c r="KPE20" s="84"/>
      <c r="KPF20" s="84"/>
      <c r="KPG20" s="84"/>
      <c r="KPH20" s="84"/>
      <c r="KPI20" s="84"/>
      <c r="KPJ20" s="84"/>
      <c r="KPK20" s="84"/>
      <c r="KPL20" s="84"/>
      <c r="KPM20" s="84"/>
      <c r="KPN20" s="84"/>
      <c r="KPO20" s="84"/>
      <c r="KPP20" s="84"/>
      <c r="KPQ20" s="84"/>
      <c r="KPR20" s="84"/>
      <c r="KPS20" s="84"/>
      <c r="KPT20" s="84"/>
      <c r="KPU20" s="84"/>
      <c r="KPV20" s="84"/>
      <c r="KPW20" s="84"/>
      <c r="KPX20" s="84"/>
      <c r="KPY20" s="84"/>
      <c r="KPZ20" s="84"/>
      <c r="KQA20" s="84"/>
      <c r="KQB20" s="84"/>
      <c r="KQC20" s="84"/>
      <c r="KQD20" s="84"/>
      <c r="KQE20" s="84"/>
      <c r="KQF20" s="84"/>
      <c r="KQG20" s="84"/>
      <c r="KQH20" s="84"/>
      <c r="KQI20" s="84"/>
      <c r="KQJ20" s="84"/>
      <c r="KQK20" s="84"/>
      <c r="KQL20" s="84"/>
      <c r="KQM20" s="84"/>
      <c r="KQN20" s="84"/>
      <c r="KQO20" s="84"/>
      <c r="KQP20" s="84"/>
      <c r="KQQ20" s="84"/>
      <c r="KQR20" s="84"/>
      <c r="KQS20" s="84"/>
      <c r="KQT20" s="84"/>
      <c r="KQU20" s="84"/>
      <c r="KQV20" s="84"/>
      <c r="KQW20" s="84"/>
      <c r="KQX20" s="84"/>
      <c r="KQY20" s="84"/>
      <c r="KQZ20" s="84"/>
      <c r="KRA20" s="84"/>
      <c r="KRB20" s="84"/>
      <c r="KRC20" s="84"/>
      <c r="KRD20" s="84"/>
      <c r="KRE20" s="84"/>
      <c r="KRF20" s="84"/>
      <c r="KRG20" s="84"/>
      <c r="KRH20" s="84"/>
      <c r="KRI20" s="84"/>
      <c r="KRJ20" s="84"/>
      <c r="KRK20" s="84"/>
      <c r="KRL20" s="84"/>
      <c r="KRM20" s="84"/>
      <c r="KRN20" s="84"/>
      <c r="KRO20" s="84"/>
      <c r="KRP20" s="84"/>
      <c r="KRQ20" s="84"/>
      <c r="KRR20" s="84"/>
      <c r="KRS20" s="84"/>
      <c r="KRT20" s="84"/>
      <c r="KRU20" s="84"/>
      <c r="KRV20" s="84"/>
      <c r="KRW20" s="84"/>
      <c r="KRX20" s="84"/>
      <c r="KRY20" s="84"/>
      <c r="KRZ20" s="84"/>
      <c r="KSA20" s="84"/>
      <c r="KSB20" s="84"/>
      <c r="KSC20" s="84"/>
      <c r="KSD20" s="84"/>
      <c r="KSE20" s="84"/>
      <c r="KSF20" s="84"/>
      <c r="KSG20" s="84"/>
      <c r="KSH20" s="84"/>
      <c r="KSI20" s="84"/>
      <c r="KSJ20" s="84"/>
      <c r="KSK20" s="84"/>
      <c r="KSL20" s="84"/>
      <c r="KSM20" s="84"/>
      <c r="KSN20" s="84"/>
      <c r="KSO20" s="84"/>
      <c r="KSP20" s="84"/>
      <c r="KSQ20" s="84"/>
      <c r="KSR20" s="84"/>
      <c r="KSS20" s="84"/>
      <c r="KST20" s="84"/>
      <c r="KSU20" s="84"/>
      <c r="KSV20" s="84"/>
      <c r="KSW20" s="84"/>
      <c r="KSX20" s="84"/>
      <c r="KSY20" s="84"/>
      <c r="KSZ20" s="84"/>
      <c r="KTA20" s="84"/>
      <c r="KTB20" s="84"/>
      <c r="KTC20" s="84"/>
      <c r="KTD20" s="84"/>
      <c r="KTE20" s="84"/>
      <c r="KTF20" s="84"/>
      <c r="KTG20" s="84"/>
      <c r="KTH20" s="84"/>
      <c r="KTI20" s="84"/>
      <c r="KTJ20" s="84"/>
      <c r="KTK20" s="84"/>
      <c r="KTL20" s="84"/>
      <c r="KTM20" s="84"/>
      <c r="KTN20" s="84"/>
      <c r="KTO20" s="84"/>
      <c r="KTP20" s="84"/>
      <c r="KTQ20" s="84"/>
      <c r="KTR20" s="84"/>
      <c r="KTS20" s="84"/>
      <c r="KTT20" s="84"/>
      <c r="KTU20" s="84"/>
      <c r="KTV20" s="84"/>
      <c r="KTW20" s="84"/>
      <c r="KTX20" s="84"/>
      <c r="KTY20" s="84"/>
      <c r="KTZ20" s="84"/>
      <c r="KUA20" s="84"/>
      <c r="KUB20" s="84"/>
      <c r="KUC20" s="84"/>
      <c r="KUD20" s="84"/>
      <c r="KUE20" s="84"/>
      <c r="KUF20" s="84"/>
      <c r="KUG20" s="84"/>
      <c r="KUH20" s="84"/>
      <c r="KUI20" s="84"/>
      <c r="KUJ20" s="84"/>
      <c r="KUK20" s="84"/>
      <c r="KUL20" s="84"/>
      <c r="KUM20" s="84"/>
      <c r="KUN20" s="84"/>
      <c r="KUO20" s="84"/>
      <c r="KUP20" s="84"/>
      <c r="KUQ20" s="84"/>
      <c r="KUR20" s="84"/>
      <c r="KUS20" s="84"/>
      <c r="KUT20" s="84"/>
      <c r="KUU20" s="84"/>
      <c r="KUV20" s="84"/>
      <c r="KUW20" s="84"/>
      <c r="KUX20" s="84"/>
      <c r="KUY20" s="84"/>
      <c r="KUZ20" s="84"/>
      <c r="KVA20" s="84"/>
      <c r="KVB20" s="84"/>
      <c r="KVC20" s="84"/>
      <c r="KVD20" s="84"/>
      <c r="KVE20" s="84"/>
      <c r="KVF20" s="84"/>
      <c r="KVG20" s="84"/>
      <c r="KVH20" s="84"/>
      <c r="KVI20" s="84"/>
      <c r="KVJ20" s="84"/>
      <c r="KVK20" s="84"/>
      <c r="KVL20" s="84"/>
      <c r="KVM20" s="84"/>
      <c r="KVN20" s="84"/>
      <c r="KVO20" s="84"/>
      <c r="KVP20" s="84"/>
      <c r="KVQ20" s="84"/>
      <c r="KVR20" s="84"/>
      <c r="KVS20" s="84"/>
      <c r="KVT20" s="84"/>
      <c r="KVU20" s="84"/>
      <c r="KVV20" s="84"/>
      <c r="KVW20" s="84"/>
      <c r="KVX20" s="84"/>
      <c r="KVY20" s="84"/>
      <c r="KVZ20" s="84"/>
      <c r="KWA20" s="84"/>
      <c r="KWB20" s="84"/>
      <c r="KWC20" s="84"/>
      <c r="KWD20" s="84"/>
      <c r="KWE20" s="84"/>
      <c r="KWF20" s="84"/>
      <c r="KWG20" s="84"/>
      <c r="KWH20" s="84"/>
      <c r="KWI20" s="84"/>
      <c r="KWJ20" s="84"/>
      <c r="KWK20" s="84"/>
      <c r="KWL20" s="84"/>
      <c r="KWM20" s="84"/>
      <c r="KWN20" s="84"/>
      <c r="KWO20" s="84"/>
      <c r="KWP20" s="84"/>
      <c r="KWQ20" s="84"/>
      <c r="KWR20" s="84"/>
      <c r="KWS20" s="84"/>
      <c r="KWT20" s="84"/>
      <c r="KWU20" s="84"/>
      <c r="KWV20" s="84"/>
      <c r="KWW20" s="84"/>
      <c r="KWX20" s="84"/>
      <c r="KWY20" s="84"/>
      <c r="KWZ20" s="84"/>
      <c r="KXA20" s="84"/>
      <c r="KXB20" s="84"/>
      <c r="KXC20" s="84"/>
      <c r="KXD20" s="84"/>
      <c r="KXE20" s="84"/>
      <c r="KXF20" s="84"/>
      <c r="KXG20" s="84"/>
      <c r="KXH20" s="84"/>
      <c r="KXI20" s="84"/>
      <c r="KXJ20" s="84"/>
      <c r="KXK20" s="84"/>
      <c r="KXL20" s="84"/>
      <c r="KXM20" s="84"/>
      <c r="KXN20" s="84"/>
      <c r="KXO20" s="84"/>
      <c r="KXP20" s="84"/>
      <c r="KXQ20" s="84"/>
      <c r="KXR20" s="84"/>
      <c r="KXS20" s="84"/>
      <c r="KXT20" s="84"/>
      <c r="KXU20" s="84"/>
      <c r="KXV20" s="84"/>
      <c r="KXW20" s="84"/>
      <c r="KXX20" s="84"/>
      <c r="KXY20" s="84"/>
      <c r="KXZ20" s="84"/>
      <c r="KYA20" s="84"/>
      <c r="KYB20" s="84"/>
      <c r="KYC20" s="84"/>
      <c r="KYD20" s="84"/>
      <c r="KYE20" s="84"/>
      <c r="KYF20" s="84"/>
      <c r="KYG20" s="84"/>
      <c r="KYH20" s="84"/>
      <c r="KYI20" s="84"/>
      <c r="KYJ20" s="84"/>
      <c r="KYK20" s="84"/>
      <c r="KYL20" s="84"/>
      <c r="KYM20" s="84"/>
      <c r="KYN20" s="84"/>
      <c r="KYO20" s="84"/>
      <c r="KYP20" s="84"/>
      <c r="KYQ20" s="84"/>
      <c r="KYR20" s="84"/>
      <c r="KYS20" s="84"/>
      <c r="KYT20" s="84"/>
      <c r="KYU20" s="84"/>
      <c r="KYV20" s="84"/>
      <c r="KYW20" s="84"/>
      <c r="KYX20" s="84"/>
      <c r="KYY20" s="84"/>
      <c r="KYZ20" s="84"/>
      <c r="KZA20" s="84"/>
      <c r="KZB20" s="84"/>
      <c r="KZC20" s="84"/>
      <c r="KZD20" s="84"/>
      <c r="KZE20" s="84"/>
      <c r="KZF20" s="84"/>
      <c r="KZG20" s="84"/>
      <c r="KZH20" s="84"/>
      <c r="KZI20" s="84"/>
      <c r="KZJ20" s="84"/>
      <c r="KZK20" s="84"/>
      <c r="KZL20" s="84"/>
      <c r="KZM20" s="84"/>
      <c r="KZN20" s="84"/>
      <c r="KZO20" s="84"/>
      <c r="KZP20" s="84"/>
      <c r="KZQ20" s="84"/>
      <c r="KZR20" s="84"/>
      <c r="KZS20" s="84"/>
      <c r="KZT20" s="84"/>
      <c r="KZU20" s="84"/>
      <c r="KZV20" s="84"/>
      <c r="KZW20" s="84"/>
      <c r="KZX20" s="84"/>
      <c r="KZY20" s="84"/>
      <c r="KZZ20" s="84"/>
      <c r="LAA20" s="84"/>
      <c r="LAB20" s="84"/>
      <c r="LAC20" s="84"/>
      <c r="LAD20" s="84"/>
      <c r="LAE20" s="84"/>
      <c r="LAF20" s="84"/>
      <c r="LAG20" s="84"/>
      <c r="LAH20" s="84"/>
      <c r="LAI20" s="84"/>
      <c r="LAJ20" s="84"/>
      <c r="LAK20" s="84"/>
      <c r="LAL20" s="84"/>
      <c r="LAM20" s="84"/>
      <c r="LAN20" s="84"/>
      <c r="LAO20" s="84"/>
      <c r="LAP20" s="84"/>
      <c r="LAQ20" s="84"/>
      <c r="LAR20" s="84"/>
      <c r="LAS20" s="84"/>
      <c r="LAT20" s="84"/>
      <c r="LAU20" s="84"/>
      <c r="LAV20" s="84"/>
      <c r="LAW20" s="84"/>
      <c r="LAX20" s="84"/>
      <c r="LAY20" s="84"/>
      <c r="LAZ20" s="84"/>
      <c r="LBA20" s="84"/>
      <c r="LBB20" s="84"/>
      <c r="LBC20" s="84"/>
      <c r="LBD20" s="84"/>
      <c r="LBE20" s="84"/>
      <c r="LBF20" s="84"/>
      <c r="LBG20" s="84"/>
      <c r="LBH20" s="84"/>
      <c r="LBI20" s="84"/>
      <c r="LBJ20" s="84"/>
      <c r="LBK20" s="84"/>
      <c r="LBL20" s="84"/>
      <c r="LBM20" s="84"/>
      <c r="LBN20" s="84"/>
      <c r="LBO20" s="84"/>
      <c r="LBP20" s="84"/>
      <c r="LBQ20" s="84"/>
      <c r="LBR20" s="84"/>
      <c r="LBS20" s="84"/>
      <c r="LBT20" s="84"/>
      <c r="LBU20" s="84"/>
      <c r="LBV20" s="84"/>
      <c r="LBW20" s="84"/>
      <c r="LBX20" s="84"/>
      <c r="LBY20" s="84"/>
      <c r="LBZ20" s="84"/>
      <c r="LCA20" s="84"/>
      <c r="LCB20" s="84"/>
      <c r="LCC20" s="84"/>
      <c r="LCD20" s="84"/>
      <c r="LCE20" s="84"/>
      <c r="LCF20" s="84"/>
      <c r="LCG20" s="84"/>
      <c r="LCH20" s="84"/>
      <c r="LCI20" s="84"/>
      <c r="LCJ20" s="84"/>
      <c r="LCK20" s="84"/>
      <c r="LCL20" s="84"/>
      <c r="LCM20" s="84"/>
      <c r="LCN20" s="84"/>
      <c r="LCO20" s="84"/>
      <c r="LCP20" s="84"/>
      <c r="LCQ20" s="84"/>
      <c r="LCR20" s="84"/>
      <c r="LCS20" s="84"/>
      <c r="LCT20" s="84"/>
      <c r="LCU20" s="84"/>
      <c r="LCV20" s="84"/>
      <c r="LCW20" s="84"/>
      <c r="LCX20" s="84"/>
      <c r="LCY20" s="84"/>
      <c r="LCZ20" s="84"/>
      <c r="LDA20" s="84"/>
      <c r="LDB20" s="84"/>
      <c r="LDC20" s="84"/>
      <c r="LDD20" s="84"/>
      <c r="LDE20" s="84"/>
      <c r="LDF20" s="84"/>
      <c r="LDG20" s="84"/>
      <c r="LDH20" s="84"/>
      <c r="LDI20" s="84"/>
      <c r="LDJ20" s="84"/>
      <c r="LDK20" s="84"/>
      <c r="LDL20" s="84"/>
      <c r="LDM20" s="84"/>
      <c r="LDN20" s="84"/>
      <c r="LDO20" s="84"/>
      <c r="LDP20" s="84"/>
      <c r="LDQ20" s="84"/>
      <c r="LDR20" s="84"/>
      <c r="LDS20" s="84"/>
      <c r="LDT20" s="84"/>
      <c r="LDU20" s="84"/>
      <c r="LDV20" s="84"/>
      <c r="LDW20" s="84"/>
      <c r="LDX20" s="84"/>
      <c r="LDY20" s="84"/>
      <c r="LDZ20" s="84"/>
      <c r="LEA20" s="84"/>
      <c r="LEB20" s="84"/>
      <c r="LEC20" s="84"/>
      <c r="LED20" s="84"/>
      <c r="LEE20" s="84"/>
      <c r="LEF20" s="84"/>
      <c r="LEG20" s="84"/>
      <c r="LEH20" s="84"/>
      <c r="LEI20" s="84"/>
      <c r="LEJ20" s="84"/>
      <c r="LEK20" s="84"/>
      <c r="LEL20" s="84"/>
      <c r="LEM20" s="84"/>
      <c r="LEN20" s="84"/>
      <c r="LEO20" s="84"/>
      <c r="LEP20" s="84"/>
      <c r="LEQ20" s="84"/>
      <c r="LER20" s="84"/>
      <c r="LES20" s="84"/>
      <c r="LET20" s="84"/>
      <c r="LEU20" s="84"/>
      <c r="LEV20" s="84"/>
      <c r="LEW20" s="84"/>
      <c r="LEX20" s="84"/>
      <c r="LEY20" s="84"/>
      <c r="LEZ20" s="84"/>
      <c r="LFA20" s="84"/>
      <c r="LFB20" s="84"/>
      <c r="LFC20" s="84"/>
      <c r="LFD20" s="84"/>
      <c r="LFE20" s="84"/>
      <c r="LFF20" s="84"/>
      <c r="LFG20" s="84"/>
      <c r="LFH20" s="84"/>
      <c r="LFI20" s="84"/>
      <c r="LFJ20" s="84"/>
      <c r="LFK20" s="84"/>
      <c r="LFL20" s="84"/>
      <c r="LFM20" s="84"/>
      <c r="LFN20" s="84"/>
      <c r="LFO20" s="84"/>
      <c r="LFP20" s="84"/>
      <c r="LFQ20" s="84"/>
      <c r="LFR20" s="84"/>
      <c r="LFS20" s="84"/>
      <c r="LFT20" s="84"/>
      <c r="LFU20" s="84"/>
      <c r="LFV20" s="84"/>
      <c r="LFW20" s="84"/>
      <c r="LFX20" s="84"/>
      <c r="LFY20" s="84"/>
      <c r="LFZ20" s="84"/>
      <c r="LGA20" s="84"/>
      <c r="LGB20" s="84"/>
      <c r="LGC20" s="84"/>
      <c r="LGD20" s="84"/>
      <c r="LGE20" s="84"/>
      <c r="LGF20" s="84"/>
      <c r="LGG20" s="84"/>
      <c r="LGH20" s="84"/>
      <c r="LGI20" s="84"/>
      <c r="LGJ20" s="84"/>
      <c r="LGK20" s="84"/>
      <c r="LGL20" s="84"/>
      <c r="LGM20" s="84"/>
      <c r="LGN20" s="84"/>
      <c r="LGO20" s="84"/>
      <c r="LGP20" s="84"/>
      <c r="LGQ20" s="84"/>
      <c r="LGR20" s="84"/>
      <c r="LGS20" s="84"/>
      <c r="LGT20" s="84"/>
      <c r="LGU20" s="84"/>
      <c r="LGV20" s="84"/>
      <c r="LGW20" s="84"/>
      <c r="LGX20" s="84"/>
      <c r="LGY20" s="84"/>
      <c r="LGZ20" s="84"/>
      <c r="LHA20" s="84"/>
      <c r="LHB20" s="84"/>
      <c r="LHC20" s="84"/>
      <c r="LHD20" s="84"/>
      <c r="LHE20" s="84"/>
      <c r="LHF20" s="84"/>
      <c r="LHG20" s="84"/>
      <c r="LHH20" s="84"/>
      <c r="LHI20" s="84"/>
      <c r="LHJ20" s="84"/>
      <c r="LHK20" s="84"/>
      <c r="LHL20" s="84"/>
      <c r="LHM20" s="84"/>
      <c r="LHN20" s="84"/>
      <c r="LHO20" s="84"/>
      <c r="LHP20" s="84"/>
      <c r="LHQ20" s="84"/>
      <c r="LHR20" s="84"/>
      <c r="LHS20" s="84"/>
      <c r="LHT20" s="84"/>
      <c r="LHU20" s="84"/>
      <c r="LHV20" s="84"/>
      <c r="LHW20" s="84"/>
      <c r="LHX20" s="84"/>
      <c r="LHY20" s="84"/>
      <c r="LHZ20" s="84"/>
      <c r="LIA20" s="84"/>
      <c r="LIB20" s="84"/>
      <c r="LIC20" s="84"/>
      <c r="LID20" s="84"/>
      <c r="LIE20" s="84"/>
      <c r="LIF20" s="84"/>
      <c r="LIG20" s="84"/>
      <c r="LIH20" s="84"/>
      <c r="LII20" s="84"/>
      <c r="LIJ20" s="84"/>
      <c r="LIK20" s="84"/>
      <c r="LIL20" s="84"/>
      <c r="LIM20" s="84"/>
      <c r="LIN20" s="84"/>
      <c r="LIO20" s="84"/>
      <c r="LIP20" s="84"/>
      <c r="LIQ20" s="84"/>
      <c r="LIR20" s="84"/>
      <c r="LIS20" s="84"/>
      <c r="LIT20" s="84"/>
      <c r="LIU20" s="84"/>
      <c r="LIV20" s="84"/>
      <c r="LIW20" s="84"/>
      <c r="LIX20" s="84"/>
      <c r="LIY20" s="84"/>
      <c r="LIZ20" s="84"/>
      <c r="LJA20" s="84"/>
      <c r="LJB20" s="84"/>
      <c r="LJC20" s="84"/>
      <c r="LJD20" s="84"/>
      <c r="LJE20" s="84"/>
      <c r="LJF20" s="84"/>
      <c r="LJG20" s="84"/>
      <c r="LJH20" s="84"/>
      <c r="LJI20" s="84"/>
      <c r="LJJ20" s="84"/>
      <c r="LJK20" s="84"/>
      <c r="LJL20" s="84"/>
      <c r="LJM20" s="84"/>
      <c r="LJN20" s="84"/>
      <c r="LJO20" s="84"/>
      <c r="LJP20" s="84"/>
      <c r="LJQ20" s="84"/>
      <c r="LJR20" s="84"/>
      <c r="LJS20" s="84"/>
      <c r="LJT20" s="84"/>
      <c r="LJU20" s="84"/>
      <c r="LJV20" s="84"/>
      <c r="LJW20" s="84"/>
      <c r="LJX20" s="84"/>
      <c r="LJY20" s="84"/>
      <c r="LJZ20" s="84"/>
      <c r="LKA20" s="84"/>
      <c r="LKB20" s="84"/>
      <c r="LKC20" s="84"/>
      <c r="LKD20" s="84"/>
      <c r="LKE20" s="84"/>
      <c r="LKF20" s="84"/>
      <c r="LKG20" s="84"/>
      <c r="LKH20" s="84"/>
      <c r="LKI20" s="84"/>
      <c r="LKJ20" s="84"/>
      <c r="LKK20" s="84"/>
      <c r="LKL20" s="84"/>
      <c r="LKM20" s="84"/>
      <c r="LKN20" s="84"/>
      <c r="LKO20" s="84"/>
      <c r="LKP20" s="84"/>
      <c r="LKQ20" s="84"/>
      <c r="LKR20" s="84"/>
      <c r="LKS20" s="84"/>
      <c r="LKT20" s="84"/>
      <c r="LKU20" s="84"/>
      <c r="LKV20" s="84"/>
      <c r="LKW20" s="84"/>
      <c r="LKX20" s="84"/>
      <c r="LKY20" s="84"/>
      <c r="LKZ20" s="84"/>
      <c r="LLA20" s="84"/>
      <c r="LLB20" s="84"/>
      <c r="LLC20" s="84"/>
      <c r="LLD20" s="84"/>
      <c r="LLE20" s="84"/>
      <c r="LLF20" s="84"/>
      <c r="LLG20" s="84"/>
      <c r="LLH20" s="84"/>
      <c r="LLI20" s="84"/>
      <c r="LLJ20" s="84"/>
      <c r="LLK20" s="84"/>
      <c r="LLL20" s="84"/>
      <c r="LLM20" s="84"/>
      <c r="LLN20" s="84"/>
      <c r="LLO20" s="84"/>
      <c r="LLP20" s="84"/>
      <c r="LLQ20" s="84"/>
      <c r="LLR20" s="84"/>
      <c r="LLS20" s="84"/>
      <c r="LLT20" s="84"/>
      <c r="LLU20" s="84"/>
      <c r="LLV20" s="84"/>
      <c r="LLW20" s="84"/>
      <c r="LLX20" s="84"/>
      <c r="LLY20" s="84"/>
      <c r="LLZ20" s="84"/>
      <c r="LMA20" s="84"/>
      <c r="LMB20" s="84"/>
      <c r="LMC20" s="84"/>
      <c r="LMD20" s="84"/>
      <c r="LME20" s="84"/>
      <c r="LMF20" s="84"/>
      <c r="LMG20" s="84"/>
      <c r="LMH20" s="84"/>
      <c r="LMI20" s="84"/>
      <c r="LMJ20" s="84"/>
      <c r="LMK20" s="84"/>
      <c r="LML20" s="84"/>
      <c r="LMM20" s="84"/>
      <c r="LMN20" s="84"/>
      <c r="LMO20" s="84"/>
      <c r="LMP20" s="84"/>
      <c r="LMQ20" s="84"/>
      <c r="LMR20" s="84"/>
      <c r="LMS20" s="84"/>
      <c r="LMT20" s="84"/>
      <c r="LMU20" s="84"/>
      <c r="LMV20" s="84"/>
      <c r="LMW20" s="84"/>
      <c r="LMX20" s="84"/>
      <c r="LMY20" s="84"/>
      <c r="LMZ20" s="84"/>
      <c r="LNA20" s="84"/>
      <c r="LNB20" s="84"/>
      <c r="LNC20" s="84"/>
      <c r="LND20" s="84"/>
      <c r="LNE20" s="84"/>
      <c r="LNF20" s="84"/>
      <c r="LNG20" s="84"/>
      <c r="LNH20" s="84"/>
      <c r="LNI20" s="84"/>
      <c r="LNJ20" s="84"/>
      <c r="LNK20" s="84"/>
      <c r="LNL20" s="84"/>
      <c r="LNM20" s="84"/>
      <c r="LNN20" s="84"/>
      <c r="LNO20" s="84"/>
      <c r="LNP20" s="84"/>
      <c r="LNQ20" s="84"/>
      <c r="LNR20" s="84"/>
      <c r="LNS20" s="84"/>
      <c r="LNT20" s="84"/>
      <c r="LNU20" s="84"/>
      <c r="LNV20" s="84"/>
      <c r="LNW20" s="84"/>
      <c r="LNX20" s="84"/>
      <c r="LNY20" s="84"/>
      <c r="LNZ20" s="84"/>
      <c r="LOA20" s="84"/>
      <c r="LOB20" s="84"/>
      <c r="LOC20" s="84"/>
      <c r="LOD20" s="84"/>
      <c r="LOE20" s="84"/>
      <c r="LOF20" s="84"/>
      <c r="LOG20" s="84"/>
      <c r="LOH20" s="84"/>
      <c r="LOI20" s="84"/>
      <c r="LOJ20" s="84"/>
      <c r="LOK20" s="84"/>
      <c r="LOL20" s="84"/>
      <c r="LOM20" s="84"/>
      <c r="LON20" s="84"/>
      <c r="LOO20" s="84"/>
      <c r="LOP20" s="84"/>
      <c r="LOQ20" s="84"/>
      <c r="LOR20" s="84"/>
      <c r="LOS20" s="84"/>
      <c r="LOT20" s="84"/>
      <c r="LOU20" s="84"/>
      <c r="LOV20" s="84"/>
      <c r="LOW20" s="84"/>
      <c r="LOX20" s="84"/>
      <c r="LOY20" s="84"/>
      <c r="LOZ20" s="84"/>
      <c r="LPA20" s="84"/>
      <c r="LPB20" s="84"/>
      <c r="LPC20" s="84"/>
      <c r="LPD20" s="84"/>
      <c r="LPE20" s="84"/>
      <c r="LPF20" s="84"/>
      <c r="LPG20" s="84"/>
      <c r="LPH20" s="84"/>
      <c r="LPI20" s="84"/>
      <c r="LPJ20" s="84"/>
      <c r="LPK20" s="84"/>
      <c r="LPL20" s="84"/>
      <c r="LPM20" s="84"/>
      <c r="LPN20" s="84"/>
      <c r="LPO20" s="84"/>
      <c r="LPP20" s="84"/>
      <c r="LPQ20" s="84"/>
      <c r="LPR20" s="84"/>
      <c r="LPS20" s="84"/>
      <c r="LPT20" s="84"/>
      <c r="LPU20" s="84"/>
      <c r="LPV20" s="84"/>
      <c r="LPW20" s="84"/>
      <c r="LPX20" s="84"/>
      <c r="LPY20" s="84"/>
      <c r="LPZ20" s="84"/>
      <c r="LQA20" s="84"/>
      <c r="LQB20" s="84"/>
      <c r="LQC20" s="84"/>
      <c r="LQD20" s="84"/>
      <c r="LQE20" s="84"/>
      <c r="LQF20" s="84"/>
      <c r="LQG20" s="84"/>
      <c r="LQH20" s="84"/>
      <c r="LQI20" s="84"/>
      <c r="LQJ20" s="84"/>
      <c r="LQK20" s="84"/>
      <c r="LQL20" s="84"/>
      <c r="LQM20" s="84"/>
      <c r="LQN20" s="84"/>
      <c r="LQO20" s="84"/>
      <c r="LQP20" s="84"/>
      <c r="LQQ20" s="84"/>
      <c r="LQR20" s="84"/>
      <c r="LQS20" s="84"/>
      <c r="LQT20" s="84"/>
      <c r="LQU20" s="84"/>
      <c r="LQV20" s="84"/>
      <c r="LQW20" s="84"/>
      <c r="LQX20" s="84"/>
      <c r="LQY20" s="84"/>
      <c r="LQZ20" s="84"/>
      <c r="LRA20" s="84"/>
      <c r="LRB20" s="84"/>
      <c r="LRC20" s="84"/>
      <c r="LRD20" s="84"/>
      <c r="LRE20" s="84"/>
      <c r="LRF20" s="84"/>
      <c r="LRG20" s="84"/>
      <c r="LRH20" s="84"/>
      <c r="LRI20" s="84"/>
      <c r="LRJ20" s="84"/>
      <c r="LRK20" s="84"/>
      <c r="LRL20" s="84"/>
      <c r="LRM20" s="84"/>
      <c r="LRN20" s="84"/>
      <c r="LRO20" s="84"/>
      <c r="LRP20" s="84"/>
      <c r="LRQ20" s="84"/>
      <c r="LRR20" s="84"/>
      <c r="LRS20" s="84"/>
      <c r="LRT20" s="84"/>
      <c r="LRU20" s="84"/>
      <c r="LRV20" s="84"/>
      <c r="LRW20" s="84"/>
      <c r="LRX20" s="84"/>
      <c r="LRY20" s="84"/>
      <c r="LRZ20" s="84"/>
      <c r="LSA20" s="84"/>
      <c r="LSB20" s="84"/>
      <c r="LSC20" s="84"/>
      <c r="LSD20" s="84"/>
      <c r="LSE20" s="84"/>
      <c r="LSF20" s="84"/>
      <c r="LSG20" s="84"/>
      <c r="LSH20" s="84"/>
      <c r="LSI20" s="84"/>
      <c r="LSJ20" s="84"/>
      <c r="LSK20" s="84"/>
      <c r="LSL20" s="84"/>
      <c r="LSM20" s="84"/>
      <c r="LSN20" s="84"/>
      <c r="LSO20" s="84"/>
      <c r="LSP20" s="84"/>
      <c r="LSQ20" s="84"/>
      <c r="LSR20" s="84"/>
      <c r="LSS20" s="84"/>
      <c r="LST20" s="84"/>
      <c r="LSU20" s="84"/>
      <c r="LSV20" s="84"/>
      <c r="LSW20" s="84"/>
      <c r="LSX20" s="84"/>
      <c r="LSY20" s="84"/>
      <c r="LSZ20" s="84"/>
      <c r="LTA20" s="84"/>
      <c r="LTB20" s="84"/>
      <c r="LTC20" s="84"/>
      <c r="LTD20" s="84"/>
      <c r="LTE20" s="84"/>
      <c r="LTF20" s="84"/>
      <c r="LTG20" s="84"/>
      <c r="LTH20" s="84"/>
      <c r="LTI20" s="84"/>
      <c r="LTJ20" s="84"/>
      <c r="LTK20" s="84"/>
      <c r="LTL20" s="84"/>
      <c r="LTM20" s="84"/>
      <c r="LTN20" s="84"/>
      <c r="LTO20" s="84"/>
      <c r="LTP20" s="84"/>
      <c r="LTQ20" s="84"/>
      <c r="LTR20" s="84"/>
      <c r="LTS20" s="84"/>
      <c r="LTT20" s="84"/>
      <c r="LTU20" s="84"/>
      <c r="LTV20" s="84"/>
      <c r="LTW20" s="84"/>
      <c r="LTX20" s="84"/>
      <c r="LTY20" s="84"/>
      <c r="LTZ20" s="84"/>
      <c r="LUA20" s="84"/>
      <c r="LUB20" s="84"/>
      <c r="LUC20" s="84"/>
      <c r="LUD20" s="84"/>
      <c r="LUE20" s="84"/>
      <c r="LUF20" s="84"/>
      <c r="LUG20" s="84"/>
      <c r="LUH20" s="84"/>
      <c r="LUI20" s="84"/>
      <c r="LUJ20" s="84"/>
      <c r="LUK20" s="84"/>
      <c r="LUL20" s="84"/>
      <c r="LUM20" s="84"/>
      <c r="LUN20" s="84"/>
      <c r="LUO20" s="84"/>
      <c r="LUP20" s="84"/>
      <c r="LUQ20" s="84"/>
      <c r="LUR20" s="84"/>
      <c r="LUS20" s="84"/>
      <c r="LUT20" s="84"/>
      <c r="LUU20" s="84"/>
      <c r="LUV20" s="84"/>
      <c r="LUW20" s="84"/>
      <c r="LUX20" s="84"/>
      <c r="LUY20" s="84"/>
      <c r="LUZ20" s="84"/>
      <c r="LVA20" s="84"/>
      <c r="LVB20" s="84"/>
      <c r="LVC20" s="84"/>
      <c r="LVD20" s="84"/>
      <c r="LVE20" s="84"/>
      <c r="LVF20" s="84"/>
      <c r="LVG20" s="84"/>
      <c r="LVH20" s="84"/>
      <c r="LVI20" s="84"/>
      <c r="LVJ20" s="84"/>
      <c r="LVK20" s="84"/>
      <c r="LVL20" s="84"/>
      <c r="LVM20" s="84"/>
      <c r="LVN20" s="84"/>
      <c r="LVO20" s="84"/>
      <c r="LVP20" s="84"/>
      <c r="LVQ20" s="84"/>
      <c r="LVR20" s="84"/>
      <c r="LVS20" s="84"/>
      <c r="LVT20" s="84"/>
      <c r="LVU20" s="84"/>
      <c r="LVV20" s="84"/>
      <c r="LVW20" s="84"/>
      <c r="LVX20" s="84"/>
      <c r="LVY20" s="84"/>
      <c r="LVZ20" s="84"/>
      <c r="LWA20" s="84"/>
      <c r="LWB20" s="84"/>
      <c r="LWC20" s="84"/>
      <c r="LWD20" s="84"/>
      <c r="LWE20" s="84"/>
      <c r="LWF20" s="84"/>
      <c r="LWG20" s="84"/>
      <c r="LWH20" s="84"/>
      <c r="LWI20" s="84"/>
      <c r="LWJ20" s="84"/>
      <c r="LWK20" s="84"/>
      <c r="LWL20" s="84"/>
      <c r="LWM20" s="84"/>
      <c r="LWN20" s="84"/>
      <c r="LWO20" s="84"/>
      <c r="LWP20" s="84"/>
      <c r="LWQ20" s="84"/>
      <c r="LWR20" s="84"/>
      <c r="LWS20" s="84"/>
      <c r="LWT20" s="84"/>
      <c r="LWU20" s="84"/>
      <c r="LWV20" s="84"/>
      <c r="LWW20" s="84"/>
      <c r="LWX20" s="84"/>
      <c r="LWY20" s="84"/>
      <c r="LWZ20" s="84"/>
      <c r="LXA20" s="84"/>
      <c r="LXB20" s="84"/>
      <c r="LXC20" s="84"/>
      <c r="LXD20" s="84"/>
      <c r="LXE20" s="84"/>
      <c r="LXF20" s="84"/>
      <c r="LXG20" s="84"/>
      <c r="LXH20" s="84"/>
      <c r="LXI20" s="84"/>
      <c r="LXJ20" s="84"/>
      <c r="LXK20" s="84"/>
      <c r="LXL20" s="84"/>
      <c r="LXM20" s="84"/>
      <c r="LXN20" s="84"/>
      <c r="LXO20" s="84"/>
      <c r="LXP20" s="84"/>
      <c r="LXQ20" s="84"/>
      <c r="LXR20" s="84"/>
      <c r="LXS20" s="84"/>
      <c r="LXT20" s="84"/>
      <c r="LXU20" s="84"/>
      <c r="LXV20" s="84"/>
      <c r="LXW20" s="84"/>
      <c r="LXX20" s="84"/>
      <c r="LXY20" s="84"/>
      <c r="LXZ20" s="84"/>
      <c r="LYA20" s="84"/>
      <c r="LYB20" s="84"/>
      <c r="LYC20" s="84"/>
      <c r="LYD20" s="84"/>
      <c r="LYE20" s="84"/>
      <c r="LYF20" s="84"/>
      <c r="LYG20" s="84"/>
      <c r="LYH20" s="84"/>
      <c r="LYI20" s="84"/>
      <c r="LYJ20" s="84"/>
      <c r="LYK20" s="84"/>
      <c r="LYL20" s="84"/>
      <c r="LYM20" s="84"/>
      <c r="LYN20" s="84"/>
      <c r="LYO20" s="84"/>
      <c r="LYP20" s="84"/>
      <c r="LYQ20" s="84"/>
      <c r="LYR20" s="84"/>
      <c r="LYS20" s="84"/>
      <c r="LYT20" s="84"/>
      <c r="LYU20" s="84"/>
      <c r="LYV20" s="84"/>
      <c r="LYW20" s="84"/>
      <c r="LYX20" s="84"/>
      <c r="LYY20" s="84"/>
      <c r="LYZ20" s="84"/>
      <c r="LZA20" s="84"/>
      <c r="LZB20" s="84"/>
      <c r="LZC20" s="84"/>
      <c r="LZD20" s="84"/>
      <c r="LZE20" s="84"/>
      <c r="LZF20" s="84"/>
      <c r="LZG20" s="84"/>
      <c r="LZH20" s="84"/>
      <c r="LZI20" s="84"/>
      <c r="LZJ20" s="84"/>
      <c r="LZK20" s="84"/>
      <c r="LZL20" s="84"/>
      <c r="LZM20" s="84"/>
      <c r="LZN20" s="84"/>
      <c r="LZO20" s="84"/>
      <c r="LZP20" s="84"/>
      <c r="LZQ20" s="84"/>
      <c r="LZR20" s="84"/>
      <c r="LZS20" s="84"/>
      <c r="LZT20" s="84"/>
      <c r="LZU20" s="84"/>
      <c r="LZV20" s="84"/>
      <c r="LZW20" s="84"/>
      <c r="LZX20" s="84"/>
      <c r="LZY20" s="84"/>
      <c r="LZZ20" s="84"/>
      <c r="MAA20" s="84"/>
      <c r="MAB20" s="84"/>
      <c r="MAC20" s="84"/>
      <c r="MAD20" s="84"/>
      <c r="MAE20" s="84"/>
      <c r="MAF20" s="84"/>
      <c r="MAG20" s="84"/>
      <c r="MAH20" s="84"/>
      <c r="MAI20" s="84"/>
      <c r="MAJ20" s="84"/>
      <c r="MAK20" s="84"/>
      <c r="MAL20" s="84"/>
      <c r="MAM20" s="84"/>
      <c r="MAN20" s="84"/>
      <c r="MAO20" s="84"/>
      <c r="MAP20" s="84"/>
      <c r="MAQ20" s="84"/>
      <c r="MAR20" s="84"/>
      <c r="MAS20" s="84"/>
      <c r="MAT20" s="84"/>
      <c r="MAU20" s="84"/>
      <c r="MAV20" s="84"/>
      <c r="MAW20" s="84"/>
      <c r="MAX20" s="84"/>
      <c r="MAY20" s="84"/>
      <c r="MAZ20" s="84"/>
      <c r="MBA20" s="84"/>
      <c r="MBB20" s="84"/>
      <c r="MBC20" s="84"/>
      <c r="MBD20" s="84"/>
      <c r="MBE20" s="84"/>
      <c r="MBF20" s="84"/>
      <c r="MBG20" s="84"/>
      <c r="MBH20" s="84"/>
      <c r="MBI20" s="84"/>
      <c r="MBJ20" s="84"/>
      <c r="MBK20" s="84"/>
      <c r="MBL20" s="84"/>
      <c r="MBM20" s="84"/>
      <c r="MBN20" s="84"/>
      <c r="MBO20" s="84"/>
      <c r="MBP20" s="84"/>
      <c r="MBQ20" s="84"/>
      <c r="MBR20" s="84"/>
      <c r="MBS20" s="84"/>
      <c r="MBT20" s="84"/>
      <c r="MBU20" s="84"/>
      <c r="MBV20" s="84"/>
      <c r="MBW20" s="84"/>
      <c r="MBX20" s="84"/>
      <c r="MBY20" s="84"/>
      <c r="MBZ20" s="84"/>
      <c r="MCA20" s="84"/>
      <c r="MCB20" s="84"/>
      <c r="MCC20" s="84"/>
      <c r="MCD20" s="84"/>
      <c r="MCE20" s="84"/>
      <c r="MCF20" s="84"/>
      <c r="MCG20" s="84"/>
      <c r="MCH20" s="84"/>
      <c r="MCI20" s="84"/>
      <c r="MCJ20" s="84"/>
      <c r="MCK20" s="84"/>
      <c r="MCL20" s="84"/>
      <c r="MCM20" s="84"/>
      <c r="MCN20" s="84"/>
      <c r="MCO20" s="84"/>
      <c r="MCP20" s="84"/>
      <c r="MCQ20" s="84"/>
      <c r="MCR20" s="84"/>
      <c r="MCS20" s="84"/>
      <c r="MCT20" s="84"/>
      <c r="MCU20" s="84"/>
      <c r="MCV20" s="84"/>
      <c r="MCW20" s="84"/>
      <c r="MCX20" s="84"/>
      <c r="MCY20" s="84"/>
      <c r="MCZ20" s="84"/>
      <c r="MDA20" s="84"/>
      <c r="MDB20" s="84"/>
      <c r="MDC20" s="84"/>
      <c r="MDD20" s="84"/>
      <c r="MDE20" s="84"/>
      <c r="MDF20" s="84"/>
      <c r="MDG20" s="84"/>
      <c r="MDH20" s="84"/>
      <c r="MDI20" s="84"/>
      <c r="MDJ20" s="84"/>
      <c r="MDK20" s="84"/>
      <c r="MDL20" s="84"/>
      <c r="MDM20" s="84"/>
      <c r="MDN20" s="84"/>
      <c r="MDO20" s="84"/>
      <c r="MDP20" s="84"/>
      <c r="MDQ20" s="84"/>
      <c r="MDR20" s="84"/>
      <c r="MDS20" s="84"/>
      <c r="MDT20" s="84"/>
      <c r="MDU20" s="84"/>
      <c r="MDV20" s="84"/>
      <c r="MDW20" s="84"/>
      <c r="MDX20" s="84"/>
      <c r="MDY20" s="84"/>
      <c r="MDZ20" s="84"/>
      <c r="MEA20" s="84"/>
      <c r="MEB20" s="84"/>
      <c r="MEC20" s="84"/>
      <c r="MED20" s="84"/>
      <c r="MEE20" s="84"/>
      <c r="MEF20" s="84"/>
      <c r="MEG20" s="84"/>
      <c r="MEH20" s="84"/>
      <c r="MEI20" s="84"/>
      <c r="MEJ20" s="84"/>
      <c r="MEK20" s="84"/>
      <c r="MEL20" s="84"/>
      <c r="MEM20" s="84"/>
      <c r="MEN20" s="84"/>
      <c r="MEO20" s="84"/>
      <c r="MEP20" s="84"/>
      <c r="MEQ20" s="84"/>
      <c r="MER20" s="84"/>
      <c r="MES20" s="84"/>
      <c r="MET20" s="84"/>
      <c r="MEU20" s="84"/>
      <c r="MEV20" s="84"/>
      <c r="MEW20" s="84"/>
      <c r="MEX20" s="84"/>
      <c r="MEY20" s="84"/>
      <c r="MEZ20" s="84"/>
      <c r="MFA20" s="84"/>
      <c r="MFB20" s="84"/>
      <c r="MFC20" s="84"/>
      <c r="MFD20" s="84"/>
      <c r="MFE20" s="84"/>
      <c r="MFF20" s="84"/>
      <c r="MFG20" s="84"/>
      <c r="MFH20" s="84"/>
      <c r="MFI20" s="84"/>
      <c r="MFJ20" s="84"/>
      <c r="MFK20" s="84"/>
      <c r="MFL20" s="84"/>
      <c r="MFM20" s="84"/>
      <c r="MFN20" s="84"/>
      <c r="MFO20" s="84"/>
      <c r="MFP20" s="84"/>
      <c r="MFQ20" s="84"/>
      <c r="MFR20" s="84"/>
      <c r="MFS20" s="84"/>
      <c r="MFT20" s="84"/>
      <c r="MFU20" s="84"/>
      <c r="MFV20" s="84"/>
      <c r="MFW20" s="84"/>
      <c r="MFX20" s="84"/>
      <c r="MFY20" s="84"/>
      <c r="MFZ20" s="84"/>
      <c r="MGA20" s="84"/>
      <c r="MGB20" s="84"/>
      <c r="MGC20" s="84"/>
      <c r="MGD20" s="84"/>
      <c r="MGE20" s="84"/>
      <c r="MGF20" s="84"/>
      <c r="MGG20" s="84"/>
      <c r="MGH20" s="84"/>
      <c r="MGI20" s="84"/>
      <c r="MGJ20" s="84"/>
      <c r="MGK20" s="84"/>
      <c r="MGL20" s="84"/>
      <c r="MGM20" s="84"/>
      <c r="MGN20" s="84"/>
      <c r="MGO20" s="84"/>
      <c r="MGP20" s="84"/>
      <c r="MGQ20" s="84"/>
      <c r="MGR20" s="84"/>
      <c r="MGS20" s="84"/>
      <c r="MGT20" s="84"/>
      <c r="MGU20" s="84"/>
      <c r="MGV20" s="84"/>
      <c r="MGW20" s="84"/>
      <c r="MGX20" s="84"/>
      <c r="MGY20" s="84"/>
      <c r="MGZ20" s="84"/>
      <c r="MHA20" s="84"/>
      <c r="MHB20" s="84"/>
      <c r="MHC20" s="84"/>
      <c r="MHD20" s="84"/>
      <c r="MHE20" s="84"/>
      <c r="MHF20" s="84"/>
      <c r="MHG20" s="84"/>
      <c r="MHH20" s="84"/>
      <c r="MHI20" s="84"/>
      <c r="MHJ20" s="84"/>
      <c r="MHK20" s="84"/>
      <c r="MHL20" s="84"/>
      <c r="MHM20" s="84"/>
      <c r="MHN20" s="84"/>
      <c r="MHO20" s="84"/>
      <c r="MHP20" s="84"/>
      <c r="MHQ20" s="84"/>
      <c r="MHR20" s="84"/>
      <c r="MHS20" s="84"/>
      <c r="MHT20" s="84"/>
      <c r="MHU20" s="84"/>
      <c r="MHV20" s="84"/>
      <c r="MHW20" s="84"/>
      <c r="MHX20" s="84"/>
      <c r="MHY20" s="84"/>
      <c r="MHZ20" s="84"/>
      <c r="MIA20" s="84"/>
      <c r="MIB20" s="84"/>
      <c r="MIC20" s="84"/>
      <c r="MID20" s="84"/>
      <c r="MIE20" s="84"/>
      <c r="MIF20" s="84"/>
      <c r="MIG20" s="84"/>
      <c r="MIH20" s="84"/>
      <c r="MII20" s="84"/>
      <c r="MIJ20" s="84"/>
      <c r="MIK20" s="84"/>
      <c r="MIL20" s="84"/>
      <c r="MIM20" s="84"/>
      <c r="MIN20" s="84"/>
      <c r="MIO20" s="84"/>
      <c r="MIP20" s="84"/>
      <c r="MIQ20" s="84"/>
      <c r="MIR20" s="84"/>
      <c r="MIS20" s="84"/>
      <c r="MIT20" s="84"/>
      <c r="MIU20" s="84"/>
      <c r="MIV20" s="84"/>
      <c r="MIW20" s="84"/>
      <c r="MIX20" s="84"/>
      <c r="MIY20" s="84"/>
      <c r="MIZ20" s="84"/>
      <c r="MJA20" s="84"/>
      <c r="MJB20" s="84"/>
      <c r="MJC20" s="84"/>
      <c r="MJD20" s="84"/>
      <c r="MJE20" s="84"/>
      <c r="MJF20" s="84"/>
      <c r="MJG20" s="84"/>
      <c r="MJH20" s="84"/>
      <c r="MJI20" s="84"/>
      <c r="MJJ20" s="84"/>
      <c r="MJK20" s="84"/>
      <c r="MJL20" s="84"/>
      <c r="MJM20" s="84"/>
      <c r="MJN20" s="84"/>
      <c r="MJO20" s="84"/>
      <c r="MJP20" s="84"/>
      <c r="MJQ20" s="84"/>
      <c r="MJR20" s="84"/>
      <c r="MJS20" s="84"/>
      <c r="MJT20" s="84"/>
      <c r="MJU20" s="84"/>
      <c r="MJV20" s="84"/>
      <c r="MJW20" s="84"/>
      <c r="MJX20" s="84"/>
      <c r="MJY20" s="84"/>
      <c r="MJZ20" s="84"/>
      <c r="MKA20" s="84"/>
      <c r="MKB20" s="84"/>
      <c r="MKC20" s="84"/>
      <c r="MKD20" s="84"/>
      <c r="MKE20" s="84"/>
      <c r="MKF20" s="84"/>
      <c r="MKG20" s="84"/>
      <c r="MKH20" s="84"/>
      <c r="MKI20" s="84"/>
      <c r="MKJ20" s="84"/>
      <c r="MKK20" s="84"/>
      <c r="MKL20" s="84"/>
      <c r="MKM20" s="84"/>
      <c r="MKN20" s="84"/>
      <c r="MKO20" s="84"/>
      <c r="MKP20" s="84"/>
      <c r="MKQ20" s="84"/>
      <c r="MKR20" s="84"/>
      <c r="MKS20" s="84"/>
      <c r="MKT20" s="84"/>
      <c r="MKU20" s="84"/>
      <c r="MKV20" s="84"/>
      <c r="MKW20" s="84"/>
      <c r="MKX20" s="84"/>
      <c r="MKY20" s="84"/>
      <c r="MKZ20" s="84"/>
      <c r="MLA20" s="84"/>
      <c r="MLB20" s="84"/>
      <c r="MLC20" s="84"/>
      <c r="MLD20" s="84"/>
      <c r="MLE20" s="84"/>
      <c r="MLF20" s="84"/>
      <c r="MLG20" s="84"/>
      <c r="MLH20" s="84"/>
      <c r="MLI20" s="84"/>
      <c r="MLJ20" s="84"/>
      <c r="MLK20" s="84"/>
      <c r="MLL20" s="84"/>
      <c r="MLM20" s="84"/>
      <c r="MLN20" s="84"/>
      <c r="MLO20" s="84"/>
      <c r="MLP20" s="84"/>
      <c r="MLQ20" s="84"/>
      <c r="MLR20" s="84"/>
      <c r="MLS20" s="84"/>
      <c r="MLT20" s="84"/>
      <c r="MLU20" s="84"/>
      <c r="MLV20" s="84"/>
      <c r="MLW20" s="84"/>
      <c r="MLX20" s="84"/>
      <c r="MLY20" s="84"/>
      <c r="MLZ20" s="84"/>
      <c r="MMA20" s="84"/>
      <c r="MMB20" s="84"/>
      <c r="MMC20" s="84"/>
      <c r="MMD20" s="84"/>
      <c r="MME20" s="84"/>
      <c r="MMF20" s="84"/>
      <c r="MMG20" s="84"/>
      <c r="MMH20" s="84"/>
      <c r="MMI20" s="84"/>
      <c r="MMJ20" s="84"/>
      <c r="MMK20" s="84"/>
      <c r="MML20" s="84"/>
      <c r="MMM20" s="84"/>
      <c r="MMN20" s="84"/>
      <c r="MMO20" s="84"/>
      <c r="MMP20" s="84"/>
      <c r="MMQ20" s="84"/>
      <c r="MMR20" s="84"/>
      <c r="MMS20" s="84"/>
      <c r="MMT20" s="84"/>
      <c r="MMU20" s="84"/>
      <c r="MMV20" s="84"/>
      <c r="MMW20" s="84"/>
      <c r="MMX20" s="84"/>
      <c r="MMY20" s="84"/>
      <c r="MMZ20" s="84"/>
      <c r="MNA20" s="84"/>
      <c r="MNB20" s="84"/>
      <c r="MNC20" s="84"/>
      <c r="MND20" s="84"/>
      <c r="MNE20" s="84"/>
      <c r="MNF20" s="84"/>
      <c r="MNG20" s="84"/>
      <c r="MNH20" s="84"/>
      <c r="MNI20" s="84"/>
      <c r="MNJ20" s="84"/>
      <c r="MNK20" s="84"/>
      <c r="MNL20" s="84"/>
      <c r="MNM20" s="84"/>
      <c r="MNN20" s="84"/>
      <c r="MNO20" s="84"/>
      <c r="MNP20" s="84"/>
      <c r="MNQ20" s="84"/>
      <c r="MNR20" s="84"/>
      <c r="MNS20" s="84"/>
      <c r="MNT20" s="84"/>
      <c r="MNU20" s="84"/>
      <c r="MNV20" s="84"/>
      <c r="MNW20" s="84"/>
      <c r="MNX20" s="84"/>
      <c r="MNY20" s="84"/>
      <c r="MNZ20" s="84"/>
      <c r="MOA20" s="84"/>
      <c r="MOB20" s="84"/>
      <c r="MOC20" s="84"/>
      <c r="MOD20" s="84"/>
      <c r="MOE20" s="84"/>
      <c r="MOF20" s="84"/>
      <c r="MOG20" s="84"/>
      <c r="MOH20" s="84"/>
      <c r="MOI20" s="84"/>
      <c r="MOJ20" s="84"/>
      <c r="MOK20" s="84"/>
      <c r="MOL20" s="84"/>
      <c r="MOM20" s="84"/>
      <c r="MON20" s="84"/>
      <c r="MOO20" s="84"/>
      <c r="MOP20" s="84"/>
      <c r="MOQ20" s="84"/>
      <c r="MOR20" s="84"/>
      <c r="MOS20" s="84"/>
      <c r="MOT20" s="84"/>
      <c r="MOU20" s="84"/>
      <c r="MOV20" s="84"/>
      <c r="MOW20" s="84"/>
      <c r="MOX20" s="84"/>
      <c r="MOY20" s="84"/>
      <c r="MOZ20" s="84"/>
      <c r="MPA20" s="84"/>
      <c r="MPB20" s="84"/>
      <c r="MPC20" s="84"/>
      <c r="MPD20" s="84"/>
      <c r="MPE20" s="84"/>
      <c r="MPF20" s="84"/>
      <c r="MPG20" s="84"/>
      <c r="MPH20" s="84"/>
      <c r="MPI20" s="84"/>
      <c r="MPJ20" s="84"/>
      <c r="MPK20" s="84"/>
      <c r="MPL20" s="84"/>
      <c r="MPM20" s="84"/>
      <c r="MPN20" s="84"/>
      <c r="MPO20" s="84"/>
      <c r="MPP20" s="84"/>
      <c r="MPQ20" s="84"/>
      <c r="MPR20" s="84"/>
      <c r="MPS20" s="84"/>
      <c r="MPT20" s="84"/>
      <c r="MPU20" s="84"/>
      <c r="MPV20" s="84"/>
      <c r="MPW20" s="84"/>
      <c r="MPX20" s="84"/>
      <c r="MPY20" s="84"/>
      <c r="MPZ20" s="84"/>
      <c r="MQA20" s="84"/>
      <c r="MQB20" s="84"/>
      <c r="MQC20" s="84"/>
      <c r="MQD20" s="84"/>
      <c r="MQE20" s="84"/>
      <c r="MQF20" s="84"/>
      <c r="MQG20" s="84"/>
      <c r="MQH20" s="84"/>
      <c r="MQI20" s="84"/>
      <c r="MQJ20" s="84"/>
      <c r="MQK20" s="84"/>
      <c r="MQL20" s="84"/>
      <c r="MQM20" s="84"/>
      <c r="MQN20" s="84"/>
      <c r="MQO20" s="84"/>
      <c r="MQP20" s="84"/>
      <c r="MQQ20" s="84"/>
      <c r="MQR20" s="84"/>
      <c r="MQS20" s="84"/>
      <c r="MQT20" s="84"/>
      <c r="MQU20" s="84"/>
      <c r="MQV20" s="84"/>
      <c r="MQW20" s="84"/>
      <c r="MQX20" s="84"/>
      <c r="MQY20" s="84"/>
      <c r="MQZ20" s="84"/>
      <c r="MRA20" s="84"/>
      <c r="MRB20" s="84"/>
      <c r="MRC20" s="84"/>
      <c r="MRD20" s="84"/>
      <c r="MRE20" s="84"/>
      <c r="MRF20" s="84"/>
      <c r="MRG20" s="84"/>
      <c r="MRH20" s="84"/>
      <c r="MRI20" s="84"/>
      <c r="MRJ20" s="84"/>
      <c r="MRK20" s="84"/>
      <c r="MRL20" s="84"/>
      <c r="MRM20" s="84"/>
      <c r="MRN20" s="84"/>
      <c r="MRO20" s="84"/>
      <c r="MRP20" s="84"/>
      <c r="MRQ20" s="84"/>
      <c r="MRR20" s="84"/>
      <c r="MRS20" s="84"/>
      <c r="MRT20" s="84"/>
      <c r="MRU20" s="84"/>
      <c r="MRV20" s="84"/>
      <c r="MRW20" s="84"/>
      <c r="MRX20" s="84"/>
      <c r="MRY20" s="84"/>
      <c r="MRZ20" s="84"/>
      <c r="MSA20" s="84"/>
      <c r="MSB20" s="84"/>
      <c r="MSC20" s="84"/>
      <c r="MSD20" s="84"/>
      <c r="MSE20" s="84"/>
      <c r="MSF20" s="84"/>
      <c r="MSG20" s="84"/>
      <c r="MSH20" s="84"/>
      <c r="MSI20" s="84"/>
      <c r="MSJ20" s="84"/>
      <c r="MSK20" s="84"/>
      <c r="MSL20" s="84"/>
      <c r="MSM20" s="84"/>
      <c r="MSN20" s="84"/>
      <c r="MSO20" s="84"/>
      <c r="MSP20" s="84"/>
      <c r="MSQ20" s="84"/>
      <c r="MSR20" s="84"/>
      <c r="MSS20" s="84"/>
      <c r="MST20" s="84"/>
      <c r="MSU20" s="84"/>
      <c r="MSV20" s="84"/>
      <c r="MSW20" s="84"/>
      <c r="MSX20" s="84"/>
      <c r="MSY20" s="84"/>
      <c r="MSZ20" s="84"/>
      <c r="MTA20" s="84"/>
      <c r="MTB20" s="84"/>
      <c r="MTC20" s="84"/>
      <c r="MTD20" s="84"/>
      <c r="MTE20" s="84"/>
      <c r="MTF20" s="84"/>
      <c r="MTG20" s="84"/>
      <c r="MTH20" s="84"/>
      <c r="MTI20" s="84"/>
      <c r="MTJ20" s="84"/>
      <c r="MTK20" s="84"/>
      <c r="MTL20" s="84"/>
      <c r="MTM20" s="84"/>
      <c r="MTN20" s="84"/>
      <c r="MTO20" s="84"/>
      <c r="MTP20" s="84"/>
      <c r="MTQ20" s="84"/>
      <c r="MTR20" s="84"/>
      <c r="MTS20" s="84"/>
      <c r="MTT20" s="84"/>
      <c r="MTU20" s="84"/>
      <c r="MTV20" s="84"/>
      <c r="MTW20" s="84"/>
      <c r="MTX20" s="84"/>
      <c r="MTY20" s="84"/>
      <c r="MTZ20" s="84"/>
      <c r="MUA20" s="84"/>
      <c r="MUB20" s="84"/>
      <c r="MUC20" s="84"/>
      <c r="MUD20" s="84"/>
      <c r="MUE20" s="84"/>
      <c r="MUF20" s="84"/>
      <c r="MUG20" s="84"/>
      <c r="MUH20" s="84"/>
      <c r="MUI20" s="84"/>
      <c r="MUJ20" s="84"/>
      <c r="MUK20" s="84"/>
      <c r="MUL20" s="84"/>
      <c r="MUM20" s="84"/>
      <c r="MUN20" s="84"/>
      <c r="MUO20" s="84"/>
      <c r="MUP20" s="84"/>
      <c r="MUQ20" s="84"/>
      <c r="MUR20" s="84"/>
      <c r="MUS20" s="84"/>
      <c r="MUT20" s="84"/>
      <c r="MUU20" s="84"/>
      <c r="MUV20" s="84"/>
      <c r="MUW20" s="84"/>
      <c r="MUX20" s="84"/>
      <c r="MUY20" s="84"/>
      <c r="MUZ20" s="84"/>
      <c r="MVA20" s="84"/>
      <c r="MVB20" s="84"/>
      <c r="MVC20" s="84"/>
      <c r="MVD20" s="84"/>
      <c r="MVE20" s="84"/>
      <c r="MVF20" s="84"/>
      <c r="MVG20" s="84"/>
      <c r="MVH20" s="84"/>
      <c r="MVI20" s="84"/>
      <c r="MVJ20" s="84"/>
      <c r="MVK20" s="84"/>
      <c r="MVL20" s="84"/>
      <c r="MVM20" s="84"/>
      <c r="MVN20" s="84"/>
      <c r="MVO20" s="84"/>
      <c r="MVP20" s="84"/>
      <c r="MVQ20" s="84"/>
      <c r="MVR20" s="84"/>
      <c r="MVS20" s="84"/>
      <c r="MVT20" s="84"/>
      <c r="MVU20" s="84"/>
      <c r="MVV20" s="84"/>
      <c r="MVW20" s="84"/>
      <c r="MVX20" s="84"/>
      <c r="MVY20" s="84"/>
      <c r="MVZ20" s="84"/>
      <c r="MWA20" s="84"/>
      <c r="MWB20" s="84"/>
      <c r="MWC20" s="84"/>
      <c r="MWD20" s="84"/>
      <c r="MWE20" s="84"/>
      <c r="MWF20" s="84"/>
      <c r="MWG20" s="84"/>
      <c r="MWH20" s="84"/>
      <c r="MWI20" s="84"/>
      <c r="MWJ20" s="84"/>
      <c r="MWK20" s="84"/>
      <c r="MWL20" s="84"/>
      <c r="MWM20" s="84"/>
      <c r="MWN20" s="84"/>
      <c r="MWO20" s="84"/>
      <c r="MWP20" s="84"/>
      <c r="MWQ20" s="84"/>
      <c r="MWR20" s="84"/>
      <c r="MWS20" s="84"/>
      <c r="MWT20" s="84"/>
      <c r="MWU20" s="84"/>
      <c r="MWV20" s="84"/>
      <c r="MWW20" s="84"/>
      <c r="MWX20" s="84"/>
      <c r="MWY20" s="84"/>
      <c r="MWZ20" s="84"/>
      <c r="MXA20" s="84"/>
      <c r="MXB20" s="84"/>
      <c r="MXC20" s="84"/>
      <c r="MXD20" s="84"/>
      <c r="MXE20" s="84"/>
      <c r="MXF20" s="84"/>
      <c r="MXG20" s="84"/>
      <c r="MXH20" s="84"/>
      <c r="MXI20" s="84"/>
      <c r="MXJ20" s="84"/>
      <c r="MXK20" s="84"/>
      <c r="MXL20" s="84"/>
      <c r="MXM20" s="84"/>
      <c r="MXN20" s="84"/>
      <c r="MXO20" s="84"/>
      <c r="MXP20" s="84"/>
      <c r="MXQ20" s="84"/>
      <c r="MXR20" s="84"/>
      <c r="MXS20" s="84"/>
      <c r="MXT20" s="84"/>
      <c r="MXU20" s="84"/>
      <c r="MXV20" s="84"/>
      <c r="MXW20" s="84"/>
      <c r="MXX20" s="84"/>
      <c r="MXY20" s="84"/>
      <c r="MXZ20" s="84"/>
      <c r="MYA20" s="84"/>
      <c r="MYB20" s="84"/>
      <c r="MYC20" s="84"/>
      <c r="MYD20" s="84"/>
      <c r="MYE20" s="84"/>
      <c r="MYF20" s="84"/>
      <c r="MYG20" s="84"/>
      <c r="MYH20" s="84"/>
      <c r="MYI20" s="84"/>
      <c r="MYJ20" s="84"/>
      <c r="MYK20" s="84"/>
      <c r="MYL20" s="84"/>
      <c r="MYM20" s="84"/>
      <c r="MYN20" s="84"/>
      <c r="MYO20" s="84"/>
      <c r="MYP20" s="84"/>
      <c r="MYQ20" s="84"/>
      <c r="MYR20" s="84"/>
      <c r="MYS20" s="84"/>
      <c r="MYT20" s="84"/>
      <c r="MYU20" s="84"/>
      <c r="MYV20" s="84"/>
      <c r="MYW20" s="84"/>
      <c r="MYX20" s="84"/>
      <c r="MYY20" s="84"/>
      <c r="MYZ20" s="84"/>
      <c r="MZA20" s="84"/>
      <c r="MZB20" s="84"/>
      <c r="MZC20" s="84"/>
      <c r="MZD20" s="84"/>
      <c r="MZE20" s="84"/>
      <c r="MZF20" s="84"/>
      <c r="MZG20" s="84"/>
      <c r="MZH20" s="84"/>
      <c r="MZI20" s="84"/>
      <c r="MZJ20" s="84"/>
      <c r="MZK20" s="84"/>
      <c r="MZL20" s="84"/>
      <c r="MZM20" s="84"/>
      <c r="MZN20" s="84"/>
      <c r="MZO20" s="84"/>
      <c r="MZP20" s="84"/>
      <c r="MZQ20" s="84"/>
      <c r="MZR20" s="84"/>
      <c r="MZS20" s="84"/>
      <c r="MZT20" s="84"/>
      <c r="MZU20" s="84"/>
      <c r="MZV20" s="84"/>
      <c r="MZW20" s="84"/>
      <c r="MZX20" s="84"/>
      <c r="MZY20" s="84"/>
      <c r="MZZ20" s="84"/>
      <c r="NAA20" s="84"/>
      <c r="NAB20" s="84"/>
      <c r="NAC20" s="84"/>
      <c r="NAD20" s="84"/>
      <c r="NAE20" s="84"/>
      <c r="NAF20" s="84"/>
      <c r="NAG20" s="84"/>
      <c r="NAH20" s="84"/>
      <c r="NAI20" s="84"/>
      <c r="NAJ20" s="84"/>
      <c r="NAK20" s="84"/>
      <c r="NAL20" s="84"/>
      <c r="NAM20" s="84"/>
      <c r="NAN20" s="84"/>
      <c r="NAO20" s="84"/>
      <c r="NAP20" s="84"/>
      <c r="NAQ20" s="84"/>
      <c r="NAR20" s="84"/>
      <c r="NAS20" s="84"/>
      <c r="NAT20" s="84"/>
      <c r="NAU20" s="84"/>
      <c r="NAV20" s="84"/>
      <c r="NAW20" s="84"/>
      <c r="NAX20" s="84"/>
      <c r="NAY20" s="84"/>
      <c r="NAZ20" s="84"/>
      <c r="NBA20" s="84"/>
      <c r="NBB20" s="84"/>
      <c r="NBC20" s="84"/>
      <c r="NBD20" s="84"/>
      <c r="NBE20" s="84"/>
      <c r="NBF20" s="84"/>
      <c r="NBG20" s="84"/>
      <c r="NBH20" s="84"/>
      <c r="NBI20" s="84"/>
      <c r="NBJ20" s="84"/>
      <c r="NBK20" s="84"/>
      <c r="NBL20" s="84"/>
      <c r="NBM20" s="84"/>
      <c r="NBN20" s="84"/>
      <c r="NBO20" s="84"/>
      <c r="NBP20" s="84"/>
      <c r="NBQ20" s="84"/>
      <c r="NBR20" s="84"/>
      <c r="NBS20" s="84"/>
      <c r="NBT20" s="84"/>
      <c r="NBU20" s="84"/>
      <c r="NBV20" s="84"/>
      <c r="NBW20" s="84"/>
      <c r="NBX20" s="84"/>
      <c r="NBY20" s="84"/>
      <c r="NBZ20" s="84"/>
      <c r="NCA20" s="84"/>
      <c r="NCB20" s="84"/>
      <c r="NCC20" s="84"/>
      <c r="NCD20" s="84"/>
      <c r="NCE20" s="84"/>
      <c r="NCF20" s="84"/>
      <c r="NCG20" s="84"/>
      <c r="NCH20" s="84"/>
      <c r="NCI20" s="84"/>
      <c r="NCJ20" s="84"/>
      <c r="NCK20" s="84"/>
      <c r="NCL20" s="84"/>
      <c r="NCM20" s="84"/>
      <c r="NCN20" s="84"/>
      <c r="NCO20" s="84"/>
      <c r="NCP20" s="84"/>
      <c r="NCQ20" s="84"/>
      <c r="NCR20" s="84"/>
      <c r="NCS20" s="84"/>
      <c r="NCT20" s="84"/>
      <c r="NCU20" s="84"/>
      <c r="NCV20" s="84"/>
      <c r="NCW20" s="84"/>
      <c r="NCX20" s="84"/>
      <c r="NCY20" s="84"/>
      <c r="NCZ20" s="84"/>
      <c r="NDA20" s="84"/>
      <c r="NDB20" s="84"/>
      <c r="NDC20" s="84"/>
      <c r="NDD20" s="84"/>
      <c r="NDE20" s="84"/>
      <c r="NDF20" s="84"/>
      <c r="NDG20" s="84"/>
      <c r="NDH20" s="84"/>
      <c r="NDI20" s="84"/>
      <c r="NDJ20" s="84"/>
      <c r="NDK20" s="84"/>
      <c r="NDL20" s="84"/>
      <c r="NDM20" s="84"/>
      <c r="NDN20" s="84"/>
      <c r="NDO20" s="84"/>
      <c r="NDP20" s="84"/>
      <c r="NDQ20" s="84"/>
      <c r="NDR20" s="84"/>
      <c r="NDS20" s="84"/>
      <c r="NDT20" s="84"/>
      <c r="NDU20" s="84"/>
      <c r="NDV20" s="84"/>
      <c r="NDW20" s="84"/>
      <c r="NDX20" s="84"/>
      <c r="NDY20" s="84"/>
      <c r="NDZ20" s="84"/>
      <c r="NEA20" s="84"/>
      <c r="NEB20" s="84"/>
      <c r="NEC20" s="84"/>
      <c r="NED20" s="84"/>
      <c r="NEE20" s="84"/>
      <c r="NEF20" s="84"/>
      <c r="NEG20" s="84"/>
      <c r="NEH20" s="84"/>
      <c r="NEI20" s="84"/>
      <c r="NEJ20" s="84"/>
      <c r="NEK20" s="84"/>
      <c r="NEL20" s="84"/>
      <c r="NEM20" s="84"/>
      <c r="NEN20" s="84"/>
      <c r="NEO20" s="84"/>
      <c r="NEP20" s="84"/>
      <c r="NEQ20" s="84"/>
      <c r="NER20" s="84"/>
      <c r="NES20" s="84"/>
      <c r="NET20" s="84"/>
      <c r="NEU20" s="84"/>
      <c r="NEV20" s="84"/>
      <c r="NEW20" s="84"/>
      <c r="NEX20" s="84"/>
      <c r="NEY20" s="84"/>
      <c r="NEZ20" s="84"/>
      <c r="NFA20" s="84"/>
      <c r="NFB20" s="84"/>
      <c r="NFC20" s="84"/>
      <c r="NFD20" s="84"/>
      <c r="NFE20" s="84"/>
      <c r="NFF20" s="84"/>
      <c r="NFG20" s="84"/>
      <c r="NFH20" s="84"/>
      <c r="NFI20" s="84"/>
      <c r="NFJ20" s="84"/>
      <c r="NFK20" s="84"/>
      <c r="NFL20" s="84"/>
      <c r="NFM20" s="84"/>
      <c r="NFN20" s="84"/>
      <c r="NFO20" s="84"/>
      <c r="NFP20" s="84"/>
      <c r="NFQ20" s="84"/>
      <c r="NFR20" s="84"/>
      <c r="NFS20" s="84"/>
      <c r="NFT20" s="84"/>
      <c r="NFU20" s="84"/>
      <c r="NFV20" s="84"/>
      <c r="NFW20" s="84"/>
      <c r="NFX20" s="84"/>
      <c r="NFY20" s="84"/>
      <c r="NFZ20" s="84"/>
      <c r="NGA20" s="84"/>
      <c r="NGB20" s="84"/>
      <c r="NGC20" s="84"/>
      <c r="NGD20" s="84"/>
      <c r="NGE20" s="84"/>
      <c r="NGF20" s="84"/>
      <c r="NGG20" s="84"/>
      <c r="NGH20" s="84"/>
      <c r="NGI20" s="84"/>
      <c r="NGJ20" s="84"/>
      <c r="NGK20" s="84"/>
      <c r="NGL20" s="84"/>
      <c r="NGM20" s="84"/>
      <c r="NGN20" s="84"/>
      <c r="NGO20" s="84"/>
      <c r="NGP20" s="84"/>
      <c r="NGQ20" s="84"/>
      <c r="NGR20" s="84"/>
      <c r="NGS20" s="84"/>
      <c r="NGT20" s="84"/>
      <c r="NGU20" s="84"/>
      <c r="NGV20" s="84"/>
      <c r="NGW20" s="84"/>
      <c r="NGX20" s="84"/>
      <c r="NGY20" s="84"/>
      <c r="NGZ20" s="84"/>
      <c r="NHA20" s="84"/>
      <c r="NHB20" s="84"/>
      <c r="NHC20" s="84"/>
      <c r="NHD20" s="84"/>
      <c r="NHE20" s="84"/>
      <c r="NHF20" s="84"/>
      <c r="NHG20" s="84"/>
      <c r="NHH20" s="84"/>
      <c r="NHI20" s="84"/>
      <c r="NHJ20" s="84"/>
      <c r="NHK20" s="84"/>
      <c r="NHL20" s="84"/>
      <c r="NHM20" s="84"/>
      <c r="NHN20" s="84"/>
      <c r="NHO20" s="84"/>
      <c r="NHP20" s="84"/>
      <c r="NHQ20" s="84"/>
      <c r="NHR20" s="84"/>
      <c r="NHS20" s="84"/>
      <c r="NHT20" s="84"/>
      <c r="NHU20" s="84"/>
      <c r="NHV20" s="84"/>
      <c r="NHW20" s="84"/>
      <c r="NHX20" s="84"/>
      <c r="NHY20" s="84"/>
      <c r="NHZ20" s="84"/>
      <c r="NIA20" s="84"/>
      <c r="NIB20" s="84"/>
      <c r="NIC20" s="84"/>
      <c r="NID20" s="84"/>
      <c r="NIE20" s="84"/>
      <c r="NIF20" s="84"/>
      <c r="NIG20" s="84"/>
      <c r="NIH20" s="84"/>
      <c r="NII20" s="84"/>
      <c r="NIJ20" s="84"/>
      <c r="NIK20" s="84"/>
      <c r="NIL20" s="84"/>
      <c r="NIM20" s="84"/>
      <c r="NIN20" s="84"/>
      <c r="NIO20" s="84"/>
      <c r="NIP20" s="84"/>
      <c r="NIQ20" s="84"/>
      <c r="NIR20" s="84"/>
      <c r="NIS20" s="84"/>
      <c r="NIT20" s="84"/>
      <c r="NIU20" s="84"/>
      <c r="NIV20" s="84"/>
      <c r="NIW20" s="84"/>
      <c r="NIX20" s="84"/>
      <c r="NIY20" s="84"/>
      <c r="NIZ20" s="84"/>
      <c r="NJA20" s="84"/>
      <c r="NJB20" s="84"/>
      <c r="NJC20" s="84"/>
      <c r="NJD20" s="84"/>
      <c r="NJE20" s="84"/>
      <c r="NJF20" s="84"/>
      <c r="NJG20" s="84"/>
      <c r="NJH20" s="84"/>
      <c r="NJI20" s="84"/>
      <c r="NJJ20" s="84"/>
      <c r="NJK20" s="84"/>
      <c r="NJL20" s="84"/>
      <c r="NJM20" s="84"/>
      <c r="NJN20" s="84"/>
      <c r="NJO20" s="84"/>
      <c r="NJP20" s="84"/>
      <c r="NJQ20" s="84"/>
      <c r="NJR20" s="84"/>
      <c r="NJS20" s="84"/>
      <c r="NJT20" s="84"/>
      <c r="NJU20" s="84"/>
      <c r="NJV20" s="84"/>
      <c r="NJW20" s="84"/>
      <c r="NJX20" s="84"/>
      <c r="NJY20" s="84"/>
      <c r="NJZ20" s="84"/>
      <c r="NKA20" s="84"/>
      <c r="NKB20" s="84"/>
      <c r="NKC20" s="84"/>
      <c r="NKD20" s="84"/>
      <c r="NKE20" s="84"/>
      <c r="NKF20" s="84"/>
      <c r="NKG20" s="84"/>
      <c r="NKH20" s="84"/>
      <c r="NKI20" s="84"/>
      <c r="NKJ20" s="84"/>
      <c r="NKK20" s="84"/>
      <c r="NKL20" s="84"/>
      <c r="NKM20" s="84"/>
      <c r="NKN20" s="84"/>
      <c r="NKO20" s="84"/>
      <c r="NKP20" s="84"/>
      <c r="NKQ20" s="84"/>
      <c r="NKR20" s="84"/>
      <c r="NKS20" s="84"/>
      <c r="NKT20" s="84"/>
      <c r="NKU20" s="84"/>
      <c r="NKV20" s="84"/>
      <c r="NKW20" s="84"/>
      <c r="NKX20" s="84"/>
      <c r="NKY20" s="84"/>
      <c r="NKZ20" s="84"/>
      <c r="NLA20" s="84"/>
      <c r="NLB20" s="84"/>
      <c r="NLC20" s="84"/>
      <c r="NLD20" s="84"/>
      <c r="NLE20" s="84"/>
      <c r="NLF20" s="84"/>
      <c r="NLG20" s="84"/>
      <c r="NLH20" s="84"/>
      <c r="NLI20" s="84"/>
      <c r="NLJ20" s="84"/>
      <c r="NLK20" s="84"/>
      <c r="NLL20" s="84"/>
      <c r="NLM20" s="84"/>
      <c r="NLN20" s="84"/>
      <c r="NLO20" s="84"/>
      <c r="NLP20" s="84"/>
      <c r="NLQ20" s="84"/>
      <c r="NLR20" s="84"/>
      <c r="NLS20" s="84"/>
      <c r="NLT20" s="84"/>
      <c r="NLU20" s="84"/>
      <c r="NLV20" s="84"/>
      <c r="NLW20" s="84"/>
      <c r="NLX20" s="84"/>
      <c r="NLY20" s="84"/>
      <c r="NLZ20" s="84"/>
      <c r="NMA20" s="84"/>
      <c r="NMB20" s="84"/>
      <c r="NMC20" s="84"/>
      <c r="NMD20" s="84"/>
      <c r="NME20" s="84"/>
      <c r="NMF20" s="84"/>
      <c r="NMG20" s="84"/>
      <c r="NMH20" s="84"/>
      <c r="NMI20" s="84"/>
      <c r="NMJ20" s="84"/>
      <c r="NMK20" s="84"/>
      <c r="NML20" s="84"/>
      <c r="NMM20" s="84"/>
      <c r="NMN20" s="84"/>
      <c r="NMO20" s="84"/>
      <c r="NMP20" s="84"/>
      <c r="NMQ20" s="84"/>
      <c r="NMR20" s="84"/>
      <c r="NMS20" s="84"/>
      <c r="NMT20" s="84"/>
      <c r="NMU20" s="84"/>
      <c r="NMV20" s="84"/>
      <c r="NMW20" s="84"/>
      <c r="NMX20" s="84"/>
      <c r="NMY20" s="84"/>
      <c r="NMZ20" s="84"/>
      <c r="NNA20" s="84"/>
      <c r="NNB20" s="84"/>
      <c r="NNC20" s="84"/>
      <c r="NND20" s="84"/>
      <c r="NNE20" s="84"/>
      <c r="NNF20" s="84"/>
      <c r="NNG20" s="84"/>
      <c r="NNH20" s="84"/>
      <c r="NNI20" s="84"/>
      <c r="NNJ20" s="84"/>
      <c r="NNK20" s="84"/>
      <c r="NNL20" s="84"/>
      <c r="NNM20" s="84"/>
      <c r="NNN20" s="84"/>
      <c r="NNO20" s="84"/>
      <c r="NNP20" s="84"/>
      <c r="NNQ20" s="84"/>
      <c r="NNR20" s="84"/>
      <c r="NNS20" s="84"/>
      <c r="NNT20" s="84"/>
      <c r="NNU20" s="84"/>
      <c r="NNV20" s="84"/>
      <c r="NNW20" s="84"/>
      <c r="NNX20" s="84"/>
      <c r="NNY20" s="84"/>
      <c r="NNZ20" s="84"/>
      <c r="NOA20" s="84"/>
      <c r="NOB20" s="84"/>
      <c r="NOC20" s="84"/>
      <c r="NOD20" s="84"/>
      <c r="NOE20" s="84"/>
      <c r="NOF20" s="84"/>
      <c r="NOG20" s="84"/>
      <c r="NOH20" s="84"/>
      <c r="NOI20" s="84"/>
      <c r="NOJ20" s="84"/>
      <c r="NOK20" s="84"/>
      <c r="NOL20" s="84"/>
      <c r="NOM20" s="84"/>
      <c r="NON20" s="84"/>
      <c r="NOO20" s="84"/>
      <c r="NOP20" s="84"/>
      <c r="NOQ20" s="84"/>
      <c r="NOR20" s="84"/>
      <c r="NOS20" s="84"/>
      <c r="NOT20" s="84"/>
      <c r="NOU20" s="84"/>
      <c r="NOV20" s="84"/>
      <c r="NOW20" s="84"/>
      <c r="NOX20" s="84"/>
      <c r="NOY20" s="84"/>
      <c r="NOZ20" s="84"/>
      <c r="NPA20" s="84"/>
      <c r="NPB20" s="84"/>
      <c r="NPC20" s="84"/>
      <c r="NPD20" s="84"/>
      <c r="NPE20" s="84"/>
      <c r="NPF20" s="84"/>
      <c r="NPG20" s="84"/>
      <c r="NPH20" s="84"/>
      <c r="NPI20" s="84"/>
      <c r="NPJ20" s="84"/>
      <c r="NPK20" s="84"/>
      <c r="NPL20" s="84"/>
      <c r="NPM20" s="84"/>
      <c r="NPN20" s="84"/>
      <c r="NPO20" s="84"/>
      <c r="NPP20" s="84"/>
      <c r="NPQ20" s="84"/>
      <c r="NPR20" s="84"/>
      <c r="NPS20" s="84"/>
      <c r="NPT20" s="84"/>
      <c r="NPU20" s="84"/>
      <c r="NPV20" s="84"/>
      <c r="NPW20" s="84"/>
      <c r="NPX20" s="84"/>
      <c r="NPY20" s="84"/>
      <c r="NPZ20" s="84"/>
      <c r="NQA20" s="84"/>
      <c r="NQB20" s="84"/>
      <c r="NQC20" s="84"/>
      <c r="NQD20" s="84"/>
      <c r="NQE20" s="84"/>
      <c r="NQF20" s="84"/>
      <c r="NQG20" s="84"/>
      <c r="NQH20" s="84"/>
      <c r="NQI20" s="84"/>
      <c r="NQJ20" s="84"/>
      <c r="NQK20" s="84"/>
      <c r="NQL20" s="84"/>
      <c r="NQM20" s="84"/>
      <c r="NQN20" s="84"/>
      <c r="NQO20" s="84"/>
      <c r="NQP20" s="84"/>
      <c r="NQQ20" s="84"/>
      <c r="NQR20" s="84"/>
      <c r="NQS20" s="84"/>
      <c r="NQT20" s="84"/>
      <c r="NQU20" s="84"/>
      <c r="NQV20" s="84"/>
      <c r="NQW20" s="84"/>
      <c r="NQX20" s="84"/>
      <c r="NQY20" s="84"/>
      <c r="NQZ20" s="84"/>
      <c r="NRA20" s="84"/>
      <c r="NRB20" s="84"/>
      <c r="NRC20" s="84"/>
      <c r="NRD20" s="84"/>
      <c r="NRE20" s="84"/>
      <c r="NRF20" s="84"/>
      <c r="NRG20" s="84"/>
      <c r="NRH20" s="84"/>
      <c r="NRI20" s="84"/>
      <c r="NRJ20" s="84"/>
      <c r="NRK20" s="84"/>
      <c r="NRL20" s="84"/>
      <c r="NRM20" s="84"/>
      <c r="NRN20" s="84"/>
      <c r="NRO20" s="84"/>
      <c r="NRP20" s="84"/>
      <c r="NRQ20" s="84"/>
      <c r="NRR20" s="84"/>
      <c r="NRS20" s="84"/>
      <c r="NRT20" s="84"/>
      <c r="NRU20" s="84"/>
      <c r="NRV20" s="84"/>
      <c r="NRW20" s="84"/>
      <c r="NRX20" s="84"/>
      <c r="NRY20" s="84"/>
      <c r="NRZ20" s="84"/>
      <c r="NSA20" s="84"/>
      <c r="NSB20" s="84"/>
      <c r="NSC20" s="84"/>
      <c r="NSD20" s="84"/>
      <c r="NSE20" s="84"/>
      <c r="NSF20" s="84"/>
      <c r="NSG20" s="84"/>
      <c r="NSH20" s="84"/>
      <c r="NSI20" s="84"/>
      <c r="NSJ20" s="84"/>
      <c r="NSK20" s="84"/>
      <c r="NSL20" s="84"/>
      <c r="NSM20" s="84"/>
      <c r="NSN20" s="84"/>
      <c r="NSO20" s="84"/>
      <c r="NSP20" s="84"/>
      <c r="NSQ20" s="84"/>
      <c r="NSR20" s="84"/>
      <c r="NSS20" s="84"/>
      <c r="NST20" s="84"/>
      <c r="NSU20" s="84"/>
      <c r="NSV20" s="84"/>
      <c r="NSW20" s="84"/>
      <c r="NSX20" s="84"/>
      <c r="NSY20" s="84"/>
      <c r="NSZ20" s="84"/>
      <c r="NTA20" s="84"/>
      <c r="NTB20" s="84"/>
      <c r="NTC20" s="84"/>
      <c r="NTD20" s="84"/>
      <c r="NTE20" s="84"/>
      <c r="NTF20" s="84"/>
      <c r="NTG20" s="84"/>
      <c r="NTH20" s="84"/>
      <c r="NTI20" s="84"/>
      <c r="NTJ20" s="84"/>
      <c r="NTK20" s="84"/>
      <c r="NTL20" s="84"/>
      <c r="NTM20" s="84"/>
      <c r="NTN20" s="84"/>
      <c r="NTO20" s="84"/>
      <c r="NTP20" s="84"/>
      <c r="NTQ20" s="84"/>
      <c r="NTR20" s="84"/>
      <c r="NTS20" s="84"/>
      <c r="NTT20" s="84"/>
      <c r="NTU20" s="84"/>
      <c r="NTV20" s="84"/>
      <c r="NTW20" s="84"/>
      <c r="NTX20" s="84"/>
      <c r="NTY20" s="84"/>
      <c r="NTZ20" s="84"/>
      <c r="NUA20" s="84"/>
      <c r="NUB20" s="84"/>
      <c r="NUC20" s="84"/>
      <c r="NUD20" s="84"/>
      <c r="NUE20" s="84"/>
      <c r="NUF20" s="84"/>
      <c r="NUG20" s="84"/>
      <c r="NUH20" s="84"/>
      <c r="NUI20" s="84"/>
      <c r="NUJ20" s="84"/>
      <c r="NUK20" s="84"/>
      <c r="NUL20" s="84"/>
      <c r="NUM20" s="84"/>
      <c r="NUN20" s="84"/>
      <c r="NUO20" s="84"/>
      <c r="NUP20" s="84"/>
      <c r="NUQ20" s="84"/>
      <c r="NUR20" s="84"/>
      <c r="NUS20" s="84"/>
      <c r="NUT20" s="84"/>
      <c r="NUU20" s="84"/>
      <c r="NUV20" s="84"/>
      <c r="NUW20" s="84"/>
      <c r="NUX20" s="84"/>
      <c r="NUY20" s="84"/>
      <c r="NUZ20" s="84"/>
      <c r="NVA20" s="84"/>
      <c r="NVB20" s="84"/>
      <c r="NVC20" s="84"/>
      <c r="NVD20" s="84"/>
      <c r="NVE20" s="84"/>
      <c r="NVF20" s="84"/>
      <c r="NVG20" s="84"/>
      <c r="NVH20" s="84"/>
      <c r="NVI20" s="84"/>
      <c r="NVJ20" s="84"/>
      <c r="NVK20" s="84"/>
      <c r="NVL20" s="84"/>
      <c r="NVM20" s="84"/>
      <c r="NVN20" s="84"/>
      <c r="NVO20" s="84"/>
      <c r="NVP20" s="84"/>
      <c r="NVQ20" s="84"/>
      <c r="NVR20" s="84"/>
      <c r="NVS20" s="84"/>
      <c r="NVT20" s="84"/>
      <c r="NVU20" s="84"/>
      <c r="NVV20" s="84"/>
      <c r="NVW20" s="84"/>
      <c r="NVX20" s="84"/>
      <c r="NVY20" s="84"/>
      <c r="NVZ20" s="84"/>
      <c r="NWA20" s="84"/>
      <c r="NWB20" s="84"/>
      <c r="NWC20" s="84"/>
      <c r="NWD20" s="84"/>
      <c r="NWE20" s="84"/>
      <c r="NWF20" s="84"/>
      <c r="NWG20" s="84"/>
      <c r="NWH20" s="84"/>
      <c r="NWI20" s="84"/>
      <c r="NWJ20" s="84"/>
      <c r="NWK20" s="84"/>
      <c r="NWL20" s="84"/>
      <c r="NWM20" s="84"/>
      <c r="NWN20" s="84"/>
      <c r="NWO20" s="84"/>
      <c r="NWP20" s="84"/>
      <c r="NWQ20" s="84"/>
      <c r="NWR20" s="84"/>
      <c r="NWS20" s="84"/>
      <c r="NWT20" s="84"/>
      <c r="NWU20" s="84"/>
      <c r="NWV20" s="84"/>
      <c r="NWW20" s="84"/>
      <c r="NWX20" s="84"/>
      <c r="NWY20" s="84"/>
      <c r="NWZ20" s="84"/>
      <c r="NXA20" s="84"/>
      <c r="NXB20" s="84"/>
      <c r="NXC20" s="84"/>
      <c r="NXD20" s="84"/>
      <c r="NXE20" s="84"/>
      <c r="NXF20" s="84"/>
      <c r="NXG20" s="84"/>
      <c r="NXH20" s="84"/>
      <c r="NXI20" s="84"/>
      <c r="NXJ20" s="84"/>
      <c r="NXK20" s="84"/>
      <c r="NXL20" s="84"/>
      <c r="NXM20" s="84"/>
      <c r="NXN20" s="84"/>
      <c r="NXO20" s="84"/>
      <c r="NXP20" s="84"/>
      <c r="NXQ20" s="84"/>
      <c r="NXR20" s="84"/>
      <c r="NXS20" s="84"/>
      <c r="NXT20" s="84"/>
      <c r="NXU20" s="84"/>
      <c r="NXV20" s="84"/>
      <c r="NXW20" s="84"/>
      <c r="NXX20" s="84"/>
      <c r="NXY20" s="84"/>
      <c r="NXZ20" s="84"/>
      <c r="NYA20" s="84"/>
      <c r="NYB20" s="84"/>
      <c r="NYC20" s="84"/>
      <c r="NYD20" s="84"/>
      <c r="NYE20" s="84"/>
      <c r="NYF20" s="84"/>
      <c r="NYG20" s="84"/>
      <c r="NYH20" s="84"/>
      <c r="NYI20" s="84"/>
      <c r="NYJ20" s="84"/>
      <c r="NYK20" s="84"/>
      <c r="NYL20" s="84"/>
      <c r="NYM20" s="84"/>
      <c r="NYN20" s="84"/>
      <c r="NYO20" s="84"/>
      <c r="NYP20" s="84"/>
      <c r="NYQ20" s="84"/>
      <c r="NYR20" s="84"/>
      <c r="NYS20" s="84"/>
      <c r="NYT20" s="84"/>
      <c r="NYU20" s="84"/>
      <c r="NYV20" s="84"/>
      <c r="NYW20" s="84"/>
      <c r="NYX20" s="84"/>
      <c r="NYY20" s="84"/>
      <c r="NYZ20" s="84"/>
      <c r="NZA20" s="84"/>
      <c r="NZB20" s="84"/>
      <c r="NZC20" s="84"/>
      <c r="NZD20" s="84"/>
      <c r="NZE20" s="84"/>
      <c r="NZF20" s="84"/>
      <c r="NZG20" s="84"/>
      <c r="NZH20" s="84"/>
      <c r="NZI20" s="84"/>
      <c r="NZJ20" s="84"/>
      <c r="NZK20" s="84"/>
      <c r="NZL20" s="84"/>
      <c r="NZM20" s="84"/>
      <c r="NZN20" s="84"/>
      <c r="NZO20" s="84"/>
      <c r="NZP20" s="84"/>
      <c r="NZQ20" s="84"/>
      <c r="NZR20" s="84"/>
      <c r="NZS20" s="84"/>
      <c r="NZT20" s="84"/>
      <c r="NZU20" s="84"/>
      <c r="NZV20" s="84"/>
      <c r="NZW20" s="84"/>
      <c r="NZX20" s="84"/>
      <c r="NZY20" s="84"/>
      <c r="NZZ20" s="84"/>
      <c r="OAA20" s="84"/>
      <c r="OAB20" s="84"/>
      <c r="OAC20" s="84"/>
      <c r="OAD20" s="84"/>
      <c r="OAE20" s="84"/>
      <c r="OAF20" s="84"/>
      <c r="OAG20" s="84"/>
      <c r="OAH20" s="84"/>
      <c r="OAI20" s="84"/>
      <c r="OAJ20" s="84"/>
      <c r="OAK20" s="84"/>
      <c r="OAL20" s="84"/>
      <c r="OAM20" s="84"/>
      <c r="OAN20" s="84"/>
      <c r="OAO20" s="84"/>
      <c r="OAP20" s="84"/>
      <c r="OAQ20" s="84"/>
      <c r="OAR20" s="84"/>
      <c r="OAS20" s="84"/>
      <c r="OAT20" s="84"/>
      <c r="OAU20" s="84"/>
      <c r="OAV20" s="84"/>
      <c r="OAW20" s="84"/>
      <c r="OAX20" s="84"/>
      <c r="OAY20" s="84"/>
      <c r="OAZ20" s="84"/>
      <c r="OBA20" s="84"/>
      <c r="OBB20" s="84"/>
      <c r="OBC20" s="84"/>
      <c r="OBD20" s="84"/>
      <c r="OBE20" s="84"/>
      <c r="OBF20" s="84"/>
      <c r="OBG20" s="84"/>
      <c r="OBH20" s="84"/>
      <c r="OBI20" s="84"/>
      <c r="OBJ20" s="84"/>
      <c r="OBK20" s="84"/>
      <c r="OBL20" s="84"/>
      <c r="OBM20" s="84"/>
      <c r="OBN20" s="84"/>
      <c r="OBO20" s="84"/>
      <c r="OBP20" s="84"/>
      <c r="OBQ20" s="84"/>
      <c r="OBR20" s="84"/>
      <c r="OBS20" s="84"/>
      <c r="OBT20" s="84"/>
      <c r="OBU20" s="84"/>
      <c r="OBV20" s="84"/>
      <c r="OBW20" s="84"/>
      <c r="OBX20" s="84"/>
      <c r="OBY20" s="84"/>
      <c r="OBZ20" s="84"/>
      <c r="OCA20" s="84"/>
      <c r="OCB20" s="84"/>
      <c r="OCC20" s="84"/>
      <c r="OCD20" s="84"/>
      <c r="OCE20" s="84"/>
      <c r="OCF20" s="84"/>
      <c r="OCG20" s="84"/>
      <c r="OCH20" s="84"/>
      <c r="OCI20" s="84"/>
      <c r="OCJ20" s="84"/>
      <c r="OCK20" s="84"/>
      <c r="OCL20" s="84"/>
      <c r="OCM20" s="84"/>
      <c r="OCN20" s="84"/>
      <c r="OCO20" s="84"/>
      <c r="OCP20" s="84"/>
      <c r="OCQ20" s="84"/>
      <c r="OCR20" s="84"/>
      <c r="OCS20" s="84"/>
      <c r="OCT20" s="84"/>
      <c r="OCU20" s="84"/>
      <c r="OCV20" s="84"/>
      <c r="OCW20" s="84"/>
      <c r="OCX20" s="84"/>
      <c r="OCY20" s="84"/>
      <c r="OCZ20" s="84"/>
      <c r="ODA20" s="84"/>
      <c r="ODB20" s="84"/>
      <c r="ODC20" s="84"/>
      <c r="ODD20" s="84"/>
      <c r="ODE20" s="84"/>
      <c r="ODF20" s="84"/>
      <c r="ODG20" s="84"/>
      <c r="ODH20" s="84"/>
      <c r="ODI20" s="84"/>
      <c r="ODJ20" s="84"/>
      <c r="ODK20" s="84"/>
      <c r="ODL20" s="84"/>
      <c r="ODM20" s="84"/>
      <c r="ODN20" s="84"/>
      <c r="ODO20" s="84"/>
      <c r="ODP20" s="84"/>
      <c r="ODQ20" s="84"/>
      <c r="ODR20" s="84"/>
      <c r="ODS20" s="84"/>
      <c r="ODT20" s="84"/>
      <c r="ODU20" s="84"/>
      <c r="ODV20" s="84"/>
      <c r="ODW20" s="84"/>
      <c r="ODX20" s="84"/>
      <c r="ODY20" s="84"/>
      <c r="ODZ20" s="84"/>
      <c r="OEA20" s="84"/>
      <c r="OEB20" s="84"/>
      <c r="OEC20" s="84"/>
      <c r="OED20" s="84"/>
      <c r="OEE20" s="84"/>
      <c r="OEF20" s="84"/>
      <c r="OEG20" s="84"/>
      <c r="OEH20" s="84"/>
      <c r="OEI20" s="84"/>
      <c r="OEJ20" s="84"/>
      <c r="OEK20" s="84"/>
      <c r="OEL20" s="84"/>
      <c r="OEM20" s="84"/>
      <c r="OEN20" s="84"/>
      <c r="OEO20" s="84"/>
      <c r="OEP20" s="84"/>
      <c r="OEQ20" s="84"/>
      <c r="OER20" s="84"/>
      <c r="OES20" s="84"/>
      <c r="OET20" s="84"/>
      <c r="OEU20" s="84"/>
      <c r="OEV20" s="84"/>
      <c r="OEW20" s="84"/>
      <c r="OEX20" s="84"/>
      <c r="OEY20" s="84"/>
      <c r="OEZ20" s="84"/>
      <c r="OFA20" s="84"/>
      <c r="OFB20" s="84"/>
      <c r="OFC20" s="84"/>
      <c r="OFD20" s="84"/>
      <c r="OFE20" s="84"/>
      <c r="OFF20" s="84"/>
      <c r="OFG20" s="84"/>
      <c r="OFH20" s="84"/>
      <c r="OFI20" s="84"/>
      <c r="OFJ20" s="84"/>
      <c r="OFK20" s="84"/>
      <c r="OFL20" s="84"/>
      <c r="OFM20" s="84"/>
      <c r="OFN20" s="84"/>
      <c r="OFO20" s="84"/>
      <c r="OFP20" s="84"/>
      <c r="OFQ20" s="84"/>
      <c r="OFR20" s="84"/>
      <c r="OFS20" s="84"/>
      <c r="OFT20" s="84"/>
      <c r="OFU20" s="84"/>
      <c r="OFV20" s="84"/>
      <c r="OFW20" s="84"/>
      <c r="OFX20" s="84"/>
      <c r="OFY20" s="84"/>
      <c r="OFZ20" s="84"/>
      <c r="OGA20" s="84"/>
      <c r="OGB20" s="84"/>
      <c r="OGC20" s="84"/>
      <c r="OGD20" s="84"/>
      <c r="OGE20" s="84"/>
      <c r="OGF20" s="84"/>
      <c r="OGG20" s="84"/>
      <c r="OGH20" s="84"/>
      <c r="OGI20" s="84"/>
      <c r="OGJ20" s="84"/>
      <c r="OGK20" s="84"/>
      <c r="OGL20" s="84"/>
      <c r="OGM20" s="84"/>
      <c r="OGN20" s="84"/>
      <c r="OGO20" s="84"/>
      <c r="OGP20" s="84"/>
      <c r="OGQ20" s="84"/>
      <c r="OGR20" s="84"/>
      <c r="OGS20" s="84"/>
      <c r="OGT20" s="84"/>
      <c r="OGU20" s="84"/>
      <c r="OGV20" s="84"/>
      <c r="OGW20" s="84"/>
      <c r="OGX20" s="84"/>
      <c r="OGY20" s="84"/>
      <c r="OGZ20" s="84"/>
      <c r="OHA20" s="84"/>
      <c r="OHB20" s="84"/>
      <c r="OHC20" s="84"/>
      <c r="OHD20" s="84"/>
      <c r="OHE20" s="84"/>
      <c r="OHF20" s="84"/>
      <c r="OHG20" s="84"/>
      <c r="OHH20" s="84"/>
      <c r="OHI20" s="84"/>
      <c r="OHJ20" s="84"/>
      <c r="OHK20" s="84"/>
      <c r="OHL20" s="84"/>
      <c r="OHM20" s="84"/>
      <c r="OHN20" s="84"/>
      <c r="OHO20" s="84"/>
      <c r="OHP20" s="84"/>
      <c r="OHQ20" s="84"/>
      <c r="OHR20" s="84"/>
      <c r="OHS20" s="84"/>
      <c r="OHT20" s="84"/>
      <c r="OHU20" s="84"/>
      <c r="OHV20" s="84"/>
      <c r="OHW20" s="84"/>
      <c r="OHX20" s="84"/>
      <c r="OHY20" s="84"/>
      <c r="OHZ20" s="84"/>
      <c r="OIA20" s="84"/>
      <c r="OIB20" s="84"/>
      <c r="OIC20" s="84"/>
      <c r="OID20" s="84"/>
      <c r="OIE20" s="84"/>
      <c r="OIF20" s="84"/>
      <c r="OIG20" s="84"/>
      <c r="OIH20" s="84"/>
      <c r="OII20" s="84"/>
      <c r="OIJ20" s="84"/>
      <c r="OIK20" s="84"/>
      <c r="OIL20" s="84"/>
      <c r="OIM20" s="84"/>
      <c r="OIN20" s="84"/>
      <c r="OIO20" s="84"/>
      <c r="OIP20" s="84"/>
      <c r="OIQ20" s="84"/>
      <c r="OIR20" s="84"/>
      <c r="OIS20" s="84"/>
      <c r="OIT20" s="84"/>
      <c r="OIU20" s="84"/>
      <c r="OIV20" s="84"/>
      <c r="OIW20" s="84"/>
      <c r="OIX20" s="84"/>
      <c r="OIY20" s="84"/>
      <c r="OIZ20" s="84"/>
      <c r="OJA20" s="84"/>
      <c r="OJB20" s="84"/>
      <c r="OJC20" s="84"/>
      <c r="OJD20" s="84"/>
      <c r="OJE20" s="84"/>
      <c r="OJF20" s="84"/>
      <c r="OJG20" s="84"/>
      <c r="OJH20" s="84"/>
      <c r="OJI20" s="84"/>
      <c r="OJJ20" s="84"/>
      <c r="OJK20" s="84"/>
      <c r="OJL20" s="84"/>
      <c r="OJM20" s="84"/>
      <c r="OJN20" s="84"/>
      <c r="OJO20" s="84"/>
      <c r="OJP20" s="84"/>
      <c r="OJQ20" s="84"/>
      <c r="OJR20" s="84"/>
      <c r="OJS20" s="84"/>
      <c r="OJT20" s="84"/>
      <c r="OJU20" s="84"/>
      <c r="OJV20" s="84"/>
      <c r="OJW20" s="84"/>
      <c r="OJX20" s="84"/>
      <c r="OJY20" s="84"/>
      <c r="OJZ20" s="84"/>
      <c r="OKA20" s="84"/>
      <c r="OKB20" s="84"/>
      <c r="OKC20" s="84"/>
      <c r="OKD20" s="84"/>
      <c r="OKE20" s="84"/>
      <c r="OKF20" s="84"/>
      <c r="OKG20" s="84"/>
      <c r="OKH20" s="84"/>
      <c r="OKI20" s="84"/>
      <c r="OKJ20" s="84"/>
      <c r="OKK20" s="84"/>
      <c r="OKL20" s="84"/>
      <c r="OKM20" s="84"/>
      <c r="OKN20" s="84"/>
      <c r="OKO20" s="84"/>
      <c r="OKP20" s="84"/>
      <c r="OKQ20" s="84"/>
      <c r="OKR20" s="84"/>
      <c r="OKS20" s="84"/>
      <c r="OKT20" s="84"/>
      <c r="OKU20" s="84"/>
      <c r="OKV20" s="84"/>
      <c r="OKW20" s="84"/>
      <c r="OKX20" s="84"/>
      <c r="OKY20" s="84"/>
      <c r="OKZ20" s="84"/>
      <c r="OLA20" s="84"/>
      <c r="OLB20" s="84"/>
      <c r="OLC20" s="84"/>
      <c r="OLD20" s="84"/>
      <c r="OLE20" s="84"/>
      <c r="OLF20" s="84"/>
      <c r="OLG20" s="84"/>
      <c r="OLH20" s="84"/>
      <c r="OLI20" s="84"/>
      <c r="OLJ20" s="84"/>
      <c r="OLK20" s="84"/>
      <c r="OLL20" s="84"/>
      <c r="OLM20" s="84"/>
      <c r="OLN20" s="84"/>
      <c r="OLO20" s="84"/>
      <c r="OLP20" s="84"/>
      <c r="OLQ20" s="84"/>
      <c r="OLR20" s="84"/>
      <c r="OLS20" s="84"/>
      <c r="OLT20" s="84"/>
      <c r="OLU20" s="84"/>
      <c r="OLV20" s="84"/>
      <c r="OLW20" s="84"/>
      <c r="OLX20" s="84"/>
      <c r="OLY20" s="84"/>
      <c r="OLZ20" s="84"/>
      <c r="OMA20" s="84"/>
      <c r="OMB20" s="84"/>
      <c r="OMC20" s="84"/>
      <c r="OMD20" s="84"/>
      <c r="OME20" s="84"/>
      <c r="OMF20" s="84"/>
      <c r="OMG20" s="84"/>
      <c r="OMH20" s="84"/>
      <c r="OMI20" s="84"/>
      <c r="OMJ20" s="84"/>
      <c r="OMK20" s="84"/>
      <c r="OML20" s="84"/>
      <c r="OMM20" s="84"/>
      <c r="OMN20" s="84"/>
      <c r="OMO20" s="84"/>
      <c r="OMP20" s="84"/>
      <c r="OMQ20" s="84"/>
      <c r="OMR20" s="84"/>
      <c r="OMS20" s="84"/>
      <c r="OMT20" s="84"/>
      <c r="OMU20" s="84"/>
      <c r="OMV20" s="84"/>
      <c r="OMW20" s="84"/>
      <c r="OMX20" s="84"/>
      <c r="OMY20" s="84"/>
      <c r="OMZ20" s="84"/>
      <c r="ONA20" s="84"/>
      <c r="ONB20" s="84"/>
      <c r="ONC20" s="84"/>
      <c r="OND20" s="84"/>
      <c r="ONE20" s="84"/>
      <c r="ONF20" s="84"/>
      <c r="ONG20" s="84"/>
      <c r="ONH20" s="84"/>
      <c r="ONI20" s="84"/>
      <c r="ONJ20" s="84"/>
      <c r="ONK20" s="84"/>
      <c r="ONL20" s="84"/>
      <c r="ONM20" s="84"/>
      <c r="ONN20" s="84"/>
      <c r="ONO20" s="84"/>
      <c r="ONP20" s="84"/>
      <c r="ONQ20" s="84"/>
      <c r="ONR20" s="84"/>
      <c r="ONS20" s="84"/>
      <c r="ONT20" s="84"/>
      <c r="ONU20" s="84"/>
      <c r="ONV20" s="84"/>
      <c r="ONW20" s="84"/>
      <c r="ONX20" s="84"/>
      <c r="ONY20" s="84"/>
      <c r="ONZ20" s="84"/>
      <c r="OOA20" s="84"/>
      <c r="OOB20" s="84"/>
      <c r="OOC20" s="84"/>
      <c r="OOD20" s="84"/>
      <c r="OOE20" s="84"/>
      <c r="OOF20" s="84"/>
      <c r="OOG20" s="84"/>
      <c r="OOH20" s="84"/>
      <c r="OOI20" s="84"/>
      <c r="OOJ20" s="84"/>
      <c r="OOK20" s="84"/>
      <c r="OOL20" s="84"/>
      <c r="OOM20" s="84"/>
      <c r="OON20" s="84"/>
      <c r="OOO20" s="84"/>
      <c r="OOP20" s="84"/>
      <c r="OOQ20" s="84"/>
      <c r="OOR20" s="84"/>
      <c r="OOS20" s="84"/>
      <c r="OOT20" s="84"/>
      <c r="OOU20" s="84"/>
      <c r="OOV20" s="84"/>
      <c r="OOW20" s="84"/>
      <c r="OOX20" s="84"/>
      <c r="OOY20" s="84"/>
      <c r="OOZ20" s="84"/>
      <c r="OPA20" s="84"/>
      <c r="OPB20" s="84"/>
      <c r="OPC20" s="84"/>
      <c r="OPD20" s="84"/>
      <c r="OPE20" s="84"/>
      <c r="OPF20" s="84"/>
      <c r="OPG20" s="84"/>
      <c r="OPH20" s="84"/>
      <c r="OPI20" s="84"/>
      <c r="OPJ20" s="84"/>
      <c r="OPK20" s="84"/>
      <c r="OPL20" s="84"/>
      <c r="OPM20" s="84"/>
      <c r="OPN20" s="84"/>
      <c r="OPO20" s="84"/>
      <c r="OPP20" s="84"/>
      <c r="OPQ20" s="84"/>
      <c r="OPR20" s="84"/>
      <c r="OPS20" s="84"/>
      <c r="OPT20" s="84"/>
      <c r="OPU20" s="84"/>
      <c r="OPV20" s="84"/>
      <c r="OPW20" s="84"/>
      <c r="OPX20" s="84"/>
      <c r="OPY20" s="84"/>
      <c r="OPZ20" s="84"/>
      <c r="OQA20" s="84"/>
      <c r="OQB20" s="84"/>
      <c r="OQC20" s="84"/>
      <c r="OQD20" s="84"/>
      <c r="OQE20" s="84"/>
      <c r="OQF20" s="84"/>
      <c r="OQG20" s="84"/>
      <c r="OQH20" s="84"/>
      <c r="OQI20" s="84"/>
      <c r="OQJ20" s="84"/>
      <c r="OQK20" s="84"/>
      <c r="OQL20" s="84"/>
      <c r="OQM20" s="84"/>
      <c r="OQN20" s="84"/>
      <c r="OQO20" s="84"/>
      <c r="OQP20" s="84"/>
      <c r="OQQ20" s="84"/>
      <c r="OQR20" s="84"/>
      <c r="OQS20" s="84"/>
      <c r="OQT20" s="84"/>
      <c r="OQU20" s="84"/>
      <c r="OQV20" s="84"/>
      <c r="OQW20" s="84"/>
      <c r="OQX20" s="84"/>
      <c r="OQY20" s="84"/>
      <c r="OQZ20" s="84"/>
      <c r="ORA20" s="84"/>
      <c r="ORB20" s="84"/>
      <c r="ORC20" s="84"/>
      <c r="ORD20" s="84"/>
      <c r="ORE20" s="84"/>
      <c r="ORF20" s="84"/>
      <c r="ORG20" s="84"/>
      <c r="ORH20" s="84"/>
      <c r="ORI20" s="84"/>
      <c r="ORJ20" s="84"/>
      <c r="ORK20" s="84"/>
      <c r="ORL20" s="84"/>
      <c r="ORM20" s="84"/>
      <c r="ORN20" s="84"/>
      <c r="ORO20" s="84"/>
      <c r="ORP20" s="84"/>
      <c r="ORQ20" s="84"/>
      <c r="ORR20" s="84"/>
      <c r="ORS20" s="84"/>
      <c r="ORT20" s="84"/>
      <c r="ORU20" s="84"/>
      <c r="ORV20" s="84"/>
      <c r="ORW20" s="84"/>
      <c r="ORX20" s="84"/>
      <c r="ORY20" s="84"/>
      <c r="ORZ20" s="84"/>
      <c r="OSA20" s="84"/>
      <c r="OSB20" s="84"/>
      <c r="OSC20" s="84"/>
      <c r="OSD20" s="84"/>
      <c r="OSE20" s="84"/>
      <c r="OSF20" s="84"/>
      <c r="OSG20" s="84"/>
      <c r="OSH20" s="84"/>
      <c r="OSI20" s="84"/>
      <c r="OSJ20" s="84"/>
      <c r="OSK20" s="84"/>
      <c r="OSL20" s="84"/>
      <c r="OSM20" s="84"/>
      <c r="OSN20" s="84"/>
      <c r="OSO20" s="84"/>
      <c r="OSP20" s="84"/>
      <c r="OSQ20" s="84"/>
      <c r="OSR20" s="84"/>
      <c r="OSS20" s="84"/>
      <c r="OST20" s="84"/>
      <c r="OSU20" s="84"/>
      <c r="OSV20" s="84"/>
      <c r="OSW20" s="84"/>
      <c r="OSX20" s="84"/>
      <c r="OSY20" s="84"/>
      <c r="OSZ20" s="84"/>
      <c r="OTA20" s="84"/>
      <c r="OTB20" s="84"/>
      <c r="OTC20" s="84"/>
      <c r="OTD20" s="84"/>
      <c r="OTE20" s="84"/>
      <c r="OTF20" s="84"/>
      <c r="OTG20" s="84"/>
      <c r="OTH20" s="84"/>
      <c r="OTI20" s="84"/>
      <c r="OTJ20" s="84"/>
      <c r="OTK20" s="84"/>
      <c r="OTL20" s="84"/>
      <c r="OTM20" s="84"/>
      <c r="OTN20" s="84"/>
      <c r="OTO20" s="84"/>
      <c r="OTP20" s="84"/>
      <c r="OTQ20" s="84"/>
      <c r="OTR20" s="84"/>
      <c r="OTS20" s="84"/>
      <c r="OTT20" s="84"/>
      <c r="OTU20" s="84"/>
      <c r="OTV20" s="84"/>
      <c r="OTW20" s="84"/>
      <c r="OTX20" s="84"/>
      <c r="OTY20" s="84"/>
      <c r="OTZ20" s="84"/>
      <c r="OUA20" s="84"/>
      <c r="OUB20" s="84"/>
      <c r="OUC20" s="84"/>
      <c r="OUD20" s="84"/>
      <c r="OUE20" s="84"/>
      <c r="OUF20" s="84"/>
      <c r="OUG20" s="84"/>
      <c r="OUH20" s="84"/>
      <c r="OUI20" s="84"/>
      <c r="OUJ20" s="84"/>
      <c r="OUK20" s="84"/>
      <c r="OUL20" s="84"/>
      <c r="OUM20" s="84"/>
      <c r="OUN20" s="84"/>
      <c r="OUO20" s="84"/>
      <c r="OUP20" s="84"/>
      <c r="OUQ20" s="84"/>
      <c r="OUR20" s="84"/>
      <c r="OUS20" s="84"/>
      <c r="OUT20" s="84"/>
      <c r="OUU20" s="84"/>
      <c r="OUV20" s="84"/>
      <c r="OUW20" s="84"/>
      <c r="OUX20" s="84"/>
      <c r="OUY20" s="84"/>
      <c r="OUZ20" s="84"/>
      <c r="OVA20" s="84"/>
      <c r="OVB20" s="84"/>
      <c r="OVC20" s="84"/>
      <c r="OVD20" s="84"/>
      <c r="OVE20" s="84"/>
      <c r="OVF20" s="84"/>
      <c r="OVG20" s="84"/>
      <c r="OVH20" s="84"/>
      <c r="OVI20" s="84"/>
      <c r="OVJ20" s="84"/>
      <c r="OVK20" s="84"/>
      <c r="OVL20" s="84"/>
      <c r="OVM20" s="84"/>
      <c r="OVN20" s="84"/>
      <c r="OVO20" s="84"/>
      <c r="OVP20" s="84"/>
      <c r="OVQ20" s="84"/>
      <c r="OVR20" s="84"/>
      <c r="OVS20" s="84"/>
      <c r="OVT20" s="84"/>
      <c r="OVU20" s="84"/>
      <c r="OVV20" s="84"/>
      <c r="OVW20" s="84"/>
      <c r="OVX20" s="84"/>
      <c r="OVY20" s="84"/>
      <c r="OVZ20" s="84"/>
      <c r="OWA20" s="84"/>
      <c r="OWB20" s="84"/>
      <c r="OWC20" s="84"/>
      <c r="OWD20" s="84"/>
      <c r="OWE20" s="84"/>
      <c r="OWF20" s="84"/>
      <c r="OWG20" s="84"/>
      <c r="OWH20" s="84"/>
      <c r="OWI20" s="84"/>
      <c r="OWJ20" s="84"/>
      <c r="OWK20" s="84"/>
      <c r="OWL20" s="84"/>
      <c r="OWM20" s="84"/>
      <c r="OWN20" s="84"/>
      <c r="OWO20" s="84"/>
      <c r="OWP20" s="84"/>
      <c r="OWQ20" s="84"/>
      <c r="OWR20" s="84"/>
      <c r="OWS20" s="84"/>
      <c r="OWT20" s="84"/>
      <c r="OWU20" s="84"/>
      <c r="OWV20" s="84"/>
      <c r="OWW20" s="84"/>
      <c r="OWX20" s="84"/>
      <c r="OWY20" s="84"/>
      <c r="OWZ20" s="84"/>
      <c r="OXA20" s="84"/>
      <c r="OXB20" s="84"/>
      <c r="OXC20" s="84"/>
      <c r="OXD20" s="84"/>
      <c r="OXE20" s="84"/>
      <c r="OXF20" s="84"/>
      <c r="OXG20" s="84"/>
      <c r="OXH20" s="84"/>
      <c r="OXI20" s="84"/>
      <c r="OXJ20" s="84"/>
      <c r="OXK20" s="84"/>
      <c r="OXL20" s="84"/>
      <c r="OXM20" s="84"/>
      <c r="OXN20" s="84"/>
      <c r="OXO20" s="84"/>
      <c r="OXP20" s="84"/>
      <c r="OXQ20" s="84"/>
      <c r="OXR20" s="84"/>
      <c r="OXS20" s="84"/>
      <c r="OXT20" s="84"/>
      <c r="OXU20" s="84"/>
      <c r="OXV20" s="84"/>
      <c r="OXW20" s="84"/>
      <c r="OXX20" s="84"/>
      <c r="OXY20" s="84"/>
      <c r="OXZ20" s="84"/>
      <c r="OYA20" s="84"/>
      <c r="OYB20" s="84"/>
      <c r="OYC20" s="84"/>
      <c r="OYD20" s="84"/>
      <c r="OYE20" s="84"/>
      <c r="OYF20" s="84"/>
      <c r="OYG20" s="84"/>
      <c r="OYH20" s="84"/>
      <c r="OYI20" s="84"/>
      <c r="OYJ20" s="84"/>
      <c r="OYK20" s="84"/>
      <c r="OYL20" s="84"/>
      <c r="OYM20" s="84"/>
      <c r="OYN20" s="84"/>
      <c r="OYO20" s="84"/>
      <c r="OYP20" s="84"/>
      <c r="OYQ20" s="84"/>
      <c r="OYR20" s="84"/>
      <c r="OYS20" s="84"/>
      <c r="OYT20" s="84"/>
      <c r="OYU20" s="84"/>
      <c r="OYV20" s="84"/>
      <c r="OYW20" s="84"/>
      <c r="OYX20" s="84"/>
      <c r="OYY20" s="84"/>
      <c r="OYZ20" s="84"/>
      <c r="OZA20" s="84"/>
      <c r="OZB20" s="84"/>
      <c r="OZC20" s="84"/>
      <c r="OZD20" s="84"/>
      <c r="OZE20" s="84"/>
      <c r="OZF20" s="84"/>
      <c r="OZG20" s="84"/>
      <c r="OZH20" s="84"/>
      <c r="OZI20" s="84"/>
      <c r="OZJ20" s="84"/>
      <c r="OZK20" s="84"/>
      <c r="OZL20" s="84"/>
      <c r="OZM20" s="84"/>
      <c r="OZN20" s="84"/>
      <c r="OZO20" s="84"/>
      <c r="OZP20" s="84"/>
      <c r="OZQ20" s="84"/>
      <c r="OZR20" s="84"/>
      <c r="OZS20" s="84"/>
      <c r="OZT20" s="84"/>
      <c r="OZU20" s="84"/>
      <c r="OZV20" s="84"/>
      <c r="OZW20" s="84"/>
      <c r="OZX20" s="84"/>
      <c r="OZY20" s="84"/>
      <c r="OZZ20" s="84"/>
      <c r="PAA20" s="84"/>
      <c r="PAB20" s="84"/>
      <c r="PAC20" s="84"/>
      <c r="PAD20" s="84"/>
      <c r="PAE20" s="84"/>
      <c r="PAF20" s="84"/>
      <c r="PAG20" s="84"/>
      <c r="PAH20" s="84"/>
      <c r="PAI20" s="84"/>
      <c r="PAJ20" s="84"/>
      <c r="PAK20" s="84"/>
      <c r="PAL20" s="84"/>
      <c r="PAM20" s="84"/>
      <c r="PAN20" s="84"/>
      <c r="PAO20" s="84"/>
      <c r="PAP20" s="84"/>
      <c r="PAQ20" s="84"/>
      <c r="PAR20" s="84"/>
      <c r="PAS20" s="84"/>
      <c r="PAT20" s="84"/>
      <c r="PAU20" s="84"/>
      <c r="PAV20" s="84"/>
      <c r="PAW20" s="84"/>
      <c r="PAX20" s="84"/>
      <c r="PAY20" s="84"/>
      <c r="PAZ20" s="84"/>
      <c r="PBA20" s="84"/>
      <c r="PBB20" s="84"/>
      <c r="PBC20" s="84"/>
      <c r="PBD20" s="84"/>
      <c r="PBE20" s="84"/>
      <c r="PBF20" s="84"/>
      <c r="PBG20" s="84"/>
      <c r="PBH20" s="84"/>
      <c r="PBI20" s="84"/>
      <c r="PBJ20" s="84"/>
      <c r="PBK20" s="84"/>
      <c r="PBL20" s="84"/>
      <c r="PBM20" s="84"/>
      <c r="PBN20" s="84"/>
      <c r="PBO20" s="84"/>
      <c r="PBP20" s="84"/>
      <c r="PBQ20" s="84"/>
      <c r="PBR20" s="84"/>
      <c r="PBS20" s="84"/>
      <c r="PBT20" s="84"/>
      <c r="PBU20" s="84"/>
      <c r="PBV20" s="84"/>
      <c r="PBW20" s="84"/>
      <c r="PBX20" s="84"/>
      <c r="PBY20" s="84"/>
      <c r="PBZ20" s="84"/>
      <c r="PCA20" s="84"/>
      <c r="PCB20" s="84"/>
      <c r="PCC20" s="84"/>
      <c r="PCD20" s="84"/>
      <c r="PCE20" s="84"/>
      <c r="PCF20" s="84"/>
      <c r="PCG20" s="84"/>
      <c r="PCH20" s="84"/>
      <c r="PCI20" s="84"/>
      <c r="PCJ20" s="84"/>
      <c r="PCK20" s="84"/>
      <c r="PCL20" s="84"/>
      <c r="PCM20" s="84"/>
      <c r="PCN20" s="84"/>
      <c r="PCO20" s="84"/>
      <c r="PCP20" s="84"/>
      <c r="PCQ20" s="84"/>
      <c r="PCR20" s="84"/>
      <c r="PCS20" s="84"/>
      <c r="PCT20" s="84"/>
      <c r="PCU20" s="84"/>
      <c r="PCV20" s="84"/>
      <c r="PCW20" s="84"/>
      <c r="PCX20" s="84"/>
      <c r="PCY20" s="84"/>
      <c r="PCZ20" s="84"/>
      <c r="PDA20" s="84"/>
      <c r="PDB20" s="84"/>
      <c r="PDC20" s="84"/>
      <c r="PDD20" s="84"/>
      <c r="PDE20" s="84"/>
      <c r="PDF20" s="84"/>
      <c r="PDG20" s="84"/>
      <c r="PDH20" s="84"/>
      <c r="PDI20" s="84"/>
      <c r="PDJ20" s="84"/>
      <c r="PDK20" s="84"/>
      <c r="PDL20" s="84"/>
      <c r="PDM20" s="84"/>
      <c r="PDN20" s="84"/>
      <c r="PDO20" s="84"/>
      <c r="PDP20" s="84"/>
      <c r="PDQ20" s="84"/>
      <c r="PDR20" s="84"/>
      <c r="PDS20" s="84"/>
      <c r="PDT20" s="84"/>
      <c r="PDU20" s="84"/>
      <c r="PDV20" s="84"/>
      <c r="PDW20" s="84"/>
      <c r="PDX20" s="84"/>
      <c r="PDY20" s="84"/>
      <c r="PDZ20" s="84"/>
      <c r="PEA20" s="84"/>
      <c r="PEB20" s="84"/>
      <c r="PEC20" s="84"/>
      <c r="PED20" s="84"/>
      <c r="PEE20" s="84"/>
      <c r="PEF20" s="84"/>
      <c r="PEG20" s="84"/>
      <c r="PEH20" s="84"/>
      <c r="PEI20" s="84"/>
      <c r="PEJ20" s="84"/>
      <c r="PEK20" s="84"/>
      <c r="PEL20" s="84"/>
      <c r="PEM20" s="84"/>
      <c r="PEN20" s="84"/>
      <c r="PEO20" s="84"/>
      <c r="PEP20" s="84"/>
      <c r="PEQ20" s="84"/>
      <c r="PER20" s="84"/>
      <c r="PES20" s="84"/>
      <c r="PET20" s="84"/>
      <c r="PEU20" s="84"/>
      <c r="PEV20" s="84"/>
      <c r="PEW20" s="84"/>
      <c r="PEX20" s="84"/>
      <c r="PEY20" s="84"/>
      <c r="PEZ20" s="84"/>
      <c r="PFA20" s="84"/>
      <c r="PFB20" s="84"/>
      <c r="PFC20" s="84"/>
      <c r="PFD20" s="84"/>
      <c r="PFE20" s="84"/>
      <c r="PFF20" s="84"/>
      <c r="PFG20" s="84"/>
      <c r="PFH20" s="84"/>
      <c r="PFI20" s="84"/>
      <c r="PFJ20" s="84"/>
      <c r="PFK20" s="84"/>
      <c r="PFL20" s="84"/>
      <c r="PFM20" s="84"/>
      <c r="PFN20" s="84"/>
      <c r="PFO20" s="84"/>
      <c r="PFP20" s="84"/>
      <c r="PFQ20" s="84"/>
      <c r="PFR20" s="84"/>
      <c r="PFS20" s="84"/>
      <c r="PFT20" s="84"/>
      <c r="PFU20" s="84"/>
      <c r="PFV20" s="84"/>
      <c r="PFW20" s="84"/>
      <c r="PFX20" s="84"/>
      <c r="PFY20" s="84"/>
      <c r="PFZ20" s="84"/>
      <c r="PGA20" s="84"/>
      <c r="PGB20" s="84"/>
      <c r="PGC20" s="84"/>
      <c r="PGD20" s="84"/>
      <c r="PGE20" s="84"/>
      <c r="PGF20" s="84"/>
      <c r="PGG20" s="84"/>
      <c r="PGH20" s="84"/>
      <c r="PGI20" s="84"/>
      <c r="PGJ20" s="84"/>
      <c r="PGK20" s="84"/>
      <c r="PGL20" s="84"/>
      <c r="PGM20" s="84"/>
      <c r="PGN20" s="84"/>
      <c r="PGO20" s="84"/>
      <c r="PGP20" s="84"/>
      <c r="PGQ20" s="84"/>
      <c r="PGR20" s="84"/>
      <c r="PGS20" s="84"/>
      <c r="PGT20" s="84"/>
      <c r="PGU20" s="84"/>
      <c r="PGV20" s="84"/>
      <c r="PGW20" s="84"/>
      <c r="PGX20" s="84"/>
      <c r="PGY20" s="84"/>
      <c r="PGZ20" s="84"/>
      <c r="PHA20" s="84"/>
      <c r="PHB20" s="84"/>
      <c r="PHC20" s="84"/>
      <c r="PHD20" s="84"/>
      <c r="PHE20" s="84"/>
      <c r="PHF20" s="84"/>
      <c r="PHG20" s="84"/>
      <c r="PHH20" s="84"/>
      <c r="PHI20" s="84"/>
      <c r="PHJ20" s="84"/>
      <c r="PHK20" s="84"/>
      <c r="PHL20" s="84"/>
      <c r="PHM20" s="84"/>
      <c r="PHN20" s="84"/>
      <c r="PHO20" s="84"/>
      <c r="PHP20" s="84"/>
      <c r="PHQ20" s="84"/>
      <c r="PHR20" s="84"/>
      <c r="PHS20" s="84"/>
      <c r="PHT20" s="84"/>
      <c r="PHU20" s="84"/>
      <c r="PHV20" s="84"/>
      <c r="PHW20" s="84"/>
      <c r="PHX20" s="84"/>
      <c r="PHY20" s="84"/>
      <c r="PHZ20" s="84"/>
      <c r="PIA20" s="84"/>
      <c r="PIB20" s="84"/>
      <c r="PIC20" s="84"/>
      <c r="PID20" s="84"/>
      <c r="PIE20" s="84"/>
      <c r="PIF20" s="84"/>
      <c r="PIG20" s="84"/>
      <c r="PIH20" s="84"/>
      <c r="PII20" s="84"/>
      <c r="PIJ20" s="84"/>
      <c r="PIK20" s="84"/>
      <c r="PIL20" s="84"/>
      <c r="PIM20" s="84"/>
      <c r="PIN20" s="84"/>
      <c r="PIO20" s="84"/>
      <c r="PIP20" s="84"/>
      <c r="PIQ20" s="84"/>
      <c r="PIR20" s="84"/>
      <c r="PIS20" s="84"/>
      <c r="PIT20" s="84"/>
      <c r="PIU20" s="84"/>
      <c r="PIV20" s="84"/>
      <c r="PIW20" s="84"/>
      <c r="PIX20" s="84"/>
      <c r="PIY20" s="84"/>
      <c r="PIZ20" s="84"/>
      <c r="PJA20" s="84"/>
      <c r="PJB20" s="84"/>
      <c r="PJC20" s="84"/>
      <c r="PJD20" s="84"/>
      <c r="PJE20" s="84"/>
      <c r="PJF20" s="84"/>
      <c r="PJG20" s="84"/>
      <c r="PJH20" s="84"/>
      <c r="PJI20" s="84"/>
      <c r="PJJ20" s="84"/>
      <c r="PJK20" s="84"/>
      <c r="PJL20" s="84"/>
      <c r="PJM20" s="84"/>
      <c r="PJN20" s="84"/>
      <c r="PJO20" s="84"/>
      <c r="PJP20" s="84"/>
      <c r="PJQ20" s="84"/>
      <c r="PJR20" s="84"/>
      <c r="PJS20" s="84"/>
      <c r="PJT20" s="84"/>
      <c r="PJU20" s="84"/>
      <c r="PJV20" s="84"/>
      <c r="PJW20" s="84"/>
      <c r="PJX20" s="84"/>
      <c r="PJY20" s="84"/>
      <c r="PJZ20" s="84"/>
      <c r="PKA20" s="84"/>
      <c r="PKB20" s="84"/>
      <c r="PKC20" s="84"/>
      <c r="PKD20" s="84"/>
      <c r="PKE20" s="84"/>
      <c r="PKF20" s="84"/>
      <c r="PKG20" s="84"/>
      <c r="PKH20" s="84"/>
      <c r="PKI20" s="84"/>
      <c r="PKJ20" s="84"/>
      <c r="PKK20" s="84"/>
      <c r="PKL20" s="84"/>
      <c r="PKM20" s="84"/>
      <c r="PKN20" s="84"/>
      <c r="PKO20" s="84"/>
      <c r="PKP20" s="84"/>
      <c r="PKQ20" s="84"/>
      <c r="PKR20" s="84"/>
      <c r="PKS20" s="84"/>
      <c r="PKT20" s="84"/>
      <c r="PKU20" s="84"/>
      <c r="PKV20" s="84"/>
      <c r="PKW20" s="84"/>
      <c r="PKX20" s="84"/>
      <c r="PKY20" s="84"/>
      <c r="PKZ20" s="84"/>
      <c r="PLA20" s="84"/>
      <c r="PLB20" s="84"/>
      <c r="PLC20" s="84"/>
      <c r="PLD20" s="84"/>
      <c r="PLE20" s="84"/>
      <c r="PLF20" s="84"/>
      <c r="PLG20" s="84"/>
      <c r="PLH20" s="84"/>
      <c r="PLI20" s="84"/>
      <c r="PLJ20" s="84"/>
      <c r="PLK20" s="84"/>
      <c r="PLL20" s="84"/>
      <c r="PLM20" s="84"/>
      <c r="PLN20" s="84"/>
      <c r="PLO20" s="84"/>
      <c r="PLP20" s="84"/>
      <c r="PLQ20" s="84"/>
      <c r="PLR20" s="84"/>
      <c r="PLS20" s="84"/>
      <c r="PLT20" s="84"/>
      <c r="PLU20" s="84"/>
      <c r="PLV20" s="84"/>
      <c r="PLW20" s="84"/>
      <c r="PLX20" s="84"/>
      <c r="PLY20" s="84"/>
      <c r="PLZ20" s="84"/>
      <c r="PMA20" s="84"/>
      <c r="PMB20" s="84"/>
      <c r="PMC20" s="84"/>
      <c r="PMD20" s="84"/>
      <c r="PME20" s="84"/>
      <c r="PMF20" s="84"/>
      <c r="PMG20" s="84"/>
      <c r="PMH20" s="84"/>
      <c r="PMI20" s="84"/>
      <c r="PMJ20" s="84"/>
      <c r="PMK20" s="84"/>
      <c r="PML20" s="84"/>
      <c r="PMM20" s="84"/>
      <c r="PMN20" s="84"/>
      <c r="PMO20" s="84"/>
      <c r="PMP20" s="84"/>
      <c r="PMQ20" s="84"/>
      <c r="PMR20" s="84"/>
      <c r="PMS20" s="84"/>
      <c r="PMT20" s="84"/>
      <c r="PMU20" s="84"/>
      <c r="PMV20" s="84"/>
      <c r="PMW20" s="84"/>
      <c r="PMX20" s="84"/>
      <c r="PMY20" s="84"/>
      <c r="PMZ20" s="84"/>
      <c r="PNA20" s="84"/>
      <c r="PNB20" s="84"/>
      <c r="PNC20" s="84"/>
      <c r="PND20" s="84"/>
      <c r="PNE20" s="84"/>
      <c r="PNF20" s="84"/>
      <c r="PNG20" s="84"/>
      <c r="PNH20" s="84"/>
      <c r="PNI20" s="84"/>
      <c r="PNJ20" s="84"/>
      <c r="PNK20" s="84"/>
      <c r="PNL20" s="84"/>
      <c r="PNM20" s="84"/>
      <c r="PNN20" s="84"/>
      <c r="PNO20" s="84"/>
      <c r="PNP20" s="84"/>
      <c r="PNQ20" s="84"/>
      <c r="PNR20" s="84"/>
      <c r="PNS20" s="84"/>
      <c r="PNT20" s="84"/>
      <c r="PNU20" s="84"/>
      <c r="PNV20" s="84"/>
      <c r="PNW20" s="84"/>
      <c r="PNX20" s="84"/>
      <c r="PNY20" s="84"/>
      <c r="PNZ20" s="84"/>
      <c r="POA20" s="84"/>
      <c r="POB20" s="84"/>
      <c r="POC20" s="84"/>
      <c r="POD20" s="84"/>
      <c r="POE20" s="84"/>
      <c r="POF20" s="84"/>
      <c r="POG20" s="84"/>
      <c r="POH20" s="84"/>
      <c r="POI20" s="84"/>
      <c r="POJ20" s="84"/>
      <c r="POK20" s="84"/>
      <c r="POL20" s="84"/>
      <c r="POM20" s="84"/>
      <c r="PON20" s="84"/>
      <c r="POO20" s="84"/>
      <c r="POP20" s="84"/>
      <c r="POQ20" s="84"/>
      <c r="POR20" s="84"/>
      <c r="POS20" s="84"/>
      <c r="POT20" s="84"/>
      <c r="POU20" s="84"/>
      <c r="POV20" s="84"/>
      <c r="POW20" s="84"/>
      <c r="POX20" s="84"/>
      <c r="POY20" s="84"/>
      <c r="POZ20" s="84"/>
      <c r="PPA20" s="84"/>
      <c r="PPB20" s="84"/>
      <c r="PPC20" s="84"/>
      <c r="PPD20" s="84"/>
      <c r="PPE20" s="84"/>
      <c r="PPF20" s="84"/>
      <c r="PPG20" s="84"/>
      <c r="PPH20" s="84"/>
      <c r="PPI20" s="84"/>
      <c r="PPJ20" s="84"/>
      <c r="PPK20" s="84"/>
      <c r="PPL20" s="84"/>
      <c r="PPM20" s="84"/>
      <c r="PPN20" s="84"/>
      <c r="PPO20" s="84"/>
      <c r="PPP20" s="84"/>
      <c r="PPQ20" s="84"/>
      <c r="PPR20" s="84"/>
      <c r="PPS20" s="84"/>
      <c r="PPT20" s="84"/>
      <c r="PPU20" s="84"/>
      <c r="PPV20" s="84"/>
      <c r="PPW20" s="84"/>
      <c r="PPX20" s="84"/>
      <c r="PPY20" s="84"/>
      <c r="PPZ20" s="84"/>
      <c r="PQA20" s="84"/>
      <c r="PQB20" s="84"/>
      <c r="PQC20" s="84"/>
      <c r="PQD20" s="84"/>
      <c r="PQE20" s="84"/>
      <c r="PQF20" s="84"/>
      <c r="PQG20" s="84"/>
      <c r="PQH20" s="84"/>
      <c r="PQI20" s="84"/>
      <c r="PQJ20" s="84"/>
      <c r="PQK20" s="84"/>
      <c r="PQL20" s="84"/>
      <c r="PQM20" s="84"/>
      <c r="PQN20" s="84"/>
      <c r="PQO20" s="84"/>
      <c r="PQP20" s="84"/>
      <c r="PQQ20" s="84"/>
      <c r="PQR20" s="84"/>
      <c r="PQS20" s="84"/>
      <c r="PQT20" s="84"/>
      <c r="PQU20" s="84"/>
      <c r="PQV20" s="84"/>
      <c r="PQW20" s="84"/>
      <c r="PQX20" s="84"/>
      <c r="PQY20" s="84"/>
      <c r="PQZ20" s="84"/>
      <c r="PRA20" s="84"/>
      <c r="PRB20" s="84"/>
      <c r="PRC20" s="84"/>
      <c r="PRD20" s="84"/>
      <c r="PRE20" s="84"/>
      <c r="PRF20" s="84"/>
      <c r="PRG20" s="84"/>
      <c r="PRH20" s="84"/>
      <c r="PRI20" s="84"/>
      <c r="PRJ20" s="84"/>
      <c r="PRK20" s="84"/>
      <c r="PRL20" s="84"/>
      <c r="PRM20" s="84"/>
      <c r="PRN20" s="84"/>
      <c r="PRO20" s="84"/>
      <c r="PRP20" s="84"/>
      <c r="PRQ20" s="84"/>
      <c r="PRR20" s="84"/>
      <c r="PRS20" s="84"/>
      <c r="PRT20" s="84"/>
      <c r="PRU20" s="84"/>
      <c r="PRV20" s="84"/>
      <c r="PRW20" s="84"/>
      <c r="PRX20" s="84"/>
      <c r="PRY20" s="84"/>
      <c r="PRZ20" s="84"/>
      <c r="PSA20" s="84"/>
      <c r="PSB20" s="84"/>
      <c r="PSC20" s="84"/>
      <c r="PSD20" s="84"/>
      <c r="PSE20" s="84"/>
      <c r="PSF20" s="84"/>
      <c r="PSG20" s="84"/>
      <c r="PSH20" s="84"/>
      <c r="PSI20" s="84"/>
      <c r="PSJ20" s="84"/>
      <c r="PSK20" s="84"/>
      <c r="PSL20" s="84"/>
      <c r="PSM20" s="84"/>
      <c r="PSN20" s="84"/>
      <c r="PSO20" s="84"/>
      <c r="PSP20" s="84"/>
      <c r="PSQ20" s="84"/>
      <c r="PSR20" s="84"/>
      <c r="PSS20" s="84"/>
      <c r="PST20" s="84"/>
      <c r="PSU20" s="84"/>
      <c r="PSV20" s="84"/>
      <c r="PSW20" s="84"/>
      <c r="PSX20" s="84"/>
      <c r="PSY20" s="84"/>
      <c r="PSZ20" s="84"/>
      <c r="PTA20" s="84"/>
      <c r="PTB20" s="84"/>
      <c r="PTC20" s="84"/>
      <c r="PTD20" s="84"/>
      <c r="PTE20" s="84"/>
      <c r="PTF20" s="84"/>
      <c r="PTG20" s="84"/>
      <c r="PTH20" s="84"/>
      <c r="PTI20" s="84"/>
      <c r="PTJ20" s="84"/>
      <c r="PTK20" s="84"/>
      <c r="PTL20" s="84"/>
      <c r="PTM20" s="84"/>
      <c r="PTN20" s="84"/>
      <c r="PTO20" s="84"/>
      <c r="PTP20" s="84"/>
      <c r="PTQ20" s="84"/>
      <c r="PTR20" s="84"/>
      <c r="PTS20" s="84"/>
      <c r="PTT20" s="84"/>
      <c r="PTU20" s="84"/>
      <c r="PTV20" s="84"/>
      <c r="PTW20" s="84"/>
      <c r="PTX20" s="84"/>
      <c r="PTY20" s="84"/>
      <c r="PTZ20" s="84"/>
      <c r="PUA20" s="84"/>
      <c r="PUB20" s="84"/>
      <c r="PUC20" s="84"/>
      <c r="PUD20" s="84"/>
      <c r="PUE20" s="84"/>
      <c r="PUF20" s="84"/>
      <c r="PUG20" s="84"/>
      <c r="PUH20" s="84"/>
      <c r="PUI20" s="84"/>
      <c r="PUJ20" s="84"/>
      <c r="PUK20" s="84"/>
      <c r="PUL20" s="84"/>
      <c r="PUM20" s="84"/>
      <c r="PUN20" s="84"/>
      <c r="PUO20" s="84"/>
      <c r="PUP20" s="84"/>
      <c r="PUQ20" s="84"/>
      <c r="PUR20" s="84"/>
      <c r="PUS20" s="84"/>
      <c r="PUT20" s="84"/>
      <c r="PUU20" s="84"/>
      <c r="PUV20" s="84"/>
      <c r="PUW20" s="84"/>
      <c r="PUX20" s="84"/>
      <c r="PUY20" s="84"/>
      <c r="PUZ20" s="84"/>
      <c r="PVA20" s="84"/>
      <c r="PVB20" s="84"/>
      <c r="PVC20" s="84"/>
      <c r="PVD20" s="84"/>
      <c r="PVE20" s="84"/>
      <c r="PVF20" s="84"/>
      <c r="PVG20" s="84"/>
      <c r="PVH20" s="84"/>
      <c r="PVI20" s="84"/>
      <c r="PVJ20" s="84"/>
      <c r="PVK20" s="84"/>
      <c r="PVL20" s="84"/>
      <c r="PVM20" s="84"/>
      <c r="PVN20" s="84"/>
      <c r="PVO20" s="84"/>
      <c r="PVP20" s="84"/>
      <c r="PVQ20" s="84"/>
      <c r="PVR20" s="84"/>
      <c r="PVS20" s="84"/>
      <c r="PVT20" s="84"/>
      <c r="PVU20" s="84"/>
      <c r="PVV20" s="84"/>
      <c r="PVW20" s="84"/>
      <c r="PVX20" s="84"/>
      <c r="PVY20" s="84"/>
      <c r="PVZ20" s="84"/>
      <c r="PWA20" s="84"/>
      <c r="PWB20" s="84"/>
      <c r="PWC20" s="84"/>
      <c r="PWD20" s="84"/>
      <c r="PWE20" s="84"/>
      <c r="PWF20" s="84"/>
      <c r="PWG20" s="84"/>
      <c r="PWH20" s="84"/>
      <c r="PWI20" s="84"/>
      <c r="PWJ20" s="84"/>
      <c r="PWK20" s="84"/>
      <c r="PWL20" s="84"/>
      <c r="PWM20" s="84"/>
      <c r="PWN20" s="84"/>
      <c r="PWO20" s="84"/>
      <c r="PWP20" s="84"/>
      <c r="PWQ20" s="84"/>
      <c r="PWR20" s="84"/>
      <c r="PWS20" s="84"/>
      <c r="PWT20" s="84"/>
      <c r="PWU20" s="84"/>
      <c r="PWV20" s="84"/>
      <c r="PWW20" s="84"/>
      <c r="PWX20" s="84"/>
      <c r="PWY20" s="84"/>
      <c r="PWZ20" s="84"/>
      <c r="PXA20" s="84"/>
      <c r="PXB20" s="84"/>
      <c r="PXC20" s="84"/>
      <c r="PXD20" s="84"/>
      <c r="PXE20" s="84"/>
      <c r="PXF20" s="84"/>
      <c r="PXG20" s="84"/>
      <c r="PXH20" s="84"/>
      <c r="PXI20" s="84"/>
      <c r="PXJ20" s="84"/>
      <c r="PXK20" s="84"/>
      <c r="PXL20" s="84"/>
      <c r="PXM20" s="84"/>
      <c r="PXN20" s="84"/>
      <c r="PXO20" s="84"/>
      <c r="PXP20" s="84"/>
      <c r="PXQ20" s="84"/>
      <c r="PXR20" s="84"/>
      <c r="PXS20" s="84"/>
      <c r="PXT20" s="84"/>
      <c r="PXU20" s="84"/>
      <c r="PXV20" s="84"/>
      <c r="PXW20" s="84"/>
      <c r="PXX20" s="84"/>
      <c r="PXY20" s="84"/>
      <c r="PXZ20" s="84"/>
      <c r="PYA20" s="84"/>
      <c r="PYB20" s="84"/>
      <c r="PYC20" s="84"/>
      <c r="PYD20" s="84"/>
      <c r="PYE20" s="84"/>
      <c r="PYF20" s="84"/>
      <c r="PYG20" s="84"/>
      <c r="PYH20" s="84"/>
      <c r="PYI20" s="84"/>
      <c r="PYJ20" s="84"/>
      <c r="PYK20" s="84"/>
      <c r="PYL20" s="84"/>
      <c r="PYM20" s="84"/>
      <c r="PYN20" s="84"/>
      <c r="PYO20" s="84"/>
      <c r="PYP20" s="84"/>
      <c r="PYQ20" s="84"/>
      <c r="PYR20" s="84"/>
      <c r="PYS20" s="84"/>
      <c r="PYT20" s="84"/>
      <c r="PYU20" s="84"/>
      <c r="PYV20" s="84"/>
      <c r="PYW20" s="84"/>
      <c r="PYX20" s="84"/>
      <c r="PYY20" s="84"/>
      <c r="PYZ20" s="84"/>
      <c r="PZA20" s="84"/>
      <c r="PZB20" s="84"/>
      <c r="PZC20" s="84"/>
      <c r="PZD20" s="84"/>
      <c r="PZE20" s="84"/>
      <c r="PZF20" s="84"/>
      <c r="PZG20" s="84"/>
      <c r="PZH20" s="84"/>
      <c r="PZI20" s="84"/>
      <c r="PZJ20" s="84"/>
      <c r="PZK20" s="84"/>
      <c r="PZL20" s="84"/>
      <c r="PZM20" s="84"/>
      <c r="PZN20" s="84"/>
      <c r="PZO20" s="84"/>
      <c r="PZP20" s="84"/>
      <c r="PZQ20" s="84"/>
      <c r="PZR20" s="84"/>
      <c r="PZS20" s="84"/>
      <c r="PZT20" s="84"/>
      <c r="PZU20" s="84"/>
      <c r="PZV20" s="84"/>
      <c r="PZW20" s="84"/>
      <c r="PZX20" s="84"/>
      <c r="PZY20" s="84"/>
      <c r="PZZ20" s="84"/>
      <c r="QAA20" s="84"/>
      <c r="QAB20" s="84"/>
      <c r="QAC20" s="84"/>
      <c r="QAD20" s="84"/>
      <c r="QAE20" s="84"/>
      <c r="QAF20" s="84"/>
      <c r="QAG20" s="84"/>
      <c r="QAH20" s="84"/>
      <c r="QAI20" s="84"/>
      <c r="QAJ20" s="84"/>
      <c r="QAK20" s="84"/>
      <c r="QAL20" s="84"/>
      <c r="QAM20" s="84"/>
      <c r="QAN20" s="84"/>
      <c r="QAO20" s="84"/>
      <c r="QAP20" s="84"/>
      <c r="QAQ20" s="84"/>
      <c r="QAR20" s="84"/>
      <c r="QAS20" s="84"/>
      <c r="QAT20" s="84"/>
      <c r="QAU20" s="84"/>
      <c r="QAV20" s="84"/>
      <c r="QAW20" s="84"/>
      <c r="QAX20" s="84"/>
      <c r="QAY20" s="84"/>
      <c r="QAZ20" s="84"/>
      <c r="QBA20" s="84"/>
      <c r="QBB20" s="84"/>
      <c r="QBC20" s="84"/>
      <c r="QBD20" s="84"/>
      <c r="QBE20" s="84"/>
      <c r="QBF20" s="84"/>
      <c r="QBG20" s="84"/>
      <c r="QBH20" s="84"/>
      <c r="QBI20" s="84"/>
      <c r="QBJ20" s="84"/>
      <c r="QBK20" s="84"/>
      <c r="QBL20" s="84"/>
      <c r="QBM20" s="84"/>
      <c r="QBN20" s="84"/>
      <c r="QBO20" s="84"/>
      <c r="QBP20" s="84"/>
      <c r="QBQ20" s="84"/>
      <c r="QBR20" s="84"/>
      <c r="QBS20" s="84"/>
      <c r="QBT20" s="84"/>
      <c r="QBU20" s="84"/>
      <c r="QBV20" s="84"/>
      <c r="QBW20" s="84"/>
      <c r="QBX20" s="84"/>
      <c r="QBY20" s="84"/>
      <c r="QBZ20" s="84"/>
      <c r="QCA20" s="84"/>
      <c r="QCB20" s="84"/>
      <c r="QCC20" s="84"/>
      <c r="QCD20" s="84"/>
      <c r="QCE20" s="84"/>
      <c r="QCF20" s="84"/>
      <c r="QCG20" s="84"/>
      <c r="QCH20" s="84"/>
      <c r="QCI20" s="84"/>
      <c r="QCJ20" s="84"/>
      <c r="QCK20" s="84"/>
      <c r="QCL20" s="84"/>
      <c r="QCM20" s="84"/>
      <c r="QCN20" s="84"/>
      <c r="QCO20" s="84"/>
      <c r="QCP20" s="84"/>
      <c r="QCQ20" s="84"/>
      <c r="QCR20" s="84"/>
      <c r="QCS20" s="84"/>
      <c r="QCT20" s="84"/>
      <c r="QCU20" s="84"/>
      <c r="QCV20" s="84"/>
      <c r="QCW20" s="84"/>
      <c r="QCX20" s="84"/>
      <c r="QCY20" s="84"/>
      <c r="QCZ20" s="84"/>
      <c r="QDA20" s="84"/>
      <c r="QDB20" s="84"/>
      <c r="QDC20" s="84"/>
      <c r="QDD20" s="84"/>
      <c r="QDE20" s="84"/>
      <c r="QDF20" s="84"/>
      <c r="QDG20" s="84"/>
      <c r="QDH20" s="84"/>
      <c r="QDI20" s="84"/>
      <c r="QDJ20" s="84"/>
      <c r="QDK20" s="84"/>
      <c r="QDL20" s="84"/>
      <c r="QDM20" s="84"/>
      <c r="QDN20" s="84"/>
      <c r="QDO20" s="84"/>
      <c r="QDP20" s="84"/>
      <c r="QDQ20" s="84"/>
      <c r="QDR20" s="84"/>
      <c r="QDS20" s="84"/>
      <c r="QDT20" s="84"/>
      <c r="QDU20" s="84"/>
      <c r="QDV20" s="84"/>
      <c r="QDW20" s="84"/>
      <c r="QDX20" s="84"/>
      <c r="QDY20" s="84"/>
      <c r="QDZ20" s="84"/>
      <c r="QEA20" s="84"/>
      <c r="QEB20" s="84"/>
      <c r="QEC20" s="84"/>
      <c r="QED20" s="84"/>
      <c r="QEE20" s="84"/>
      <c r="QEF20" s="84"/>
      <c r="QEG20" s="84"/>
      <c r="QEH20" s="84"/>
      <c r="QEI20" s="84"/>
      <c r="QEJ20" s="84"/>
      <c r="QEK20" s="84"/>
      <c r="QEL20" s="84"/>
      <c r="QEM20" s="84"/>
      <c r="QEN20" s="84"/>
      <c r="QEO20" s="84"/>
      <c r="QEP20" s="84"/>
      <c r="QEQ20" s="84"/>
      <c r="QER20" s="84"/>
      <c r="QES20" s="84"/>
      <c r="QET20" s="84"/>
      <c r="QEU20" s="84"/>
      <c r="QEV20" s="84"/>
      <c r="QEW20" s="84"/>
      <c r="QEX20" s="84"/>
      <c r="QEY20" s="84"/>
      <c r="QEZ20" s="84"/>
      <c r="QFA20" s="84"/>
      <c r="QFB20" s="84"/>
      <c r="QFC20" s="84"/>
      <c r="QFD20" s="84"/>
      <c r="QFE20" s="84"/>
      <c r="QFF20" s="84"/>
      <c r="QFG20" s="84"/>
      <c r="QFH20" s="84"/>
      <c r="QFI20" s="84"/>
      <c r="QFJ20" s="84"/>
      <c r="QFK20" s="84"/>
      <c r="QFL20" s="84"/>
      <c r="QFM20" s="84"/>
      <c r="QFN20" s="84"/>
      <c r="QFO20" s="84"/>
      <c r="QFP20" s="84"/>
      <c r="QFQ20" s="84"/>
      <c r="QFR20" s="84"/>
      <c r="QFS20" s="84"/>
      <c r="QFT20" s="84"/>
      <c r="QFU20" s="84"/>
      <c r="QFV20" s="84"/>
      <c r="QFW20" s="84"/>
      <c r="QFX20" s="84"/>
      <c r="QFY20" s="84"/>
      <c r="QFZ20" s="84"/>
      <c r="QGA20" s="84"/>
      <c r="QGB20" s="84"/>
      <c r="QGC20" s="84"/>
      <c r="QGD20" s="84"/>
      <c r="QGE20" s="84"/>
      <c r="QGF20" s="84"/>
      <c r="QGG20" s="84"/>
      <c r="QGH20" s="84"/>
      <c r="QGI20" s="84"/>
      <c r="QGJ20" s="84"/>
      <c r="QGK20" s="84"/>
      <c r="QGL20" s="84"/>
      <c r="QGM20" s="84"/>
      <c r="QGN20" s="84"/>
      <c r="QGO20" s="84"/>
      <c r="QGP20" s="84"/>
      <c r="QGQ20" s="84"/>
      <c r="QGR20" s="84"/>
      <c r="QGS20" s="84"/>
      <c r="QGT20" s="84"/>
      <c r="QGU20" s="84"/>
      <c r="QGV20" s="84"/>
      <c r="QGW20" s="84"/>
      <c r="QGX20" s="84"/>
      <c r="QGY20" s="84"/>
      <c r="QGZ20" s="84"/>
      <c r="QHA20" s="84"/>
      <c r="QHB20" s="84"/>
      <c r="QHC20" s="84"/>
      <c r="QHD20" s="84"/>
      <c r="QHE20" s="84"/>
      <c r="QHF20" s="84"/>
      <c r="QHG20" s="84"/>
      <c r="QHH20" s="84"/>
      <c r="QHI20" s="84"/>
      <c r="QHJ20" s="84"/>
      <c r="QHK20" s="84"/>
      <c r="QHL20" s="84"/>
      <c r="QHM20" s="84"/>
      <c r="QHN20" s="84"/>
      <c r="QHO20" s="84"/>
      <c r="QHP20" s="84"/>
      <c r="QHQ20" s="84"/>
      <c r="QHR20" s="84"/>
      <c r="QHS20" s="84"/>
      <c r="QHT20" s="84"/>
      <c r="QHU20" s="84"/>
      <c r="QHV20" s="84"/>
      <c r="QHW20" s="84"/>
      <c r="QHX20" s="84"/>
      <c r="QHY20" s="84"/>
      <c r="QHZ20" s="84"/>
      <c r="QIA20" s="84"/>
      <c r="QIB20" s="84"/>
      <c r="QIC20" s="84"/>
      <c r="QID20" s="84"/>
      <c r="QIE20" s="84"/>
      <c r="QIF20" s="84"/>
      <c r="QIG20" s="84"/>
      <c r="QIH20" s="84"/>
      <c r="QII20" s="84"/>
      <c r="QIJ20" s="84"/>
      <c r="QIK20" s="84"/>
      <c r="QIL20" s="84"/>
      <c r="QIM20" s="84"/>
      <c r="QIN20" s="84"/>
      <c r="QIO20" s="84"/>
      <c r="QIP20" s="84"/>
      <c r="QIQ20" s="84"/>
      <c r="QIR20" s="84"/>
      <c r="QIS20" s="84"/>
      <c r="QIT20" s="84"/>
      <c r="QIU20" s="84"/>
      <c r="QIV20" s="84"/>
      <c r="QIW20" s="84"/>
      <c r="QIX20" s="84"/>
      <c r="QIY20" s="84"/>
      <c r="QIZ20" s="84"/>
      <c r="QJA20" s="84"/>
      <c r="QJB20" s="84"/>
      <c r="QJC20" s="84"/>
      <c r="QJD20" s="84"/>
      <c r="QJE20" s="84"/>
      <c r="QJF20" s="84"/>
      <c r="QJG20" s="84"/>
      <c r="QJH20" s="84"/>
      <c r="QJI20" s="84"/>
      <c r="QJJ20" s="84"/>
      <c r="QJK20" s="84"/>
      <c r="QJL20" s="84"/>
      <c r="QJM20" s="84"/>
      <c r="QJN20" s="84"/>
      <c r="QJO20" s="84"/>
      <c r="QJP20" s="84"/>
      <c r="QJQ20" s="84"/>
      <c r="QJR20" s="84"/>
      <c r="QJS20" s="84"/>
      <c r="QJT20" s="84"/>
      <c r="QJU20" s="84"/>
      <c r="QJV20" s="84"/>
      <c r="QJW20" s="84"/>
      <c r="QJX20" s="84"/>
      <c r="QJY20" s="84"/>
      <c r="QJZ20" s="84"/>
      <c r="QKA20" s="84"/>
      <c r="QKB20" s="84"/>
      <c r="QKC20" s="84"/>
      <c r="QKD20" s="84"/>
      <c r="QKE20" s="84"/>
      <c r="QKF20" s="84"/>
      <c r="QKG20" s="84"/>
      <c r="QKH20" s="84"/>
      <c r="QKI20" s="84"/>
      <c r="QKJ20" s="84"/>
      <c r="QKK20" s="84"/>
      <c r="QKL20" s="84"/>
      <c r="QKM20" s="84"/>
      <c r="QKN20" s="84"/>
      <c r="QKO20" s="84"/>
      <c r="QKP20" s="84"/>
      <c r="QKQ20" s="84"/>
      <c r="QKR20" s="84"/>
      <c r="QKS20" s="84"/>
      <c r="QKT20" s="84"/>
      <c r="QKU20" s="84"/>
      <c r="QKV20" s="84"/>
      <c r="QKW20" s="84"/>
      <c r="QKX20" s="84"/>
      <c r="QKY20" s="84"/>
      <c r="QKZ20" s="84"/>
      <c r="QLA20" s="84"/>
      <c r="QLB20" s="84"/>
      <c r="QLC20" s="84"/>
      <c r="QLD20" s="84"/>
      <c r="QLE20" s="84"/>
      <c r="QLF20" s="84"/>
      <c r="QLG20" s="84"/>
      <c r="QLH20" s="84"/>
      <c r="QLI20" s="84"/>
      <c r="QLJ20" s="84"/>
      <c r="QLK20" s="84"/>
      <c r="QLL20" s="84"/>
      <c r="QLM20" s="84"/>
      <c r="QLN20" s="84"/>
      <c r="QLO20" s="84"/>
      <c r="QLP20" s="84"/>
      <c r="QLQ20" s="84"/>
      <c r="QLR20" s="84"/>
      <c r="QLS20" s="84"/>
      <c r="QLT20" s="84"/>
      <c r="QLU20" s="84"/>
      <c r="QLV20" s="84"/>
      <c r="QLW20" s="84"/>
      <c r="QLX20" s="84"/>
      <c r="QLY20" s="84"/>
      <c r="QLZ20" s="84"/>
      <c r="QMA20" s="84"/>
      <c r="QMB20" s="84"/>
      <c r="QMC20" s="84"/>
      <c r="QMD20" s="84"/>
      <c r="QME20" s="84"/>
      <c r="QMF20" s="84"/>
      <c r="QMG20" s="84"/>
      <c r="QMH20" s="84"/>
      <c r="QMI20" s="84"/>
      <c r="QMJ20" s="84"/>
      <c r="QMK20" s="84"/>
      <c r="QML20" s="84"/>
      <c r="QMM20" s="84"/>
      <c r="QMN20" s="84"/>
      <c r="QMO20" s="84"/>
      <c r="QMP20" s="84"/>
      <c r="QMQ20" s="84"/>
      <c r="QMR20" s="84"/>
      <c r="QMS20" s="84"/>
      <c r="QMT20" s="84"/>
      <c r="QMU20" s="84"/>
      <c r="QMV20" s="84"/>
      <c r="QMW20" s="84"/>
      <c r="QMX20" s="84"/>
      <c r="QMY20" s="84"/>
      <c r="QMZ20" s="84"/>
      <c r="QNA20" s="84"/>
      <c r="QNB20" s="84"/>
      <c r="QNC20" s="84"/>
      <c r="QND20" s="84"/>
      <c r="QNE20" s="84"/>
      <c r="QNF20" s="84"/>
      <c r="QNG20" s="84"/>
      <c r="QNH20" s="84"/>
      <c r="QNI20" s="84"/>
      <c r="QNJ20" s="84"/>
      <c r="QNK20" s="84"/>
      <c r="QNL20" s="84"/>
      <c r="QNM20" s="84"/>
      <c r="QNN20" s="84"/>
      <c r="QNO20" s="84"/>
      <c r="QNP20" s="84"/>
      <c r="QNQ20" s="84"/>
      <c r="QNR20" s="84"/>
      <c r="QNS20" s="84"/>
      <c r="QNT20" s="84"/>
      <c r="QNU20" s="84"/>
      <c r="QNV20" s="84"/>
      <c r="QNW20" s="84"/>
      <c r="QNX20" s="84"/>
      <c r="QNY20" s="84"/>
      <c r="QNZ20" s="84"/>
      <c r="QOA20" s="84"/>
      <c r="QOB20" s="84"/>
      <c r="QOC20" s="84"/>
      <c r="QOD20" s="84"/>
      <c r="QOE20" s="84"/>
      <c r="QOF20" s="84"/>
      <c r="QOG20" s="84"/>
      <c r="QOH20" s="84"/>
      <c r="QOI20" s="84"/>
      <c r="QOJ20" s="84"/>
      <c r="QOK20" s="84"/>
      <c r="QOL20" s="84"/>
      <c r="QOM20" s="84"/>
      <c r="QON20" s="84"/>
      <c r="QOO20" s="84"/>
      <c r="QOP20" s="84"/>
      <c r="QOQ20" s="84"/>
      <c r="QOR20" s="84"/>
      <c r="QOS20" s="84"/>
      <c r="QOT20" s="84"/>
      <c r="QOU20" s="84"/>
      <c r="QOV20" s="84"/>
      <c r="QOW20" s="84"/>
      <c r="QOX20" s="84"/>
      <c r="QOY20" s="84"/>
      <c r="QOZ20" s="84"/>
      <c r="QPA20" s="84"/>
      <c r="QPB20" s="84"/>
      <c r="QPC20" s="84"/>
      <c r="QPD20" s="84"/>
      <c r="QPE20" s="84"/>
      <c r="QPF20" s="84"/>
      <c r="QPG20" s="84"/>
      <c r="QPH20" s="84"/>
      <c r="QPI20" s="84"/>
      <c r="QPJ20" s="84"/>
      <c r="QPK20" s="84"/>
      <c r="QPL20" s="84"/>
      <c r="QPM20" s="84"/>
      <c r="QPN20" s="84"/>
      <c r="QPO20" s="84"/>
      <c r="QPP20" s="84"/>
      <c r="QPQ20" s="84"/>
      <c r="QPR20" s="84"/>
      <c r="QPS20" s="84"/>
      <c r="QPT20" s="84"/>
      <c r="QPU20" s="84"/>
      <c r="QPV20" s="84"/>
      <c r="QPW20" s="84"/>
      <c r="QPX20" s="84"/>
      <c r="QPY20" s="84"/>
      <c r="QPZ20" s="84"/>
      <c r="QQA20" s="84"/>
      <c r="QQB20" s="84"/>
      <c r="QQC20" s="84"/>
      <c r="QQD20" s="84"/>
      <c r="QQE20" s="84"/>
      <c r="QQF20" s="84"/>
      <c r="QQG20" s="84"/>
      <c r="QQH20" s="84"/>
      <c r="QQI20" s="84"/>
      <c r="QQJ20" s="84"/>
      <c r="QQK20" s="84"/>
      <c r="QQL20" s="84"/>
      <c r="QQM20" s="84"/>
      <c r="QQN20" s="84"/>
      <c r="QQO20" s="84"/>
      <c r="QQP20" s="84"/>
      <c r="QQQ20" s="84"/>
      <c r="QQR20" s="84"/>
      <c r="QQS20" s="84"/>
      <c r="QQT20" s="84"/>
      <c r="QQU20" s="84"/>
      <c r="QQV20" s="84"/>
      <c r="QQW20" s="84"/>
      <c r="QQX20" s="84"/>
      <c r="QQY20" s="84"/>
      <c r="QQZ20" s="84"/>
      <c r="QRA20" s="84"/>
      <c r="QRB20" s="84"/>
      <c r="QRC20" s="84"/>
      <c r="QRD20" s="84"/>
      <c r="QRE20" s="84"/>
      <c r="QRF20" s="84"/>
      <c r="QRG20" s="84"/>
      <c r="QRH20" s="84"/>
      <c r="QRI20" s="84"/>
      <c r="QRJ20" s="84"/>
      <c r="QRK20" s="84"/>
      <c r="QRL20" s="84"/>
      <c r="QRM20" s="84"/>
      <c r="QRN20" s="84"/>
      <c r="QRO20" s="84"/>
      <c r="QRP20" s="84"/>
      <c r="QRQ20" s="84"/>
      <c r="QRR20" s="84"/>
      <c r="QRS20" s="84"/>
      <c r="QRT20" s="84"/>
      <c r="QRU20" s="84"/>
      <c r="QRV20" s="84"/>
      <c r="QRW20" s="84"/>
      <c r="QRX20" s="84"/>
      <c r="QRY20" s="84"/>
      <c r="QRZ20" s="84"/>
      <c r="QSA20" s="84"/>
      <c r="QSB20" s="84"/>
      <c r="QSC20" s="84"/>
      <c r="QSD20" s="84"/>
      <c r="QSE20" s="84"/>
      <c r="QSF20" s="84"/>
      <c r="QSG20" s="84"/>
      <c r="QSH20" s="84"/>
      <c r="QSI20" s="84"/>
      <c r="QSJ20" s="84"/>
      <c r="QSK20" s="84"/>
      <c r="QSL20" s="84"/>
      <c r="QSM20" s="84"/>
      <c r="QSN20" s="84"/>
      <c r="QSO20" s="84"/>
      <c r="QSP20" s="84"/>
      <c r="QSQ20" s="84"/>
      <c r="QSR20" s="84"/>
      <c r="QSS20" s="84"/>
      <c r="QST20" s="84"/>
      <c r="QSU20" s="84"/>
      <c r="QSV20" s="84"/>
      <c r="QSW20" s="84"/>
      <c r="QSX20" s="84"/>
      <c r="QSY20" s="84"/>
      <c r="QSZ20" s="84"/>
      <c r="QTA20" s="84"/>
      <c r="QTB20" s="84"/>
      <c r="QTC20" s="84"/>
      <c r="QTD20" s="84"/>
      <c r="QTE20" s="84"/>
      <c r="QTF20" s="84"/>
      <c r="QTG20" s="84"/>
      <c r="QTH20" s="84"/>
      <c r="QTI20" s="84"/>
      <c r="QTJ20" s="84"/>
      <c r="QTK20" s="84"/>
      <c r="QTL20" s="84"/>
      <c r="QTM20" s="84"/>
      <c r="QTN20" s="84"/>
      <c r="QTO20" s="84"/>
      <c r="QTP20" s="84"/>
      <c r="QTQ20" s="84"/>
      <c r="QTR20" s="84"/>
      <c r="QTS20" s="84"/>
      <c r="QTT20" s="84"/>
      <c r="QTU20" s="84"/>
      <c r="QTV20" s="84"/>
      <c r="QTW20" s="84"/>
      <c r="QTX20" s="84"/>
      <c r="QTY20" s="84"/>
      <c r="QTZ20" s="84"/>
      <c r="QUA20" s="84"/>
      <c r="QUB20" s="84"/>
      <c r="QUC20" s="84"/>
      <c r="QUD20" s="84"/>
      <c r="QUE20" s="84"/>
      <c r="QUF20" s="84"/>
      <c r="QUG20" s="84"/>
      <c r="QUH20" s="84"/>
      <c r="QUI20" s="84"/>
      <c r="QUJ20" s="84"/>
      <c r="QUK20" s="84"/>
      <c r="QUL20" s="84"/>
      <c r="QUM20" s="84"/>
      <c r="QUN20" s="84"/>
      <c r="QUO20" s="84"/>
      <c r="QUP20" s="84"/>
      <c r="QUQ20" s="84"/>
      <c r="QUR20" s="84"/>
      <c r="QUS20" s="84"/>
      <c r="QUT20" s="84"/>
      <c r="QUU20" s="84"/>
      <c r="QUV20" s="84"/>
      <c r="QUW20" s="84"/>
      <c r="QUX20" s="84"/>
      <c r="QUY20" s="84"/>
      <c r="QUZ20" s="84"/>
      <c r="QVA20" s="84"/>
      <c r="QVB20" s="84"/>
      <c r="QVC20" s="84"/>
      <c r="QVD20" s="84"/>
      <c r="QVE20" s="84"/>
      <c r="QVF20" s="84"/>
      <c r="QVG20" s="84"/>
      <c r="QVH20" s="84"/>
      <c r="QVI20" s="84"/>
      <c r="QVJ20" s="84"/>
      <c r="QVK20" s="84"/>
      <c r="QVL20" s="84"/>
      <c r="QVM20" s="84"/>
      <c r="QVN20" s="84"/>
      <c r="QVO20" s="84"/>
      <c r="QVP20" s="84"/>
      <c r="QVQ20" s="84"/>
      <c r="QVR20" s="84"/>
      <c r="QVS20" s="84"/>
      <c r="QVT20" s="84"/>
      <c r="QVU20" s="84"/>
      <c r="QVV20" s="84"/>
      <c r="QVW20" s="84"/>
      <c r="QVX20" s="84"/>
      <c r="QVY20" s="84"/>
      <c r="QVZ20" s="84"/>
      <c r="QWA20" s="84"/>
      <c r="QWB20" s="84"/>
      <c r="QWC20" s="84"/>
      <c r="QWD20" s="84"/>
      <c r="QWE20" s="84"/>
      <c r="QWF20" s="84"/>
      <c r="QWG20" s="84"/>
      <c r="QWH20" s="84"/>
      <c r="QWI20" s="84"/>
      <c r="QWJ20" s="84"/>
      <c r="QWK20" s="84"/>
      <c r="QWL20" s="84"/>
      <c r="QWM20" s="84"/>
      <c r="QWN20" s="84"/>
      <c r="QWO20" s="84"/>
      <c r="QWP20" s="84"/>
      <c r="QWQ20" s="84"/>
      <c r="QWR20" s="84"/>
      <c r="QWS20" s="84"/>
      <c r="QWT20" s="84"/>
      <c r="QWU20" s="84"/>
      <c r="QWV20" s="84"/>
      <c r="QWW20" s="84"/>
      <c r="QWX20" s="84"/>
      <c r="QWY20" s="84"/>
      <c r="QWZ20" s="84"/>
      <c r="QXA20" s="84"/>
      <c r="QXB20" s="84"/>
      <c r="QXC20" s="84"/>
      <c r="QXD20" s="84"/>
      <c r="QXE20" s="84"/>
      <c r="QXF20" s="84"/>
      <c r="QXG20" s="84"/>
      <c r="QXH20" s="84"/>
      <c r="QXI20" s="84"/>
      <c r="QXJ20" s="84"/>
      <c r="QXK20" s="84"/>
      <c r="QXL20" s="84"/>
      <c r="QXM20" s="84"/>
      <c r="QXN20" s="84"/>
      <c r="QXO20" s="84"/>
      <c r="QXP20" s="84"/>
      <c r="QXQ20" s="84"/>
      <c r="QXR20" s="84"/>
      <c r="QXS20" s="84"/>
      <c r="QXT20" s="84"/>
      <c r="QXU20" s="84"/>
      <c r="QXV20" s="84"/>
      <c r="QXW20" s="84"/>
      <c r="QXX20" s="84"/>
      <c r="QXY20" s="84"/>
      <c r="QXZ20" s="84"/>
      <c r="QYA20" s="84"/>
      <c r="QYB20" s="84"/>
      <c r="QYC20" s="84"/>
      <c r="QYD20" s="84"/>
      <c r="QYE20" s="84"/>
      <c r="QYF20" s="84"/>
      <c r="QYG20" s="84"/>
      <c r="QYH20" s="84"/>
      <c r="QYI20" s="84"/>
      <c r="QYJ20" s="84"/>
      <c r="QYK20" s="84"/>
      <c r="QYL20" s="84"/>
      <c r="QYM20" s="84"/>
      <c r="QYN20" s="84"/>
      <c r="QYO20" s="84"/>
      <c r="QYP20" s="84"/>
      <c r="QYQ20" s="84"/>
      <c r="QYR20" s="84"/>
      <c r="QYS20" s="84"/>
      <c r="QYT20" s="84"/>
      <c r="QYU20" s="84"/>
      <c r="QYV20" s="84"/>
      <c r="QYW20" s="84"/>
      <c r="QYX20" s="84"/>
      <c r="QYY20" s="84"/>
      <c r="QYZ20" s="84"/>
      <c r="QZA20" s="84"/>
      <c r="QZB20" s="84"/>
      <c r="QZC20" s="84"/>
      <c r="QZD20" s="84"/>
      <c r="QZE20" s="84"/>
      <c r="QZF20" s="84"/>
      <c r="QZG20" s="84"/>
      <c r="QZH20" s="84"/>
      <c r="QZI20" s="84"/>
      <c r="QZJ20" s="84"/>
      <c r="QZK20" s="84"/>
      <c r="QZL20" s="84"/>
      <c r="QZM20" s="84"/>
      <c r="QZN20" s="84"/>
      <c r="QZO20" s="84"/>
      <c r="QZP20" s="84"/>
      <c r="QZQ20" s="84"/>
      <c r="QZR20" s="84"/>
      <c r="QZS20" s="84"/>
      <c r="QZT20" s="84"/>
      <c r="QZU20" s="84"/>
      <c r="QZV20" s="84"/>
      <c r="QZW20" s="84"/>
      <c r="QZX20" s="84"/>
      <c r="QZY20" s="84"/>
      <c r="QZZ20" s="84"/>
      <c r="RAA20" s="84"/>
      <c r="RAB20" s="84"/>
      <c r="RAC20" s="84"/>
      <c r="RAD20" s="84"/>
      <c r="RAE20" s="84"/>
      <c r="RAF20" s="84"/>
      <c r="RAG20" s="84"/>
      <c r="RAH20" s="84"/>
      <c r="RAI20" s="84"/>
      <c r="RAJ20" s="84"/>
      <c r="RAK20" s="84"/>
      <c r="RAL20" s="84"/>
      <c r="RAM20" s="84"/>
      <c r="RAN20" s="84"/>
      <c r="RAO20" s="84"/>
      <c r="RAP20" s="84"/>
      <c r="RAQ20" s="84"/>
      <c r="RAR20" s="84"/>
      <c r="RAS20" s="84"/>
      <c r="RAT20" s="84"/>
      <c r="RAU20" s="84"/>
      <c r="RAV20" s="84"/>
      <c r="RAW20" s="84"/>
      <c r="RAX20" s="84"/>
      <c r="RAY20" s="84"/>
      <c r="RAZ20" s="84"/>
      <c r="RBA20" s="84"/>
      <c r="RBB20" s="84"/>
      <c r="RBC20" s="84"/>
      <c r="RBD20" s="84"/>
      <c r="RBE20" s="84"/>
      <c r="RBF20" s="84"/>
      <c r="RBG20" s="84"/>
      <c r="RBH20" s="84"/>
      <c r="RBI20" s="84"/>
      <c r="RBJ20" s="84"/>
      <c r="RBK20" s="84"/>
      <c r="RBL20" s="84"/>
      <c r="RBM20" s="84"/>
      <c r="RBN20" s="84"/>
      <c r="RBO20" s="84"/>
      <c r="RBP20" s="84"/>
      <c r="RBQ20" s="84"/>
      <c r="RBR20" s="84"/>
      <c r="RBS20" s="84"/>
      <c r="RBT20" s="84"/>
      <c r="RBU20" s="84"/>
      <c r="RBV20" s="84"/>
      <c r="RBW20" s="84"/>
      <c r="RBX20" s="84"/>
      <c r="RBY20" s="84"/>
      <c r="RBZ20" s="84"/>
      <c r="RCA20" s="84"/>
      <c r="RCB20" s="84"/>
      <c r="RCC20" s="84"/>
      <c r="RCD20" s="84"/>
      <c r="RCE20" s="84"/>
      <c r="RCF20" s="84"/>
      <c r="RCG20" s="84"/>
      <c r="RCH20" s="84"/>
      <c r="RCI20" s="84"/>
      <c r="RCJ20" s="84"/>
      <c r="RCK20" s="84"/>
      <c r="RCL20" s="84"/>
      <c r="RCM20" s="84"/>
      <c r="RCN20" s="84"/>
      <c r="RCO20" s="84"/>
      <c r="RCP20" s="84"/>
      <c r="RCQ20" s="84"/>
      <c r="RCR20" s="84"/>
      <c r="RCS20" s="84"/>
      <c r="RCT20" s="84"/>
      <c r="RCU20" s="84"/>
      <c r="RCV20" s="84"/>
      <c r="RCW20" s="84"/>
      <c r="RCX20" s="84"/>
      <c r="RCY20" s="84"/>
      <c r="RCZ20" s="84"/>
      <c r="RDA20" s="84"/>
      <c r="RDB20" s="84"/>
      <c r="RDC20" s="84"/>
      <c r="RDD20" s="84"/>
      <c r="RDE20" s="84"/>
      <c r="RDF20" s="84"/>
      <c r="RDG20" s="84"/>
      <c r="RDH20" s="84"/>
      <c r="RDI20" s="84"/>
      <c r="RDJ20" s="84"/>
      <c r="RDK20" s="84"/>
      <c r="RDL20" s="84"/>
      <c r="RDM20" s="84"/>
      <c r="RDN20" s="84"/>
      <c r="RDO20" s="84"/>
      <c r="RDP20" s="84"/>
      <c r="RDQ20" s="84"/>
      <c r="RDR20" s="84"/>
      <c r="RDS20" s="84"/>
      <c r="RDT20" s="84"/>
      <c r="RDU20" s="84"/>
      <c r="RDV20" s="84"/>
      <c r="RDW20" s="84"/>
      <c r="RDX20" s="84"/>
      <c r="RDY20" s="84"/>
      <c r="RDZ20" s="84"/>
      <c r="REA20" s="84"/>
      <c r="REB20" s="84"/>
      <c r="REC20" s="84"/>
      <c r="RED20" s="84"/>
      <c r="REE20" s="84"/>
      <c r="REF20" s="84"/>
      <c r="REG20" s="84"/>
      <c r="REH20" s="84"/>
      <c r="REI20" s="84"/>
      <c r="REJ20" s="84"/>
      <c r="REK20" s="84"/>
      <c r="REL20" s="84"/>
      <c r="REM20" s="84"/>
      <c r="REN20" s="84"/>
      <c r="REO20" s="84"/>
      <c r="REP20" s="84"/>
      <c r="REQ20" s="84"/>
      <c r="RER20" s="84"/>
      <c r="RES20" s="84"/>
      <c r="RET20" s="84"/>
      <c r="REU20" s="84"/>
      <c r="REV20" s="84"/>
      <c r="REW20" s="84"/>
      <c r="REX20" s="84"/>
      <c r="REY20" s="84"/>
      <c r="REZ20" s="84"/>
      <c r="RFA20" s="84"/>
      <c r="RFB20" s="84"/>
      <c r="RFC20" s="84"/>
      <c r="RFD20" s="84"/>
      <c r="RFE20" s="84"/>
      <c r="RFF20" s="84"/>
      <c r="RFG20" s="84"/>
      <c r="RFH20" s="84"/>
      <c r="RFI20" s="84"/>
      <c r="RFJ20" s="84"/>
      <c r="RFK20" s="84"/>
      <c r="RFL20" s="84"/>
      <c r="RFM20" s="84"/>
      <c r="RFN20" s="84"/>
      <c r="RFO20" s="84"/>
      <c r="RFP20" s="84"/>
      <c r="RFQ20" s="84"/>
      <c r="RFR20" s="84"/>
      <c r="RFS20" s="84"/>
      <c r="RFT20" s="84"/>
      <c r="RFU20" s="84"/>
      <c r="RFV20" s="84"/>
      <c r="RFW20" s="84"/>
      <c r="RFX20" s="84"/>
      <c r="RFY20" s="84"/>
      <c r="RFZ20" s="84"/>
      <c r="RGA20" s="84"/>
      <c r="RGB20" s="84"/>
      <c r="RGC20" s="84"/>
      <c r="RGD20" s="84"/>
      <c r="RGE20" s="84"/>
      <c r="RGF20" s="84"/>
      <c r="RGG20" s="84"/>
      <c r="RGH20" s="84"/>
      <c r="RGI20" s="84"/>
      <c r="RGJ20" s="84"/>
      <c r="RGK20" s="84"/>
      <c r="RGL20" s="84"/>
      <c r="RGM20" s="84"/>
      <c r="RGN20" s="84"/>
      <c r="RGO20" s="84"/>
      <c r="RGP20" s="84"/>
      <c r="RGQ20" s="84"/>
      <c r="RGR20" s="84"/>
      <c r="RGS20" s="84"/>
      <c r="RGT20" s="84"/>
      <c r="RGU20" s="84"/>
      <c r="RGV20" s="84"/>
      <c r="RGW20" s="84"/>
      <c r="RGX20" s="84"/>
      <c r="RGY20" s="84"/>
      <c r="RGZ20" s="84"/>
      <c r="RHA20" s="84"/>
      <c r="RHB20" s="84"/>
      <c r="RHC20" s="84"/>
      <c r="RHD20" s="84"/>
      <c r="RHE20" s="84"/>
      <c r="RHF20" s="84"/>
      <c r="RHG20" s="84"/>
      <c r="RHH20" s="84"/>
      <c r="RHI20" s="84"/>
      <c r="RHJ20" s="84"/>
      <c r="RHK20" s="84"/>
      <c r="RHL20" s="84"/>
      <c r="RHM20" s="84"/>
      <c r="RHN20" s="84"/>
      <c r="RHO20" s="84"/>
      <c r="RHP20" s="84"/>
      <c r="RHQ20" s="84"/>
      <c r="RHR20" s="84"/>
      <c r="RHS20" s="84"/>
      <c r="RHT20" s="84"/>
      <c r="RHU20" s="84"/>
      <c r="RHV20" s="84"/>
      <c r="RHW20" s="84"/>
      <c r="RHX20" s="84"/>
      <c r="RHY20" s="84"/>
      <c r="RHZ20" s="84"/>
      <c r="RIA20" s="84"/>
      <c r="RIB20" s="84"/>
      <c r="RIC20" s="84"/>
      <c r="RID20" s="84"/>
      <c r="RIE20" s="84"/>
      <c r="RIF20" s="84"/>
      <c r="RIG20" s="84"/>
      <c r="RIH20" s="84"/>
      <c r="RII20" s="84"/>
      <c r="RIJ20" s="84"/>
      <c r="RIK20" s="84"/>
      <c r="RIL20" s="84"/>
      <c r="RIM20" s="84"/>
      <c r="RIN20" s="84"/>
      <c r="RIO20" s="84"/>
      <c r="RIP20" s="84"/>
      <c r="RIQ20" s="84"/>
      <c r="RIR20" s="84"/>
      <c r="RIS20" s="84"/>
      <c r="RIT20" s="84"/>
      <c r="RIU20" s="84"/>
      <c r="RIV20" s="84"/>
      <c r="RIW20" s="84"/>
      <c r="RIX20" s="84"/>
      <c r="RIY20" s="84"/>
      <c r="RIZ20" s="84"/>
      <c r="RJA20" s="84"/>
      <c r="RJB20" s="84"/>
      <c r="RJC20" s="84"/>
      <c r="RJD20" s="84"/>
      <c r="RJE20" s="84"/>
      <c r="RJF20" s="84"/>
      <c r="RJG20" s="84"/>
      <c r="RJH20" s="84"/>
      <c r="RJI20" s="84"/>
      <c r="RJJ20" s="84"/>
      <c r="RJK20" s="84"/>
      <c r="RJL20" s="84"/>
      <c r="RJM20" s="84"/>
      <c r="RJN20" s="84"/>
      <c r="RJO20" s="84"/>
      <c r="RJP20" s="84"/>
      <c r="RJQ20" s="84"/>
      <c r="RJR20" s="84"/>
      <c r="RJS20" s="84"/>
      <c r="RJT20" s="84"/>
      <c r="RJU20" s="84"/>
      <c r="RJV20" s="84"/>
      <c r="RJW20" s="84"/>
      <c r="RJX20" s="84"/>
      <c r="RJY20" s="84"/>
      <c r="RJZ20" s="84"/>
      <c r="RKA20" s="84"/>
      <c r="RKB20" s="84"/>
      <c r="RKC20" s="84"/>
      <c r="RKD20" s="84"/>
      <c r="RKE20" s="84"/>
      <c r="RKF20" s="84"/>
      <c r="RKG20" s="84"/>
      <c r="RKH20" s="84"/>
      <c r="RKI20" s="84"/>
      <c r="RKJ20" s="84"/>
      <c r="RKK20" s="84"/>
      <c r="RKL20" s="84"/>
      <c r="RKM20" s="84"/>
      <c r="RKN20" s="84"/>
      <c r="RKO20" s="84"/>
      <c r="RKP20" s="84"/>
      <c r="RKQ20" s="84"/>
      <c r="RKR20" s="84"/>
      <c r="RKS20" s="84"/>
      <c r="RKT20" s="84"/>
      <c r="RKU20" s="84"/>
      <c r="RKV20" s="84"/>
      <c r="RKW20" s="84"/>
      <c r="RKX20" s="84"/>
      <c r="RKY20" s="84"/>
      <c r="RKZ20" s="84"/>
      <c r="RLA20" s="84"/>
      <c r="RLB20" s="84"/>
      <c r="RLC20" s="84"/>
      <c r="RLD20" s="84"/>
      <c r="RLE20" s="84"/>
      <c r="RLF20" s="84"/>
      <c r="RLG20" s="84"/>
      <c r="RLH20" s="84"/>
      <c r="RLI20" s="84"/>
      <c r="RLJ20" s="84"/>
      <c r="RLK20" s="84"/>
      <c r="RLL20" s="84"/>
      <c r="RLM20" s="84"/>
      <c r="RLN20" s="84"/>
      <c r="RLO20" s="84"/>
      <c r="RLP20" s="84"/>
      <c r="RLQ20" s="84"/>
      <c r="RLR20" s="84"/>
      <c r="RLS20" s="84"/>
      <c r="RLT20" s="84"/>
      <c r="RLU20" s="84"/>
      <c r="RLV20" s="84"/>
      <c r="RLW20" s="84"/>
      <c r="RLX20" s="84"/>
      <c r="RLY20" s="84"/>
      <c r="RLZ20" s="84"/>
      <c r="RMA20" s="84"/>
      <c r="RMB20" s="84"/>
      <c r="RMC20" s="84"/>
      <c r="RMD20" s="84"/>
      <c r="RME20" s="84"/>
      <c r="RMF20" s="84"/>
      <c r="RMG20" s="84"/>
      <c r="RMH20" s="84"/>
      <c r="RMI20" s="84"/>
      <c r="RMJ20" s="84"/>
      <c r="RMK20" s="84"/>
      <c r="RML20" s="84"/>
      <c r="RMM20" s="84"/>
      <c r="RMN20" s="84"/>
      <c r="RMO20" s="84"/>
      <c r="RMP20" s="84"/>
      <c r="RMQ20" s="84"/>
      <c r="RMR20" s="84"/>
      <c r="RMS20" s="84"/>
      <c r="RMT20" s="84"/>
      <c r="RMU20" s="84"/>
      <c r="RMV20" s="84"/>
      <c r="RMW20" s="84"/>
      <c r="RMX20" s="84"/>
      <c r="RMY20" s="84"/>
      <c r="RMZ20" s="84"/>
      <c r="RNA20" s="84"/>
      <c r="RNB20" s="84"/>
      <c r="RNC20" s="84"/>
      <c r="RND20" s="84"/>
      <c r="RNE20" s="84"/>
      <c r="RNF20" s="84"/>
      <c r="RNG20" s="84"/>
      <c r="RNH20" s="84"/>
      <c r="RNI20" s="84"/>
      <c r="RNJ20" s="84"/>
      <c r="RNK20" s="84"/>
      <c r="RNL20" s="84"/>
      <c r="RNM20" s="84"/>
      <c r="RNN20" s="84"/>
      <c r="RNO20" s="84"/>
      <c r="RNP20" s="84"/>
      <c r="RNQ20" s="84"/>
      <c r="RNR20" s="84"/>
      <c r="RNS20" s="84"/>
      <c r="RNT20" s="84"/>
      <c r="RNU20" s="84"/>
      <c r="RNV20" s="84"/>
      <c r="RNW20" s="84"/>
      <c r="RNX20" s="84"/>
      <c r="RNY20" s="84"/>
      <c r="RNZ20" s="84"/>
      <c r="ROA20" s="84"/>
      <c r="ROB20" s="84"/>
      <c r="ROC20" s="84"/>
      <c r="ROD20" s="84"/>
      <c r="ROE20" s="84"/>
      <c r="ROF20" s="84"/>
      <c r="ROG20" s="84"/>
      <c r="ROH20" s="84"/>
      <c r="ROI20" s="84"/>
      <c r="ROJ20" s="84"/>
      <c r="ROK20" s="84"/>
      <c r="ROL20" s="84"/>
      <c r="ROM20" s="84"/>
      <c r="RON20" s="84"/>
      <c r="ROO20" s="84"/>
      <c r="ROP20" s="84"/>
      <c r="ROQ20" s="84"/>
      <c r="ROR20" s="84"/>
      <c r="ROS20" s="84"/>
      <c r="ROT20" s="84"/>
      <c r="ROU20" s="84"/>
      <c r="ROV20" s="84"/>
      <c r="ROW20" s="84"/>
      <c r="ROX20" s="84"/>
      <c r="ROY20" s="84"/>
      <c r="ROZ20" s="84"/>
      <c r="RPA20" s="84"/>
      <c r="RPB20" s="84"/>
      <c r="RPC20" s="84"/>
      <c r="RPD20" s="84"/>
      <c r="RPE20" s="84"/>
      <c r="RPF20" s="84"/>
      <c r="RPG20" s="84"/>
      <c r="RPH20" s="84"/>
      <c r="RPI20" s="84"/>
      <c r="RPJ20" s="84"/>
      <c r="RPK20" s="84"/>
      <c r="RPL20" s="84"/>
      <c r="RPM20" s="84"/>
      <c r="RPN20" s="84"/>
      <c r="RPO20" s="84"/>
      <c r="RPP20" s="84"/>
      <c r="RPQ20" s="84"/>
      <c r="RPR20" s="84"/>
      <c r="RPS20" s="84"/>
      <c r="RPT20" s="84"/>
      <c r="RPU20" s="84"/>
      <c r="RPV20" s="84"/>
      <c r="RPW20" s="84"/>
      <c r="RPX20" s="84"/>
      <c r="RPY20" s="84"/>
      <c r="RPZ20" s="84"/>
      <c r="RQA20" s="84"/>
      <c r="RQB20" s="84"/>
      <c r="RQC20" s="84"/>
      <c r="RQD20" s="84"/>
      <c r="RQE20" s="84"/>
      <c r="RQF20" s="84"/>
      <c r="RQG20" s="84"/>
      <c r="RQH20" s="84"/>
      <c r="RQI20" s="84"/>
      <c r="RQJ20" s="84"/>
      <c r="RQK20" s="84"/>
      <c r="RQL20" s="84"/>
      <c r="RQM20" s="84"/>
      <c r="RQN20" s="84"/>
      <c r="RQO20" s="84"/>
      <c r="RQP20" s="84"/>
      <c r="RQQ20" s="84"/>
      <c r="RQR20" s="84"/>
      <c r="RQS20" s="84"/>
      <c r="RQT20" s="84"/>
      <c r="RQU20" s="84"/>
      <c r="RQV20" s="84"/>
      <c r="RQW20" s="84"/>
      <c r="RQX20" s="84"/>
      <c r="RQY20" s="84"/>
      <c r="RQZ20" s="84"/>
      <c r="RRA20" s="84"/>
      <c r="RRB20" s="84"/>
      <c r="RRC20" s="84"/>
      <c r="RRD20" s="84"/>
      <c r="RRE20" s="84"/>
      <c r="RRF20" s="84"/>
      <c r="RRG20" s="84"/>
      <c r="RRH20" s="84"/>
      <c r="RRI20" s="84"/>
      <c r="RRJ20" s="84"/>
      <c r="RRK20" s="84"/>
      <c r="RRL20" s="84"/>
      <c r="RRM20" s="84"/>
      <c r="RRN20" s="84"/>
      <c r="RRO20" s="84"/>
      <c r="RRP20" s="84"/>
      <c r="RRQ20" s="84"/>
      <c r="RRR20" s="84"/>
      <c r="RRS20" s="84"/>
      <c r="RRT20" s="84"/>
      <c r="RRU20" s="84"/>
      <c r="RRV20" s="84"/>
      <c r="RRW20" s="84"/>
      <c r="RRX20" s="84"/>
      <c r="RRY20" s="84"/>
      <c r="RRZ20" s="84"/>
      <c r="RSA20" s="84"/>
      <c r="RSB20" s="84"/>
      <c r="RSC20" s="84"/>
      <c r="RSD20" s="84"/>
      <c r="RSE20" s="84"/>
      <c r="RSF20" s="84"/>
      <c r="RSG20" s="84"/>
      <c r="RSH20" s="84"/>
      <c r="RSI20" s="84"/>
      <c r="RSJ20" s="84"/>
      <c r="RSK20" s="84"/>
      <c r="RSL20" s="84"/>
      <c r="RSM20" s="84"/>
      <c r="RSN20" s="84"/>
      <c r="RSO20" s="84"/>
      <c r="RSP20" s="84"/>
      <c r="RSQ20" s="84"/>
      <c r="RSR20" s="84"/>
      <c r="RSS20" s="84"/>
      <c r="RST20" s="84"/>
      <c r="RSU20" s="84"/>
      <c r="RSV20" s="84"/>
      <c r="RSW20" s="84"/>
      <c r="RSX20" s="84"/>
      <c r="RSY20" s="84"/>
      <c r="RSZ20" s="84"/>
      <c r="RTA20" s="84"/>
      <c r="RTB20" s="84"/>
      <c r="RTC20" s="84"/>
      <c r="RTD20" s="84"/>
      <c r="RTE20" s="84"/>
      <c r="RTF20" s="84"/>
      <c r="RTG20" s="84"/>
      <c r="RTH20" s="84"/>
      <c r="RTI20" s="84"/>
      <c r="RTJ20" s="84"/>
      <c r="RTK20" s="84"/>
      <c r="RTL20" s="84"/>
      <c r="RTM20" s="84"/>
      <c r="RTN20" s="84"/>
      <c r="RTO20" s="84"/>
      <c r="RTP20" s="84"/>
      <c r="RTQ20" s="84"/>
      <c r="RTR20" s="84"/>
      <c r="RTS20" s="84"/>
      <c r="RTT20" s="84"/>
      <c r="RTU20" s="84"/>
      <c r="RTV20" s="84"/>
      <c r="RTW20" s="84"/>
      <c r="RTX20" s="84"/>
      <c r="RTY20" s="84"/>
      <c r="RTZ20" s="84"/>
      <c r="RUA20" s="84"/>
      <c r="RUB20" s="84"/>
      <c r="RUC20" s="84"/>
      <c r="RUD20" s="84"/>
      <c r="RUE20" s="84"/>
      <c r="RUF20" s="84"/>
      <c r="RUG20" s="84"/>
      <c r="RUH20" s="84"/>
      <c r="RUI20" s="84"/>
      <c r="RUJ20" s="84"/>
      <c r="RUK20" s="84"/>
      <c r="RUL20" s="84"/>
      <c r="RUM20" s="84"/>
      <c r="RUN20" s="84"/>
      <c r="RUO20" s="84"/>
      <c r="RUP20" s="84"/>
      <c r="RUQ20" s="84"/>
      <c r="RUR20" s="84"/>
      <c r="RUS20" s="84"/>
      <c r="RUT20" s="84"/>
      <c r="RUU20" s="84"/>
      <c r="RUV20" s="84"/>
      <c r="RUW20" s="84"/>
      <c r="RUX20" s="84"/>
      <c r="RUY20" s="84"/>
      <c r="RUZ20" s="84"/>
      <c r="RVA20" s="84"/>
      <c r="RVB20" s="84"/>
      <c r="RVC20" s="84"/>
      <c r="RVD20" s="84"/>
      <c r="RVE20" s="84"/>
      <c r="RVF20" s="84"/>
      <c r="RVG20" s="84"/>
      <c r="RVH20" s="84"/>
      <c r="RVI20" s="84"/>
      <c r="RVJ20" s="84"/>
      <c r="RVK20" s="84"/>
      <c r="RVL20" s="84"/>
      <c r="RVM20" s="84"/>
      <c r="RVN20" s="84"/>
      <c r="RVO20" s="84"/>
      <c r="RVP20" s="84"/>
      <c r="RVQ20" s="84"/>
      <c r="RVR20" s="84"/>
      <c r="RVS20" s="84"/>
      <c r="RVT20" s="84"/>
      <c r="RVU20" s="84"/>
      <c r="RVV20" s="84"/>
      <c r="RVW20" s="84"/>
      <c r="RVX20" s="84"/>
      <c r="RVY20" s="84"/>
      <c r="RVZ20" s="84"/>
      <c r="RWA20" s="84"/>
      <c r="RWB20" s="84"/>
      <c r="RWC20" s="84"/>
      <c r="RWD20" s="84"/>
      <c r="RWE20" s="84"/>
      <c r="RWF20" s="84"/>
      <c r="RWG20" s="84"/>
      <c r="RWH20" s="84"/>
      <c r="RWI20" s="84"/>
      <c r="RWJ20" s="84"/>
      <c r="RWK20" s="84"/>
      <c r="RWL20" s="84"/>
      <c r="RWM20" s="84"/>
      <c r="RWN20" s="84"/>
      <c r="RWO20" s="84"/>
      <c r="RWP20" s="84"/>
      <c r="RWQ20" s="84"/>
      <c r="RWR20" s="84"/>
      <c r="RWS20" s="84"/>
      <c r="RWT20" s="84"/>
      <c r="RWU20" s="84"/>
      <c r="RWV20" s="84"/>
      <c r="RWW20" s="84"/>
      <c r="RWX20" s="84"/>
      <c r="RWY20" s="84"/>
      <c r="RWZ20" s="84"/>
      <c r="RXA20" s="84"/>
      <c r="RXB20" s="84"/>
      <c r="RXC20" s="84"/>
      <c r="RXD20" s="84"/>
      <c r="RXE20" s="84"/>
      <c r="RXF20" s="84"/>
      <c r="RXG20" s="84"/>
      <c r="RXH20" s="84"/>
      <c r="RXI20" s="84"/>
      <c r="RXJ20" s="84"/>
      <c r="RXK20" s="84"/>
      <c r="RXL20" s="84"/>
      <c r="RXM20" s="84"/>
      <c r="RXN20" s="84"/>
      <c r="RXO20" s="84"/>
      <c r="RXP20" s="84"/>
      <c r="RXQ20" s="84"/>
      <c r="RXR20" s="84"/>
      <c r="RXS20" s="84"/>
      <c r="RXT20" s="84"/>
      <c r="RXU20" s="84"/>
      <c r="RXV20" s="84"/>
      <c r="RXW20" s="84"/>
      <c r="RXX20" s="84"/>
      <c r="RXY20" s="84"/>
      <c r="RXZ20" s="84"/>
      <c r="RYA20" s="84"/>
      <c r="RYB20" s="84"/>
      <c r="RYC20" s="84"/>
      <c r="RYD20" s="84"/>
      <c r="RYE20" s="84"/>
      <c r="RYF20" s="84"/>
      <c r="RYG20" s="84"/>
      <c r="RYH20" s="84"/>
      <c r="RYI20" s="84"/>
      <c r="RYJ20" s="84"/>
      <c r="RYK20" s="84"/>
      <c r="RYL20" s="84"/>
      <c r="RYM20" s="84"/>
      <c r="RYN20" s="84"/>
      <c r="RYO20" s="84"/>
      <c r="RYP20" s="84"/>
      <c r="RYQ20" s="84"/>
      <c r="RYR20" s="84"/>
      <c r="RYS20" s="84"/>
      <c r="RYT20" s="84"/>
      <c r="RYU20" s="84"/>
      <c r="RYV20" s="84"/>
      <c r="RYW20" s="84"/>
      <c r="RYX20" s="84"/>
      <c r="RYY20" s="84"/>
      <c r="RYZ20" s="84"/>
      <c r="RZA20" s="84"/>
      <c r="RZB20" s="84"/>
      <c r="RZC20" s="84"/>
      <c r="RZD20" s="84"/>
      <c r="RZE20" s="84"/>
      <c r="RZF20" s="84"/>
      <c r="RZG20" s="84"/>
      <c r="RZH20" s="84"/>
      <c r="RZI20" s="84"/>
      <c r="RZJ20" s="84"/>
      <c r="RZK20" s="84"/>
      <c r="RZL20" s="84"/>
      <c r="RZM20" s="84"/>
      <c r="RZN20" s="84"/>
      <c r="RZO20" s="84"/>
      <c r="RZP20" s="84"/>
      <c r="RZQ20" s="84"/>
      <c r="RZR20" s="84"/>
      <c r="RZS20" s="84"/>
      <c r="RZT20" s="84"/>
      <c r="RZU20" s="84"/>
      <c r="RZV20" s="84"/>
      <c r="RZW20" s="84"/>
      <c r="RZX20" s="84"/>
      <c r="RZY20" s="84"/>
      <c r="RZZ20" s="84"/>
      <c r="SAA20" s="84"/>
      <c r="SAB20" s="84"/>
      <c r="SAC20" s="84"/>
      <c r="SAD20" s="84"/>
      <c r="SAE20" s="84"/>
      <c r="SAF20" s="84"/>
      <c r="SAG20" s="84"/>
      <c r="SAH20" s="84"/>
      <c r="SAI20" s="84"/>
      <c r="SAJ20" s="84"/>
      <c r="SAK20" s="84"/>
      <c r="SAL20" s="84"/>
      <c r="SAM20" s="84"/>
      <c r="SAN20" s="84"/>
      <c r="SAO20" s="84"/>
      <c r="SAP20" s="84"/>
      <c r="SAQ20" s="84"/>
      <c r="SAR20" s="84"/>
      <c r="SAS20" s="84"/>
      <c r="SAT20" s="84"/>
      <c r="SAU20" s="84"/>
      <c r="SAV20" s="84"/>
      <c r="SAW20" s="84"/>
      <c r="SAX20" s="84"/>
      <c r="SAY20" s="84"/>
      <c r="SAZ20" s="84"/>
      <c r="SBA20" s="84"/>
      <c r="SBB20" s="84"/>
      <c r="SBC20" s="84"/>
      <c r="SBD20" s="84"/>
      <c r="SBE20" s="84"/>
      <c r="SBF20" s="84"/>
      <c r="SBG20" s="84"/>
      <c r="SBH20" s="84"/>
      <c r="SBI20" s="84"/>
      <c r="SBJ20" s="84"/>
      <c r="SBK20" s="84"/>
      <c r="SBL20" s="84"/>
      <c r="SBM20" s="84"/>
      <c r="SBN20" s="84"/>
      <c r="SBO20" s="84"/>
      <c r="SBP20" s="84"/>
      <c r="SBQ20" s="84"/>
      <c r="SBR20" s="84"/>
      <c r="SBS20" s="84"/>
      <c r="SBT20" s="84"/>
      <c r="SBU20" s="84"/>
      <c r="SBV20" s="84"/>
      <c r="SBW20" s="84"/>
      <c r="SBX20" s="84"/>
      <c r="SBY20" s="84"/>
      <c r="SBZ20" s="84"/>
      <c r="SCA20" s="84"/>
      <c r="SCB20" s="84"/>
      <c r="SCC20" s="84"/>
      <c r="SCD20" s="84"/>
      <c r="SCE20" s="84"/>
      <c r="SCF20" s="84"/>
      <c r="SCG20" s="84"/>
      <c r="SCH20" s="84"/>
      <c r="SCI20" s="84"/>
      <c r="SCJ20" s="84"/>
      <c r="SCK20" s="84"/>
      <c r="SCL20" s="84"/>
      <c r="SCM20" s="84"/>
      <c r="SCN20" s="84"/>
      <c r="SCO20" s="84"/>
      <c r="SCP20" s="84"/>
      <c r="SCQ20" s="84"/>
      <c r="SCR20" s="84"/>
      <c r="SCS20" s="84"/>
      <c r="SCT20" s="84"/>
      <c r="SCU20" s="84"/>
      <c r="SCV20" s="84"/>
      <c r="SCW20" s="84"/>
      <c r="SCX20" s="84"/>
      <c r="SCY20" s="84"/>
      <c r="SCZ20" s="84"/>
      <c r="SDA20" s="84"/>
      <c r="SDB20" s="84"/>
      <c r="SDC20" s="84"/>
      <c r="SDD20" s="84"/>
      <c r="SDE20" s="84"/>
      <c r="SDF20" s="84"/>
      <c r="SDG20" s="84"/>
      <c r="SDH20" s="84"/>
      <c r="SDI20" s="84"/>
      <c r="SDJ20" s="84"/>
      <c r="SDK20" s="84"/>
      <c r="SDL20" s="84"/>
      <c r="SDM20" s="84"/>
      <c r="SDN20" s="84"/>
      <c r="SDO20" s="84"/>
      <c r="SDP20" s="84"/>
      <c r="SDQ20" s="84"/>
      <c r="SDR20" s="84"/>
      <c r="SDS20" s="84"/>
      <c r="SDT20" s="84"/>
      <c r="SDU20" s="84"/>
      <c r="SDV20" s="84"/>
      <c r="SDW20" s="84"/>
      <c r="SDX20" s="84"/>
      <c r="SDY20" s="84"/>
      <c r="SDZ20" s="84"/>
      <c r="SEA20" s="84"/>
      <c r="SEB20" s="84"/>
      <c r="SEC20" s="84"/>
      <c r="SED20" s="84"/>
      <c r="SEE20" s="84"/>
      <c r="SEF20" s="84"/>
      <c r="SEG20" s="84"/>
      <c r="SEH20" s="84"/>
      <c r="SEI20" s="84"/>
      <c r="SEJ20" s="84"/>
      <c r="SEK20" s="84"/>
      <c r="SEL20" s="84"/>
      <c r="SEM20" s="84"/>
      <c r="SEN20" s="84"/>
      <c r="SEO20" s="84"/>
      <c r="SEP20" s="84"/>
      <c r="SEQ20" s="84"/>
      <c r="SER20" s="84"/>
      <c r="SES20" s="84"/>
      <c r="SET20" s="84"/>
      <c r="SEU20" s="84"/>
      <c r="SEV20" s="84"/>
      <c r="SEW20" s="84"/>
      <c r="SEX20" s="84"/>
      <c r="SEY20" s="84"/>
      <c r="SEZ20" s="84"/>
      <c r="SFA20" s="84"/>
      <c r="SFB20" s="84"/>
      <c r="SFC20" s="84"/>
      <c r="SFD20" s="84"/>
      <c r="SFE20" s="84"/>
      <c r="SFF20" s="84"/>
      <c r="SFG20" s="84"/>
      <c r="SFH20" s="84"/>
      <c r="SFI20" s="84"/>
      <c r="SFJ20" s="84"/>
      <c r="SFK20" s="84"/>
      <c r="SFL20" s="84"/>
      <c r="SFM20" s="84"/>
      <c r="SFN20" s="84"/>
      <c r="SFO20" s="84"/>
      <c r="SFP20" s="84"/>
      <c r="SFQ20" s="84"/>
      <c r="SFR20" s="84"/>
      <c r="SFS20" s="84"/>
      <c r="SFT20" s="84"/>
      <c r="SFU20" s="84"/>
      <c r="SFV20" s="84"/>
      <c r="SFW20" s="84"/>
      <c r="SFX20" s="84"/>
      <c r="SFY20" s="84"/>
      <c r="SFZ20" s="84"/>
      <c r="SGA20" s="84"/>
      <c r="SGB20" s="84"/>
      <c r="SGC20" s="84"/>
      <c r="SGD20" s="84"/>
      <c r="SGE20" s="84"/>
      <c r="SGF20" s="84"/>
      <c r="SGG20" s="84"/>
      <c r="SGH20" s="84"/>
      <c r="SGI20" s="84"/>
      <c r="SGJ20" s="84"/>
      <c r="SGK20" s="84"/>
      <c r="SGL20" s="84"/>
      <c r="SGM20" s="84"/>
      <c r="SGN20" s="84"/>
      <c r="SGO20" s="84"/>
      <c r="SGP20" s="84"/>
      <c r="SGQ20" s="84"/>
      <c r="SGR20" s="84"/>
      <c r="SGS20" s="84"/>
      <c r="SGT20" s="84"/>
      <c r="SGU20" s="84"/>
      <c r="SGV20" s="84"/>
      <c r="SGW20" s="84"/>
      <c r="SGX20" s="84"/>
      <c r="SGY20" s="84"/>
      <c r="SGZ20" s="84"/>
      <c r="SHA20" s="84"/>
      <c r="SHB20" s="84"/>
      <c r="SHC20" s="84"/>
      <c r="SHD20" s="84"/>
      <c r="SHE20" s="84"/>
      <c r="SHF20" s="84"/>
      <c r="SHG20" s="84"/>
      <c r="SHH20" s="84"/>
      <c r="SHI20" s="84"/>
      <c r="SHJ20" s="84"/>
      <c r="SHK20" s="84"/>
      <c r="SHL20" s="84"/>
      <c r="SHM20" s="84"/>
      <c r="SHN20" s="84"/>
      <c r="SHO20" s="84"/>
      <c r="SHP20" s="84"/>
      <c r="SHQ20" s="84"/>
      <c r="SHR20" s="84"/>
      <c r="SHS20" s="84"/>
      <c r="SHT20" s="84"/>
      <c r="SHU20" s="84"/>
      <c r="SHV20" s="84"/>
      <c r="SHW20" s="84"/>
      <c r="SHX20" s="84"/>
      <c r="SHY20" s="84"/>
      <c r="SHZ20" s="84"/>
      <c r="SIA20" s="84"/>
      <c r="SIB20" s="84"/>
      <c r="SIC20" s="84"/>
      <c r="SID20" s="84"/>
      <c r="SIE20" s="84"/>
      <c r="SIF20" s="84"/>
      <c r="SIG20" s="84"/>
      <c r="SIH20" s="84"/>
      <c r="SII20" s="84"/>
      <c r="SIJ20" s="84"/>
      <c r="SIK20" s="84"/>
      <c r="SIL20" s="84"/>
      <c r="SIM20" s="84"/>
      <c r="SIN20" s="84"/>
      <c r="SIO20" s="84"/>
      <c r="SIP20" s="84"/>
      <c r="SIQ20" s="84"/>
      <c r="SIR20" s="84"/>
      <c r="SIS20" s="84"/>
      <c r="SIT20" s="84"/>
      <c r="SIU20" s="84"/>
      <c r="SIV20" s="84"/>
      <c r="SIW20" s="84"/>
      <c r="SIX20" s="84"/>
      <c r="SIY20" s="84"/>
      <c r="SIZ20" s="84"/>
      <c r="SJA20" s="84"/>
      <c r="SJB20" s="84"/>
      <c r="SJC20" s="84"/>
      <c r="SJD20" s="84"/>
      <c r="SJE20" s="84"/>
      <c r="SJF20" s="84"/>
      <c r="SJG20" s="84"/>
      <c r="SJH20" s="84"/>
      <c r="SJI20" s="84"/>
      <c r="SJJ20" s="84"/>
      <c r="SJK20" s="84"/>
      <c r="SJL20" s="84"/>
      <c r="SJM20" s="84"/>
      <c r="SJN20" s="84"/>
      <c r="SJO20" s="84"/>
      <c r="SJP20" s="84"/>
      <c r="SJQ20" s="84"/>
      <c r="SJR20" s="84"/>
      <c r="SJS20" s="84"/>
      <c r="SJT20" s="84"/>
      <c r="SJU20" s="84"/>
      <c r="SJV20" s="84"/>
      <c r="SJW20" s="84"/>
      <c r="SJX20" s="84"/>
      <c r="SJY20" s="84"/>
      <c r="SJZ20" s="84"/>
      <c r="SKA20" s="84"/>
      <c r="SKB20" s="84"/>
      <c r="SKC20" s="84"/>
      <c r="SKD20" s="84"/>
      <c r="SKE20" s="84"/>
      <c r="SKF20" s="84"/>
      <c r="SKG20" s="84"/>
      <c r="SKH20" s="84"/>
      <c r="SKI20" s="84"/>
      <c r="SKJ20" s="84"/>
      <c r="SKK20" s="84"/>
      <c r="SKL20" s="84"/>
      <c r="SKM20" s="84"/>
      <c r="SKN20" s="84"/>
      <c r="SKO20" s="84"/>
      <c r="SKP20" s="84"/>
      <c r="SKQ20" s="84"/>
      <c r="SKR20" s="84"/>
      <c r="SKS20" s="84"/>
      <c r="SKT20" s="84"/>
      <c r="SKU20" s="84"/>
      <c r="SKV20" s="84"/>
      <c r="SKW20" s="84"/>
      <c r="SKX20" s="84"/>
      <c r="SKY20" s="84"/>
      <c r="SKZ20" s="84"/>
      <c r="SLA20" s="84"/>
      <c r="SLB20" s="84"/>
      <c r="SLC20" s="84"/>
      <c r="SLD20" s="84"/>
      <c r="SLE20" s="84"/>
      <c r="SLF20" s="84"/>
      <c r="SLG20" s="84"/>
      <c r="SLH20" s="84"/>
      <c r="SLI20" s="84"/>
      <c r="SLJ20" s="84"/>
      <c r="SLK20" s="84"/>
      <c r="SLL20" s="84"/>
      <c r="SLM20" s="84"/>
      <c r="SLN20" s="84"/>
      <c r="SLO20" s="84"/>
      <c r="SLP20" s="84"/>
      <c r="SLQ20" s="84"/>
      <c r="SLR20" s="84"/>
      <c r="SLS20" s="84"/>
      <c r="SLT20" s="84"/>
      <c r="SLU20" s="84"/>
      <c r="SLV20" s="84"/>
      <c r="SLW20" s="84"/>
      <c r="SLX20" s="84"/>
      <c r="SLY20" s="84"/>
      <c r="SLZ20" s="84"/>
      <c r="SMA20" s="84"/>
      <c r="SMB20" s="84"/>
      <c r="SMC20" s="84"/>
      <c r="SMD20" s="84"/>
      <c r="SME20" s="84"/>
      <c r="SMF20" s="84"/>
      <c r="SMG20" s="84"/>
      <c r="SMH20" s="84"/>
      <c r="SMI20" s="84"/>
      <c r="SMJ20" s="84"/>
      <c r="SMK20" s="84"/>
      <c r="SML20" s="84"/>
      <c r="SMM20" s="84"/>
      <c r="SMN20" s="84"/>
      <c r="SMO20" s="84"/>
      <c r="SMP20" s="84"/>
      <c r="SMQ20" s="84"/>
      <c r="SMR20" s="84"/>
      <c r="SMS20" s="84"/>
      <c r="SMT20" s="84"/>
      <c r="SMU20" s="84"/>
      <c r="SMV20" s="84"/>
      <c r="SMW20" s="84"/>
      <c r="SMX20" s="84"/>
      <c r="SMY20" s="84"/>
      <c r="SMZ20" s="84"/>
      <c r="SNA20" s="84"/>
      <c r="SNB20" s="84"/>
      <c r="SNC20" s="84"/>
      <c r="SND20" s="84"/>
      <c r="SNE20" s="84"/>
      <c r="SNF20" s="84"/>
      <c r="SNG20" s="84"/>
      <c r="SNH20" s="84"/>
      <c r="SNI20" s="84"/>
      <c r="SNJ20" s="84"/>
      <c r="SNK20" s="84"/>
      <c r="SNL20" s="84"/>
      <c r="SNM20" s="84"/>
      <c r="SNN20" s="84"/>
      <c r="SNO20" s="84"/>
      <c r="SNP20" s="84"/>
      <c r="SNQ20" s="84"/>
      <c r="SNR20" s="84"/>
      <c r="SNS20" s="84"/>
      <c r="SNT20" s="84"/>
      <c r="SNU20" s="84"/>
      <c r="SNV20" s="84"/>
      <c r="SNW20" s="84"/>
      <c r="SNX20" s="84"/>
      <c r="SNY20" s="84"/>
      <c r="SNZ20" s="84"/>
      <c r="SOA20" s="84"/>
      <c r="SOB20" s="84"/>
      <c r="SOC20" s="84"/>
      <c r="SOD20" s="84"/>
      <c r="SOE20" s="84"/>
      <c r="SOF20" s="84"/>
      <c r="SOG20" s="84"/>
      <c r="SOH20" s="84"/>
      <c r="SOI20" s="84"/>
      <c r="SOJ20" s="84"/>
      <c r="SOK20" s="84"/>
      <c r="SOL20" s="84"/>
      <c r="SOM20" s="84"/>
      <c r="SON20" s="84"/>
      <c r="SOO20" s="84"/>
      <c r="SOP20" s="84"/>
      <c r="SOQ20" s="84"/>
      <c r="SOR20" s="84"/>
      <c r="SOS20" s="84"/>
      <c r="SOT20" s="84"/>
      <c r="SOU20" s="84"/>
      <c r="SOV20" s="84"/>
      <c r="SOW20" s="84"/>
      <c r="SOX20" s="84"/>
      <c r="SOY20" s="84"/>
      <c r="SOZ20" s="84"/>
      <c r="SPA20" s="84"/>
      <c r="SPB20" s="84"/>
      <c r="SPC20" s="84"/>
      <c r="SPD20" s="84"/>
      <c r="SPE20" s="84"/>
      <c r="SPF20" s="84"/>
      <c r="SPG20" s="84"/>
      <c r="SPH20" s="84"/>
      <c r="SPI20" s="84"/>
      <c r="SPJ20" s="84"/>
      <c r="SPK20" s="84"/>
      <c r="SPL20" s="84"/>
      <c r="SPM20" s="84"/>
      <c r="SPN20" s="84"/>
      <c r="SPO20" s="84"/>
      <c r="SPP20" s="84"/>
      <c r="SPQ20" s="84"/>
      <c r="SPR20" s="84"/>
      <c r="SPS20" s="84"/>
      <c r="SPT20" s="84"/>
      <c r="SPU20" s="84"/>
      <c r="SPV20" s="84"/>
      <c r="SPW20" s="84"/>
      <c r="SPX20" s="84"/>
      <c r="SPY20" s="84"/>
      <c r="SPZ20" s="84"/>
      <c r="SQA20" s="84"/>
      <c r="SQB20" s="84"/>
      <c r="SQC20" s="84"/>
      <c r="SQD20" s="84"/>
      <c r="SQE20" s="84"/>
      <c r="SQF20" s="84"/>
      <c r="SQG20" s="84"/>
      <c r="SQH20" s="84"/>
      <c r="SQI20" s="84"/>
      <c r="SQJ20" s="84"/>
      <c r="SQK20" s="84"/>
      <c r="SQL20" s="84"/>
      <c r="SQM20" s="84"/>
      <c r="SQN20" s="84"/>
      <c r="SQO20" s="84"/>
      <c r="SQP20" s="84"/>
      <c r="SQQ20" s="84"/>
      <c r="SQR20" s="84"/>
      <c r="SQS20" s="84"/>
      <c r="SQT20" s="84"/>
      <c r="SQU20" s="84"/>
      <c r="SQV20" s="84"/>
      <c r="SQW20" s="84"/>
      <c r="SQX20" s="84"/>
      <c r="SQY20" s="84"/>
      <c r="SQZ20" s="84"/>
      <c r="SRA20" s="84"/>
      <c r="SRB20" s="84"/>
      <c r="SRC20" s="84"/>
      <c r="SRD20" s="84"/>
      <c r="SRE20" s="84"/>
      <c r="SRF20" s="84"/>
      <c r="SRG20" s="84"/>
      <c r="SRH20" s="84"/>
      <c r="SRI20" s="84"/>
      <c r="SRJ20" s="84"/>
      <c r="SRK20" s="84"/>
      <c r="SRL20" s="84"/>
      <c r="SRM20" s="84"/>
      <c r="SRN20" s="84"/>
      <c r="SRO20" s="84"/>
      <c r="SRP20" s="84"/>
      <c r="SRQ20" s="84"/>
      <c r="SRR20" s="84"/>
      <c r="SRS20" s="84"/>
      <c r="SRT20" s="84"/>
      <c r="SRU20" s="84"/>
      <c r="SRV20" s="84"/>
      <c r="SRW20" s="84"/>
      <c r="SRX20" s="84"/>
      <c r="SRY20" s="84"/>
      <c r="SRZ20" s="84"/>
      <c r="SSA20" s="84"/>
      <c r="SSB20" s="84"/>
      <c r="SSC20" s="84"/>
      <c r="SSD20" s="84"/>
      <c r="SSE20" s="84"/>
      <c r="SSF20" s="84"/>
      <c r="SSG20" s="84"/>
      <c r="SSH20" s="84"/>
      <c r="SSI20" s="84"/>
      <c r="SSJ20" s="84"/>
      <c r="SSK20" s="84"/>
      <c r="SSL20" s="84"/>
      <c r="SSM20" s="84"/>
      <c r="SSN20" s="84"/>
      <c r="SSO20" s="84"/>
      <c r="SSP20" s="84"/>
      <c r="SSQ20" s="84"/>
      <c r="SSR20" s="84"/>
      <c r="SSS20" s="84"/>
      <c r="SST20" s="84"/>
      <c r="SSU20" s="84"/>
      <c r="SSV20" s="84"/>
      <c r="SSW20" s="84"/>
      <c r="SSX20" s="84"/>
      <c r="SSY20" s="84"/>
      <c r="SSZ20" s="84"/>
      <c r="STA20" s="84"/>
      <c r="STB20" s="84"/>
      <c r="STC20" s="84"/>
      <c r="STD20" s="84"/>
      <c r="STE20" s="84"/>
      <c r="STF20" s="84"/>
      <c r="STG20" s="84"/>
      <c r="STH20" s="84"/>
      <c r="STI20" s="84"/>
      <c r="STJ20" s="84"/>
      <c r="STK20" s="84"/>
      <c r="STL20" s="84"/>
      <c r="STM20" s="84"/>
      <c r="STN20" s="84"/>
      <c r="STO20" s="84"/>
      <c r="STP20" s="84"/>
      <c r="STQ20" s="84"/>
      <c r="STR20" s="84"/>
      <c r="STS20" s="84"/>
      <c r="STT20" s="84"/>
      <c r="STU20" s="84"/>
      <c r="STV20" s="84"/>
      <c r="STW20" s="84"/>
      <c r="STX20" s="84"/>
      <c r="STY20" s="84"/>
      <c r="STZ20" s="84"/>
      <c r="SUA20" s="84"/>
      <c r="SUB20" s="84"/>
      <c r="SUC20" s="84"/>
      <c r="SUD20" s="84"/>
      <c r="SUE20" s="84"/>
      <c r="SUF20" s="84"/>
      <c r="SUG20" s="84"/>
      <c r="SUH20" s="84"/>
      <c r="SUI20" s="84"/>
      <c r="SUJ20" s="84"/>
      <c r="SUK20" s="84"/>
      <c r="SUL20" s="84"/>
      <c r="SUM20" s="84"/>
      <c r="SUN20" s="84"/>
      <c r="SUO20" s="84"/>
      <c r="SUP20" s="84"/>
      <c r="SUQ20" s="84"/>
      <c r="SUR20" s="84"/>
      <c r="SUS20" s="84"/>
      <c r="SUT20" s="84"/>
      <c r="SUU20" s="84"/>
      <c r="SUV20" s="84"/>
      <c r="SUW20" s="84"/>
      <c r="SUX20" s="84"/>
      <c r="SUY20" s="84"/>
      <c r="SUZ20" s="84"/>
      <c r="SVA20" s="84"/>
      <c r="SVB20" s="84"/>
      <c r="SVC20" s="84"/>
      <c r="SVD20" s="84"/>
      <c r="SVE20" s="84"/>
      <c r="SVF20" s="84"/>
      <c r="SVG20" s="84"/>
      <c r="SVH20" s="84"/>
      <c r="SVI20" s="84"/>
      <c r="SVJ20" s="84"/>
      <c r="SVK20" s="84"/>
      <c r="SVL20" s="84"/>
      <c r="SVM20" s="84"/>
      <c r="SVN20" s="84"/>
      <c r="SVO20" s="84"/>
      <c r="SVP20" s="84"/>
      <c r="SVQ20" s="84"/>
      <c r="SVR20" s="84"/>
      <c r="SVS20" s="84"/>
      <c r="SVT20" s="84"/>
      <c r="SVU20" s="84"/>
      <c r="SVV20" s="84"/>
      <c r="SVW20" s="84"/>
      <c r="SVX20" s="84"/>
      <c r="SVY20" s="84"/>
      <c r="SVZ20" s="84"/>
      <c r="SWA20" s="84"/>
      <c r="SWB20" s="84"/>
      <c r="SWC20" s="84"/>
      <c r="SWD20" s="84"/>
      <c r="SWE20" s="84"/>
      <c r="SWF20" s="84"/>
      <c r="SWG20" s="84"/>
      <c r="SWH20" s="84"/>
      <c r="SWI20" s="84"/>
      <c r="SWJ20" s="84"/>
      <c r="SWK20" s="84"/>
      <c r="SWL20" s="84"/>
      <c r="SWM20" s="84"/>
      <c r="SWN20" s="84"/>
      <c r="SWO20" s="84"/>
      <c r="SWP20" s="84"/>
      <c r="SWQ20" s="84"/>
      <c r="SWR20" s="84"/>
      <c r="SWS20" s="84"/>
      <c r="SWT20" s="84"/>
      <c r="SWU20" s="84"/>
      <c r="SWV20" s="84"/>
      <c r="SWW20" s="84"/>
      <c r="SWX20" s="84"/>
      <c r="SWY20" s="84"/>
      <c r="SWZ20" s="84"/>
      <c r="SXA20" s="84"/>
      <c r="SXB20" s="84"/>
      <c r="SXC20" s="84"/>
      <c r="SXD20" s="84"/>
      <c r="SXE20" s="84"/>
      <c r="SXF20" s="84"/>
      <c r="SXG20" s="84"/>
      <c r="SXH20" s="84"/>
      <c r="SXI20" s="84"/>
      <c r="SXJ20" s="84"/>
      <c r="SXK20" s="84"/>
      <c r="SXL20" s="84"/>
      <c r="SXM20" s="84"/>
      <c r="SXN20" s="84"/>
      <c r="SXO20" s="84"/>
      <c r="SXP20" s="84"/>
      <c r="SXQ20" s="84"/>
      <c r="SXR20" s="84"/>
      <c r="SXS20" s="84"/>
      <c r="SXT20" s="84"/>
      <c r="SXU20" s="84"/>
      <c r="SXV20" s="84"/>
      <c r="SXW20" s="84"/>
      <c r="SXX20" s="84"/>
      <c r="SXY20" s="84"/>
      <c r="SXZ20" s="84"/>
      <c r="SYA20" s="84"/>
      <c r="SYB20" s="84"/>
      <c r="SYC20" s="84"/>
      <c r="SYD20" s="84"/>
      <c r="SYE20" s="84"/>
      <c r="SYF20" s="84"/>
      <c r="SYG20" s="84"/>
      <c r="SYH20" s="84"/>
      <c r="SYI20" s="84"/>
      <c r="SYJ20" s="84"/>
      <c r="SYK20" s="84"/>
      <c r="SYL20" s="84"/>
      <c r="SYM20" s="84"/>
      <c r="SYN20" s="84"/>
      <c r="SYO20" s="84"/>
      <c r="SYP20" s="84"/>
      <c r="SYQ20" s="84"/>
      <c r="SYR20" s="84"/>
      <c r="SYS20" s="84"/>
      <c r="SYT20" s="84"/>
      <c r="SYU20" s="84"/>
      <c r="SYV20" s="84"/>
      <c r="SYW20" s="84"/>
      <c r="SYX20" s="84"/>
      <c r="SYY20" s="84"/>
      <c r="SYZ20" s="84"/>
      <c r="SZA20" s="84"/>
      <c r="SZB20" s="84"/>
      <c r="SZC20" s="84"/>
      <c r="SZD20" s="84"/>
      <c r="SZE20" s="84"/>
      <c r="SZF20" s="84"/>
      <c r="SZG20" s="84"/>
      <c r="SZH20" s="84"/>
      <c r="SZI20" s="84"/>
      <c r="SZJ20" s="84"/>
      <c r="SZK20" s="84"/>
      <c r="SZL20" s="84"/>
      <c r="SZM20" s="84"/>
      <c r="SZN20" s="84"/>
      <c r="SZO20" s="84"/>
      <c r="SZP20" s="84"/>
      <c r="SZQ20" s="84"/>
      <c r="SZR20" s="84"/>
      <c r="SZS20" s="84"/>
      <c r="SZT20" s="84"/>
      <c r="SZU20" s="84"/>
      <c r="SZV20" s="84"/>
      <c r="SZW20" s="84"/>
      <c r="SZX20" s="84"/>
      <c r="SZY20" s="84"/>
      <c r="SZZ20" s="84"/>
      <c r="TAA20" s="84"/>
      <c r="TAB20" s="84"/>
      <c r="TAC20" s="84"/>
      <c r="TAD20" s="84"/>
      <c r="TAE20" s="84"/>
      <c r="TAF20" s="84"/>
      <c r="TAG20" s="84"/>
      <c r="TAH20" s="84"/>
      <c r="TAI20" s="84"/>
      <c r="TAJ20" s="84"/>
      <c r="TAK20" s="84"/>
      <c r="TAL20" s="84"/>
      <c r="TAM20" s="84"/>
      <c r="TAN20" s="84"/>
      <c r="TAO20" s="84"/>
      <c r="TAP20" s="84"/>
      <c r="TAQ20" s="84"/>
      <c r="TAR20" s="84"/>
      <c r="TAS20" s="84"/>
      <c r="TAT20" s="84"/>
      <c r="TAU20" s="84"/>
      <c r="TAV20" s="84"/>
      <c r="TAW20" s="84"/>
      <c r="TAX20" s="84"/>
      <c r="TAY20" s="84"/>
      <c r="TAZ20" s="84"/>
      <c r="TBA20" s="84"/>
      <c r="TBB20" s="84"/>
      <c r="TBC20" s="84"/>
      <c r="TBD20" s="84"/>
      <c r="TBE20" s="84"/>
      <c r="TBF20" s="84"/>
      <c r="TBG20" s="84"/>
      <c r="TBH20" s="84"/>
      <c r="TBI20" s="84"/>
      <c r="TBJ20" s="84"/>
      <c r="TBK20" s="84"/>
      <c r="TBL20" s="84"/>
      <c r="TBM20" s="84"/>
      <c r="TBN20" s="84"/>
      <c r="TBO20" s="84"/>
      <c r="TBP20" s="84"/>
      <c r="TBQ20" s="84"/>
      <c r="TBR20" s="84"/>
      <c r="TBS20" s="84"/>
      <c r="TBT20" s="84"/>
      <c r="TBU20" s="84"/>
      <c r="TBV20" s="84"/>
      <c r="TBW20" s="84"/>
      <c r="TBX20" s="84"/>
      <c r="TBY20" s="84"/>
      <c r="TBZ20" s="84"/>
      <c r="TCA20" s="84"/>
      <c r="TCB20" s="84"/>
      <c r="TCC20" s="84"/>
      <c r="TCD20" s="84"/>
      <c r="TCE20" s="84"/>
      <c r="TCF20" s="84"/>
      <c r="TCG20" s="84"/>
      <c r="TCH20" s="84"/>
      <c r="TCI20" s="84"/>
      <c r="TCJ20" s="84"/>
      <c r="TCK20" s="84"/>
      <c r="TCL20" s="84"/>
      <c r="TCM20" s="84"/>
      <c r="TCN20" s="84"/>
      <c r="TCO20" s="84"/>
      <c r="TCP20" s="84"/>
      <c r="TCQ20" s="84"/>
      <c r="TCR20" s="84"/>
      <c r="TCS20" s="84"/>
      <c r="TCT20" s="84"/>
      <c r="TCU20" s="84"/>
      <c r="TCV20" s="84"/>
      <c r="TCW20" s="84"/>
      <c r="TCX20" s="84"/>
      <c r="TCY20" s="84"/>
      <c r="TCZ20" s="84"/>
      <c r="TDA20" s="84"/>
      <c r="TDB20" s="84"/>
      <c r="TDC20" s="84"/>
      <c r="TDD20" s="84"/>
      <c r="TDE20" s="84"/>
      <c r="TDF20" s="84"/>
      <c r="TDG20" s="84"/>
      <c r="TDH20" s="84"/>
      <c r="TDI20" s="84"/>
      <c r="TDJ20" s="84"/>
      <c r="TDK20" s="84"/>
      <c r="TDL20" s="84"/>
      <c r="TDM20" s="84"/>
      <c r="TDN20" s="84"/>
      <c r="TDO20" s="84"/>
      <c r="TDP20" s="84"/>
      <c r="TDQ20" s="84"/>
      <c r="TDR20" s="84"/>
      <c r="TDS20" s="84"/>
      <c r="TDT20" s="84"/>
      <c r="TDU20" s="84"/>
      <c r="TDV20" s="84"/>
      <c r="TDW20" s="84"/>
      <c r="TDX20" s="84"/>
      <c r="TDY20" s="84"/>
      <c r="TDZ20" s="84"/>
      <c r="TEA20" s="84"/>
      <c r="TEB20" s="84"/>
      <c r="TEC20" s="84"/>
      <c r="TED20" s="84"/>
      <c r="TEE20" s="84"/>
      <c r="TEF20" s="84"/>
      <c r="TEG20" s="84"/>
      <c r="TEH20" s="84"/>
      <c r="TEI20" s="84"/>
      <c r="TEJ20" s="84"/>
      <c r="TEK20" s="84"/>
      <c r="TEL20" s="84"/>
      <c r="TEM20" s="84"/>
      <c r="TEN20" s="84"/>
      <c r="TEO20" s="84"/>
      <c r="TEP20" s="84"/>
      <c r="TEQ20" s="84"/>
      <c r="TER20" s="84"/>
      <c r="TES20" s="84"/>
      <c r="TET20" s="84"/>
      <c r="TEU20" s="84"/>
      <c r="TEV20" s="84"/>
      <c r="TEW20" s="84"/>
      <c r="TEX20" s="84"/>
      <c r="TEY20" s="84"/>
      <c r="TEZ20" s="84"/>
      <c r="TFA20" s="84"/>
      <c r="TFB20" s="84"/>
      <c r="TFC20" s="84"/>
      <c r="TFD20" s="84"/>
      <c r="TFE20" s="84"/>
      <c r="TFF20" s="84"/>
      <c r="TFG20" s="84"/>
      <c r="TFH20" s="84"/>
      <c r="TFI20" s="84"/>
      <c r="TFJ20" s="84"/>
      <c r="TFK20" s="84"/>
      <c r="TFL20" s="84"/>
      <c r="TFM20" s="84"/>
      <c r="TFN20" s="84"/>
      <c r="TFO20" s="84"/>
      <c r="TFP20" s="84"/>
      <c r="TFQ20" s="84"/>
      <c r="TFR20" s="84"/>
      <c r="TFS20" s="84"/>
      <c r="TFT20" s="84"/>
      <c r="TFU20" s="84"/>
      <c r="TFV20" s="84"/>
      <c r="TFW20" s="84"/>
      <c r="TFX20" s="84"/>
      <c r="TFY20" s="84"/>
      <c r="TFZ20" s="84"/>
      <c r="TGA20" s="84"/>
      <c r="TGB20" s="84"/>
      <c r="TGC20" s="84"/>
      <c r="TGD20" s="84"/>
      <c r="TGE20" s="84"/>
      <c r="TGF20" s="84"/>
      <c r="TGG20" s="84"/>
      <c r="TGH20" s="84"/>
      <c r="TGI20" s="84"/>
      <c r="TGJ20" s="84"/>
      <c r="TGK20" s="84"/>
      <c r="TGL20" s="84"/>
      <c r="TGM20" s="84"/>
      <c r="TGN20" s="84"/>
      <c r="TGO20" s="84"/>
      <c r="TGP20" s="84"/>
      <c r="TGQ20" s="84"/>
      <c r="TGR20" s="84"/>
      <c r="TGS20" s="84"/>
      <c r="TGT20" s="84"/>
      <c r="TGU20" s="84"/>
      <c r="TGV20" s="84"/>
      <c r="TGW20" s="84"/>
      <c r="TGX20" s="84"/>
      <c r="TGY20" s="84"/>
      <c r="TGZ20" s="84"/>
      <c r="THA20" s="84"/>
      <c r="THB20" s="84"/>
      <c r="THC20" s="84"/>
      <c r="THD20" s="84"/>
      <c r="THE20" s="84"/>
      <c r="THF20" s="84"/>
      <c r="THG20" s="84"/>
      <c r="THH20" s="84"/>
      <c r="THI20" s="84"/>
      <c r="THJ20" s="84"/>
      <c r="THK20" s="84"/>
      <c r="THL20" s="84"/>
      <c r="THM20" s="84"/>
      <c r="THN20" s="84"/>
      <c r="THO20" s="84"/>
      <c r="THP20" s="84"/>
      <c r="THQ20" s="84"/>
      <c r="THR20" s="84"/>
      <c r="THS20" s="84"/>
      <c r="THT20" s="84"/>
      <c r="THU20" s="84"/>
      <c r="THV20" s="84"/>
      <c r="THW20" s="84"/>
      <c r="THX20" s="84"/>
      <c r="THY20" s="84"/>
      <c r="THZ20" s="84"/>
      <c r="TIA20" s="84"/>
      <c r="TIB20" s="84"/>
      <c r="TIC20" s="84"/>
      <c r="TID20" s="84"/>
      <c r="TIE20" s="84"/>
      <c r="TIF20" s="84"/>
      <c r="TIG20" s="84"/>
      <c r="TIH20" s="84"/>
      <c r="TII20" s="84"/>
      <c r="TIJ20" s="84"/>
      <c r="TIK20" s="84"/>
      <c r="TIL20" s="84"/>
      <c r="TIM20" s="84"/>
      <c r="TIN20" s="84"/>
      <c r="TIO20" s="84"/>
      <c r="TIP20" s="84"/>
      <c r="TIQ20" s="84"/>
      <c r="TIR20" s="84"/>
      <c r="TIS20" s="84"/>
      <c r="TIT20" s="84"/>
      <c r="TIU20" s="84"/>
      <c r="TIV20" s="84"/>
      <c r="TIW20" s="84"/>
      <c r="TIX20" s="84"/>
      <c r="TIY20" s="84"/>
      <c r="TIZ20" s="84"/>
      <c r="TJA20" s="84"/>
      <c r="TJB20" s="84"/>
      <c r="TJC20" s="84"/>
      <c r="TJD20" s="84"/>
      <c r="TJE20" s="84"/>
      <c r="TJF20" s="84"/>
      <c r="TJG20" s="84"/>
      <c r="TJH20" s="84"/>
      <c r="TJI20" s="84"/>
      <c r="TJJ20" s="84"/>
      <c r="TJK20" s="84"/>
      <c r="TJL20" s="84"/>
      <c r="TJM20" s="84"/>
      <c r="TJN20" s="84"/>
      <c r="TJO20" s="84"/>
      <c r="TJP20" s="84"/>
      <c r="TJQ20" s="84"/>
      <c r="TJR20" s="84"/>
      <c r="TJS20" s="84"/>
      <c r="TJT20" s="84"/>
      <c r="TJU20" s="84"/>
      <c r="TJV20" s="84"/>
      <c r="TJW20" s="84"/>
      <c r="TJX20" s="84"/>
      <c r="TJY20" s="84"/>
      <c r="TJZ20" s="84"/>
      <c r="TKA20" s="84"/>
      <c r="TKB20" s="84"/>
      <c r="TKC20" s="84"/>
      <c r="TKD20" s="84"/>
      <c r="TKE20" s="84"/>
      <c r="TKF20" s="84"/>
      <c r="TKG20" s="84"/>
      <c r="TKH20" s="84"/>
      <c r="TKI20" s="84"/>
      <c r="TKJ20" s="84"/>
      <c r="TKK20" s="84"/>
      <c r="TKL20" s="84"/>
      <c r="TKM20" s="84"/>
      <c r="TKN20" s="84"/>
      <c r="TKO20" s="84"/>
      <c r="TKP20" s="84"/>
      <c r="TKQ20" s="84"/>
      <c r="TKR20" s="84"/>
      <c r="TKS20" s="84"/>
      <c r="TKT20" s="84"/>
      <c r="TKU20" s="84"/>
      <c r="TKV20" s="84"/>
      <c r="TKW20" s="84"/>
      <c r="TKX20" s="84"/>
      <c r="TKY20" s="84"/>
      <c r="TKZ20" s="84"/>
      <c r="TLA20" s="84"/>
      <c r="TLB20" s="84"/>
      <c r="TLC20" s="84"/>
      <c r="TLD20" s="84"/>
      <c r="TLE20" s="84"/>
      <c r="TLF20" s="84"/>
      <c r="TLG20" s="84"/>
      <c r="TLH20" s="84"/>
      <c r="TLI20" s="84"/>
      <c r="TLJ20" s="84"/>
      <c r="TLK20" s="84"/>
      <c r="TLL20" s="84"/>
      <c r="TLM20" s="84"/>
      <c r="TLN20" s="84"/>
      <c r="TLO20" s="84"/>
      <c r="TLP20" s="84"/>
      <c r="TLQ20" s="84"/>
      <c r="TLR20" s="84"/>
      <c r="TLS20" s="84"/>
      <c r="TLT20" s="84"/>
      <c r="TLU20" s="84"/>
      <c r="TLV20" s="84"/>
      <c r="TLW20" s="84"/>
      <c r="TLX20" s="84"/>
      <c r="TLY20" s="84"/>
      <c r="TLZ20" s="84"/>
      <c r="TMA20" s="84"/>
      <c r="TMB20" s="84"/>
      <c r="TMC20" s="84"/>
      <c r="TMD20" s="84"/>
      <c r="TME20" s="84"/>
      <c r="TMF20" s="84"/>
      <c r="TMG20" s="84"/>
      <c r="TMH20" s="84"/>
      <c r="TMI20" s="84"/>
      <c r="TMJ20" s="84"/>
      <c r="TMK20" s="84"/>
      <c r="TML20" s="84"/>
      <c r="TMM20" s="84"/>
      <c r="TMN20" s="84"/>
      <c r="TMO20" s="84"/>
      <c r="TMP20" s="84"/>
      <c r="TMQ20" s="84"/>
      <c r="TMR20" s="84"/>
      <c r="TMS20" s="84"/>
      <c r="TMT20" s="84"/>
      <c r="TMU20" s="84"/>
      <c r="TMV20" s="84"/>
      <c r="TMW20" s="84"/>
      <c r="TMX20" s="84"/>
      <c r="TMY20" s="84"/>
      <c r="TMZ20" s="84"/>
      <c r="TNA20" s="84"/>
      <c r="TNB20" s="84"/>
      <c r="TNC20" s="84"/>
      <c r="TND20" s="84"/>
      <c r="TNE20" s="84"/>
      <c r="TNF20" s="84"/>
      <c r="TNG20" s="84"/>
      <c r="TNH20" s="84"/>
      <c r="TNI20" s="84"/>
      <c r="TNJ20" s="84"/>
      <c r="TNK20" s="84"/>
      <c r="TNL20" s="84"/>
      <c r="TNM20" s="84"/>
      <c r="TNN20" s="84"/>
      <c r="TNO20" s="84"/>
      <c r="TNP20" s="84"/>
      <c r="TNQ20" s="84"/>
      <c r="TNR20" s="84"/>
      <c r="TNS20" s="84"/>
      <c r="TNT20" s="84"/>
      <c r="TNU20" s="84"/>
      <c r="TNV20" s="84"/>
      <c r="TNW20" s="84"/>
      <c r="TNX20" s="84"/>
      <c r="TNY20" s="84"/>
      <c r="TNZ20" s="84"/>
      <c r="TOA20" s="84"/>
      <c r="TOB20" s="84"/>
      <c r="TOC20" s="84"/>
      <c r="TOD20" s="84"/>
      <c r="TOE20" s="84"/>
      <c r="TOF20" s="84"/>
      <c r="TOG20" s="84"/>
      <c r="TOH20" s="84"/>
      <c r="TOI20" s="84"/>
      <c r="TOJ20" s="84"/>
      <c r="TOK20" s="84"/>
      <c r="TOL20" s="84"/>
      <c r="TOM20" s="84"/>
      <c r="TON20" s="84"/>
      <c r="TOO20" s="84"/>
      <c r="TOP20" s="84"/>
      <c r="TOQ20" s="84"/>
      <c r="TOR20" s="84"/>
      <c r="TOS20" s="84"/>
      <c r="TOT20" s="84"/>
      <c r="TOU20" s="84"/>
      <c r="TOV20" s="84"/>
      <c r="TOW20" s="84"/>
      <c r="TOX20" s="84"/>
      <c r="TOY20" s="84"/>
      <c r="TOZ20" s="84"/>
      <c r="TPA20" s="84"/>
      <c r="TPB20" s="84"/>
      <c r="TPC20" s="84"/>
      <c r="TPD20" s="84"/>
      <c r="TPE20" s="84"/>
      <c r="TPF20" s="84"/>
      <c r="TPG20" s="84"/>
      <c r="TPH20" s="84"/>
      <c r="TPI20" s="84"/>
      <c r="TPJ20" s="84"/>
      <c r="TPK20" s="84"/>
      <c r="TPL20" s="84"/>
      <c r="TPM20" s="84"/>
      <c r="TPN20" s="84"/>
      <c r="TPO20" s="84"/>
      <c r="TPP20" s="84"/>
      <c r="TPQ20" s="84"/>
      <c r="TPR20" s="84"/>
      <c r="TPS20" s="84"/>
      <c r="TPT20" s="84"/>
      <c r="TPU20" s="84"/>
      <c r="TPV20" s="84"/>
      <c r="TPW20" s="84"/>
      <c r="TPX20" s="84"/>
      <c r="TPY20" s="84"/>
      <c r="TPZ20" s="84"/>
      <c r="TQA20" s="84"/>
      <c r="TQB20" s="84"/>
      <c r="TQC20" s="84"/>
      <c r="TQD20" s="84"/>
      <c r="TQE20" s="84"/>
      <c r="TQF20" s="84"/>
      <c r="TQG20" s="84"/>
      <c r="TQH20" s="84"/>
      <c r="TQI20" s="84"/>
      <c r="TQJ20" s="84"/>
      <c r="TQK20" s="84"/>
      <c r="TQL20" s="84"/>
      <c r="TQM20" s="84"/>
      <c r="TQN20" s="84"/>
      <c r="TQO20" s="84"/>
      <c r="TQP20" s="84"/>
      <c r="TQQ20" s="84"/>
      <c r="TQR20" s="84"/>
      <c r="TQS20" s="84"/>
      <c r="TQT20" s="84"/>
      <c r="TQU20" s="84"/>
      <c r="TQV20" s="84"/>
      <c r="TQW20" s="84"/>
      <c r="TQX20" s="84"/>
      <c r="TQY20" s="84"/>
      <c r="TQZ20" s="84"/>
      <c r="TRA20" s="84"/>
      <c r="TRB20" s="84"/>
      <c r="TRC20" s="84"/>
      <c r="TRD20" s="84"/>
      <c r="TRE20" s="84"/>
      <c r="TRF20" s="84"/>
      <c r="TRG20" s="84"/>
      <c r="TRH20" s="84"/>
      <c r="TRI20" s="84"/>
      <c r="TRJ20" s="84"/>
      <c r="TRK20" s="84"/>
      <c r="TRL20" s="84"/>
      <c r="TRM20" s="84"/>
      <c r="TRN20" s="84"/>
      <c r="TRO20" s="84"/>
      <c r="TRP20" s="84"/>
      <c r="TRQ20" s="84"/>
      <c r="TRR20" s="84"/>
      <c r="TRS20" s="84"/>
      <c r="TRT20" s="84"/>
      <c r="TRU20" s="84"/>
      <c r="TRV20" s="84"/>
      <c r="TRW20" s="84"/>
      <c r="TRX20" s="84"/>
      <c r="TRY20" s="84"/>
      <c r="TRZ20" s="84"/>
      <c r="TSA20" s="84"/>
      <c r="TSB20" s="84"/>
      <c r="TSC20" s="84"/>
      <c r="TSD20" s="84"/>
      <c r="TSE20" s="84"/>
      <c r="TSF20" s="84"/>
      <c r="TSG20" s="84"/>
      <c r="TSH20" s="84"/>
      <c r="TSI20" s="84"/>
      <c r="TSJ20" s="84"/>
      <c r="TSK20" s="84"/>
      <c r="TSL20" s="84"/>
      <c r="TSM20" s="84"/>
      <c r="TSN20" s="84"/>
      <c r="TSO20" s="84"/>
      <c r="TSP20" s="84"/>
      <c r="TSQ20" s="84"/>
      <c r="TSR20" s="84"/>
      <c r="TSS20" s="84"/>
      <c r="TST20" s="84"/>
      <c r="TSU20" s="84"/>
      <c r="TSV20" s="84"/>
      <c r="TSW20" s="84"/>
      <c r="TSX20" s="84"/>
      <c r="TSY20" s="84"/>
      <c r="TSZ20" s="84"/>
      <c r="TTA20" s="84"/>
      <c r="TTB20" s="84"/>
      <c r="TTC20" s="84"/>
      <c r="TTD20" s="84"/>
      <c r="TTE20" s="84"/>
      <c r="TTF20" s="84"/>
      <c r="TTG20" s="84"/>
      <c r="TTH20" s="84"/>
      <c r="TTI20" s="84"/>
      <c r="TTJ20" s="84"/>
      <c r="TTK20" s="84"/>
      <c r="TTL20" s="84"/>
      <c r="TTM20" s="84"/>
      <c r="TTN20" s="84"/>
      <c r="TTO20" s="84"/>
      <c r="TTP20" s="84"/>
      <c r="TTQ20" s="84"/>
      <c r="TTR20" s="84"/>
      <c r="TTS20" s="84"/>
      <c r="TTT20" s="84"/>
      <c r="TTU20" s="84"/>
      <c r="TTV20" s="84"/>
      <c r="TTW20" s="84"/>
      <c r="TTX20" s="84"/>
      <c r="TTY20" s="84"/>
      <c r="TTZ20" s="84"/>
      <c r="TUA20" s="84"/>
      <c r="TUB20" s="84"/>
      <c r="TUC20" s="84"/>
      <c r="TUD20" s="84"/>
      <c r="TUE20" s="84"/>
      <c r="TUF20" s="84"/>
      <c r="TUG20" s="84"/>
      <c r="TUH20" s="84"/>
      <c r="TUI20" s="84"/>
      <c r="TUJ20" s="84"/>
      <c r="TUK20" s="84"/>
      <c r="TUL20" s="84"/>
      <c r="TUM20" s="84"/>
      <c r="TUN20" s="84"/>
      <c r="TUO20" s="84"/>
      <c r="TUP20" s="84"/>
      <c r="TUQ20" s="84"/>
      <c r="TUR20" s="84"/>
      <c r="TUS20" s="84"/>
      <c r="TUT20" s="84"/>
      <c r="TUU20" s="84"/>
      <c r="TUV20" s="84"/>
      <c r="TUW20" s="84"/>
      <c r="TUX20" s="84"/>
      <c r="TUY20" s="84"/>
      <c r="TUZ20" s="84"/>
      <c r="TVA20" s="84"/>
      <c r="TVB20" s="84"/>
      <c r="TVC20" s="84"/>
      <c r="TVD20" s="84"/>
      <c r="TVE20" s="84"/>
      <c r="TVF20" s="84"/>
      <c r="TVG20" s="84"/>
      <c r="TVH20" s="84"/>
      <c r="TVI20" s="84"/>
      <c r="TVJ20" s="84"/>
      <c r="TVK20" s="84"/>
      <c r="TVL20" s="84"/>
      <c r="TVM20" s="84"/>
      <c r="TVN20" s="84"/>
      <c r="TVO20" s="84"/>
      <c r="TVP20" s="84"/>
      <c r="TVQ20" s="84"/>
      <c r="TVR20" s="84"/>
      <c r="TVS20" s="84"/>
      <c r="TVT20" s="84"/>
      <c r="TVU20" s="84"/>
      <c r="TVV20" s="84"/>
      <c r="TVW20" s="84"/>
      <c r="TVX20" s="84"/>
      <c r="TVY20" s="84"/>
      <c r="TVZ20" s="84"/>
      <c r="TWA20" s="84"/>
      <c r="TWB20" s="84"/>
      <c r="TWC20" s="84"/>
      <c r="TWD20" s="84"/>
      <c r="TWE20" s="84"/>
      <c r="TWF20" s="84"/>
      <c r="TWG20" s="84"/>
      <c r="TWH20" s="84"/>
      <c r="TWI20" s="84"/>
      <c r="TWJ20" s="84"/>
      <c r="TWK20" s="84"/>
      <c r="TWL20" s="84"/>
      <c r="TWM20" s="84"/>
      <c r="TWN20" s="84"/>
      <c r="TWO20" s="84"/>
      <c r="TWP20" s="84"/>
      <c r="TWQ20" s="84"/>
      <c r="TWR20" s="84"/>
      <c r="TWS20" s="84"/>
      <c r="TWT20" s="84"/>
      <c r="TWU20" s="84"/>
      <c r="TWV20" s="84"/>
      <c r="TWW20" s="84"/>
      <c r="TWX20" s="84"/>
      <c r="TWY20" s="84"/>
      <c r="TWZ20" s="84"/>
      <c r="TXA20" s="84"/>
      <c r="TXB20" s="84"/>
      <c r="TXC20" s="84"/>
      <c r="TXD20" s="84"/>
      <c r="TXE20" s="84"/>
      <c r="TXF20" s="84"/>
      <c r="TXG20" s="84"/>
      <c r="TXH20" s="84"/>
      <c r="TXI20" s="84"/>
      <c r="TXJ20" s="84"/>
      <c r="TXK20" s="84"/>
      <c r="TXL20" s="84"/>
      <c r="TXM20" s="84"/>
      <c r="TXN20" s="84"/>
      <c r="TXO20" s="84"/>
      <c r="TXP20" s="84"/>
      <c r="TXQ20" s="84"/>
      <c r="TXR20" s="84"/>
      <c r="TXS20" s="84"/>
      <c r="TXT20" s="84"/>
      <c r="TXU20" s="84"/>
      <c r="TXV20" s="84"/>
      <c r="TXW20" s="84"/>
      <c r="TXX20" s="84"/>
      <c r="TXY20" s="84"/>
      <c r="TXZ20" s="84"/>
      <c r="TYA20" s="84"/>
      <c r="TYB20" s="84"/>
      <c r="TYC20" s="84"/>
      <c r="TYD20" s="84"/>
      <c r="TYE20" s="84"/>
      <c r="TYF20" s="84"/>
      <c r="TYG20" s="84"/>
      <c r="TYH20" s="84"/>
      <c r="TYI20" s="84"/>
      <c r="TYJ20" s="84"/>
      <c r="TYK20" s="84"/>
      <c r="TYL20" s="84"/>
      <c r="TYM20" s="84"/>
      <c r="TYN20" s="84"/>
      <c r="TYO20" s="84"/>
      <c r="TYP20" s="84"/>
      <c r="TYQ20" s="84"/>
      <c r="TYR20" s="84"/>
      <c r="TYS20" s="84"/>
      <c r="TYT20" s="84"/>
      <c r="TYU20" s="84"/>
      <c r="TYV20" s="84"/>
      <c r="TYW20" s="84"/>
      <c r="TYX20" s="84"/>
      <c r="TYY20" s="84"/>
      <c r="TYZ20" s="84"/>
      <c r="TZA20" s="84"/>
      <c r="TZB20" s="84"/>
      <c r="TZC20" s="84"/>
      <c r="TZD20" s="84"/>
      <c r="TZE20" s="84"/>
      <c r="TZF20" s="84"/>
      <c r="TZG20" s="84"/>
      <c r="TZH20" s="84"/>
      <c r="TZI20" s="84"/>
      <c r="TZJ20" s="84"/>
      <c r="TZK20" s="84"/>
      <c r="TZL20" s="84"/>
      <c r="TZM20" s="84"/>
      <c r="TZN20" s="84"/>
      <c r="TZO20" s="84"/>
      <c r="TZP20" s="84"/>
      <c r="TZQ20" s="84"/>
      <c r="TZR20" s="84"/>
      <c r="TZS20" s="84"/>
      <c r="TZT20" s="84"/>
      <c r="TZU20" s="84"/>
      <c r="TZV20" s="84"/>
      <c r="TZW20" s="84"/>
      <c r="TZX20" s="84"/>
      <c r="TZY20" s="84"/>
      <c r="TZZ20" s="84"/>
      <c r="UAA20" s="84"/>
      <c r="UAB20" s="84"/>
      <c r="UAC20" s="84"/>
      <c r="UAD20" s="84"/>
      <c r="UAE20" s="84"/>
      <c r="UAF20" s="84"/>
      <c r="UAG20" s="84"/>
      <c r="UAH20" s="84"/>
      <c r="UAI20" s="84"/>
      <c r="UAJ20" s="84"/>
      <c r="UAK20" s="84"/>
      <c r="UAL20" s="84"/>
      <c r="UAM20" s="84"/>
      <c r="UAN20" s="84"/>
      <c r="UAO20" s="84"/>
      <c r="UAP20" s="84"/>
      <c r="UAQ20" s="84"/>
      <c r="UAR20" s="84"/>
      <c r="UAS20" s="84"/>
      <c r="UAT20" s="84"/>
      <c r="UAU20" s="84"/>
      <c r="UAV20" s="84"/>
      <c r="UAW20" s="84"/>
      <c r="UAX20" s="84"/>
      <c r="UAY20" s="84"/>
      <c r="UAZ20" s="84"/>
      <c r="UBA20" s="84"/>
      <c r="UBB20" s="84"/>
      <c r="UBC20" s="84"/>
      <c r="UBD20" s="84"/>
      <c r="UBE20" s="84"/>
      <c r="UBF20" s="84"/>
      <c r="UBG20" s="84"/>
      <c r="UBH20" s="84"/>
      <c r="UBI20" s="84"/>
      <c r="UBJ20" s="84"/>
      <c r="UBK20" s="84"/>
      <c r="UBL20" s="84"/>
      <c r="UBM20" s="84"/>
      <c r="UBN20" s="84"/>
      <c r="UBO20" s="84"/>
      <c r="UBP20" s="84"/>
      <c r="UBQ20" s="84"/>
      <c r="UBR20" s="84"/>
      <c r="UBS20" s="84"/>
      <c r="UBT20" s="84"/>
      <c r="UBU20" s="84"/>
      <c r="UBV20" s="84"/>
      <c r="UBW20" s="84"/>
      <c r="UBX20" s="84"/>
      <c r="UBY20" s="84"/>
      <c r="UBZ20" s="84"/>
      <c r="UCA20" s="84"/>
      <c r="UCB20" s="84"/>
      <c r="UCC20" s="84"/>
      <c r="UCD20" s="84"/>
      <c r="UCE20" s="84"/>
      <c r="UCF20" s="84"/>
      <c r="UCG20" s="84"/>
      <c r="UCH20" s="84"/>
      <c r="UCI20" s="84"/>
      <c r="UCJ20" s="84"/>
      <c r="UCK20" s="84"/>
      <c r="UCL20" s="84"/>
      <c r="UCM20" s="84"/>
      <c r="UCN20" s="84"/>
      <c r="UCO20" s="84"/>
      <c r="UCP20" s="84"/>
      <c r="UCQ20" s="84"/>
      <c r="UCR20" s="84"/>
      <c r="UCS20" s="84"/>
      <c r="UCT20" s="84"/>
      <c r="UCU20" s="84"/>
      <c r="UCV20" s="84"/>
      <c r="UCW20" s="84"/>
      <c r="UCX20" s="84"/>
      <c r="UCY20" s="84"/>
      <c r="UCZ20" s="84"/>
      <c r="UDA20" s="84"/>
      <c r="UDB20" s="84"/>
      <c r="UDC20" s="84"/>
      <c r="UDD20" s="84"/>
      <c r="UDE20" s="84"/>
      <c r="UDF20" s="84"/>
      <c r="UDG20" s="84"/>
      <c r="UDH20" s="84"/>
      <c r="UDI20" s="84"/>
      <c r="UDJ20" s="84"/>
      <c r="UDK20" s="84"/>
      <c r="UDL20" s="84"/>
      <c r="UDM20" s="84"/>
      <c r="UDN20" s="84"/>
      <c r="UDO20" s="84"/>
      <c r="UDP20" s="84"/>
      <c r="UDQ20" s="84"/>
      <c r="UDR20" s="84"/>
      <c r="UDS20" s="84"/>
      <c r="UDT20" s="84"/>
      <c r="UDU20" s="84"/>
      <c r="UDV20" s="84"/>
      <c r="UDW20" s="84"/>
      <c r="UDX20" s="84"/>
      <c r="UDY20" s="84"/>
      <c r="UDZ20" s="84"/>
      <c r="UEA20" s="84"/>
      <c r="UEB20" s="84"/>
      <c r="UEC20" s="84"/>
      <c r="UED20" s="84"/>
      <c r="UEE20" s="84"/>
      <c r="UEF20" s="84"/>
      <c r="UEG20" s="84"/>
      <c r="UEH20" s="84"/>
      <c r="UEI20" s="84"/>
      <c r="UEJ20" s="84"/>
      <c r="UEK20" s="84"/>
      <c r="UEL20" s="84"/>
      <c r="UEM20" s="84"/>
      <c r="UEN20" s="84"/>
      <c r="UEO20" s="84"/>
      <c r="UEP20" s="84"/>
      <c r="UEQ20" s="84"/>
      <c r="UER20" s="84"/>
      <c r="UES20" s="84"/>
      <c r="UET20" s="84"/>
      <c r="UEU20" s="84"/>
      <c r="UEV20" s="84"/>
      <c r="UEW20" s="84"/>
      <c r="UEX20" s="84"/>
      <c r="UEY20" s="84"/>
      <c r="UEZ20" s="84"/>
      <c r="UFA20" s="84"/>
      <c r="UFB20" s="84"/>
      <c r="UFC20" s="84"/>
      <c r="UFD20" s="84"/>
      <c r="UFE20" s="84"/>
      <c r="UFF20" s="84"/>
      <c r="UFG20" s="84"/>
      <c r="UFH20" s="84"/>
      <c r="UFI20" s="84"/>
      <c r="UFJ20" s="84"/>
      <c r="UFK20" s="84"/>
      <c r="UFL20" s="84"/>
      <c r="UFM20" s="84"/>
      <c r="UFN20" s="84"/>
      <c r="UFO20" s="84"/>
      <c r="UFP20" s="84"/>
      <c r="UFQ20" s="84"/>
      <c r="UFR20" s="84"/>
      <c r="UFS20" s="84"/>
      <c r="UFT20" s="84"/>
      <c r="UFU20" s="84"/>
      <c r="UFV20" s="84"/>
      <c r="UFW20" s="84"/>
      <c r="UFX20" s="84"/>
      <c r="UFY20" s="84"/>
      <c r="UFZ20" s="84"/>
      <c r="UGA20" s="84"/>
      <c r="UGB20" s="84"/>
      <c r="UGC20" s="84"/>
      <c r="UGD20" s="84"/>
      <c r="UGE20" s="84"/>
      <c r="UGF20" s="84"/>
      <c r="UGG20" s="84"/>
      <c r="UGH20" s="84"/>
      <c r="UGI20" s="84"/>
      <c r="UGJ20" s="84"/>
      <c r="UGK20" s="84"/>
      <c r="UGL20" s="84"/>
      <c r="UGM20" s="84"/>
      <c r="UGN20" s="84"/>
      <c r="UGO20" s="84"/>
      <c r="UGP20" s="84"/>
      <c r="UGQ20" s="84"/>
      <c r="UGR20" s="84"/>
      <c r="UGS20" s="84"/>
      <c r="UGT20" s="84"/>
      <c r="UGU20" s="84"/>
      <c r="UGV20" s="84"/>
      <c r="UGW20" s="84"/>
      <c r="UGX20" s="84"/>
      <c r="UGY20" s="84"/>
      <c r="UGZ20" s="84"/>
      <c r="UHA20" s="84"/>
      <c r="UHB20" s="84"/>
      <c r="UHC20" s="84"/>
      <c r="UHD20" s="84"/>
      <c r="UHE20" s="84"/>
      <c r="UHF20" s="84"/>
      <c r="UHG20" s="84"/>
      <c r="UHH20" s="84"/>
      <c r="UHI20" s="84"/>
      <c r="UHJ20" s="84"/>
      <c r="UHK20" s="84"/>
      <c r="UHL20" s="84"/>
      <c r="UHM20" s="84"/>
      <c r="UHN20" s="84"/>
      <c r="UHO20" s="84"/>
      <c r="UHP20" s="84"/>
      <c r="UHQ20" s="84"/>
      <c r="UHR20" s="84"/>
      <c r="UHS20" s="84"/>
      <c r="UHT20" s="84"/>
      <c r="UHU20" s="84"/>
      <c r="UHV20" s="84"/>
      <c r="UHW20" s="84"/>
      <c r="UHX20" s="84"/>
      <c r="UHY20" s="84"/>
      <c r="UHZ20" s="84"/>
      <c r="UIA20" s="84"/>
      <c r="UIB20" s="84"/>
      <c r="UIC20" s="84"/>
      <c r="UID20" s="84"/>
      <c r="UIE20" s="84"/>
      <c r="UIF20" s="84"/>
      <c r="UIG20" s="84"/>
      <c r="UIH20" s="84"/>
      <c r="UII20" s="84"/>
      <c r="UIJ20" s="84"/>
      <c r="UIK20" s="84"/>
      <c r="UIL20" s="84"/>
      <c r="UIM20" s="84"/>
      <c r="UIN20" s="84"/>
      <c r="UIO20" s="84"/>
      <c r="UIP20" s="84"/>
      <c r="UIQ20" s="84"/>
      <c r="UIR20" s="84"/>
      <c r="UIS20" s="84"/>
      <c r="UIT20" s="84"/>
      <c r="UIU20" s="84"/>
      <c r="UIV20" s="84"/>
      <c r="UIW20" s="84"/>
      <c r="UIX20" s="84"/>
      <c r="UIY20" s="84"/>
      <c r="UIZ20" s="84"/>
      <c r="UJA20" s="84"/>
      <c r="UJB20" s="84"/>
      <c r="UJC20" s="84"/>
      <c r="UJD20" s="84"/>
      <c r="UJE20" s="84"/>
      <c r="UJF20" s="84"/>
      <c r="UJG20" s="84"/>
      <c r="UJH20" s="84"/>
      <c r="UJI20" s="84"/>
      <c r="UJJ20" s="84"/>
      <c r="UJK20" s="84"/>
      <c r="UJL20" s="84"/>
      <c r="UJM20" s="84"/>
      <c r="UJN20" s="84"/>
      <c r="UJO20" s="84"/>
      <c r="UJP20" s="84"/>
      <c r="UJQ20" s="84"/>
      <c r="UJR20" s="84"/>
      <c r="UJS20" s="84"/>
      <c r="UJT20" s="84"/>
      <c r="UJU20" s="84"/>
      <c r="UJV20" s="84"/>
      <c r="UJW20" s="84"/>
      <c r="UJX20" s="84"/>
      <c r="UJY20" s="84"/>
      <c r="UJZ20" s="84"/>
      <c r="UKA20" s="84"/>
      <c r="UKB20" s="84"/>
      <c r="UKC20" s="84"/>
      <c r="UKD20" s="84"/>
      <c r="UKE20" s="84"/>
      <c r="UKF20" s="84"/>
      <c r="UKG20" s="84"/>
      <c r="UKH20" s="84"/>
      <c r="UKI20" s="84"/>
      <c r="UKJ20" s="84"/>
      <c r="UKK20" s="84"/>
      <c r="UKL20" s="84"/>
      <c r="UKM20" s="84"/>
      <c r="UKN20" s="84"/>
      <c r="UKO20" s="84"/>
      <c r="UKP20" s="84"/>
      <c r="UKQ20" s="84"/>
      <c r="UKR20" s="84"/>
      <c r="UKS20" s="84"/>
      <c r="UKT20" s="84"/>
      <c r="UKU20" s="84"/>
      <c r="UKV20" s="84"/>
      <c r="UKW20" s="84"/>
      <c r="UKX20" s="84"/>
      <c r="UKY20" s="84"/>
      <c r="UKZ20" s="84"/>
      <c r="ULA20" s="84"/>
      <c r="ULB20" s="84"/>
      <c r="ULC20" s="84"/>
      <c r="ULD20" s="84"/>
      <c r="ULE20" s="84"/>
      <c r="ULF20" s="84"/>
      <c r="ULG20" s="84"/>
      <c r="ULH20" s="84"/>
      <c r="ULI20" s="84"/>
      <c r="ULJ20" s="84"/>
      <c r="ULK20" s="84"/>
      <c r="ULL20" s="84"/>
      <c r="ULM20" s="84"/>
      <c r="ULN20" s="84"/>
      <c r="ULO20" s="84"/>
      <c r="ULP20" s="84"/>
      <c r="ULQ20" s="84"/>
      <c r="ULR20" s="84"/>
      <c r="ULS20" s="84"/>
      <c r="ULT20" s="84"/>
      <c r="ULU20" s="84"/>
      <c r="ULV20" s="84"/>
      <c r="ULW20" s="84"/>
      <c r="ULX20" s="84"/>
      <c r="ULY20" s="84"/>
      <c r="ULZ20" s="84"/>
      <c r="UMA20" s="84"/>
      <c r="UMB20" s="84"/>
      <c r="UMC20" s="84"/>
      <c r="UMD20" s="84"/>
      <c r="UME20" s="84"/>
      <c r="UMF20" s="84"/>
      <c r="UMG20" s="84"/>
      <c r="UMH20" s="84"/>
      <c r="UMI20" s="84"/>
      <c r="UMJ20" s="84"/>
      <c r="UMK20" s="84"/>
      <c r="UML20" s="84"/>
      <c r="UMM20" s="84"/>
      <c r="UMN20" s="84"/>
      <c r="UMO20" s="84"/>
      <c r="UMP20" s="84"/>
      <c r="UMQ20" s="84"/>
      <c r="UMR20" s="84"/>
      <c r="UMS20" s="84"/>
      <c r="UMT20" s="84"/>
      <c r="UMU20" s="84"/>
      <c r="UMV20" s="84"/>
      <c r="UMW20" s="84"/>
      <c r="UMX20" s="84"/>
      <c r="UMY20" s="84"/>
      <c r="UMZ20" s="84"/>
      <c r="UNA20" s="84"/>
      <c r="UNB20" s="84"/>
      <c r="UNC20" s="84"/>
      <c r="UND20" s="84"/>
      <c r="UNE20" s="84"/>
      <c r="UNF20" s="84"/>
      <c r="UNG20" s="84"/>
      <c r="UNH20" s="84"/>
      <c r="UNI20" s="84"/>
      <c r="UNJ20" s="84"/>
      <c r="UNK20" s="84"/>
      <c r="UNL20" s="84"/>
      <c r="UNM20" s="84"/>
      <c r="UNN20" s="84"/>
      <c r="UNO20" s="84"/>
      <c r="UNP20" s="84"/>
      <c r="UNQ20" s="84"/>
      <c r="UNR20" s="84"/>
      <c r="UNS20" s="84"/>
      <c r="UNT20" s="84"/>
      <c r="UNU20" s="84"/>
      <c r="UNV20" s="84"/>
      <c r="UNW20" s="84"/>
      <c r="UNX20" s="84"/>
      <c r="UNY20" s="84"/>
      <c r="UNZ20" s="84"/>
      <c r="UOA20" s="84"/>
      <c r="UOB20" s="84"/>
      <c r="UOC20" s="84"/>
      <c r="UOD20" s="84"/>
      <c r="UOE20" s="84"/>
      <c r="UOF20" s="84"/>
      <c r="UOG20" s="84"/>
      <c r="UOH20" s="84"/>
      <c r="UOI20" s="84"/>
      <c r="UOJ20" s="84"/>
      <c r="UOK20" s="84"/>
      <c r="UOL20" s="84"/>
      <c r="UOM20" s="84"/>
      <c r="UON20" s="84"/>
      <c r="UOO20" s="84"/>
      <c r="UOP20" s="84"/>
      <c r="UOQ20" s="84"/>
      <c r="UOR20" s="84"/>
      <c r="UOS20" s="84"/>
      <c r="UOT20" s="84"/>
      <c r="UOU20" s="84"/>
      <c r="UOV20" s="84"/>
      <c r="UOW20" s="84"/>
      <c r="UOX20" s="84"/>
      <c r="UOY20" s="84"/>
      <c r="UOZ20" s="84"/>
      <c r="UPA20" s="84"/>
      <c r="UPB20" s="84"/>
      <c r="UPC20" s="84"/>
      <c r="UPD20" s="84"/>
      <c r="UPE20" s="84"/>
      <c r="UPF20" s="84"/>
      <c r="UPG20" s="84"/>
      <c r="UPH20" s="84"/>
      <c r="UPI20" s="84"/>
      <c r="UPJ20" s="84"/>
      <c r="UPK20" s="84"/>
      <c r="UPL20" s="84"/>
      <c r="UPM20" s="84"/>
      <c r="UPN20" s="84"/>
      <c r="UPO20" s="84"/>
      <c r="UPP20" s="84"/>
      <c r="UPQ20" s="84"/>
      <c r="UPR20" s="84"/>
      <c r="UPS20" s="84"/>
      <c r="UPT20" s="84"/>
      <c r="UPU20" s="84"/>
      <c r="UPV20" s="84"/>
      <c r="UPW20" s="84"/>
      <c r="UPX20" s="84"/>
      <c r="UPY20" s="84"/>
      <c r="UPZ20" s="84"/>
      <c r="UQA20" s="84"/>
      <c r="UQB20" s="84"/>
      <c r="UQC20" s="84"/>
      <c r="UQD20" s="84"/>
      <c r="UQE20" s="84"/>
      <c r="UQF20" s="84"/>
      <c r="UQG20" s="84"/>
      <c r="UQH20" s="84"/>
      <c r="UQI20" s="84"/>
      <c r="UQJ20" s="84"/>
      <c r="UQK20" s="84"/>
      <c r="UQL20" s="84"/>
      <c r="UQM20" s="84"/>
      <c r="UQN20" s="84"/>
      <c r="UQO20" s="84"/>
      <c r="UQP20" s="84"/>
      <c r="UQQ20" s="84"/>
      <c r="UQR20" s="84"/>
      <c r="UQS20" s="84"/>
      <c r="UQT20" s="84"/>
      <c r="UQU20" s="84"/>
      <c r="UQV20" s="84"/>
      <c r="UQW20" s="84"/>
      <c r="UQX20" s="84"/>
      <c r="UQY20" s="84"/>
      <c r="UQZ20" s="84"/>
      <c r="URA20" s="84"/>
      <c r="URB20" s="84"/>
      <c r="URC20" s="84"/>
      <c r="URD20" s="84"/>
      <c r="URE20" s="84"/>
      <c r="URF20" s="84"/>
      <c r="URG20" s="84"/>
      <c r="URH20" s="84"/>
      <c r="URI20" s="84"/>
      <c r="URJ20" s="84"/>
      <c r="URK20" s="84"/>
      <c r="URL20" s="84"/>
      <c r="URM20" s="84"/>
      <c r="URN20" s="84"/>
      <c r="URO20" s="84"/>
      <c r="URP20" s="84"/>
      <c r="URQ20" s="84"/>
      <c r="URR20" s="84"/>
      <c r="URS20" s="84"/>
      <c r="URT20" s="84"/>
      <c r="URU20" s="84"/>
      <c r="URV20" s="84"/>
      <c r="URW20" s="84"/>
      <c r="URX20" s="84"/>
      <c r="URY20" s="84"/>
      <c r="URZ20" s="84"/>
      <c r="USA20" s="84"/>
      <c r="USB20" s="84"/>
      <c r="USC20" s="84"/>
      <c r="USD20" s="84"/>
      <c r="USE20" s="84"/>
      <c r="USF20" s="84"/>
      <c r="USG20" s="84"/>
      <c r="USH20" s="84"/>
      <c r="USI20" s="84"/>
      <c r="USJ20" s="84"/>
      <c r="USK20" s="84"/>
      <c r="USL20" s="84"/>
      <c r="USM20" s="84"/>
      <c r="USN20" s="84"/>
      <c r="USO20" s="84"/>
      <c r="USP20" s="84"/>
      <c r="USQ20" s="84"/>
      <c r="USR20" s="84"/>
      <c r="USS20" s="84"/>
      <c r="UST20" s="84"/>
      <c r="USU20" s="84"/>
      <c r="USV20" s="84"/>
      <c r="USW20" s="84"/>
      <c r="USX20" s="84"/>
      <c r="USY20" s="84"/>
      <c r="USZ20" s="84"/>
      <c r="UTA20" s="84"/>
      <c r="UTB20" s="84"/>
      <c r="UTC20" s="84"/>
      <c r="UTD20" s="84"/>
      <c r="UTE20" s="84"/>
      <c r="UTF20" s="84"/>
      <c r="UTG20" s="84"/>
      <c r="UTH20" s="84"/>
      <c r="UTI20" s="84"/>
      <c r="UTJ20" s="84"/>
      <c r="UTK20" s="84"/>
      <c r="UTL20" s="84"/>
      <c r="UTM20" s="84"/>
      <c r="UTN20" s="84"/>
      <c r="UTO20" s="84"/>
      <c r="UTP20" s="84"/>
      <c r="UTQ20" s="84"/>
      <c r="UTR20" s="84"/>
      <c r="UTS20" s="84"/>
      <c r="UTT20" s="84"/>
      <c r="UTU20" s="84"/>
      <c r="UTV20" s="84"/>
      <c r="UTW20" s="84"/>
      <c r="UTX20" s="84"/>
      <c r="UTY20" s="84"/>
      <c r="UTZ20" s="84"/>
      <c r="UUA20" s="84"/>
      <c r="UUB20" s="84"/>
      <c r="UUC20" s="84"/>
      <c r="UUD20" s="84"/>
      <c r="UUE20" s="84"/>
      <c r="UUF20" s="84"/>
      <c r="UUG20" s="84"/>
      <c r="UUH20" s="84"/>
      <c r="UUI20" s="84"/>
      <c r="UUJ20" s="84"/>
      <c r="UUK20" s="84"/>
      <c r="UUL20" s="84"/>
      <c r="UUM20" s="84"/>
      <c r="UUN20" s="84"/>
      <c r="UUO20" s="84"/>
      <c r="UUP20" s="84"/>
      <c r="UUQ20" s="84"/>
      <c r="UUR20" s="84"/>
      <c r="UUS20" s="84"/>
      <c r="UUT20" s="84"/>
      <c r="UUU20" s="84"/>
      <c r="UUV20" s="84"/>
      <c r="UUW20" s="84"/>
      <c r="UUX20" s="84"/>
      <c r="UUY20" s="84"/>
      <c r="UUZ20" s="84"/>
      <c r="UVA20" s="84"/>
      <c r="UVB20" s="84"/>
      <c r="UVC20" s="84"/>
      <c r="UVD20" s="84"/>
      <c r="UVE20" s="84"/>
      <c r="UVF20" s="84"/>
      <c r="UVG20" s="84"/>
      <c r="UVH20" s="84"/>
      <c r="UVI20" s="84"/>
      <c r="UVJ20" s="84"/>
      <c r="UVK20" s="84"/>
      <c r="UVL20" s="84"/>
      <c r="UVM20" s="84"/>
      <c r="UVN20" s="84"/>
      <c r="UVO20" s="84"/>
      <c r="UVP20" s="84"/>
      <c r="UVQ20" s="84"/>
      <c r="UVR20" s="84"/>
      <c r="UVS20" s="84"/>
      <c r="UVT20" s="84"/>
      <c r="UVU20" s="84"/>
      <c r="UVV20" s="84"/>
      <c r="UVW20" s="84"/>
      <c r="UVX20" s="84"/>
      <c r="UVY20" s="84"/>
      <c r="UVZ20" s="84"/>
      <c r="UWA20" s="84"/>
      <c r="UWB20" s="84"/>
      <c r="UWC20" s="84"/>
      <c r="UWD20" s="84"/>
      <c r="UWE20" s="84"/>
      <c r="UWF20" s="84"/>
      <c r="UWG20" s="84"/>
      <c r="UWH20" s="84"/>
      <c r="UWI20" s="84"/>
      <c r="UWJ20" s="84"/>
      <c r="UWK20" s="84"/>
      <c r="UWL20" s="84"/>
      <c r="UWM20" s="84"/>
      <c r="UWN20" s="84"/>
      <c r="UWO20" s="84"/>
      <c r="UWP20" s="84"/>
      <c r="UWQ20" s="84"/>
      <c r="UWR20" s="84"/>
      <c r="UWS20" s="84"/>
      <c r="UWT20" s="84"/>
      <c r="UWU20" s="84"/>
      <c r="UWV20" s="84"/>
      <c r="UWW20" s="84"/>
      <c r="UWX20" s="84"/>
      <c r="UWY20" s="84"/>
      <c r="UWZ20" s="84"/>
      <c r="UXA20" s="84"/>
      <c r="UXB20" s="84"/>
      <c r="UXC20" s="84"/>
      <c r="UXD20" s="84"/>
      <c r="UXE20" s="84"/>
      <c r="UXF20" s="84"/>
      <c r="UXG20" s="84"/>
      <c r="UXH20" s="84"/>
      <c r="UXI20" s="84"/>
      <c r="UXJ20" s="84"/>
      <c r="UXK20" s="84"/>
      <c r="UXL20" s="84"/>
      <c r="UXM20" s="84"/>
      <c r="UXN20" s="84"/>
      <c r="UXO20" s="84"/>
      <c r="UXP20" s="84"/>
      <c r="UXQ20" s="84"/>
      <c r="UXR20" s="84"/>
      <c r="UXS20" s="84"/>
      <c r="UXT20" s="84"/>
      <c r="UXU20" s="84"/>
      <c r="UXV20" s="84"/>
      <c r="UXW20" s="84"/>
      <c r="UXX20" s="84"/>
      <c r="UXY20" s="84"/>
      <c r="UXZ20" s="84"/>
      <c r="UYA20" s="84"/>
      <c r="UYB20" s="84"/>
      <c r="UYC20" s="84"/>
      <c r="UYD20" s="84"/>
      <c r="UYE20" s="84"/>
      <c r="UYF20" s="84"/>
      <c r="UYG20" s="84"/>
      <c r="UYH20" s="84"/>
      <c r="UYI20" s="84"/>
      <c r="UYJ20" s="84"/>
      <c r="UYK20" s="84"/>
      <c r="UYL20" s="84"/>
      <c r="UYM20" s="84"/>
      <c r="UYN20" s="84"/>
      <c r="UYO20" s="84"/>
      <c r="UYP20" s="84"/>
      <c r="UYQ20" s="84"/>
      <c r="UYR20" s="84"/>
      <c r="UYS20" s="84"/>
      <c r="UYT20" s="84"/>
      <c r="UYU20" s="84"/>
      <c r="UYV20" s="84"/>
      <c r="UYW20" s="84"/>
      <c r="UYX20" s="84"/>
      <c r="UYY20" s="84"/>
      <c r="UYZ20" s="84"/>
      <c r="UZA20" s="84"/>
      <c r="UZB20" s="84"/>
      <c r="UZC20" s="84"/>
      <c r="UZD20" s="84"/>
      <c r="UZE20" s="84"/>
      <c r="UZF20" s="84"/>
      <c r="UZG20" s="84"/>
      <c r="UZH20" s="84"/>
      <c r="UZI20" s="84"/>
      <c r="UZJ20" s="84"/>
      <c r="UZK20" s="84"/>
      <c r="UZL20" s="84"/>
      <c r="UZM20" s="84"/>
      <c r="UZN20" s="84"/>
      <c r="UZO20" s="84"/>
      <c r="UZP20" s="84"/>
      <c r="UZQ20" s="84"/>
      <c r="UZR20" s="84"/>
      <c r="UZS20" s="84"/>
      <c r="UZT20" s="84"/>
      <c r="UZU20" s="84"/>
      <c r="UZV20" s="84"/>
      <c r="UZW20" s="84"/>
      <c r="UZX20" s="84"/>
      <c r="UZY20" s="84"/>
      <c r="UZZ20" s="84"/>
      <c r="VAA20" s="84"/>
      <c r="VAB20" s="84"/>
      <c r="VAC20" s="84"/>
      <c r="VAD20" s="84"/>
      <c r="VAE20" s="84"/>
      <c r="VAF20" s="84"/>
      <c r="VAG20" s="84"/>
      <c r="VAH20" s="84"/>
      <c r="VAI20" s="84"/>
      <c r="VAJ20" s="84"/>
      <c r="VAK20" s="84"/>
      <c r="VAL20" s="84"/>
      <c r="VAM20" s="84"/>
      <c r="VAN20" s="84"/>
      <c r="VAO20" s="84"/>
      <c r="VAP20" s="84"/>
      <c r="VAQ20" s="84"/>
      <c r="VAR20" s="84"/>
      <c r="VAS20" s="84"/>
      <c r="VAT20" s="84"/>
      <c r="VAU20" s="84"/>
      <c r="VAV20" s="84"/>
      <c r="VAW20" s="84"/>
      <c r="VAX20" s="84"/>
      <c r="VAY20" s="84"/>
      <c r="VAZ20" s="84"/>
      <c r="VBA20" s="84"/>
      <c r="VBB20" s="84"/>
      <c r="VBC20" s="84"/>
      <c r="VBD20" s="84"/>
      <c r="VBE20" s="84"/>
      <c r="VBF20" s="84"/>
      <c r="VBG20" s="84"/>
      <c r="VBH20" s="84"/>
      <c r="VBI20" s="84"/>
      <c r="VBJ20" s="84"/>
      <c r="VBK20" s="84"/>
      <c r="VBL20" s="84"/>
      <c r="VBM20" s="84"/>
      <c r="VBN20" s="84"/>
      <c r="VBO20" s="84"/>
      <c r="VBP20" s="84"/>
      <c r="VBQ20" s="84"/>
      <c r="VBR20" s="84"/>
      <c r="VBS20" s="84"/>
      <c r="VBT20" s="84"/>
      <c r="VBU20" s="84"/>
      <c r="VBV20" s="84"/>
      <c r="VBW20" s="84"/>
      <c r="VBX20" s="84"/>
      <c r="VBY20" s="84"/>
      <c r="VBZ20" s="84"/>
      <c r="VCA20" s="84"/>
      <c r="VCB20" s="84"/>
      <c r="VCC20" s="84"/>
      <c r="VCD20" s="84"/>
      <c r="VCE20" s="84"/>
      <c r="VCF20" s="84"/>
      <c r="VCG20" s="84"/>
      <c r="VCH20" s="84"/>
      <c r="VCI20" s="84"/>
      <c r="VCJ20" s="84"/>
      <c r="VCK20" s="84"/>
      <c r="VCL20" s="84"/>
      <c r="VCM20" s="84"/>
      <c r="VCN20" s="84"/>
      <c r="VCO20" s="84"/>
      <c r="VCP20" s="84"/>
      <c r="VCQ20" s="84"/>
      <c r="VCR20" s="84"/>
      <c r="VCS20" s="84"/>
      <c r="VCT20" s="84"/>
      <c r="VCU20" s="84"/>
      <c r="VCV20" s="84"/>
      <c r="VCW20" s="84"/>
      <c r="VCX20" s="84"/>
      <c r="VCY20" s="84"/>
      <c r="VCZ20" s="84"/>
      <c r="VDA20" s="84"/>
      <c r="VDB20" s="84"/>
      <c r="VDC20" s="84"/>
      <c r="VDD20" s="84"/>
      <c r="VDE20" s="84"/>
      <c r="VDF20" s="84"/>
      <c r="VDG20" s="84"/>
      <c r="VDH20" s="84"/>
      <c r="VDI20" s="84"/>
      <c r="VDJ20" s="84"/>
      <c r="VDK20" s="84"/>
      <c r="VDL20" s="84"/>
      <c r="VDM20" s="84"/>
      <c r="VDN20" s="84"/>
      <c r="VDO20" s="84"/>
      <c r="VDP20" s="84"/>
      <c r="VDQ20" s="84"/>
      <c r="VDR20" s="84"/>
      <c r="VDS20" s="84"/>
      <c r="VDT20" s="84"/>
      <c r="VDU20" s="84"/>
      <c r="VDV20" s="84"/>
      <c r="VDW20" s="84"/>
      <c r="VDX20" s="84"/>
      <c r="VDY20" s="84"/>
      <c r="VDZ20" s="84"/>
      <c r="VEA20" s="84"/>
      <c r="VEB20" s="84"/>
      <c r="VEC20" s="84"/>
      <c r="VED20" s="84"/>
      <c r="VEE20" s="84"/>
      <c r="VEF20" s="84"/>
      <c r="VEG20" s="84"/>
      <c r="VEH20" s="84"/>
      <c r="VEI20" s="84"/>
      <c r="VEJ20" s="84"/>
      <c r="VEK20" s="84"/>
      <c r="VEL20" s="84"/>
      <c r="VEM20" s="84"/>
      <c r="VEN20" s="84"/>
      <c r="VEO20" s="84"/>
      <c r="VEP20" s="84"/>
      <c r="VEQ20" s="84"/>
      <c r="VER20" s="84"/>
      <c r="VES20" s="84"/>
      <c r="VET20" s="84"/>
      <c r="VEU20" s="84"/>
      <c r="VEV20" s="84"/>
      <c r="VEW20" s="84"/>
      <c r="VEX20" s="84"/>
      <c r="VEY20" s="84"/>
      <c r="VEZ20" s="84"/>
      <c r="VFA20" s="84"/>
      <c r="VFB20" s="84"/>
      <c r="VFC20" s="84"/>
      <c r="VFD20" s="84"/>
      <c r="VFE20" s="84"/>
      <c r="VFF20" s="84"/>
      <c r="VFG20" s="84"/>
      <c r="VFH20" s="84"/>
      <c r="VFI20" s="84"/>
      <c r="VFJ20" s="84"/>
      <c r="VFK20" s="84"/>
      <c r="VFL20" s="84"/>
      <c r="VFM20" s="84"/>
      <c r="VFN20" s="84"/>
      <c r="VFO20" s="84"/>
      <c r="VFP20" s="84"/>
      <c r="VFQ20" s="84"/>
      <c r="VFR20" s="84"/>
      <c r="VFS20" s="84"/>
      <c r="VFT20" s="84"/>
      <c r="VFU20" s="84"/>
      <c r="VFV20" s="84"/>
      <c r="VFW20" s="84"/>
      <c r="VFX20" s="84"/>
      <c r="VFY20" s="84"/>
      <c r="VFZ20" s="84"/>
      <c r="VGA20" s="84"/>
      <c r="VGB20" s="84"/>
      <c r="VGC20" s="84"/>
      <c r="VGD20" s="84"/>
      <c r="VGE20" s="84"/>
      <c r="VGF20" s="84"/>
      <c r="VGG20" s="84"/>
      <c r="VGH20" s="84"/>
      <c r="VGI20" s="84"/>
      <c r="VGJ20" s="84"/>
      <c r="VGK20" s="84"/>
      <c r="VGL20" s="84"/>
      <c r="VGM20" s="84"/>
      <c r="VGN20" s="84"/>
      <c r="VGO20" s="84"/>
      <c r="VGP20" s="84"/>
      <c r="VGQ20" s="84"/>
      <c r="VGR20" s="84"/>
      <c r="VGS20" s="84"/>
      <c r="VGT20" s="84"/>
      <c r="VGU20" s="84"/>
      <c r="VGV20" s="84"/>
      <c r="VGW20" s="84"/>
      <c r="VGX20" s="84"/>
      <c r="VGY20" s="84"/>
      <c r="VGZ20" s="84"/>
      <c r="VHA20" s="84"/>
      <c r="VHB20" s="84"/>
      <c r="VHC20" s="84"/>
      <c r="VHD20" s="84"/>
      <c r="VHE20" s="84"/>
      <c r="VHF20" s="84"/>
      <c r="VHG20" s="84"/>
      <c r="VHH20" s="84"/>
      <c r="VHI20" s="84"/>
      <c r="VHJ20" s="84"/>
      <c r="VHK20" s="84"/>
      <c r="VHL20" s="84"/>
      <c r="VHM20" s="84"/>
      <c r="VHN20" s="84"/>
      <c r="VHO20" s="84"/>
      <c r="VHP20" s="84"/>
      <c r="VHQ20" s="84"/>
      <c r="VHR20" s="84"/>
      <c r="VHS20" s="84"/>
      <c r="VHT20" s="84"/>
      <c r="VHU20" s="84"/>
      <c r="VHV20" s="84"/>
      <c r="VHW20" s="84"/>
      <c r="VHX20" s="84"/>
      <c r="VHY20" s="84"/>
      <c r="VHZ20" s="84"/>
      <c r="VIA20" s="84"/>
      <c r="VIB20" s="84"/>
      <c r="VIC20" s="84"/>
      <c r="VID20" s="84"/>
      <c r="VIE20" s="84"/>
      <c r="VIF20" s="84"/>
      <c r="VIG20" s="84"/>
      <c r="VIH20" s="84"/>
      <c r="VII20" s="84"/>
      <c r="VIJ20" s="84"/>
      <c r="VIK20" s="84"/>
      <c r="VIL20" s="84"/>
      <c r="VIM20" s="84"/>
      <c r="VIN20" s="84"/>
      <c r="VIO20" s="84"/>
      <c r="VIP20" s="84"/>
      <c r="VIQ20" s="84"/>
      <c r="VIR20" s="84"/>
      <c r="VIS20" s="84"/>
      <c r="VIT20" s="84"/>
      <c r="VIU20" s="84"/>
      <c r="VIV20" s="84"/>
      <c r="VIW20" s="84"/>
      <c r="VIX20" s="84"/>
      <c r="VIY20" s="84"/>
      <c r="VIZ20" s="84"/>
      <c r="VJA20" s="84"/>
      <c r="VJB20" s="84"/>
      <c r="VJC20" s="84"/>
      <c r="VJD20" s="84"/>
      <c r="VJE20" s="84"/>
      <c r="VJF20" s="84"/>
      <c r="VJG20" s="84"/>
      <c r="VJH20" s="84"/>
      <c r="VJI20" s="84"/>
      <c r="VJJ20" s="84"/>
      <c r="VJK20" s="84"/>
      <c r="VJL20" s="84"/>
      <c r="VJM20" s="84"/>
      <c r="VJN20" s="84"/>
      <c r="VJO20" s="84"/>
      <c r="VJP20" s="84"/>
      <c r="VJQ20" s="84"/>
      <c r="VJR20" s="84"/>
      <c r="VJS20" s="84"/>
      <c r="VJT20" s="84"/>
      <c r="VJU20" s="84"/>
      <c r="VJV20" s="84"/>
      <c r="VJW20" s="84"/>
      <c r="VJX20" s="84"/>
      <c r="VJY20" s="84"/>
      <c r="VJZ20" s="84"/>
      <c r="VKA20" s="84"/>
      <c r="VKB20" s="84"/>
      <c r="VKC20" s="84"/>
      <c r="VKD20" s="84"/>
      <c r="VKE20" s="84"/>
      <c r="VKF20" s="84"/>
      <c r="VKG20" s="84"/>
      <c r="VKH20" s="84"/>
      <c r="VKI20" s="84"/>
      <c r="VKJ20" s="84"/>
      <c r="VKK20" s="84"/>
      <c r="VKL20" s="84"/>
      <c r="VKM20" s="84"/>
      <c r="VKN20" s="84"/>
      <c r="VKO20" s="84"/>
      <c r="VKP20" s="84"/>
      <c r="VKQ20" s="84"/>
      <c r="VKR20" s="84"/>
      <c r="VKS20" s="84"/>
      <c r="VKT20" s="84"/>
      <c r="VKU20" s="84"/>
      <c r="VKV20" s="84"/>
      <c r="VKW20" s="84"/>
      <c r="VKX20" s="84"/>
      <c r="VKY20" s="84"/>
      <c r="VKZ20" s="84"/>
      <c r="VLA20" s="84"/>
      <c r="VLB20" s="84"/>
      <c r="VLC20" s="84"/>
      <c r="VLD20" s="84"/>
      <c r="VLE20" s="84"/>
      <c r="VLF20" s="84"/>
      <c r="VLG20" s="84"/>
      <c r="VLH20" s="84"/>
      <c r="VLI20" s="84"/>
      <c r="VLJ20" s="84"/>
      <c r="VLK20" s="84"/>
      <c r="VLL20" s="84"/>
      <c r="VLM20" s="84"/>
      <c r="VLN20" s="84"/>
      <c r="VLO20" s="84"/>
      <c r="VLP20" s="84"/>
      <c r="VLQ20" s="84"/>
      <c r="VLR20" s="84"/>
      <c r="VLS20" s="84"/>
      <c r="VLT20" s="84"/>
      <c r="VLU20" s="84"/>
      <c r="VLV20" s="84"/>
      <c r="VLW20" s="84"/>
      <c r="VLX20" s="84"/>
      <c r="VLY20" s="84"/>
      <c r="VLZ20" s="84"/>
      <c r="VMA20" s="84"/>
      <c r="VMB20" s="84"/>
      <c r="VMC20" s="84"/>
      <c r="VMD20" s="84"/>
      <c r="VME20" s="84"/>
      <c r="VMF20" s="84"/>
      <c r="VMG20" s="84"/>
      <c r="VMH20" s="84"/>
      <c r="VMI20" s="84"/>
      <c r="VMJ20" s="84"/>
      <c r="VMK20" s="84"/>
      <c r="VML20" s="84"/>
      <c r="VMM20" s="84"/>
      <c r="VMN20" s="84"/>
      <c r="VMO20" s="84"/>
      <c r="VMP20" s="84"/>
      <c r="VMQ20" s="84"/>
      <c r="VMR20" s="84"/>
      <c r="VMS20" s="84"/>
      <c r="VMT20" s="84"/>
      <c r="VMU20" s="84"/>
      <c r="VMV20" s="84"/>
      <c r="VMW20" s="84"/>
      <c r="VMX20" s="84"/>
      <c r="VMY20" s="84"/>
      <c r="VMZ20" s="84"/>
      <c r="VNA20" s="84"/>
      <c r="VNB20" s="84"/>
      <c r="VNC20" s="84"/>
      <c r="VND20" s="84"/>
      <c r="VNE20" s="84"/>
      <c r="VNF20" s="84"/>
      <c r="VNG20" s="84"/>
      <c r="VNH20" s="84"/>
      <c r="VNI20" s="84"/>
      <c r="VNJ20" s="84"/>
      <c r="VNK20" s="84"/>
      <c r="VNL20" s="84"/>
      <c r="VNM20" s="84"/>
      <c r="VNN20" s="84"/>
      <c r="VNO20" s="84"/>
      <c r="VNP20" s="84"/>
      <c r="VNQ20" s="84"/>
      <c r="VNR20" s="84"/>
      <c r="VNS20" s="84"/>
      <c r="VNT20" s="84"/>
      <c r="VNU20" s="84"/>
      <c r="VNV20" s="84"/>
      <c r="VNW20" s="84"/>
      <c r="VNX20" s="84"/>
      <c r="VNY20" s="84"/>
      <c r="VNZ20" s="84"/>
      <c r="VOA20" s="84"/>
      <c r="VOB20" s="84"/>
      <c r="VOC20" s="84"/>
      <c r="VOD20" s="84"/>
      <c r="VOE20" s="84"/>
      <c r="VOF20" s="84"/>
      <c r="VOG20" s="84"/>
      <c r="VOH20" s="84"/>
      <c r="VOI20" s="84"/>
      <c r="VOJ20" s="84"/>
      <c r="VOK20" s="84"/>
      <c r="VOL20" s="84"/>
      <c r="VOM20" s="84"/>
      <c r="VON20" s="84"/>
      <c r="VOO20" s="84"/>
      <c r="VOP20" s="84"/>
      <c r="VOQ20" s="84"/>
      <c r="VOR20" s="84"/>
      <c r="VOS20" s="84"/>
      <c r="VOT20" s="84"/>
      <c r="VOU20" s="84"/>
      <c r="VOV20" s="84"/>
      <c r="VOW20" s="84"/>
      <c r="VOX20" s="84"/>
      <c r="VOY20" s="84"/>
      <c r="VOZ20" s="84"/>
      <c r="VPA20" s="84"/>
      <c r="VPB20" s="84"/>
      <c r="VPC20" s="84"/>
      <c r="VPD20" s="84"/>
      <c r="VPE20" s="84"/>
      <c r="VPF20" s="84"/>
      <c r="VPG20" s="84"/>
      <c r="VPH20" s="84"/>
      <c r="VPI20" s="84"/>
      <c r="VPJ20" s="84"/>
      <c r="VPK20" s="84"/>
      <c r="VPL20" s="84"/>
      <c r="VPM20" s="84"/>
      <c r="VPN20" s="84"/>
      <c r="VPO20" s="84"/>
      <c r="VPP20" s="84"/>
      <c r="VPQ20" s="84"/>
      <c r="VPR20" s="84"/>
      <c r="VPS20" s="84"/>
      <c r="VPT20" s="84"/>
      <c r="VPU20" s="84"/>
      <c r="VPV20" s="84"/>
      <c r="VPW20" s="84"/>
      <c r="VPX20" s="84"/>
      <c r="VPY20" s="84"/>
      <c r="VPZ20" s="84"/>
      <c r="VQA20" s="84"/>
      <c r="VQB20" s="84"/>
      <c r="VQC20" s="84"/>
      <c r="VQD20" s="84"/>
      <c r="VQE20" s="84"/>
      <c r="VQF20" s="84"/>
      <c r="VQG20" s="84"/>
      <c r="VQH20" s="84"/>
      <c r="VQI20" s="84"/>
      <c r="VQJ20" s="84"/>
      <c r="VQK20" s="84"/>
      <c r="VQL20" s="84"/>
      <c r="VQM20" s="84"/>
      <c r="VQN20" s="84"/>
      <c r="VQO20" s="84"/>
      <c r="VQP20" s="84"/>
      <c r="VQQ20" s="84"/>
      <c r="VQR20" s="84"/>
      <c r="VQS20" s="84"/>
      <c r="VQT20" s="84"/>
      <c r="VQU20" s="84"/>
      <c r="VQV20" s="84"/>
      <c r="VQW20" s="84"/>
      <c r="VQX20" s="84"/>
      <c r="VQY20" s="84"/>
      <c r="VQZ20" s="84"/>
      <c r="VRA20" s="84"/>
      <c r="VRB20" s="84"/>
      <c r="VRC20" s="84"/>
      <c r="VRD20" s="84"/>
      <c r="VRE20" s="84"/>
      <c r="VRF20" s="84"/>
      <c r="VRG20" s="84"/>
      <c r="VRH20" s="84"/>
      <c r="VRI20" s="84"/>
      <c r="VRJ20" s="84"/>
      <c r="VRK20" s="84"/>
      <c r="VRL20" s="84"/>
      <c r="VRM20" s="84"/>
      <c r="VRN20" s="84"/>
      <c r="VRO20" s="84"/>
      <c r="VRP20" s="84"/>
      <c r="VRQ20" s="84"/>
      <c r="VRR20" s="84"/>
      <c r="VRS20" s="84"/>
      <c r="VRT20" s="84"/>
      <c r="VRU20" s="84"/>
      <c r="VRV20" s="84"/>
      <c r="VRW20" s="84"/>
      <c r="VRX20" s="84"/>
      <c r="VRY20" s="84"/>
      <c r="VRZ20" s="84"/>
      <c r="VSA20" s="84"/>
      <c r="VSB20" s="84"/>
      <c r="VSC20" s="84"/>
      <c r="VSD20" s="84"/>
      <c r="VSE20" s="84"/>
      <c r="VSF20" s="84"/>
      <c r="VSG20" s="84"/>
      <c r="VSH20" s="84"/>
      <c r="VSI20" s="84"/>
      <c r="VSJ20" s="84"/>
      <c r="VSK20" s="84"/>
      <c r="VSL20" s="84"/>
      <c r="VSM20" s="84"/>
      <c r="VSN20" s="84"/>
      <c r="VSO20" s="84"/>
      <c r="VSP20" s="84"/>
      <c r="VSQ20" s="84"/>
      <c r="VSR20" s="84"/>
      <c r="VSS20" s="84"/>
      <c r="VST20" s="84"/>
      <c r="VSU20" s="84"/>
      <c r="VSV20" s="84"/>
      <c r="VSW20" s="84"/>
      <c r="VSX20" s="84"/>
      <c r="VSY20" s="84"/>
      <c r="VSZ20" s="84"/>
      <c r="VTA20" s="84"/>
      <c r="VTB20" s="84"/>
      <c r="VTC20" s="84"/>
      <c r="VTD20" s="84"/>
      <c r="VTE20" s="84"/>
      <c r="VTF20" s="84"/>
      <c r="VTG20" s="84"/>
      <c r="VTH20" s="84"/>
      <c r="VTI20" s="84"/>
      <c r="VTJ20" s="84"/>
      <c r="VTK20" s="84"/>
      <c r="VTL20" s="84"/>
      <c r="VTM20" s="84"/>
      <c r="VTN20" s="84"/>
      <c r="VTO20" s="84"/>
      <c r="VTP20" s="84"/>
      <c r="VTQ20" s="84"/>
      <c r="VTR20" s="84"/>
      <c r="VTS20" s="84"/>
      <c r="VTT20" s="84"/>
      <c r="VTU20" s="84"/>
      <c r="VTV20" s="84"/>
      <c r="VTW20" s="84"/>
      <c r="VTX20" s="84"/>
      <c r="VTY20" s="84"/>
      <c r="VTZ20" s="84"/>
      <c r="VUA20" s="84"/>
      <c r="VUB20" s="84"/>
      <c r="VUC20" s="84"/>
      <c r="VUD20" s="84"/>
      <c r="VUE20" s="84"/>
      <c r="VUF20" s="84"/>
      <c r="VUG20" s="84"/>
      <c r="VUH20" s="84"/>
      <c r="VUI20" s="84"/>
      <c r="VUJ20" s="84"/>
      <c r="VUK20" s="84"/>
      <c r="VUL20" s="84"/>
      <c r="VUM20" s="84"/>
      <c r="VUN20" s="84"/>
      <c r="VUO20" s="84"/>
      <c r="VUP20" s="84"/>
      <c r="VUQ20" s="84"/>
      <c r="VUR20" s="84"/>
      <c r="VUS20" s="84"/>
      <c r="VUT20" s="84"/>
      <c r="VUU20" s="84"/>
      <c r="VUV20" s="84"/>
      <c r="VUW20" s="84"/>
      <c r="VUX20" s="84"/>
      <c r="VUY20" s="84"/>
      <c r="VUZ20" s="84"/>
      <c r="VVA20" s="84"/>
      <c r="VVB20" s="84"/>
      <c r="VVC20" s="84"/>
      <c r="VVD20" s="84"/>
      <c r="VVE20" s="84"/>
      <c r="VVF20" s="84"/>
      <c r="VVG20" s="84"/>
      <c r="VVH20" s="84"/>
      <c r="VVI20" s="84"/>
      <c r="VVJ20" s="84"/>
      <c r="VVK20" s="84"/>
      <c r="VVL20" s="84"/>
      <c r="VVM20" s="84"/>
      <c r="VVN20" s="84"/>
      <c r="VVO20" s="84"/>
      <c r="VVP20" s="84"/>
      <c r="VVQ20" s="84"/>
      <c r="VVR20" s="84"/>
      <c r="VVS20" s="84"/>
      <c r="VVT20" s="84"/>
      <c r="VVU20" s="84"/>
      <c r="VVV20" s="84"/>
      <c r="VVW20" s="84"/>
      <c r="VVX20" s="84"/>
      <c r="VVY20" s="84"/>
      <c r="VVZ20" s="84"/>
      <c r="VWA20" s="84"/>
      <c r="VWB20" s="84"/>
      <c r="VWC20" s="84"/>
      <c r="VWD20" s="84"/>
      <c r="VWE20" s="84"/>
      <c r="VWF20" s="84"/>
      <c r="VWG20" s="84"/>
      <c r="VWH20" s="84"/>
      <c r="VWI20" s="84"/>
      <c r="VWJ20" s="84"/>
      <c r="VWK20" s="84"/>
      <c r="VWL20" s="84"/>
      <c r="VWM20" s="84"/>
      <c r="VWN20" s="84"/>
      <c r="VWO20" s="84"/>
      <c r="VWP20" s="84"/>
      <c r="VWQ20" s="84"/>
      <c r="VWR20" s="84"/>
      <c r="VWS20" s="84"/>
      <c r="VWT20" s="84"/>
      <c r="VWU20" s="84"/>
      <c r="VWV20" s="84"/>
      <c r="VWW20" s="84"/>
      <c r="VWX20" s="84"/>
      <c r="VWY20" s="84"/>
      <c r="VWZ20" s="84"/>
      <c r="VXA20" s="84"/>
      <c r="VXB20" s="84"/>
      <c r="VXC20" s="84"/>
      <c r="VXD20" s="84"/>
      <c r="VXE20" s="84"/>
      <c r="VXF20" s="84"/>
      <c r="VXG20" s="84"/>
      <c r="VXH20" s="84"/>
      <c r="VXI20" s="84"/>
      <c r="VXJ20" s="84"/>
      <c r="VXK20" s="84"/>
      <c r="VXL20" s="84"/>
      <c r="VXM20" s="84"/>
      <c r="VXN20" s="84"/>
      <c r="VXO20" s="84"/>
      <c r="VXP20" s="84"/>
      <c r="VXQ20" s="84"/>
      <c r="VXR20" s="84"/>
      <c r="VXS20" s="84"/>
      <c r="VXT20" s="84"/>
      <c r="VXU20" s="84"/>
      <c r="VXV20" s="84"/>
      <c r="VXW20" s="84"/>
      <c r="VXX20" s="84"/>
      <c r="VXY20" s="84"/>
      <c r="VXZ20" s="84"/>
      <c r="VYA20" s="84"/>
      <c r="VYB20" s="84"/>
      <c r="VYC20" s="84"/>
      <c r="VYD20" s="84"/>
      <c r="VYE20" s="84"/>
      <c r="VYF20" s="84"/>
      <c r="VYG20" s="84"/>
      <c r="VYH20" s="84"/>
      <c r="VYI20" s="84"/>
      <c r="VYJ20" s="84"/>
      <c r="VYK20" s="84"/>
      <c r="VYL20" s="84"/>
      <c r="VYM20" s="84"/>
      <c r="VYN20" s="84"/>
      <c r="VYO20" s="84"/>
      <c r="VYP20" s="84"/>
      <c r="VYQ20" s="84"/>
      <c r="VYR20" s="84"/>
      <c r="VYS20" s="84"/>
      <c r="VYT20" s="84"/>
      <c r="VYU20" s="84"/>
      <c r="VYV20" s="84"/>
      <c r="VYW20" s="84"/>
      <c r="VYX20" s="84"/>
      <c r="VYY20" s="84"/>
      <c r="VYZ20" s="84"/>
      <c r="VZA20" s="84"/>
      <c r="VZB20" s="84"/>
      <c r="VZC20" s="84"/>
      <c r="VZD20" s="84"/>
      <c r="VZE20" s="84"/>
      <c r="VZF20" s="84"/>
      <c r="VZG20" s="84"/>
      <c r="VZH20" s="84"/>
      <c r="VZI20" s="84"/>
      <c r="VZJ20" s="84"/>
      <c r="VZK20" s="84"/>
      <c r="VZL20" s="84"/>
      <c r="VZM20" s="84"/>
      <c r="VZN20" s="84"/>
      <c r="VZO20" s="84"/>
      <c r="VZP20" s="84"/>
      <c r="VZQ20" s="84"/>
      <c r="VZR20" s="84"/>
      <c r="VZS20" s="84"/>
      <c r="VZT20" s="84"/>
      <c r="VZU20" s="84"/>
      <c r="VZV20" s="84"/>
      <c r="VZW20" s="84"/>
      <c r="VZX20" s="84"/>
      <c r="VZY20" s="84"/>
      <c r="VZZ20" s="84"/>
      <c r="WAA20" s="84"/>
      <c r="WAB20" s="84"/>
      <c r="WAC20" s="84"/>
      <c r="WAD20" s="84"/>
      <c r="WAE20" s="84"/>
      <c r="WAF20" s="84"/>
      <c r="WAG20" s="84"/>
      <c r="WAH20" s="84"/>
      <c r="WAI20" s="84"/>
      <c r="WAJ20" s="84"/>
      <c r="WAK20" s="84"/>
      <c r="WAL20" s="84"/>
      <c r="WAM20" s="84"/>
      <c r="WAN20" s="84"/>
      <c r="WAO20" s="84"/>
      <c r="WAP20" s="84"/>
      <c r="WAQ20" s="84"/>
      <c r="WAR20" s="84"/>
      <c r="WAS20" s="84"/>
      <c r="WAT20" s="84"/>
      <c r="WAU20" s="84"/>
      <c r="WAV20" s="84"/>
      <c r="WAW20" s="84"/>
      <c r="WAX20" s="84"/>
      <c r="WAY20" s="84"/>
      <c r="WAZ20" s="84"/>
      <c r="WBA20" s="84"/>
      <c r="WBB20" s="84"/>
      <c r="WBC20" s="84"/>
      <c r="WBD20" s="84"/>
      <c r="WBE20" s="84"/>
      <c r="WBF20" s="84"/>
      <c r="WBG20" s="84"/>
      <c r="WBH20" s="84"/>
      <c r="WBI20" s="84"/>
      <c r="WBJ20" s="84"/>
      <c r="WBK20" s="84"/>
      <c r="WBL20" s="84"/>
      <c r="WBM20" s="84"/>
      <c r="WBN20" s="84"/>
      <c r="WBO20" s="84"/>
      <c r="WBP20" s="84"/>
      <c r="WBQ20" s="84"/>
      <c r="WBR20" s="84"/>
      <c r="WBS20" s="84"/>
      <c r="WBT20" s="84"/>
      <c r="WBU20" s="84"/>
      <c r="WBV20" s="84"/>
      <c r="WBW20" s="84"/>
      <c r="WBX20" s="84"/>
      <c r="WBY20" s="84"/>
      <c r="WBZ20" s="84"/>
      <c r="WCA20" s="84"/>
      <c r="WCB20" s="84"/>
      <c r="WCC20" s="84"/>
      <c r="WCD20" s="84"/>
      <c r="WCE20" s="84"/>
      <c r="WCF20" s="84"/>
      <c r="WCG20" s="84"/>
      <c r="WCH20" s="84"/>
      <c r="WCI20" s="84"/>
      <c r="WCJ20" s="84"/>
      <c r="WCK20" s="84"/>
      <c r="WCL20" s="84"/>
      <c r="WCM20" s="84"/>
      <c r="WCN20" s="84"/>
      <c r="WCO20" s="84"/>
      <c r="WCP20" s="84"/>
      <c r="WCQ20" s="84"/>
      <c r="WCR20" s="84"/>
      <c r="WCS20" s="84"/>
      <c r="WCT20" s="84"/>
      <c r="WCU20" s="84"/>
      <c r="WCV20" s="84"/>
      <c r="WCW20" s="84"/>
      <c r="WCX20" s="84"/>
      <c r="WCY20" s="84"/>
      <c r="WCZ20" s="84"/>
      <c r="WDA20" s="84"/>
      <c r="WDB20" s="84"/>
      <c r="WDC20" s="84"/>
      <c r="WDD20" s="84"/>
      <c r="WDE20" s="84"/>
      <c r="WDF20" s="84"/>
      <c r="WDG20" s="84"/>
      <c r="WDH20" s="84"/>
      <c r="WDI20" s="84"/>
      <c r="WDJ20" s="84"/>
      <c r="WDK20" s="84"/>
      <c r="WDL20" s="84"/>
      <c r="WDM20" s="84"/>
      <c r="WDN20" s="84"/>
      <c r="WDO20" s="84"/>
      <c r="WDP20" s="84"/>
      <c r="WDQ20" s="84"/>
      <c r="WDR20" s="84"/>
      <c r="WDS20" s="84"/>
      <c r="WDT20" s="84"/>
      <c r="WDU20" s="84"/>
      <c r="WDV20" s="84"/>
      <c r="WDW20" s="84"/>
      <c r="WDX20" s="84"/>
      <c r="WDY20" s="84"/>
      <c r="WDZ20" s="84"/>
      <c r="WEA20" s="84"/>
      <c r="WEB20" s="84"/>
      <c r="WEC20" s="84"/>
      <c r="WED20" s="84"/>
      <c r="WEE20" s="84"/>
      <c r="WEF20" s="84"/>
      <c r="WEG20" s="84"/>
      <c r="WEH20" s="84"/>
      <c r="WEI20" s="84"/>
      <c r="WEJ20" s="84"/>
      <c r="WEK20" s="84"/>
      <c r="WEL20" s="84"/>
      <c r="WEM20" s="84"/>
      <c r="WEN20" s="84"/>
      <c r="WEO20" s="84"/>
      <c r="WEP20" s="84"/>
      <c r="WEQ20" s="84"/>
      <c r="WER20" s="84"/>
      <c r="WES20" s="84"/>
      <c r="WET20" s="84"/>
      <c r="WEU20" s="84"/>
      <c r="WEV20" s="84"/>
      <c r="WEW20" s="84"/>
      <c r="WEX20" s="84"/>
      <c r="WEY20" s="84"/>
      <c r="WEZ20" s="84"/>
      <c r="WFA20" s="84"/>
      <c r="WFB20" s="84"/>
      <c r="WFC20" s="84"/>
      <c r="WFD20" s="84"/>
      <c r="WFE20" s="84"/>
      <c r="WFF20" s="84"/>
      <c r="WFG20" s="84"/>
      <c r="WFH20" s="84"/>
      <c r="WFI20" s="84"/>
      <c r="WFJ20" s="84"/>
      <c r="WFK20" s="84"/>
      <c r="WFL20" s="84"/>
      <c r="WFM20" s="84"/>
      <c r="WFN20" s="84"/>
      <c r="WFO20" s="84"/>
      <c r="WFP20" s="84"/>
      <c r="WFQ20" s="84"/>
      <c r="WFR20" s="84"/>
      <c r="WFS20" s="84"/>
      <c r="WFT20" s="84"/>
      <c r="WFU20" s="84"/>
      <c r="WFV20" s="84"/>
      <c r="WFW20" s="84"/>
      <c r="WFX20" s="84"/>
      <c r="WFY20" s="84"/>
      <c r="WFZ20" s="84"/>
      <c r="WGA20" s="84"/>
      <c r="WGB20" s="84"/>
      <c r="WGC20" s="84"/>
      <c r="WGD20" s="84"/>
      <c r="WGE20" s="84"/>
      <c r="WGF20" s="84"/>
      <c r="WGG20" s="84"/>
      <c r="WGH20" s="84"/>
      <c r="WGI20" s="84"/>
      <c r="WGJ20" s="84"/>
      <c r="WGK20" s="84"/>
      <c r="WGL20" s="84"/>
      <c r="WGM20" s="84"/>
      <c r="WGN20" s="84"/>
      <c r="WGO20" s="84"/>
      <c r="WGP20" s="84"/>
      <c r="WGQ20" s="84"/>
      <c r="WGR20" s="84"/>
      <c r="WGS20" s="84"/>
      <c r="WGT20" s="84"/>
      <c r="WGU20" s="84"/>
      <c r="WGV20" s="84"/>
      <c r="WGW20" s="84"/>
      <c r="WGX20" s="84"/>
      <c r="WGY20" s="84"/>
      <c r="WGZ20" s="84"/>
      <c r="WHA20" s="84"/>
      <c r="WHB20" s="84"/>
      <c r="WHC20" s="84"/>
      <c r="WHD20" s="84"/>
      <c r="WHE20" s="84"/>
      <c r="WHF20" s="84"/>
      <c r="WHG20" s="84"/>
      <c r="WHH20" s="84"/>
      <c r="WHI20" s="84"/>
      <c r="WHJ20" s="84"/>
      <c r="WHK20" s="84"/>
      <c r="WHL20" s="84"/>
      <c r="WHM20" s="84"/>
      <c r="WHN20" s="84"/>
      <c r="WHO20" s="84"/>
      <c r="WHP20" s="84"/>
      <c r="WHQ20" s="84"/>
      <c r="WHR20" s="84"/>
      <c r="WHS20" s="84"/>
      <c r="WHT20" s="84"/>
      <c r="WHU20" s="84"/>
      <c r="WHV20" s="84"/>
      <c r="WHW20" s="84"/>
      <c r="WHX20" s="84"/>
      <c r="WHY20" s="84"/>
      <c r="WHZ20" s="84"/>
      <c r="WIA20" s="84"/>
      <c r="WIB20" s="84"/>
      <c r="WIC20" s="84"/>
      <c r="WID20" s="84"/>
      <c r="WIE20" s="84"/>
      <c r="WIF20" s="84"/>
      <c r="WIG20" s="84"/>
      <c r="WIH20" s="84"/>
      <c r="WII20" s="84"/>
      <c r="WIJ20" s="84"/>
      <c r="WIK20" s="84"/>
      <c r="WIL20" s="84"/>
      <c r="WIM20" s="84"/>
      <c r="WIN20" s="84"/>
      <c r="WIO20" s="84"/>
      <c r="WIP20" s="84"/>
      <c r="WIQ20" s="84"/>
      <c r="WIR20" s="84"/>
      <c r="WIS20" s="84"/>
      <c r="WIT20" s="84"/>
      <c r="WIU20" s="84"/>
      <c r="WIV20" s="84"/>
      <c r="WIW20" s="84"/>
      <c r="WIX20" s="84"/>
      <c r="WIY20" s="84"/>
      <c r="WIZ20" s="84"/>
      <c r="WJA20" s="84"/>
      <c r="WJB20" s="84"/>
      <c r="WJC20" s="84"/>
      <c r="WJD20" s="84"/>
      <c r="WJE20" s="84"/>
      <c r="WJF20" s="84"/>
      <c r="WJG20" s="84"/>
      <c r="WJH20" s="84"/>
      <c r="WJI20" s="84"/>
      <c r="WJJ20" s="84"/>
      <c r="WJK20" s="84"/>
      <c r="WJL20" s="84"/>
      <c r="WJM20" s="84"/>
      <c r="WJN20" s="84"/>
      <c r="WJO20" s="84"/>
      <c r="WJP20" s="84"/>
      <c r="WJQ20" s="84"/>
      <c r="WJR20" s="84"/>
      <c r="WJS20" s="84"/>
      <c r="WJT20" s="84"/>
      <c r="WJU20" s="84"/>
      <c r="WJV20" s="84"/>
      <c r="WJW20" s="84"/>
      <c r="WJX20" s="84"/>
      <c r="WJY20" s="84"/>
      <c r="WJZ20" s="84"/>
      <c r="WKA20" s="84"/>
      <c r="WKB20" s="84"/>
      <c r="WKC20" s="84"/>
      <c r="WKD20" s="84"/>
      <c r="WKE20" s="84"/>
      <c r="WKF20" s="84"/>
      <c r="WKG20" s="84"/>
      <c r="WKH20" s="84"/>
      <c r="WKI20" s="84"/>
      <c r="WKJ20" s="84"/>
      <c r="WKK20" s="84"/>
      <c r="WKL20" s="84"/>
      <c r="WKM20" s="84"/>
      <c r="WKN20" s="84"/>
      <c r="WKO20" s="84"/>
      <c r="WKP20" s="84"/>
      <c r="WKQ20" s="84"/>
      <c r="WKR20" s="84"/>
      <c r="WKS20" s="84"/>
      <c r="WKT20" s="84"/>
      <c r="WKU20" s="84"/>
      <c r="WKV20" s="84"/>
      <c r="WKW20" s="84"/>
      <c r="WKX20" s="84"/>
      <c r="WKY20" s="84"/>
      <c r="WKZ20" s="84"/>
      <c r="WLA20" s="84"/>
      <c r="WLB20" s="84"/>
      <c r="WLC20" s="84"/>
      <c r="WLD20" s="84"/>
      <c r="WLE20" s="84"/>
      <c r="WLF20" s="84"/>
      <c r="WLG20" s="84"/>
      <c r="WLH20" s="84"/>
      <c r="WLI20" s="84"/>
      <c r="WLJ20" s="84"/>
      <c r="WLK20" s="84"/>
      <c r="WLL20" s="84"/>
      <c r="WLM20" s="84"/>
      <c r="WLN20" s="84"/>
      <c r="WLO20" s="84"/>
      <c r="WLP20" s="84"/>
      <c r="WLQ20" s="84"/>
      <c r="WLR20" s="84"/>
      <c r="WLS20" s="84"/>
      <c r="WLT20" s="84"/>
      <c r="WLU20" s="84"/>
      <c r="WLV20" s="84"/>
      <c r="WLW20" s="84"/>
      <c r="WLX20" s="84"/>
      <c r="WLY20" s="84"/>
      <c r="WLZ20" s="84"/>
      <c r="WMA20" s="84"/>
      <c r="WMB20" s="84"/>
      <c r="WMC20" s="84"/>
      <c r="WMD20" s="84"/>
      <c r="WME20" s="84"/>
      <c r="WMF20" s="84"/>
      <c r="WMG20" s="84"/>
      <c r="WMH20" s="84"/>
      <c r="WMI20" s="84"/>
      <c r="WMJ20" s="84"/>
      <c r="WMK20" s="84"/>
      <c r="WML20" s="84"/>
      <c r="WMM20" s="84"/>
      <c r="WMN20" s="84"/>
      <c r="WMO20" s="84"/>
      <c r="WMP20" s="84"/>
      <c r="WMQ20" s="84"/>
      <c r="WMR20" s="84"/>
      <c r="WMS20" s="84"/>
      <c r="WMT20" s="84"/>
      <c r="WMU20" s="84"/>
      <c r="WMV20" s="84"/>
      <c r="WMW20" s="84"/>
      <c r="WMX20" s="84"/>
      <c r="WMY20" s="84"/>
      <c r="WMZ20" s="84"/>
      <c r="WNA20" s="84"/>
      <c r="WNB20" s="84"/>
      <c r="WNC20" s="84"/>
      <c r="WND20" s="84"/>
      <c r="WNE20" s="84"/>
      <c r="WNF20" s="84"/>
      <c r="WNG20" s="84"/>
      <c r="WNH20" s="84"/>
      <c r="WNI20" s="84"/>
      <c r="WNJ20" s="84"/>
      <c r="WNK20" s="84"/>
      <c r="WNL20" s="84"/>
      <c r="WNM20" s="84"/>
      <c r="WNN20" s="84"/>
      <c r="WNO20" s="84"/>
      <c r="WNP20" s="84"/>
      <c r="WNQ20" s="84"/>
      <c r="WNR20" s="84"/>
      <c r="WNS20" s="84"/>
      <c r="WNT20" s="84"/>
      <c r="WNU20" s="84"/>
      <c r="WNV20" s="84"/>
      <c r="WNW20" s="84"/>
      <c r="WNX20" s="84"/>
      <c r="WNY20" s="84"/>
      <c r="WNZ20" s="84"/>
      <c r="WOA20" s="84"/>
      <c r="WOB20" s="84"/>
      <c r="WOC20" s="84"/>
      <c r="WOD20" s="84"/>
      <c r="WOE20" s="84"/>
      <c r="WOF20" s="84"/>
      <c r="WOG20" s="84"/>
      <c r="WOH20" s="84"/>
      <c r="WOI20" s="84"/>
      <c r="WOJ20" s="84"/>
      <c r="WOK20" s="84"/>
      <c r="WOL20" s="84"/>
      <c r="WOM20" s="84"/>
      <c r="WON20" s="84"/>
      <c r="WOO20" s="84"/>
      <c r="WOP20" s="84"/>
      <c r="WOQ20" s="84"/>
      <c r="WOR20" s="84"/>
      <c r="WOS20" s="84"/>
      <c r="WOT20" s="84"/>
      <c r="WOU20" s="84"/>
      <c r="WOV20" s="84"/>
      <c r="WOW20" s="84"/>
      <c r="WOX20" s="84"/>
      <c r="WOY20" s="84"/>
      <c r="WOZ20" s="84"/>
      <c r="WPA20" s="84"/>
      <c r="WPB20" s="84"/>
      <c r="WPC20" s="84"/>
      <c r="WPD20" s="84"/>
      <c r="WPE20" s="84"/>
      <c r="WPF20" s="84"/>
      <c r="WPG20" s="84"/>
      <c r="WPH20" s="84"/>
      <c r="WPI20" s="84"/>
      <c r="WPJ20" s="84"/>
      <c r="WPK20" s="84"/>
      <c r="WPL20" s="84"/>
      <c r="WPM20" s="84"/>
      <c r="WPN20" s="84"/>
      <c r="WPO20" s="84"/>
      <c r="WPP20" s="84"/>
      <c r="WPQ20" s="84"/>
      <c r="WPR20" s="84"/>
      <c r="WPS20" s="84"/>
      <c r="WPT20" s="84"/>
      <c r="WPU20" s="84"/>
      <c r="WPV20" s="84"/>
      <c r="WPW20" s="84"/>
      <c r="WPX20" s="84"/>
      <c r="WPY20" s="84"/>
      <c r="WPZ20" s="84"/>
      <c r="WQA20" s="84"/>
      <c r="WQB20" s="84"/>
      <c r="WQC20" s="84"/>
      <c r="WQD20" s="84"/>
      <c r="WQE20" s="84"/>
      <c r="WQF20" s="84"/>
      <c r="WQG20" s="84"/>
      <c r="WQH20" s="84"/>
      <c r="WQI20" s="84"/>
      <c r="WQJ20" s="84"/>
      <c r="WQK20" s="84"/>
      <c r="WQL20" s="84"/>
      <c r="WQM20" s="84"/>
      <c r="WQN20" s="84"/>
      <c r="WQO20" s="84"/>
      <c r="WQP20" s="84"/>
      <c r="WQQ20" s="84"/>
      <c r="WQR20" s="84"/>
      <c r="WQS20" s="84"/>
      <c r="WQT20" s="84"/>
      <c r="WQU20" s="84"/>
      <c r="WQV20" s="84"/>
      <c r="WQW20" s="84"/>
      <c r="WQX20" s="84"/>
      <c r="WQY20" s="84"/>
      <c r="WQZ20" s="84"/>
      <c r="WRA20" s="84"/>
      <c r="WRB20" s="84"/>
      <c r="WRC20" s="84"/>
      <c r="WRD20" s="84"/>
      <c r="WRE20" s="84"/>
      <c r="WRF20" s="84"/>
      <c r="WRG20" s="84"/>
      <c r="WRH20" s="84"/>
      <c r="WRI20" s="84"/>
      <c r="WRJ20" s="84"/>
      <c r="WRK20" s="84"/>
      <c r="WRL20" s="84"/>
      <c r="WRM20" s="84"/>
      <c r="WRN20" s="84"/>
      <c r="WRO20" s="84"/>
      <c r="WRP20" s="84"/>
      <c r="WRQ20" s="84"/>
      <c r="WRR20" s="84"/>
      <c r="WRS20" s="84"/>
      <c r="WRT20" s="84"/>
      <c r="WRU20" s="84"/>
      <c r="WRV20" s="84"/>
      <c r="WRW20" s="84"/>
      <c r="WRX20" s="84"/>
      <c r="WRY20" s="84"/>
      <c r="WRZ20" s="84"/>
      <c r="WSA20" s="84"/>
      <c r="WSB20" s="84"/>
      <c r="WSC20" s="84"/>
      <c r="WSD20" s="84"/>
      <c r="WSE20" s="84"/>
      <c r="WSF20" s="84"/>
      <c r="WSG20" s="84"/>
      <c r="WSH20" s="84"/>
      <c r="WSI20" s="84"/>
      <c r="WSJ20" s="84"/>
      <c r="WSK20" s="84"/>
      <c r="WSL20" s="84"/>
      <c r="WSM20" s="84"/>
      <c r="WSN20" s="84"/>
      <c r="WSO20" s="84"/>
      <c r="WSP20" s="84"/>
      <c r="WSQ20" s="84"/>
      <c r="WSR20" s="84"/>
      <c r="WSS20" s="84"/>
      <c r="WST20" s="84"/>
      <c r="WSU20" s="84"/>
      <c r="WSV20" s="84"/>
      <c r="WSW20" s="84"/>
      <c r="WSX20" s="84"/>
      <c r="WSY20" s="84"/>
      <c r="WSZ20" s="84"/>
      <c r="WTA20" s="84"/>
      <c r="WTB20" s="84"/>
      <c r="WTC20" s="84"/>
      <c r="WTD20" s="84"/>
      <c r="WTE20" s="84"/>
      <c r="WTF20" s="84"/>
      <c r="WTG20" s="84"/>
      <c r="WTH20" s="84"/>
      <c r="WTI20" s="84"/>
      <c r="WTJ20" s="84"/>
      <c r="WTK20" s="84"/>
      <c r="WTL20" s="84"/>
      <c r="WTM20" s="84"/>
      <c r="WTN20" s="84"/>
      <c r="WTO20" s="84"/>
      <c r="WTP20" s="84"/>
      <c r="WTQ20" s="84"/>
      <c r="WTR20" s="84"/>
      <c r="WTS20" s="84"/>
      <c r="WTT20" s="84"/>
      <c r="WTU20" s="84"/>
      <c r="WTV20" s="84"/>
      <c r="WTW20" s="84"/>
      <c r="WTX20" s="84"/>
      <c r="WTY20" s="84"/>
      <c r="WTZ20" s="84"/>
      <c r="WUA20" s="84"/>
      <c r="WUB20" s="84"/>
      <c r="WUC20" s="84"/>
      <c r="WUD20" s="84"/>
      <c r="WUE20" s="84"/>
      <c r="WUF20" s="84"/>
      <c r="WUG20" s="84"/>
      <c r="WUH20" s="84"/>
      <c r="WUI20" s="84"/>
      <c r="WUJ20" s="84"/>
      <c r="WUK20" s="84"/>
      <c r="WUL20" s="84"/>
      <c r="WUM20" s="84"/>
      <c r="WUN20" s="84"/>
      <c r="WUO20" s="84"/>
      <c r="WUP20" s="84"/>
      <c r="WUQ20" s="84"/>
      <c r="WUR20" s="84"/>
      <c r="WUS20" s="84"/>
      <c r="WUT20" s="84"/>
      <c r="WUU20" s="84"/>
      <c r="WUV20" s="84"/>
      <c r="WUW20" s="84"/>
      <c r="WUX20" s="84"/>
      <c r="WUY20" s="84"/>
      <c r="WUZ20" s="84"/>
      <c r="WVA20" s="84"/>
      <c r="WVB20" s="84"/>
      <c r="WVC20" s="84"/>
      <c r="WVD20" s="84"/>
      <c r="WVE20" s="84"/>
      <c r="WVF20" s="84"/>
      <c r="WVG20" s="84"/>
      <c r="WVH20" s="84"/>
      <c r="WVI20" s="84"/>
      <c r="WVJ20" s="84"/>
      <c r="WVK20" s="84"/>
      <c r="WVL20" s="84"/>
      <c r="WVM20" s="84"/>
      <c r="WVN20" s="84"/>
      <c r="WVO20" s="84"/>
      <c r="WVP20" s="84"/>
      <c r="WVQ20" s="84"/>
      <c r="WVR20" s="84"/>
      <c r="WVS20" s="84"/>
      <c r="WVT20" s="84"/>
      <c r="WVU20" s="84"/>
      <c r="WVV20" s="84"/>
      <c r="WVW20" s="84"/>
      <c r="WVX20" s="84"/>
      <c r="WVY20" s="84"/>
      <c r="WVZ20" s="84"/>
      <c r="WWA20" s="84"/>
      <c r="WWB20" s="84"/>
      <c r="WWC20" s="84"/>
      <c r="WWD20" s="84"/>
      <c r="WWE20" s="84"/>
      <c r="WWF20" s="84"/>
      <c r="WWG20" s="84"/>
      <c r="WWH20" s="84"/>
      <c r="WWI20" s="84"/>
      <c r="WWJ20" s="84"/>
      <c r="WWK20" s="84"/>
      <c r="WWL20" s="84"/>
      <c r="WWM20" s="84"/>
      <c r="WWN20" s="84"/>
      <c r="WWO20" s="84"/>
      <c r="WWP20" s="84"/>
      <c r="WWQ20" s="84"/>
      <c r="WWR20" s="84"/>
      <c r="WWS20" s="84"/>
      <c r="WWT20" s="84"/>
      <c r="WWU20" s="84"/>
      <c r="WWV20" s="84"/>
      <c r="WWW20" s="84"/>
      <c r="WWX20" s="84"/>
      <c r="WWY20" s="84"/>
      <c r="WWZ20" s="84"/>
      <c r="WXA20" s="84"/>
      <c r="WXB20" s="84"/>
      <c r="WXC20" s="84"/>
      <c r="WXD20" s="84"/>
      <c r="WXE20" s="84"/>
      <c r="WXF20" s="84"/>
      <c r="WXG20" s="84"/>
      <c r="WXH20" s="84"/>
      <c r="WXI20" s="84"/>
      <c r="WXJ20" s="84"/>
      <c r="WXK20" s="84"/>
      <c r="WXL20" s="84"/>
      <c r="WXM20" s="84"/>
      <c r="WXN20" s="84"/>
      <c r="WXO20" s="84"/>
      <c r="WXP20" s="84"/>
      <c r="WXQ20" s="84"/>
      <c r="WXR20" s="84"/>
      <c r="WXS20" s="84"/>
      <c r="WXT20" s="84"/>
      <c r="WXU20" s="84"/>
      <c r="WXV20" s="84"/>
      <c r="WXW20" s="84"/>
      <c r="WXX20" s="84"/>
      <c r="WXY20" s="84"/>
      <c r="WXZ20" s="84"/>
      <c r="WYA20" s="84"/>
      <c r="WYB20" s="84"/>
      <c r="WYC20" s="84"/>
      <c r="WYD20" s="84"/>
      <c r="WYE20" s="84"/>
      <c r="WYF20" s="84"/>
      <c r="WYG20" s="84"/>
      <c r="WYH20" s="84"/>
      <c r="WYI20" s="84"/>
      <c r="WYJ20" s="84"/>
      <c r="WYK20" s="84"/>
      <c r="WYL20" s="84"/>
      <c r="WYM20" s="84"/>
      <c r="WYN20" s="84"/>
      <c r="WYO20" s="84"/>
      <c r="WYP20" s="84"/>
      <c r="WYQ20" s="84"/>
      <c r="WYR20" s="84"/>
      <c r="WYS20" s="84"/>
      <c r="WYT20" s="84"/>
      <c r="WYU20" s="84"/>
      <c r="WYV20" s="84"/>
      <c r="WYW20" s="84"/>
      <c r="WYX20" s="84"/>
      <c r="WYY20" s="84"/>
      <c r="WYZ20" s="84"/>
      <c r="WZA20" s="84"/>
      <c r="WZB20" s="84"/>
      <c r="WZC20" s="84"/>
      <c r="WZD20" s="84"/>
      <c r="WZE20" s="84"/>
      <c r="WZF20" s="84"/>
      <c r="WZG20" s="84"/>
      <c r="WZH20" s="84"/>
      <c r="WZI20" s="84"/>
      <c r="WZJ20" s="84"/>
      <c r="WZK20" s="84"/>
      <c r="WZL20" s="84"/>
      <c r="WZM20" s="84"/>
      <c r="WZN20" s="84"/>
      <c r="WZO20" s="84"/>
      <c r="WZP20" s="84"/>
      <c r="WZQ20" s="84"/>
      <c r="WZR20" s="84"/>
      <c r="WZS20" s="84"/>
      <c r="WZT20" s="84"/>
      <c r="WZU20" s="84"/>
      <c r="WZV20" s="84"/>
      <c r="WZW20" s="84"/>
      <c r="WZX20" s="84"/>
      <c r="WZY20" s="84"/>
      <c r="WZZ20" s="84"/>
      <c r="XAA20" s="84"/>
      <c r="XAB20" s="84"/>
      <c r="XAC20" s="84"/>
      <c r="XAD20" s="84"/>
      <c r="XAE20" s="84"/>
      <c r="XAF20" s="84"/>
      <c r="XAG20" s="84"/>
      <c r="XAH20" s="84"/>
      <c r="XAI20" s="84"/>
      <c r="XAJ20" s="84"/>
      <c r="XAK20" s="84"/>
      <c r="XAL20" s="84"/>
      <c r="XAM20" s="84"/>
      <c r="XAN20" s="84"/>
      <c r="XAO20" s="84"/>
      <c r="XAP20" s="84"/>
      <c r="XAQ20" s="84"/>
      <c r="XAR20" s="84"/>
      <c r="XAS20" s="84"/>
      <c r="XAT20" s="84"/>
      <c r="XAU20" s="84"/>
      <c r="XAV20" s="84"/>
      <c r="XAW20" s="84"/>
      <c r="XAX20" s="84"/>
      <c r="XAY20" s="84"/>
      <c r="XAZ20" s="84"/>
      <c r="XBA20" s="84"/>
      <c r="XBB20" s="84"/>
      <c r="XBC20" s="84"/>
      <c r="XBD20" s="84"/>
      <c r="XBE20" s="84"/>
      <c r="XBF20" s="84"/>
      <c r="XBG20" s="84"/>
      <c r="XBH20" s="84"/>
      <c r="XBI20" s="84"/>
      <c r="XBJ20" s="84"/>
      <c r="XBK20" s="84"/>
      <c r="XBL20" s="84"/>
      <c r="XBM20" s="84"/>
      <c r="XBN20" s="84"/>
      <c r="XBO20" s="84"/>
      <c r="XBP20" s="84"/>
      <c r="XBQ20" s="84"/>
      <c r="XBR20" s="84"/>
      <c r="XBS20" s="84"/>
      <c r="XBT20" s="84"/>
      <c r="XBU20" s="84"/>
      <c r="XBV20" s="84"/>
      <c r="XBW20" s="84"/>
      <c r="XBX20" s="84"/>
      <c r="XBY20" s="84"/>
      <c r="XBZ20" s="84"/>
      <c r="XCA20" s="84"/>
      <c r="XCB20" s="84"/>
      <c r="XCC20" s="84"/>
      <c r="XCD20" s="84"/>
      <c r="XCE20" s="84"/>
      <c r="XCF20" s="84"/>
      <c r="XCG20" s="84"/>
      <c r="XCH20" s="84"/>
      <c r="XCI20" s="84"/>
      <c r="XCJ20" s="84"/>
      <c r="XCK20" s="84"/>
      <c r="XCL20" s="84"/>
      <c r="XCM20" s="84"/>
      <c r="XCN20" s="84"/>
      <c r="XCO20" s="84"/>
      <c r="XCP20" s="84"/>
      <c r="XCQ20" s="84"/>
      <c r="XCR20" s="84"/>
      <c r="XCS20" s="84"/>
      <c r="XCT20" s="84"/>
      <c r="XCU20" s="84"/>
      <c r="XCV20" s="84"/>
      <c r="XCW20" s="84"/>
      <c r="XCX20" s="84"/>
      <c r="XCY20" s="84"/>
      <c r="XCZ20" s="84"/>
      <c r="XDA20" s="84"/>
      <c r="XDB20" s="84"/>
      <c r="XDC20" s="84"/>
      <c r="XDD20" s="84"/>
      <c r="XDE20" s="84"/>
      <c r="XDF20" s="84"/>
      <c r="XDG20" s="84"/>
      <c r="XDH20" s="84"/>
      <c r="XDI20" s="84"/>
      <c r="XDJ20" s="84"/>
      <c r="XDK20" s="84"/>
      <c r="XDL20" s="84"/>
      <c r="XDM20" s="84"/>
      <c r="XDN20" s="84"/>
      <c r="XDO20" s="84"/>
      <c r="XDP20" s="84"/>
      <c r="XDQ20" s="84"/>
      <c r="XDR20" s="84"/>
      <c r="XDS20" s="84"/>
      <c r="XDT20" s="84"/>
      <c r="XDU20" s="84"/>
      <c r="XDV20" s="84"/>
      <c r="XDW20" s="84"/>
      <c r="XDX20" s="84"/>
      <c r="XDY20" s="84"/>
      <c r="XDZ20" s="84"/>
      <c r="XEA20" s="84"/>
      <c r="XEB20" s="84"/>
      <c r="XEC20" s="84"/>
      <c r="XED20" s="84"/>
      <c r="XEE20" s="84"/>
      <c r="XEF20" s="84"/>
      <c r="XEG20" s="84"/>
      <c r="XEH20" s="84"/>
      <c r="XEI20" s="84"/>
      <c r="XEJ20" s="84"/>
      <c r="XEK20" s="84"/>
      <c r="XEL20" s="84"/>
      <c r="XEM20" s="84"/>
      <c r="XEN20" s="84"/>
      <c r="XEO20" s="84"/>
      <c r="XEP20" s="84"/>
      <c r="XEQ20" s="84"/>
      <c r="XER20" s="84"/>
      <c r="XES20" s="84"/>
      <c r="XET20" s="84"/>
      <c r="XEU20" s="84"/>
    </row>
    <row r="21" spans="1:16375" s="83" customFormat="1" ht="12.75" customHeight="1">
      <c r="A21" s="950" t="s">
        <v>271</v>
      </c>
      <c r="B21" s="925"/>
      <c r="C21" s="925"/>
      <c r="D21" s="925"/>
      <c r="E21" s="925"/>
      <c r="F21" s="925"/>
      <c r="G21" s="925"/>
      <c r="H21" s="925"/>
      <c r="I21" s="925"/>
      <c r="J21" s="925"/>
      <c r="K21" s="925"/>
      <c r="L21" s="925"/>
      <c r="M21" s="925"/>
      <c r="N21" s="520"/>
      <c r="O21" s="279"/>
      <c r="P21" s="279"/>
      <c r="Q21" s="279"/>
      <c r="R21" s="279"/>
      <c r="S21" s="279"/>
    </row>
    <row r="22" spans="1:16375" s="83" customFormat="1" ht="27.75" customHeight="1">
      <c r="A22" s="950" t="s">
        <v>272</v>
      </c>
      <c r="B22" s="924"/>
      <c r="C22" s="924"/>
      <c r="D22" s="924"/>
      <c r="E22" s="924"/>
      <c r="F22" s="924"/>
      <c r="G22" s="924"/>
      <c r="H22" s="924"/>
      <c r="I22" s="924"/>
      <c r="J22" s="924"/>
      <c r="K22" s="924"/>
      <c r="L22" s="924"/>
      <c r="M22" s="924"/>
      <c r="N22" s="399"/>
      <c r="O22" s="279"/>
      <c r="P22" s="279"/>
      <c r="Q22" s="279"/>
      <c r="R22" s="279"/>
      <c r="S22" s="279"/>
    </row>
    <row r="23" spans="1:16375" s="849" customFormat="1">
      <c r="A23" s="957"/>
      <c r="B23" s="958"/>
      <c r="C23" s="958"/>
      <c r="D23" s="958"/>
      <c r="E23" s="958"/>
      <c r="F23" s="958"/>
      <c r="G23" s="958"/>
      <c r="H23" s="958"/>
      <c r="I23" s="958"/>
      <c r="J23" s="958"/>
      <c r="K23" s="958"/>
      <c r="L23" s="958"/>
      <c r="M23" s="958"/>
    </row>
    <row r="24" spans="1:16375">
      <c r="N24"/>
    </row>
    <row r="25" spans="1:16375">
      <c r="N25"/>
    </row>
    <row r="26" spans="1:16375">
      <c r="A26" t="s">
        <v>381</v>
      </c>
      <c r="N26"/>
    </row>
    <row r="27" spans="1:16375">
      <c r="N27"/>
    </row>
    <row r="28" spans="1:16375">
      <c r="N28"/>
    </row>
  </sheetData>
  <protectedRanges>
    <protectedRange password="D9D5" sqref="D2" name="Add Rows_8_1_1_1_1"/>
    <protectedRange sqref="D2" name="Enter Event Data_14_1_1_1_1"/>
    <protectedRange password="D9D5" sqref="G2" name="Add Rows_10_1_1_1_1"/>
    <protectedRange sqref="G2" name="Enter Event Data_16_1_1_1_1"/>
    <protectedRange password="D9D5" sqref="H2" name="Add Rows_11_1_1_1_1"/>
    <protectedRange sqref="H2" name="Enter Event Data_17_1_1_1_1"/>
    <protectedRange password="D9D5" sqref="K2" name="Add Rows_12_1_1_1_1"/>
    <protectedRange sqref="K2" name="Enter Event Data_18_1_1_1_1"/>
  </protectedRanges>
  <mergeCells count="6">
    <mergeCell ref="A23:M23"/>
    <mergeCell ref="A2:M2"/>
    <mergeCell ref="A20:M20"/>
    <mergeCell ref="A21:M21"/>
    <mergeCell ref="A22:M22"/>
    <mergeCell ref="A19:M19"/>
  </mergeCells>
  <printOptions horizontalCentered="1"/>
  <pageMargins left="3.4375000000000003E-2" right="0.7" top="1.3027083333333334" bottom="0.75" header="0.3" footer="0.3"/>
  <pageSetup scale="72" fitToHeight="0" orientation="landscape" r:id="rId1"/>
  <headerFooter>
    <oddHeader>&amp;C&amp;"Arial,Bold"&amp;K000000 Table I-4 
Pacific Gas and Electric Company 
 Interruptible and Price Responsive Programs
Year-to-Date Event Summary 
&amp;K000000December&amp;K000000 2017</oddHeader>
    <oddFooter>&amp;L&amp;F&amp;CPage 8 of 11 (3 of 5)</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Layout" zoomScale="55" zoomScaleNormal="100" zoomScalePageLayoutView="55" workbookViewId="0"/>
  </sheetViews>
  <sheetFormatPr defaultColWidth="3.3984375" defaultRowHeight="12.75"/>
  <cols>
    <col min="1" max="1" width="9.3984375" style="199" customWidth="1"/>
    <col min="2" max="2" width="24.73046875" style="413" customWidth="1"/>
    <col min="3" max="3" width="9.86328125" style="504" bestFit="1" customWidth="1"/>
    <col min="4" max="4" width="35.1328125" style="414" customWidth="1"/>
    <col min="5" max="5" width="8" style="399" customWidth="1"/>
    <col min="6" max="6" width="12" style="412" customWidth="1"/>
    <col min="7" max="7" width="9.3984375" style="399" customWidth="1"/>
    <col min="8" max="8" width="16" style="399" customWidth="1"/>
    <col min="9" max="9" width="9.3984375" style="410" customWidth="1"/>
    <col min="10" max="10" width="9.59765625" style="399" customWidth="1"/>
    <col min="11" max="11" width="9" style="399" customWidth="1"/>
    <col min="12" max="12" width="8.3984375" style="411" customWidth="1"/>
    <col min="13" max="13" width="9.86328125" style="399" customWidth="1"/>
    <col min="14" max="16384" width="3.3984375" style="83"/>
  </cols>
  <sheetData>
    <row r="1" spans="1:13" s="100" customFormat="1" ht="55.5" customHeight="1">
      <c r="A1" s="415" t="s">
        <v>122</v>
      </c>
      <c r="B1" s="416" t="s">
        <v>123</v>
      </c>
      <c r="C1" s="499" t="s">
        <v>124</v>
      </c>
      <c r="D1" s="417" t="s">
        <v>194</v>
      </c>
      <c r="E1" s="418" t="s">
        <v>196</v>
      </c>
      <c r="F1" s="418" t="s">
        <v>125</v>
      </c>
      <c r="G1" s="419" t="s">
        <v>126</v>
      </c>
      <c r="H1" s="420" t="s">
        <v>127</v>
      </c>
      <c r="I1" s="421" t="s">
        <v>128</v>
      </c>
      <c r="J1" s="422" t="s">
        <v>129</v>
      </c>
      <c r="K1" s="422" t="s">
        <v>130</v>
      </c>
      <c r="L1" s="423" t="s">
        <v>131</v>
      </c>
      <c r="M1" s="419" t="s">
        <v>199</v>
      </c>
    </row>
    <row r="2" spans="1:13" s="101" customFormat="1" ht="23.25" customHeight="1">
      <c r="A2" s="953" t="s">
        <v>346</v>
      </c>
      <c r="B2" s="952"/>
      <c r="C2" s="952"/>
      <c r="D2" s="952"/>
      <c r="E2" s="952"/>
      <c r="F2" s="952"/>
      <c r="G2" s="952"/>
      <c r="H2" s="952"/>
      <c r="I2" s="952"/>
      <c r="J2" s="952"/>
      <c r="K2" s="952"/>
      <c r="L2" s="952"/>
      <c r="M2" s="959"/>
    </row>
    <row r="3" spans="1:13" s="99" customFormat="1" ht="28.5" customHeight="1" thickBot="1">
      <c r="A3" s="406"/>
      <c r="B3" s="666" t="s">
        <v>132</v>
      </c>
      <c r="C3" s="684" t="s">
        <v>312</v>
      </c>
      <c r="D3" s="677" t="s">
        <v>288</v>
      </c>
      <c r="E3" s="679">
        <v>1</v>
      </c>
      <c r="F3" s="669">
        <v>42858</v>
      </c>
      <c r="G3" s="669" t="s">
        <v>287</v>
      </c>
      <c r="H3" s="683" t="s">
        <v>304</v>
      </c>
      <c r="I3" s="685">
        <v>143987</v>
      </c>
      <c r="J3" s="672">
        <v>0.80208333333333337</v>
      </c>
      <c r="K3" s="672">
        <v>0.89583333333333337</v>
      </c>
      <c r="L3" s="673">
        <v>2.25</v>
      </c>
      <c r="M3" s="694">
        <v>26.1</v>
      </c>
    </row>
    <row r="4" spans="1:13" ht="18.600000000000001" customHeight="1">
      <c r="A4" s="426"/>
      <c r="B4" s="489" t="s">
        <v>132</v>
      </c>
      <c r="C4" s="501" t="s">
        <v>309</v>
      </c>
      <c r="D4" s="493" t="s">
        <v>306</v>
      </c>
      <c r="E4" s="496">
        <v>2</v>
      </c>
      <c r="F4" s="488">
        <v>42905</v>
      </c>
      <c r="G4" s="493" t="s">
        <v>287</v>
      </c>
      <c r="H4" s="489" t="s">
        <v>308</v>
      </c>
      <c r="I4" s="494">
        <v>62246</v>
      </c>
      <c r="J4" s="491">
        <v>0.6875</v>
      </c>
      <c r="K4" s="491">
        <v>0.875</v>
      </c>
      <c r="L4" s="492">
        <v>4.5</v>
      </c>
      <c r="M4" s="495">
        <v>30</v>
      </c>
    </row>
    <row r="5" spans="1:13" ht="18.600000000000001" customHeight="1" thickBot="1">
      <c r="A5" s="426"/>
      <c r="B5" s="683" t="s">
        <v>132</v>
      </c>
      <c r="C5" s="667" t="s">
        <v>309</v>
      </c>
      <c r="D5" s="668" t="s">
        <v>307</v>
      </c>
      <c r="E5" s="679">
        <v>3</v>
      </c>
      <c r="F5" s="669">
        <v>42908</v>
      </c>
      <c r="G5" s="668" t="s">
        <v>287</v>
      </c>
      <c r="H5" s="683" t="s">
        <v>308</v>
      </c>
      <c r="I5" s="670">
        <v>25069</v>
      </c>
      <c r="J5" s="672">
        <v>0.72916666666666663</v>
      </c>
      <c r="K5" s="672">
        <v>0.83333333333333337</v>
      </c>
      <c r="L5" s="673">
        <v>2.5</v>
      </c>
      <c r="M5" s="675">
        <v>6.2</v>
      </c>
    </row>
    <row r="6" spans="1:13" ht="18.600000000000001" customHeight="1">
      <c r="A6" s="426"/>
      <c r="B6" s="489" t="s">
        <v>132</v>
      </c>
      <c r="C6" s="501" t="s">
        <v>314</v>
      </c>
      <c r="D6" s="493" t="s">
        <v>317</v>
      </c>
      <c r="E6" s="496">
        <v>4</v>
      </c>
      <c r="F6" s="488">
        <v>42922</v>
      </c>
      <c r="G6" s="493" t="s">
        <v>287</v>
      </c>
      <c r="H6" s="489" t="s">
        <v>308</v>
      </c>
      <c r="I6" s="494">
        <v>43629</v>
      </c>
      <c r="J6" s="491">
        <v>0.6875</v>
      </c>
      <c r="K6" s="491">
        <v>0.79166666666666663</v>
      </c>
      <c r="L6" s="492">
        <v>2.5</v>
      </c>
      <c r="M6" s="495">
        <v>18.42949500000001</v>
      </c>
    </row>
    <row r="7" spans="1:13" ht="18.600000000000001" customHeight="1">
      <c r="A7" s="426"/>
      <c r="B7" s="408" t="s">
        <v>132</v>
      </c>
      <c r="C7" s="500" t="s">
        <v>314</v>
      </c>
      <c r="D7" s="482" t="s">
        <v>315</v>
      </c>
      <c r="E7" s="404">
        <v>5</v>
      </c>
      <c r="F7" s="401">
        <v>42923</v>
      </c>
      <c r="G7" s="482" t="s">
        <v>287</v>
      </c>
      <c r="H7" s="408" t="s">
        <v>308</v>
      </c>
      <c r="I7" s="483">
        <v>78936</v>
      </c>
      <c r="J7" s="409">
        <v>0.64583333333333337</v>
      </c>
      <c r="K7" s="409">
        <v>0.83333333333333337</v>
      </c>
      <c r="L7" s="403">
        <v>4.5</v>
      </c>
      <c r="M7" s="484">
        <v>20.225529999999999</v>
      </c>
    </row>
    <row r="8" spans="1:13" ht="18.600000000000001" customHeight="1">
      <c r="A8" s="426"/>
      <c r="B8" s="408" t="s">
        <v>132</v>
      </c>
      <c r="C8" s="500" t="s">
        <v>314</v>
      </c>
      <c r="D8" s="482" t="s">
        <v>323</v>
      </c>
      <c r="E8" s="404">
        <v>6</v>
      </c>
      <c r="F8" s="401">
        <v>42931</v>
      </c>
      <c r="G8" s="482" t="s">
        <v>287</v>
      </c>
      <c r="H8" s="408" t="s">
        <v>308</v>
      </c>
      <c r="I8" s="483">
        <v>13405</v>
      </c>
      <c r="J8" s="409">
        <v>0.47916666666666669</v>
      </c>
      <c r="K8" s="409">
        <v>0.625</v>
      </c>
      <c r="L8" s="403">
        <v>3.5</v>
      </c>
      <c r="M8" s="484">
        <v>3.7310799999999991</v>
      </c>
    </row>
    <row r="9" spans="1:13" ht="18.600000000000001" customHeight="1">
      <c r="A9" s="426"/>
      <c r="B9" s="408" t="s">
        <v>132</v>
      </c>
      <c r="C9" s="500" t="s">
        <v>314</v>
      </c>
      <c r="D9" s="482" t="s">
        <v>324</v>
      </c>
      <c r="E9" s="404">
        <v>6</v>
      </c>
      <c r="F9" s="401">
        <v>42931</v>
      </c>
      <c r="G9" s="482" t="s">
        <v>287</v>
      </c>
      <c r="H9" s="408" t="s">
        <v>308</v>
      </c>
      <c r="I9" s="483">
        <v>13528</v>
      </c>
      <c r="J9" s="409">
        <v>0.60416666666666663</v>
      </c>
      <c r="K9" s="409">
        <v>0.75</v>
      </c>
      <c r="L9" s="403">
        <v>3.5</v>
      </c>
      <c r="M9" s="484">
        <v>7.2568033333333331</v>
      </c>
    </row>
    <row r="10" spans="1:13" ht="18.600000000000001" customHeight="1">
      <c r="A10" s="426"/>
      <c r="B10" s="408" t="s">
        <v>132</v>
      </c>
      <c r="C10" s="500" t="s">
        <v>314</v>
      </c>
      <c r="D10" s="482" t="s">
        <v>325</v>
      </c>
      <c r="E10" s="404">
        <v>6</v>
      </c>
      <c r="F10" s="401">
        <v>42931</v>
      </c>
      <c r="G10" s="482" t="s">
        <v>287</v>
      </c>
      <c r="H10" s="408" t="s">
        <v>308</v>
      </c>
      <c r="I10" s="483">
        <v>13565</v>
      </c>
      <c r="J10" s="409">
        <v>0.72916666666666663</v>
      </c>
      <c r="K10" s="409">
        <v>0.875</v>
      </c>
      <c r="L10" s="403">
        <v>3.5</v>
      </c>
      <c r="M10" s="484">
        <v>5.4515600000000006</v>
      </c>
    </row>
    <row r="11" spans="1:13" ht="18.600000000000001" customHeight="1">
      <c r="A11" s="426"/>
      <c r="B11" s="408" t="s">
        <v>132</v>
      </c>
      <c r="C11" s="500" t="s">
        <v>314</v>
      </c>
      <c r="D11" s="482" t="s">
        <v>316</v>
      </c>
      <c r="E11" s="404">
        <v>7</v>
      </c>
      <c r="F11" s="401">
        <v>42943</v>
      </c>
      <c r="G11" s="482" t="s">
        <v>287</v>
      </c>
      <c r="H11" s="408" t="s">
        <v>308</v>
      </c>
      <c r="I11" s="483">
        <v>61909</v>
      </c>
      <c r="J11" s="409">
        <v>0.60416666666666663</v>
      </c>
      <c r="K11" s="409">
        <v>0.79166666666666663</v>
      </c>
      <c r="L11" s="403">
        <v>4.5</v>
      </c>
      <c r="M11" s="484">
        <v>13.295600000000002</v>
      </c>
    </row>
    <row r="12" spans="1:13" ht="18.600000000000001" customHeight="1">
      <c r="A12" s="426"/>
      <c r="B12" s="408" t="s">
        <v>132</v>
      </c>
      <c r="C12" s="500" t="s">
        <v>314</v>
      </c>
      <c r="D12" s="482" t="s">
        <v>318</v>
      </c>
      <c r="E12" s="404">
        <v>8</v>
      </c>
      <c r="F12" s="401">
        <v>42944</v>
      </c>
      <c r="G12" s="482" t="s">
        <v>287</v>
      </c>
      <c r="H12" s="408" t="s">
        <v>308</v>
      </c>
      <c r="I12" s="483">
        <v>50202</v>
      </c>
      <c r="J12" s="409">
        <v>0.6875</v>
      </c>
      <c r="K12" s="409">
        <v>0.79166666666666663</v>
      </c>
      <c r="L12" s="403">
        <v>3.5</v>
      </c>
      <c r="M12" s="484">
        <v>21.038104999999995</v>
      </c>
    </row>
    <row r="13" spans="1:13" s="518" customFormat="1" ht="18.600000000000001" customHeight="1" thickBot="1">
      <c r="A13" s="426"/>
      <c r="B13" s="683" t="s">
        <v>132</v>
      </c>
      <c r="C13" s="667" t="s">
        <v>314</v>
      </c>
      <c r="D13" s="668" t="s">
        <v>319</v>
      </c>
      <c r="E13" s="679">
        <v>9</v>
      </c>
      <c r="F13" s="669">
        <v>42947</v>
      </c>
      <c r="G13" s="668" t="s">
        <v>287</v>
      </c>
      <c r="H13" s="683" t="s">
        <v>308</v>
      </c>
      <c r="I13" s="670">
        <v>20485</v>
      </c>
      <c r="J13" s="672">
        <v>0.6875</v>
      </c>
      <c r="K13" s="672">
        <v>0.79166666666666663</v>
      </c>
      <c r="L13" s="673">
        <v>3.5</v>
      </c>
      <c r="M13" s="675">
        <v>13.05</v>
      </c>
    </row>
    <row r="14" spans="1:13" ht="18.600000000000001" customHeight="1">
      <c r="A14" s="426"/>
      <c r="B14" s="489" t="s">
        <v>132</v>
      </c>
      <c r="C14" s="501" t="s">
        <v>343</v>
      </c>
      <c r="D14" s="493" t="s">
        <v>344</v>
      </c>
      <c r="E14" s="496">
        <v>10</v>
      </c>
      <c r="F14" s="488">
        <v>42948</v>
      </c>
      <c r="G14" s="493" t="s">
        <v>287</v>
      </c>
      <c r="H14" s="489" t="s">
        <v>308</v>
      </c>
      <c r="I14" s="539">
        <v>40669</v>
      </c>
      <c r="J14" s="540">
        <v>0.22916666666666666</v>
      </c>
      <c r="K14" s="540">
        <v>0.91666666666666663</v>
      </c>
      <c r="L14" s="492">
        <v>4.5</v>
      </c>
      <c r="M14" s="497">
        <v>9</v>
      </c>
    </row>
    <row r="15" spans="1:13" ht="18.600000000000001" customHeight="1">
      <c r="A15" s="426"/>
      <c r="B15" s="489" t="s">
        <v>132</v>
      </c>
      <c r="C15" s="500" t="s">
        <v>343</v>
      </c>
      <c r="D15" s="482" t="s">
        <v>307</v>
      </c>
      <c r="E15" s="404">
        <v>11</v>
      </c>
      <c r="F15" s="401">
        <v>42949</v>
      </c>
      <c r="G15" s="482" t="s">
        <v>287</v>
      </c>
      <c r="H15" s="408" t="s">
        <v>308</v>
      </c>
      <c r="I15" s="535">
        <v>20575</v>
      </c>
      <c r="J15" s="425">
        <v>0.14583333333333334</v>
      </c>
      <c r="K15" s="425">
        <v>0.75</v>
      </c>
      <c r="L15" s="403">
        <v>2.5</v>
      </c>
      <c r="M15" s="536">
        <v>7</v>
      </c>
    </row>
    <row r="16" spans="1:13" ht="18.600000000000001" customHeight="1">
      <c r="A16" s="426"/>
      <c r="B16" s="489" t="s">
        <v>132</v>
      </c>
      <c r="C16" s="500" t="s">
        <v>343</v>
      </c>
      <c r="D16" s="482" t="s">
        <v>345</v>
      </c>
      <c r="E16" s="404">
        <v>12</v>
      </c>
      <c r="F16" s="401">
        <v>42974</v>
      </c>
      <c r="G16" s="482" t="s">
        <v>287</v>
      </c>
      <c r="H16" s="408" t="s">
        <v>308</v>
      </c>
      <c r="I16" s="535">
        <v>39447</v>
      </c>
      <c r="J16" s="425">
        <v>0.47916666666666669</v>
      </c>
      <c r="K16" s="425">
        <v>0.875</v>
      </c>
      <c r="L16" s="403">
        <v>9.5</v>
      </c>
      <c r="M16" s="536">
        <v>8.8000000000000007</v>
      </c>
    </row>
    <row r="17" spans="1:17" ht="18.600000000000001" customHeight="1">
      <c r="A17" s="426"/>
      <c r="B17" s="408" t="s">
        <v>132</v>
      </c>
      <c r="C17" s="500" t="s">
        <v>343</v>
      </c>
      <c r="D17" s="482" t="s">
        <v>351</v>
      </c>
      <c r="E17" s="404">
        <v>13</v>
      </c>
      <c r="F17" s="401">
        <v>42975</v>
      </c>
      <c r="G17" s="482" t="s">
        <v>287</v>
      </c>
      <c r="H17" s="408" t="s">
        <v>308</v>
      </c>
      <c r="I17" s="535">
        <v>70397</v>
      </c>
      <c r="J17" s="425">
        <v>0.6875</v>
      </c>
      <c r="K17" s="425">
        <v>0.875</v>
      </c>
      <c r="L17" s="403">
        <v>4.5</v>
      </c>
      <c r="M17" s="536">
        <v>3.7</v>
      </c>
    </row>
    <row r="18" spans="1:17" ht="18.600000000000001" customHeight="1" thickBot="1">
      <c r="A18" s="426"/>
      <c r="B18" s="683" t="s">
        <v>132</v>
      </c>
      <c r="C18" s="667" t="s">
        <v>343</v>
      </c>
      <c r="D18" s="668" t="s">
        <v>352</v>
      </c>
      <c r="E18" s="679">
        <v>14</v>
      </c>
      <c r="F18" s="669">
        <v>42978</v>
      </c>
      <c r="G18" s="668" t="s">
        <v>287</v>
      </c>
      <c r="H18" s="671" t="s">
        <v>308</v>
      </c>
      <c r="I18" s="681">
        <v>20386</v>
      </c>
      <c r="J18" s="682">
        <v>0.72916666666666663</v>
      </c>
      <c r="K18" s="682">
        <v>0.83333333333333337</v>
      </c>
      <c r="L18" s="673">
        <v>2.5</v>
      </c>
      <c r="M18" s="694">
        <v>3.7</v>
      </c>
    </row>
    <row r="19" spans="1:17" ht="19.5" customHeight="1" thickBot="1">
      <c r="A19" s="809"/>
      <c r="B19" s="813" t="s">
        <v>132</v>
      </c>
      <c r="C19" s="814" t="s">
        <v>361</v>
      </c>
      <c r="D19" s="815" t="s">
        <v>365</v>
      </c>
      <c r="E19" s="815">
        <v>15</v>
      </c>
      <c r="F19" s="541">
        <v>42989</v>
      </c>
      <c r="G19" s="815" t="s">
        <v>360</v>
      </c>
      <c r="H19" s="816" t="s">
        <v>308</v>
      </c>
      <c r="I19" s="817">
        <v>6783</v>
      </c>
      <c r="J19" s="818">
        <v>0.70833333333333337</v>
      </c>
      <c r="K19" s="818">
        <v>0.79166666666666663</v>
      </c>
      <c r="L19" s="819">
        <v>2</v>
      </c>
      <c r="M19" s="867">
        <v>2.727380000000001</v>
      </c>
    </row>
    <row r="20" spans="1:17" ht="19.5" customHeight="1">
      <c r="A20" s="725"/>
      <c r="B20" s="489" t="s">
        <v>132</v>
      </c>
      <c r="C20" s="501" t="s">
        <v>372</v>
      </c>
      <c r="D20" s="493" t="s">
        <v>365</v>
      </c>
      <c r="E20" s="493">
        <v>16</v>
      </c>
      <c r="F20" s="488">
        <v>43032</v>
      </c>
      <c r="G20" s="493" t="s">
        <v>360</v>
      </c>
      <c r="H20" s="723" t="s">
        <v>308</v>
      </c>
      <c r="I20" s="494">
        <v>13565</v>
      </c>
      <c r="J20" s="491">
        <v>0.6875</v>
      </c>
      <c r="K20" s="491">
        <v>0.79166666666666663</v>
      </c>
      <c r="L20" s="829">
        <v>2.5</v>
      </c>
      <c r="M20" s="497">
        <v>2.6</v>
      </c>
    </row>
    <row r="21" spans="1:17" ht="9.75" customHeight="1">
      <c r="B21" s="852"/>
      <c r="C21" s="853"/>
      <c r="D21" s="854"/>
      <c r="E21" s="854"/>
      <c r="F21" s="855"/>
      <c r="G21" s="854"/>
      <c r="H21" s="856"/>
      <c r="I21" s="857"/>
      <c r="J21" s="858"/>
      <c r="K21" s="858"/>
      <c r="L21" s="859"/>
      <c r="M21" s="860"/>
    </row>
    <row r="22" spans="1:17" s="850" customFormat="1" ht="27.75" customHeight="1">
      <c r="A22" s="950" t="s">
        <v>331</v>
      </c>
      <c r="B22" s="950"/>
      <c r="C22" s="950"/>
      <c r="D22" s="950"/>
      <c r="E22" s="950"/>
      <c r="F22" s="950"/>
      <c r="G22" s="950"/>
      <c r="H22" s="950"/>
      <c r="I22" s="950"/>
      <c r="J22" s="950"/>
      <c r="K22" s="950"/>
      <c r="L22" s="950"/>
      <c r="M22" s="950"/>
    </row>
    <row r="23" spans="1:17" ht="17.25" customHeight="1">
      <c r="A23" s="950" t="s">
        <v>271</v>
      </c>
      <c r="B23" s="950"/>
      <c r="C23" s="950"/>
      <c r="D23" s="950"/>
      <c r="E23" s="950"/>
      <c r="F23" s="950"/>
      <c r="G23" s="950"/>
      <c r="H23" s="950"/>
      <c r="I23" s="950"/>
      <c r="J23" s="950"/>
      <c r="K23" s="950"/>
      <c r="L23" s="950"/>
      <c r="M23" s="950"/>
      <c r="N23" s="279"/>
      <c r="O23" s="279"/>
      <c r="P23" s="279"/>
      <c r="Q23" s="279"/>
    </row>
    <row r="24" spans="1:17" s="99" customFormat="1" ht="27" customHeight="1">
      <c r="A24" s="962" t="s">
        <v>272</v>
      </c>
      <c r="B24" s="963"/>
      <c r="C24" s="963"/>
      <c r="D24" s="963"/>
      <c r="E24" s="963"/>
      <c r="F24" s="963"/>
      <c r="G24" s="963"/>
      <c r="H24" s="963"/>
      <c r="I24" s="963"/>
      <c r="J24" s="963"/>
      <c r="K24" s="963"/>
      <c r="L24" s="963"/>
      <c r="M24" s="963"/>
      <c r="N24" s="851"/>
      <c r="O24" s="851"/>
      <c r="P24" s="851"/>
      <c r="Q24" s="851"/>
    </row>
    <row r="25" spans="1:17" s="848" customFormat="1">
      <c r="A25" s="957"/>
      <c r="B25" s="964"/>
      <c r="C25" s="964"/>
      <c r="D25" s="964"/>
      <c r="E25" s="964"/>
      <c r="F25" s="964"/>
      <c r="G25" s="964"/>
      <c r="H25" s="964"/>
      <c r="I25" s="964"/>
      <c r="J25" s="964"/>
      <c r="K25" s="964"/>
      <c r="L25" s="964"/>
      <c r="M25" s="964"/>
    </row>
  </sheetData>
  <protectedRanges>
    <protectedRange password="D9D5" sqref="D2" name="Add Rows_8_1_1_1_1"/>
    <protectedRange sqref="D2" name="Enter Event Data_14_1_1_1_1"/>
    <protectedRange password="D9D5" sqref="G2" name="Add Rows_10_1_1_1_1"/>
    <protectedRange sqref="G2" name="Enter Event Data_16_1_1_1_1"/>
    <protectedRange password="D9D5" sqref="H2" name="Add Rows_11_1_1_1_1"/>
    <protectedRange sqref="H2" name="Enter Event Data_17_1_1_1_1"/>
    <protectedRange password="D9D5" sqref="K2" name="Add Rows_12_1_1_1_1"/>
    <protectedRange sqref="K2" name="Enter Event Data_18_1_1_1_1"/>
  </protectedRanges>
  <mergeCells count="5">
    <mergeCell ref="A2:M2"/>
    <mergeCell ref="A22:M22"/>
    <mergeCell ref="A23:M23"/>
    <mergeCell ref="A24:M24"/>
    <mergeCell ref="A25:M25"/>
  </mergeCells>
  <printOptions horizontalCentered="1"/>
  <pageMargins left="0.41601307189542502" right="0.7" top="1.2775000000000001" bottom="0.75" header="0.3" footer="0.3"/>
  <pageSetup scale="75" orientation="landscape" r:id="rId1"/>
  <headerFooter>
    <oddHeader>&amp;C&amp;"Arial,Bold"&amp;K000000Table I-4 
Pacific Gas and Electric Company 
 Interruptible and Price Responsive Programs
Year-to-Date Event Summary 
&amp;K000000December&amp;K000000 2017</oddHeader>
    <oddFooter>&amp;L&amp;F&amp;CPage 8 of 11 (4 of 5)&amp;REvents Summary</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S24"/>
  <sheetViews>
    <sheetView view="pageLayout" zoomScale="55" zoomScaleNormal="100" zoomScalePageLayoutView="55" workbookViewId="0">
      <selection activeCell="M1" sqref="M1"/>
    </sheetView>
  </sheetViews>
  <sheetFormatPr defaultColWidth="3.3984375" defaultRowHeight="12.75"/>
  <cols>
    <col min="1" max="1" width="9" style="199" customWidth="1"/>
    <col min="2" max="2" width="24.73046875" style="413" customWidth="1"/>
    <col min="3" max="3" width="9.86328125" style="504" bestFit="1" customWidth="1"/>
    <col min="4" max="4" width="37" style="414" customWidth="1"/>
    <col min="5" max="5" width="10" style="399" customWidth="1"/>
    <col min="6" max="6" width="8.1328125" style="412" customWidth="1"/>
    <col min="7" max="7" width="13.59765625" style="399" customWidth="1"/>
    <col min="8" max="8" width="15.86328125" style="399" customWidth="1"/>
    <col min="9" max="9" width="11" style="410" customWidth="1"/>
    <col min="10" max="11" width="8.86328125" style="399" customWidth="1"/>
    <col min="12" max="12" width="8.3984375" style="411" customWidth="1"/>
    <col min="13" max="13" width="11.59765625" style="399" customWidth="1"/>
    <col min="14" max="16384" width="3.3984375" style="83"/>
  </cols>
  <sheetData>
    <row r="1" spans="1:13" s="100" customFormat="1" ht="55.5" customHeight="1">
      <c r="A1" s="415" t="s">
        <v>122</v>
      </c>
      <c r="B1" s="416" t="s">
        <v>123</v>
      </c>
      <c r="C1" s="499" t="s">
        <v>124</v>
      </c>
      <c r="D1" s="417" t="s">
        <v>194</v>
      </c>
      <c r="E1" s="418" t="s">
        <v>196</v>
      </c>
      <c r="F1" s="418" t="s">
        <v>125</v>
      </c>
      <c r="G1" s="419" t="s">
        <v>126</v>
      </c>
      <c r="H1" s="420" t="s">
        <v>127</v>
      </c>
      <c r="I1" s="421" t="s">
        <v>128</v>
      </c>
      <c r="J1" s="422" t="s">
        <v>129</v>
      </c>
      <c r="K1" s="422" t="s">
        <v>130</v>
      </c>
      <c r="L1" s="423" t="s">
        <v>131</v>
      </c>
      <c r="M1" s="419" t="s">
        <v>199</v>
      </c>
    </row>
    <row r="2" spans="1:13" s="101" customFormat="1" ht="22.5" customHeight="1">
      <c r="A2" s="953" t="s">
        <v>346</v>
      </c>
      <c r="B2" s="952"/>
      <c r="C2" s="952"/>
      <c r="D2" s="952"/>
      <c r="E2" s="952"/>
      <c r="F2" s="952"/>
      <c r="G2" s="952"/>
      <c r="H2" s="952"/>
      <c r="I2" s="952"/>
      <c r="J2" s="952"/>
      <c r="K2" s="952"/>
      <c r="L2" s="952"/>
      <c r="M2" s="959"/>
    </row>
    <row r="3" spans="1:13" s="101" customFormat="1" ht="18.600000000000001" customHeight="1">
      <c r="A3" s="426"/>
      <c r="B3" s="489" t="s">
        <v>250</v>
      </c>
      <c r="C3" s="501" t="s">
        <v>309</v>
      </c>
      <c r="D3" s="493" t="s">
        <v>305</v>
      </c>
      <c r="E3" s="496">
        <v>1</v>
      </c>
      <c r="F3" s="488">
        <v>42902</v>
      </c>
      <c r="G3" s="493" t="s">
        <v>286</v>
      </c>
      <c r="H3" s="489" t="s">
        <v>308</v>
      </c>
      <c r="I3" s="494">
        <v>128528</v>
      </c>
      <c r="J3" s="491">
        <v>0.58333333333333337</v>
      </c>
      <c r="K3" s="491">
        <v>0.79166666666666663</v>
      </c>
      <c r="L3" s="492">
        <v>5</v>
      </c>
      <c r="M3" s="495">
        <v>33.0839</v>
      </c>
    </row>
    <row r="4" spans="1:13" ht="18.600000000000001" customHeight="1">
      <c r="A4" s="426"/>
      <c r="B4" s="408" t="s">
        <v>250</v>
      </c>
      <c r="C4" s="500" t="s">
        <v>309</v>
      </c>
      <c r="D4" s="482" t="s">
        <v>305</v>
      </c>
      <c r="E4" s="404">
        <v>2</v>
      </c>
      <c r="F4" s="401">
        <v>42905</v>
      </c>
      <c r="G4" s="482" t="s">
        <v>286</v>
      </c>
      <c r="H4" s="498" t="s">
        <v>308</v>
      </c>
      <c r="I4" s="483">
        <v>128528</v>
      </c>
      <c r="J4" s="409">
        <v>0.58333333333333337</v>
      </c>
      <c r="K4" s="409">
        <v>0.79166666666666663</v>
      </c>
      <c r="L4" s="403">
        <v>5</v>
      </c>
      <c r="M4" s="484">
        <v>52.5</v>
      </c>
    </row>
    <row r="5" spans="1:13" ht="18.600000000000001" customHeight="1">
      <c r="A5" s="426"/>
      <c r="B5" s="408" t="s">
        <v>250</v>
      </c>
      <c r="C5" s="500" t="s">
        <v>309</v>
      </c>
      <c r="D5" s="482" t="s">
        <v>305</v>
      </c>
      <c r="E5" s="404">
        <v>3</v>
      </c>
      <c r="F5" s="401">
        <v>42906</v>
      </c>
      <c r="G5" s="482" t="s">
        <v>286</v>
      </c>
      <c r="H5" s="498" t="s">
        <v>308</v>
      </c>
      <c r="I5" s="483">
        <v>128464</v>
      </c>
      <c r="J5" s="409">
        <v>0.58333333333333337</v>
      </c>
      <c r="K5" s="409">
        <v>0.79166666666666663</v>
      </c>
      <c r="L5" s="403">
        <v>5</v>
      </c>
      <c r="M5" s="484">
        <v>49.6</v>
      </c>
    </row>
    <row r="6" spans="1:13" ht="18.600000000000001" customHeight="1">
      <c r="A6" s="426"/>
      <c r="B6" s="408" t="s">
        <v>250</v>
      </c>
      <c r="C6" s="500" t="s">
        <v>309</v>
      </c>
      <c r="D6" s="482" t="s">
        <v>305</v>
      </c>
      <c r="E6" s="404">
        <v>4</v>
      </c>
      <c r="F6" s="401">
        <v>42908</v>
      </c>
      <c r="G6" s="482" t="s">
        <v>286</v>
      </c>
      <c r="H6" s="408" t="s">
        <v>308</v>
      </c>
      <c r="I6" s="483">
        <v>128433</v>
      </c>
      <c r="J6" s="409">
        <v>0.58333333333333337</v>
      </c>
      <c r="K6" s="409">
        <v>0.79166666666666663</v>
      </c>
      <c r="L6" s="403">
        <v>5</v>
      </c>
      <c r="M6" s="484">
        <v>59.408010000000012</v>
      </c>
    </row>
    <row r="7" spans="1:13" ht="18.600000000000001" customHeight="1" thickBot="1">
      <c r="A7" s="426"/>
      <c r="B7" s="683" t="s">
        <v>250</v>
      </c>
      <c r="C7" s="667" t="s">
        <v>309</v>
      </c>
      <c r="D7" s="668" t="s">
        <v>305</v>
      </c>
      <c r="E7" s="679">
        <v>5</v>
      </c>
      <c r="F7" s="669">
        <v>42909</v>
      </c>
      <c r="G7" s="668" t="s">
        <v>286</v>
      </c>
      <c r="H7" s="683" t="s">
        <v>308</v>
      </c>
      <c r="I7" s="670">
        <v>128425</v>
      </c>
      <c r="J7" s="672">
        <v>0.58333333333333337</v>
      </c>
      <c r="K7" s="672">
        <v>0.79166666666666663</v>
      </c>
      <c r="L7" s="673">
        <v>5</v>
      </c>
      <c r="M7" s="675">
        <v>46.774570000000004</v>
      </c>
    </row>
    <row r="8" spans="1:13" ht="18.600000000000001" customHeight="1">
      <c r="A8" s="426"/>
      <c r="B8" s="489" t="s">
        <v>250</v>
      </c>
      <c r="C8" s="501" t="s">
        <v>314</v>
      </c>
      <c r="D8" s="493" t="s">
        <v>305</v>
      </c>
      <c r="E8" s="496">
        <v>6</v>
      </c>
      <c r="F8" s="488">
        <v>42923</v>
      </c>
      <c r="G8" s="493" t="s">
        <v>286</v>
      </c>
      <c r="H8" s="489" t="s">
        <v>308</v>
      </c>
      <c r="I8" s="494">
        <v>128248</v>
      </c>
      <c r="J8" s="491">
        <v>0.58333333333333337</v>
      </c>
      <c r="K8" s="491">
        <v>0.79166666666666663</v>
      </c>
      <c r="L8" s="492">
        <v>5</v>
      </c>
      <c r="M8" s="495">
        <v>36.65372</v>
      </c>
    </row>
    <row r="9" spans="1:13" ht="18.600000000000001" customHeight="1">
      <c r="A9" s="426"/>
      <c r="B9" s="408" t="s">
        <v>250</v>
      </c>
      <c r="C9" s="500" t="s">
        <v>314</v>
      </c>
      <c r="D9" s="482" t="s">
        <v>305</v>
      </c>
      <c r="E9" s="404">
        <v>7</v>
      </c>
      <c r="F9" s="401">
        <v>42943</v>
      </c>
      <c r="G9" s="482" t="s">
        <v>286</v>
      </c>
      <c r="H9" s="408" t="s">
        <v>308</v>
      </c>
      <c r="I9" s="483">
        <v>121053</v>
      </c>
      <c r="J9" s="409">
        <v>0.58333333333333337</v>
      </c>
      <c r="K9" s="409">
        <v>0.79166666666666663</v>
      </c>
      <c r="L9" s="403">
        <v>5</v>
      </c>
      <c r="M9" s="484">
        <v>26.32</v>
      </c>
    </row>
    <row r="10" spans="1:13" ht="18.600000000000001" customHeight="1" thickBot="1">
      <c r="A10" s="426"/>
      <c r="B10" s="683" t="s">
        <v>250</v>
      </c>
      <c r="C10" s="667" t="s">
        <v>314</v>
      </c>
      <c r="D10" s="668" t="s">
        <v>305</v>
      </c>
      <c r="E10" s="679">
        <v>8</v>
      </c>
      <c r="F10" s="669">
        <v>42947</v>
      </c>
      <c r="G10" s="668" t="s">
        <v>286</v>
      </c>
      <c r="H10" s="683" t="s">
        <v>308</v>
      </c>
      <c r="I10" s="670">
        <v>120374</v>
      </c>
      <c r="J10" s="672">
        <v>0.58333333333333337</v>
      </c>
      <c r="K10" s="672">
        <v>0.79166666666666663</v>
      </c>
      <c r="L10" s="673">
        <v>5</v>
      </c>
      <c r="M10" s="675">
        <v>23.380000000000003</v>
      </c>
    </row>
    <row r="11" spans="1:13" ht="18.600000000000001" customHeight="1">
      <c r="A11" s="426"/>
      <c r="B11" s="489" t="s">
        <v>250</v>
      </c>
      <c r="C11" s="501" t="s">
        <v>343</v>
      </c>
      <c r="D11" s="493" t="s">
        <v>305</v>
      </c>
      <c r="E11" s="496">
        <v>9</v>
      </c>
      <c r="F11" s="488">
        <v>42948</v>
      </c>
      <c r="G11" s="493" t="s">
        <v>286</v>
      </c>
      <c r="H11" s="489" t="s">
        <v>308</v>
      </c>
      <c r="I11" s="695">
        <v>120019</v>
      </c>
      <c r="J11" s="696">
        <v>0.58333333333333337</v>
      </c>
      <c r="K11" s="696">
        <v>0.79166666666666663</v>
      </c>
      <c r="L11" s="492">
        <v>5</v>
      </c>
      <c r="M11" s="495">
        <v>39</v>
      </c>
    </row>
    <row r="12" spans="1:13" ht="18.600000000000001" customHeight="1">
      <c r="A12" s="426"/>
      <c r="B12" s="408" t="s">
        <v>250</v>
      </c>
      <c r="C12" s="500" t="s">
        <v>343</v>
      </c>
      <c r="D12" s="482" t="s">
        <v>305</v>
      </c>
      <c r="E12" s="404">
        <v>10</v>
      </c>
      <c r="F12" s="401">
        <v>42949</v>
      </c>
      <c r="G12" s="482" t="s">
        <v>286</v>
      </c>
      <c r="H12" s="408" t="s">
        <v>308</v>
      </c>
      <c r="I12" s="537">
        <v>119695</v>
      </c>
      <c r="J12" s="538">
        <v>0.58333333333333337</v>
      </c>
      <c r="K12" s="538">
        <v>0.79166666666666663</v>
      </c>
      <c r="L12" s="403">
        <v>5</v>
      </c>
      <c r="M12" s="484">
        <v>36</v>
      </c>
    </row>
    <row r="13" spans="1:13" ht="18.600000000000001" customHeight="1">
      <c r="A13" s="426"/>
      <c r="B13" s="408" t="s">
        <v>250</v>
      </c>
      <c r="C13" s="500" t="s">
        <v>343</v>
      </c>
      <c r="D13" s="482" t="s">
        <v>305</v>
      </c>
      <c r="E13" s="404">
        <v>11</v>
      </c>
      <c r="F13" s="401">
        <v>42975</v>
      </c>
      <c r="G13" s="482" t="s">
        <v>286</v>
      </c>
      <c r="H13" s="408" t="s">
        <v>308</v>
      </c>
      <c r="I13" s="537">
        <v>120543</v>
      </c>
      <c r="J13" s="538">
        <v>0.58333333333333337</v>
      </c>
      <c r="K13" s="538">
        <v>0.79166666666666663</v>
      </c>
      <c r="L13" s="403">
        <v>5</v>
      </c>
      <c r="M13" s="484">
        <v>40.200000000000003</v>
      </c>
    </row>
    <row r="14" spans="1:13" s="99" customFormat="1" ht="18.75" customHeight="1" thickBot="1">
      <c r="A14" s="524"/>
      <c r="B14" s="683" t="s">
        <v>250</v>
      </c>
      <c r="C14" s="667" t="s">
        <v>343</v>
      </c>
      <c r="D14" s="668" t="s">
        <v>305</v>
      </c>
      <c r="E14" s="679">
        <v>12</v>
      </c>
      <c r="F14" s="669">
        <v>42978</v>
      </c>
      <c r="G14" s="668" t="s">
        <v>286</v>
      </c>
      <c r="H14" s="683" t="s">
        <v>308</v>
      </c>
      <c r="I14" s="670">
        <v>120523</v>
      </c>
      <c r="J14" s="672">
        <v>0.58333333333333337</v>
      </c>
      <c r="K14" s="672">
        <v>0.79166666666666663</v>
      </c>
      <c r="L14" s="673">
        <v>5</v>
      </c>
      <c r="M14" s="675">
        <v>25.1</v>
      </c>
    </row>
    <row r="15" spans="1:13" s="99" customFormat="1" ht="18.75" customHeight="1">
      <c r="A15" s="524"/>
      <c r="B15" s="489" t="s">
        <v>250</v>
      </c>
      <c r="C15" s="501" t="s">
        <v>361</v>
      </c>
      <c r="D15" s="493" t="s">
        <v>288</v>
      </c>
      <c r="E15" s="493">
        <v>13</v>
      </c>
      <c r="F15" s="488">
        <v>42979</v>
      </c>
      <c r="G15" s="493" t="s">
        <v>286</v>
      </c>
      <c r="H15" s="723" t="s">
        <v>308</v>
      </c>
      <c r="I15" s="494">
        <v>120523</v>
      </c>
      <c r="J15" s="491">
        <v>0.58333333333333337</v>
      </c>
      <c r="K15" s="491">
        <v>0.79166666666666663</v>
      </c>
      <c r="L15" s="718">
        <v>5</v>
      </c>
      <c r="M15" s="484">
        <v>38.6</v>
      </c>
    </row>
    <row r="16" spans="1:13" s="99" customFormat="1" ht="18.75" customHeight="1">
      <c r="A16" s="524"/>
      <c r="B16" s="726" t="s">
        <v>250</v>
      </c>
      <c r="C16" s="727" t="s">
        <v>361</v>
      </c>
      <c r="D16" s="728" t="s">
        <v>288</v>
      </c>
      <c r="E16" s="728">
        <v>14</v>
      </c>
      <c r="F16" s="729">
        <v>42980</v>
      </c>
      <c r="G16" s="728" t="s">
        <v>286</v>
      </c>
      <c r="H16" s="730" t="s">
        <v>308</v>
      </c>
      <c r="I16" s="731">
        <v>120523</v>
      </c>
      <c r="J16" s="732">
        <v>0.58333333333333337</v>
      </c>
      <c r="K16" s="732">
        <v>0.79166666666666663</v>
      </c>
      <c r="L16" s="733">
        <v>5</v>
      </c>
      <c r="M16" s="484">
        <v>41.03</v>
      </c>
    </row>
    <row r="17" spans="1:16373" ht="24" customHeight="1">
      <c r="A17" s="953" t="s">
        <v>378</v>
      </c>
      <c r="B17" s="952"/>
      <c r="C17" s="952"/>
      <c r="D17" s="952"/>
      <c r="E17" s="952"/>
      <c r="F17" s="952"/>
      <c r="G17" s="952"/>
      <c r="H17" s="952"/>
      <c r="I17" s="952"/>
      <c r="J17" s="952"/>
      <c r="K17" s="952"/>
      <c r="L17" s="952"/>
      <c r="M17" s="959"/>
    </row>
    <row r="18" spans="1:16373" s="99" customFormat="1" ht="27.6" customHeight="1">
      <c r="A18" s="242"/>
      <c r="B18" s="475" t="s">
        <v>370</v>
      </c>
      <c r="C18" s="503" t="s">
        <v>16</v>
      </c>
      <c r="D18" s="397" t="s">
        <v>16</v>
      </c>
      <c r="E18" s="398" t="s">
        <v>16</v>
      </c>
      <c r="F18" s="398" t="s">
        <v>16</v>
      </c>
      <c r="G18" s="398" t="s">
        <v>16</v>
      </c>
      <c r="H18" s="398" t="s">
        <v>16</v>
      </c>
      <c r="I18" s="398" t="s">
        <v>16</v>
      </c>
      <c r="J18" s="398" t="s">
        <v>16</v>
      </c>
      <c r="K18" s="398" t="s">
        <v>16</v>
      </c>
      <c r="L18" s="398" t="s">
        <v>16</v>
      </c>
      <c r="M18" s="398" t="s">
        <v>16</v>
      </c>
    </row>
    <row r="19" spans="1:16373" s="847" customFormat="1" ht="13.5" customHeight="1">
      <c r="A19" s="966"/>
      <c r="B19" s="966"/>
      <c r="C19" s="966"/>
      <c r="D19" s="966"/>
      <c r="E19" s="966"/>
      <c r="F19" s="966"/>
      <c r="G19" s="966"/>
      <c r="H19" s="966"/>
      <c r="I19" s="966"/>
      <c r="J19" s="966"/>
      <c r="K19" s="966"/>
      <c r="L19" s="966"/>
      <c r="M19" s="966"/>
      <c r="N19" s="846"/>
      <c r="O19" s="846"/>
      <c r="P19" s="846"/>
      <c r="Q19" s="846"/>
    </row>
    <row r="20" spans="1:16373" ht="12.75" customHeight="1">
      <c r="A20" s="897" t="s">
        <v>299</v>
      </c>
      <c r="B20" s="965"/>
      <c r="C20" s="965"/>
      <c r="D20" s="965"/>
      <c r="E20" s="965"/>
      <c r="F20" s="965"/>
      <c r="G20" s="965"/>
      <c r="H20" s="965"/>
      <c r="I20" s="965"/>
      <c r="J20" s="965"/>
      <c r="K20" s="965"/>
      <c r="L20" s="965"/>
      <c r="M20" s="965"/>
      <c r="N20" s="280"/>
      <c r="O20" s="280"/>
      <c r="P20" s="280"/>
      <c r="Q20" s="280"/>
    </row>
    <row r="21" spans="1:16373" s="85" customFormat="1" ht="27.6" customHeight="1">
      <c r="A21" s="950" t="s">
        <v>331</v>
      </c>
      <c r="B21" s="950"/>
      <c r="C21" s="950"/>
      <c r="D21" s="950"/>
      <c r="E21" s="950"/>
      <c r="F21" s="950"/>
      <c r="G21" s="950"/>
      <c r="H21" s="950"/>
      <c r="I21" s="950"/>
      <c r="J21" s="950"/>
      <c r="K21" s="950"/>
      <c r="L21" s="950"/>
      <c r="M21" s="950"/>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c r="IR21" s="84"/>
      <c r="IS21" s="84"/>
      <c r="IT21" s="84"/>
      <c r="IU21" s="84"/>
      <c r="IV21" s="84"/>
      <c r="IW21" s="84"/>
      <c r="IX21" s="84"/>
      <c r="IY21" s="84"/>
      <c r="IZ21" s="84"/>
      <c r="JA21" s="84"/>
      <c r="JB21" s="84"/>
      <c r="JC21" s="84"/>
      <c r="JD21" s="84"/>
      <c r="JE21" s="84"/>
      <c r="JF21" s="84"/>
      <c r="JG21" s="84"/>
      <c r="JH21" s="84"/>
      <c r="JI21" s="84"/>
      <c r="JJ21" s="84"/>
      <c r="JK21" s="84"/>
      <c r="JL21" s="84"/>
      <c r="JM21" s="84"/>
      <c r="JN21" s="84"/>
      <c r="JO21" s="84"/>
      <c r="JP21" s="84"/>
      <c r="JQ21" s="84"/>
      <c r="JR21" s="84"/>
      <c r="JS21" s="84"/>
      <c r="JT21" s="84"/>
      <c r="JU21" s="84"/>
      <c r="JV21" s="84"/>
      <c r="JW21" s="84"/>
      <c r="JX21" s="84"/>
      <c r="JY21" s="84"/>
      <c r="JZ21" s="84"/>
      <c r="KA21" s="84"/>
      <c r="KB21" s="84"/>
      <c r="KC21" s="84"/>
      <c r="KD21" s="84"/>
      <c r="KE21" s="84"/>
      <c r="KF21" s="84"/>
      <c r="KG21" s="84"/>
      <c r="KH21" s="84"/>
      <c r="KI21" s="84"/>
      <c r="KJ21" s="84"/>
      <c r="KK21" s="84"/>
      <c r="KL21" s="84"/>
      <c r="KM21" s="84"/>
      <c r="KN21" s="84"/>
      <c r="KO21" s="84"/>
      <c r="KP21" s="84"/>
      <c r="KQ21" s="84"/>
      <c r="KR21" s="84"/>
      <c r="KS21" s="84"/>
      <c r="KT21" s="84"/>
      <c r="KU21" s="84"/>
      <c r="KV21" s="84"/>
      <c r="KW21" s="84"/>
      <c r="KX21" s="84"/>
      <c r="KY21" s="84"/>
      <c r="KZ21" s="84"/>
      <c r="LA21" s="84"/>
      <c r="LB21" s="84"/>
      <c r="LC21" s="84"/>
      <c r="LD21" s="84"/>
      <c r="LE21" s="84"/>
      <c r="LF21" s="84"/>
      <c r="LG21" s="84"/>
      <c r="LH21" s="84"/>
      <c r="LI21" s="84"/>
      <c r="LJ21" s="84"/>
      <c r="LK21" s="84"/>
      <c r="LL21" s="84"/>
      <c r="LM21" s="84"/>
      <c r="LN21" s="84"/>
      <c r="LO21" s="84"/>
      <c r="LP21" s="84"/>
      <c r="LQ21" s="84"/>
      <c r="LR21" s="84"/>
      <c r="LS21" s="84"/>
      <c r="LT21" s="84"/>
      <c r="LU21" s="84"/>
      <c r="LV21" s="84"/>
      <c r="LW21" s="84"/>
      <c r="LX21" s="84"/>
      <c r="LY21" s="84"/>
      <c r="LZ21" s="84"/>
      <c r="MA21" s="84"/>
      <c r="MB21" s="84"/>
      <c r="MC21" s="84"/>
      <c r="MD21" s="84"/>
      <c r="ME21" s="84"/>
      <c r="MF21" s="84"/>
      <c r="MG21" s="84"/>
      <c r="MH21" s="84"/>
      <c r="MI21" s="84"/>
      <c r="MJ21" s="84"/>
      <c r="MK21" s="84"/>
      <c r="ML21" s="84"/>
      <c r="MM21" s="84"/>
      <c r="MN21" s="84"/>
      <c r="MO21" s="84"/>
      <c r="MP21" s="84"/>
      <c r="MQ21" s="84"/>
      <c r="MR21" s="84"/>
      <c r="MS21" s="84"/>
      <c r="MT21" s="84"/>
      <c r="MU21" s="84"/>
      <c r="MV21" s="84"/>
      <c r="MW21" s="84"/>
      <c r="MX21" s="84"/>
      <c r="MY21" s="84"/>
      <c r="MZ21" s="84"/>
      <c r="NA21" s="84"/>
      <c r="NB21" s="84"/>
      <c r="NC21" s="84"/>
      <c r="ND21" s="84"/>
      <c r="NE21" s="84"/>
      <c r="NF21" s="84"/>
      <c r="NG21" s="84"/>
      <c r="NH21" s="84"/>
      <c r="NI21" s="84"/>
      <c r="NJ21" s="84"/>
      <c r="NK21" s="84"/>
      <c r="NL21" s="84"/>
      <c r="NM21" s="84"/>
      <c r="NN21" s="84"/>
      <c r="NO21" s="84"/>
      <c r="NP21" s="84"/>
      <c r="NQ21" s="84"/>
      <c r="NR21" s="84"/>
      <c r="NS21" s="84"/>
      <c r="NT21" s="84"/>
      <c r="NU21" s="84"/>
      <c r="NV21" s="84"/>
      <c r="NW21" s="84"/>
      <c r="NX21" s="84"/>
      <c r="NY21" s="84"/>
      <c r="NZ21" s="84"/>
      <c r="OA21" s="84"/>
      <c r="OB21" s="84"/>
      <c r="OC21" s="84"/>
      <c r="OD21" s="84"/>
      <c r="OE21" s="84"/>
      <c r="OF21" s="84"/>
      <c r="OG21" s="84"/>
      <c r="OH21" s="84"/>
      <c r="OI21" s="84"/>
      <c r="OJ21" s="84"/>
      <c r="OK21" s="84"/>
      <c r="OL21" s="84"/>
      <c r="OM21" s="84"/>
      <c r="ON21" s="84"/>
      <c r="OO21" s="84"/>
      <c r="OP21" s="84"/>
      <c r="OQ21" s="84"/>
      <c r="OR21" s="84"/>
      <c r="OS21" s="84"/>
      <c r="OT21" s="84"/>
      <c r="OU21" s="84"/>
      <c r="OV21" s="84"/>
      <c r="OW21" s="84"/>
      <c r="OX21" s="84"/>
      <c r="OY21" s="84"/>
      <c r="OZ21" s="84"/>
      <c r="PA21" s="84"/>
      <c r="PB21" s="84"/>
      <c r="PC21" s="84"/>
      <c r="PD21" s="84"/>
      <c r="PE21" s="84"/>
      <c r="PF21" s="84"/>
      <c r="PG21" s="84"/>
      <c r="PH21" s="84"/>
      <c r="PI21" s="84"/>
      <c r="PJ21" s="84"/>
      <c r="PK21" s="84"/>
      <c r="PL21" s="84"/>
      <c r="PM21" s="84"/>
      <c r="PN21" s="84"/>
      <c r="PO21" s="84"/>
      <c r="PP21" s="84"/>
      <c r="PQ21" s="84"/>
      <c r="PR21" s="84"/>
      <c r="PS21" s="84"/>
      <c r="PT21" s="84"/>
      <c r="PU21" s="84"/>
      <c r="PV21" s="84"/>
      <c r="PW21" s="84"/>
      <c r="PX21" s="84"/>
      <c r="PY21" s="84"/>
      <c r="PZ21" s="84"/>
      <c r="QA21" s="84"/>
      <c r="QB21" s="84"/>
      <c r="QC21" s="84"/>
      <c r="QD21" s="84"/>
      <c r="QE21" s="84"/>
      <c r="QF21" s="84"/>
      <c r="QG21" s="84"/>
      <c r="QH21" s="84"/>
      <c r="QI21" s="84"/>
      <c r="QJ21" s="84"/>
      <c r="QK21" s="84"/>
      <c r="QL21" s="84"/>
      <c r="QM21" s="84"/>
      <c r="QN21" s="84"/>
      <c r="QO21" s="84"/>
      <c r="QP21" s="84"/>
      <c r="QQ21" s="84"/>
      <c r="QR21" s="84"/>
      <c r="QS21" s="84"/>
      <c r="QT21" s="84"/>
      <c r="QU21" s="84"/>
      <c r="QV21" s="84"/>
      <c r="QW21" s="84"/>
      <c r="QX21" s="84"/>
      <c r="QY21" s="84"/>
      <c r="QZ21" s="84"/>
      <c r="RA21" s="84"/>
      <c r="RB21" s="84"/>
      <c r="RC21" s="84"/>
      <c r="RD21" s="84"/>
      <c r="RE21" s="84"/>
      <c r="RF21" s="84"/>
      <c r="RG21" s="84"/>
      <c r="RH21" s="84"/>
      <c r="RI21" s="84"/>
      <c r="RJ21" s="84"/>
      <c r="RK21" s="84"/>
      <c r="RL21" s="84"/>
      <c r="RM21" s="84"/>
      <c r="RN21" s="84"/>
      <c r="RO21" s="84"/>
      <c r="RP21" s="84"/>
      <c r="RQ21" s="84"/>
      <c r="RR21" s="84"/>
      <c r="RS21" s="84"/>
      <c r="RT21" s="84"/>
      <c r="RU21" s="84"/>
      <c r="RV21" s="84"/>
      <c r="RW21" s="84"/>
      <c r="RX21" s="84"/>
      <c r="RY21" s="84"/>
      <c r="RZ21" s="84"/>
      <c r="SA21" s="84"/>
      <c r="SB21" s="84"/>
      <c r="SC21" s="84"/>
      <c r="SD21" s="84"/>
      <c r="SE21" s="84"/>
      <c r="SF21" s="84"/>
      <c r="SG21" s="84"/>
      <c r="SH21" s="84"/>
      <c r="SI21" s="84"/>
      <c r="SJ21" s="84"/>
      <c r="SK21" s="84"/>
      <c r="SL21" s="84"/>
      <c r="SM21" s="84"/>
      <c r="SN21" s="84"/>
      <c r="SO21" s="84"/>
      <c r="SP21" s="84"/>
      <c r="SQ21" s="84"/>
      <c r="SR21" s="84"/>
      <c r="SS21" s="84"/>
      <c r="ST21" s="84"/>
      <c r="SU21" s="84"/>
      <c r="SV21" s="84"/>
      <c r="SW21" s="84"/>
      <c r="SX21" s="84"/>
      <c r="SY21" s="84"/>
      <c r="SZ21" s="84"/>
      <c r="TA21" s="84"/>
      <c r="TB21" s="84"/>
      <c r="TC21" s="84"/>
      <c r="TD21" s="84"/>
      <c r="TE21" s="84"/>
      <c r="TF21" s="84"/>
      <c r="TG21" s="84"/>
      <c r="TH21" s="84"/>
      <c r="TI21" s="84"/>
      <c r="TJ21" s="84"/>
      <c r="TK21" s="84"/>
      <c r="TL21" s="84"/>
      <c r="TM21" s="84"/>
      <c r="TN21" s="84"/>
      <c r="TO21" s="84"/>
      <c r="TP21" s="84"/>
      <c r="TQ21" s="84"/>
      <c r="TR21" s="84"/>
      <c r="TS21" s="84"/>
      <c r="TT21" s="84"/>
      <c r="TU21" s="84"/>
      <c r="TV21" s="84"/>
      <c r="TW21" s="84"/>
      <c r="TX21" s="84"/>
      <c r="TY21" s="84"/>
      <c r="TZ21" s="84"/>
      <c r="UA21" s="84"/>
      <c r="UB21" s="84"/>
      <c r="UC21" s="84"/>
      <c r="UD21" s="84"/>
      <c r="UE21" s="84"/>
      <c r="UF21" s="84"/>
      <c r="UG21" s="84"/>
      <c r="UH21" s="84"/>
      <c r="UI21" s="84"/>
      <c r="UJ21" s="84"/>
      <c r="UK21" s="84"/>
      <c r="UL21" s="84"/>
      <c r="UM21" s="84"/>
      <c r="UN21" s="84"/>
      <c r="UO21" s="84"/>
      <c r="UP21" s="84"/>
      <c r="UQ21" s="84"/>
      <c r="UR21" s="84"/>
      <c r="US21" s="84"/>
      <c r="UT21" s="84"/>
      <c r="UU21" s="84"/>
      <c r="UV21" s="84"/>
      <c r="UW21" s="84"/>
      <c r="UX21" s="84"/>
      <c r="UY21" s="84"/>
      <c r="UZ21" s="84"/>
      <c r="VA21" s="84"/>
      <c r="VB21" s="84"/>
      <c r="VC21" s="84"/>
      <c r="VD21" s="84"/>
      <c r="VE21" s="84"/>
      <c r="VF21" s="84"/>
      <c r="VG21" s="84"/>
      <c r="VH21" s="84"/>
      <c r="VI21" s="84"/>
      <c r="VJ21" s="84"/>
      <c r="VK21" s="84"/>
      <c r="VL21" s="84"/>
      <c r="VM21" s="84"/>
      <c r="VN21" s="84"/>
      <c r="VO21" s="84"/>
      <c r="VP21" s="84"/>
      <c r="VQ21" s="84"/>
      <c r="VR21" s="84"/>
      <c r="VS21" s="84"/>
      <c r="VT21" s="84"/>
      <c r="VU21" s="84"/>
      <c r="VV21" s="84"/>
      <c r="VW21" s="84"/>
      <c r="VX21" s="84"/>
      <c r="VY21" s="84"/>
      <c r="VZ21" s="84"/>
      <c r="WA21" s="84"/>
      <c r="WB21" s="84"/>
      <c r="WC21" s="84"/>
      <c r="WD21" s="84"/>
      <c r="WE21" s="84"/>
      <c r="WF21" s="84"/>
      <c r="WG21" s="84"/>
      <c r="WH21" s="84"/>
      <c r="WI21" s="84"/>
      <c r="WJ21" s="84"/>
      <c r="WK21" s="84"/>
      <c r="WL21" s="84"/>
      <c r="WM21" s="84"/>
      <c r="WN21" s="84"/>
      <c r="WO21" s="84"/>
      <c r="WP21" s="84"/>
      <c r="WQ21" s="84"/>
      <c r="WR21" s="84"/>
      <c r="WS21" s="84"/>
      <c r="WT21" s="84"/>
      <c r="WU21" s="84"/>
      <c r="WV21" s="84"/>
      <c r="WW21" s="84"/>
      <c r="WX21" s="84"/>
      <c r="WY21" s="84"/>
      <c r="WZ21" s="84"/>
      <c r="XA21" s="84"/>
      <c r="XB21" s="84"/>
      <c r="XC21" s="84"/>
      <c r="XD21" s="84"/>
      <c r="XE21" s="84"/>
      <c r="XF21" s="84"/>
      <c r="XG21" s="84"/>
      <c r="XH21" s="84"/>
      <c r="XI21" s="84"/>
      <c r="XJ21" s="84"/>
      <c r="XK21" s="84"/>
      <c r="XL21" s="84"/>
      <c r="XM21" s="84"/>
      <c r="XN21" s="84"/>
      <c r="XO21" s="84"/>
      <c r="XP21" s="84"/>
      <c r="XQ21" s="84"/>
      <c r="XR21" s="84"/>
      <c r="XS21" s="84"/>
      <c r="XT21" s="84"/>
      <c r="XU21" s="84"/>
      <c r="XV21" s="84"/>
      <c r="XW21" s="84"/>
      <c r="XX21" s="84"/>
      <c r="XY21" s="84"/>
      <c r="XZ21" s="84"/>
      <c r="YA21" s="84"/>
      <c r="YB21" s="84"/>
      <c r="YC21" s="84"/>
      <c r="YD21" s="84"/>
      <c r="YE21" s="84"/>
      <c r="YF21" s="84"/>
      <c r="YG21" s="84"/>
      <c r="YH21" s="84"/>
      <c r="YI21" s="84"/>
      <c r="YJ21" s="84"/>
      <c r="YK21" s="84"/>
      <c r="YL21" s="84"/>
      <c r="YM21" s="84"/>
      <c r="YN21" s="84"/>
      <c r="YO21" s="84"/>
      <c r="YP21" s="84"/>
      <c r="YQ21" s="84"/>
      <c r="YR21" s="84"/>
      <c r="YS21" s="84"/>
      <c r="YT21" s="84"/>
      <c r="YU21" s="84"/>
      <c r="YV21" s="84"/>
      <c r="YW21" s="84"/>
      <c r="YX21" s="84"/>
      <c r="YY21" s="84"/>
      <c r="YZ21" s="84"/>
      <c r="ZA21" s="84"/>
      <c r="ZB21" s="84"/>
      <c r="ZC21" s="84"/>
      <c r="ZD21" s="84"/>
      <c r="ZE21" s="84"/>
      <c r="ZF21" s="84"/>
      <c r="ZG21" s="84"/>
      <c r="ZH21" s="84"/>
      <c r="ZI21" s="84"/>
      <c r="ZJ21" s="84"/>
      <c r="ZK21" s="84"/>
      <c r="ZL21" s="84"/>
      <c r="ZM21" s="84"/>
      <c r="ZN21" s="84"/>
      <c r="ZO21" s="84"/>
      <c r="ZP21" s="84"/>
      <c r="ZQ21" s="84"/>
      <c r="ZR21" s="84"/>
      <c r="ZS21" s="84"/>
      <c r="ZT21" s="84"/>
      <c r="ZU21" s="84"/>
      <c r="ZV21" s="84"/>
      <c r="ZW21" s="84"/>
      <c r="ZX21" s="84"/>
      <c r="ZY21" s="84"/>
      <c r="ZZ21" s="84"/>
      <c r="AAA21" s="84"/>
      <c r="AAB21" s="84"/>
      <c r="AAC21" s="84"/>
      <c r="AAD21" s="84"/>
      <c r="AAE21" s="84"/>
      <c r="AAF21" s="84"/>
      <c r="AAG21" s="84"/>
      <c r="AAH21" s="84"/>
      <c r="AAI21" s="84"/>
      <c r="AAJ21" s="84"/>
      <c r="AAK21" s="84"/>
      <c r="AAL21" s="84"/>
      <c r="AAM21" s="84"/>
      <c r="AAN21" s="84"/>
      <c r="AAO21" s="84"/>
      <c r="AAP21" s="84"/>
      <c r="AAQ21" s="84"/>
      <c r="AAR21" s="84"/>
      <c r="AAS21" s="84"/>
      <c r="AAT21" s="84"/>
      <c r="AAU21" s="84"/>
      <c r="AAV21" s="84"/>
      <c r="AAW21" s="84"/>
      <c r="AAX21" s="84"/>
      <c r="AAY21" s="84"/>
      <c r="AAZ21" s="84"/>
      <c r="ABA21" s="84"/>
      <c r="ABB21" s="84"/>
      <c r="ABC21" s="84"/>
      <c r="ABD21" s="84"/>
      <c r="ABE21" s="84"/>
      <c r="ABF21" s="84"/>
      <c r="ABG21" s="84"/>
      <c r="ABH21" s="84"/>
      <c r="ABI21" s="84"/>
      <c r="ABJ21" s="84"/>
      <c r="ABK21" s="84"/>
      <c r="ABL21" s="84"/>
      <c r="ABM21" s="84"/>
      <c r="ABN21" s="84"/>
      <c r="ABO21" s="84"/>
      <c r="ABP21" s="84"/>
      <c r="ABQ21" s="84"/>
      <c r="ABR21" s="84"/>
      <c r="ABS21" s="84"/>
      <c r="ABT21" s="84"/>
      <c r="ABU21" s="84"/>
      <c r="ABV21" s="84"/>
      <c r="ABW21" s="84"/>
      <c r="ABX21" s="84"/>
      <c r="ABY21" s="84"/>
      <c r="ABZ21" s="84"/>
      <c r="ACA21" s="84"/>
      <c r="ACB21" s="84"/>
      <c r="ACC21" s="84"/>
      <c r="ACD21" s="84"/>
      <c r="ACE21" s="84"/>
      <c r="ACF21" s="84"/>
      <c r="ACG21" s="84"/>
      <c r="ACH21" s="84"/>
      <c r="ACI21" s="84"/>
      <c r="ACJ21" s="84"/>
      <c r="ACK21" s="84"/>
      <c r="ACL21" s="84"/>
      <c r="ACM21" s="84"/>
      <c r="ACN21" s="84"/>
      <c r="ACO21" s="84"/>
      <c r="ACP21" s="84"/>
      <c r="ACQ21" s="84"/>
      <c r="ACR21" s="84"/>
      <c r="ACS21" s="84"/>
      <c r="ACT21" s="84"/>
      <c r="ACU21" s="84"/>
      <c r="ACV21" s="84"/>
      <c r="ACW21" s="84"/>
      <c r="ACX21" s="84"/>
      <c r="ACY21" s="84"/>
      <c r="ACZ21" s="84"/>
      <c r="ADA21" s="84"/>
      <c r="ADB21" s="84"/>
      <c r="ADC21" s="84"/>
      <c r="ADD21" s="84"/>
      <c r="ADE21" s="84"/>
      <c r="ADF21" s="84"/>
      <c r="ADG21" s="84"/>
      <c r="ADH21" s="84"/>
      <c r="ADI21" s="84"/>
      <c r="ADJ21" s="84"/>
      <c r="ADK21" s="84"/>
      <c r="ADL21" s="84"/>
      <c r="ADM21" s="84"/>
      <c r="ADN21" s="84"/>
      <c r="ADO21" s="84"/>
      <c r="ADP21" s="84"/>
      <c r="ADQ21" s="84"/>
      <c r="ADR21" s="84"/>
      <c r="ADS21" s="84"/>
      <c r="ADT21" s="84"/>
      <c r="ADU21" s="84"/>
      <c r="ADV21" s="84"/>
      <c r="ADW21" s="84"/>
      <c r="ADX21" s="84"/>
      <c r="ADY21" s="84"/>
      <c r="ADZ21" s="84"/>
      <c r="AEA21" s="84"/>
      <c r="AEB21" s="84"/>
      <c r="AEC21" s="84"/>
      <c r="AED21" s="84"/>
      <c r="AEE21" s="84"/>
      <c r="AEF21" s="84"/>
      <c r="AEG21" s="84"/>
      <c r="AEH21" s="84"/>
      <c r="AEI21" s="84"/>
      <c r="AEJ21" s="84"/>
      <c r="AEK21" s="84"/>
      <c r="AEL21" s="84"/>
      <c r="AEM21" s="84"/>
      <c r="AEN21" s="84"/>
      <c r="AEO21" s="84"/>
      <c r="AEP21" s="84"/>
      <c r="AEQ21" s="84"/>
      <c r="AER21" s="84"/>
      <c r="AES21" s="84"/>
      <c r="AET21" s="84"/>
      <c r="AEU21" s="84"/>
      <c r="AEV21" s="84"/>
      <c r="AEW21" s="84"/>
      <c r="AEX21" s="84"/>
      <c r="AEY21" s="84"/>
      <c r="AEZ21" s="84"/>
      <c r="AFA21" s="84"/>
      <c r="AFB21" s="84"/>
      <c r="AFC21" s="84"/>
      <c r="AFD21" s="84"/>
      <c r="AFE21" s="84"/>
      <c r="AFF21" s="84"/>
      <c r="AFG21" s="84"/>
      <c r="AFH21" s="84"/>
      <c r="AFI21" s="84"/>
      <c r="AFJ21" s="84"/>
      <c r="AFK21" s="84"/>
      <c r="AFL21" s="84"/>
      <c r="AFM21" s="84"/>
      <c r="AFN21" s="84"/>
      <c r="AFO21" s="84"/>
      <c r="AFP21" s="84"/>
      <c r="AFQ21" s="84"/>
      <c r="AFR21" s="84"/>
      <c r="AFS21" s="84"/>
      <c r="AFT21" s="84"/>
      <c r="AFU21" s="84"/>
      <c r="AFV21" s="84"/>
      <c r="AFW21" s="84"/>
      <c r="AFX21" s="84"/>
      <c r="AFY21" s="84"/>
      <c r="AFZ21" s="84"/>
      <c r="AGA21" s="84"/>
      <c r="AGB21" s="84"/>
      <c r="AGC21" s="84"/>
      <c r="AGD21" s="84"/>
      <c r="AGE21" s="84"/>
      <c r="AGF21" s="84"/>
      <c r="AGG21" s="84"/>
      <c r="AGH21" s="84"/>
      <c r="AGI21" s="84"/>
      <c r="AGJ21" s="84"/>
      <c r="AGK21" s="84"/>
      <c r="AGL21" s="84"/>
      <c r="AGM21" s="84"/>
      <c r="AGN21" s="84"/>
      <c r="AGO21" s="84"/>
      <c r="AGP21" s="84"/>
      <c r="AGQ21" s="84"/>
      <c r="AGR21" s="84"/>
      <c r="AGS21" s="84"/>
      <c r="AGT21" s="84"/>
      <c r="AGU21" s="84"/>
      <c r="AGV21" s="84"/>
      <c r="AGW21" s="84"/>
      <c r="AGX21" s="84"/>
      <c r="AGY21" s="84"/>
      <c r="AGZ21" s="84"/>
      <c r="AHA21" s="84"/>
      <c r="AHB21" s="84"/>
      <c r="AHC21" s="84"/>
      <c r="AHD21" s="84"/>
      <c r="AHE21" s="84"/>
      <c r="AHF21" s="84"/>
      <c r="AHG21" s="84"/>
      <c r="AHH21" s="84"/>
      <c r="AHI21" s="84"/>
      <c r="AHJ21" s="84"/>
      <c r="AHK21" s="84"/>
      <c r="AHL21" s="84"/>
      <c r="AHM21" s="84"/>
      <c r="AHN21" s="84"/>
      <c r="AHO21" s="84"/>
      <c r="AHP21" s="84"/>
      <c r="AHQ21" s="84"/>
      <c r="AHR21" s="84"/>
      <c r="AHS21" s="84"/>
      <c r="AHT21" s="84"/>
      <c r="AHU21" s="84"/>
      <c r="AHV21" s="84"/>
      <c r="AHW21" s="84"/>
      <c r="AHX21" s="84"/>
      <c r="AHY21" s="84"/>
      <c r="AHZ21" s="84"/>
      <c r="AIA21" s="84"/>
      <c r="AIB21" s="84"/>
      <c r="AIC21" s="84"/>
      <c r="AID21" s="84"/>
      <c r="AIE21" s="84"/>
      <c r="AIF21" s="84"/>
      <c r="AIG21" s="84"/>
      <c r="AIH21" s="84"/>
      <c r="AII21" s="84"/>
      <c r="AIJ21" s="84"/>
      <c r="AIK21" s="84"/>
      <c r="AIL21" s="84"/>
      <c r="AIM21" s="84"/>
      <c r="AIN21" s="84"/>
      <c r="AIO21" s="84"/>
      <c r="AIP21" s="84"/>
      <c r="AIQ21" s="84"/>
      <c r="AIR21" s="84"/>
      <c r="AIS21" s="84"/>
      <c r="AIT21" s="84"/>
      <c r="AIU21" s="84"/>
      <c r="AIV21" s="84"/>
      <c r="AIW21" s="84"/>
      <c r="AIX21" s="84"/>
      <c r="AIY21" s="84"/>
      <c r="AIZ21" s="84"/>
      <c r="AJA21" s="84"/>
      <c r="AJB21" s="84"/>
      <c r="AJC21" s="84"/>
      <c r="AJD21" s="84"/>
      <c r="AJE21" s="84"/>
      <c r="AJF21" s="84"/>
      <c r="AJG21" s="84"/>
      <c r="AJH21" s="84"/>
      <c r="AJI21" s="84"/>
      <c r="AJJ21" s="84"/>
      <c r="AJK21" s="84"/>
      <c r="AJL21" s="84"/>
      <c r="AJM21" s="84"/>
      <c r="AJN21" s="84"/>
      <c r="AJO21" s="84"/>
      <c r="AJP21" s="84"/>
      <c r="AJQ21" s="84"/>
      <c r="AJR21" s="84"/>
      <c r="AJS21" s="84"/>
      <c r="AJT21" s="84"/>
      <c r="AJU21" s="84"/>
      <c r="AJV21" s="84"/>
      <c r="AJW21" s="84"/>
      <c r="AJX21" s="84"/>
      <c r="AJY21" s="84"/>
      <c r="AJZ21" s="84"/>
      <c r="AKA21" s="84"/>
      <c r="AKB21" s="84"/>
      <c r="AKC21" s="84"/>
      <c r="AKD21" s="84"/>
      <c r="AKE21" s="84"/>
      <c r="AKF21" s="84"/>
      <c r="AKG21" s="84"/>
      <c r="AKH21" s="84"/>
      <c r="AKI21" s="84"/>
      <c r="AKJ21" s="84"/>
      <c r="AKK21" s="84"/>
      <c r="AKL21" s="84"/>
      <c r="AKM21" s="84"/>
      <c r="AKN21" s="84"/>
      <c r="AKO21" s="84"/>
      <c r="AKP21" s="84"/>
      <c r="AKQ21" s="84"/>
      <c r="AKR21" s="84"/>
      <c r="AKS21" s="84"/>
      <c r="AKT21" s="84"/>
      <c r="AKU21" s="84"/>
      <c r="AKV21" s="84"/>
      <c r="AKW21" s="84"/>
      <c r="AKX21" s="84"/>
      <c r="AKY21" s="84"/>
      <c r="AKZ21" s="84"/>
      <c r="ALA21" s="84"/>
      <c r="ALB21" s="84"/>
      <c r="ALC21" s="84"/>
      <c r="ALD21" s="84"/>
      <c r="ALE21" s="84"/>
      <c r="ALF21" s="84"/>
      <c r="ALG21" s="84"/>
      <c r="ALH21" s="84"/>
      <c r="ALI21" s="84"/>
      <c r="ALJ21" s="84"/>
      <c r="ALK21" s="84"/>
      <c r="ALL21" s="84"/>
      <c r="ALM21" s="84"/>
      <c r="ALN21" s="84"/>
      <c r="ALO21" s="84"/>
      <c r="ALP21" s="84"/>
      <c r="ALQ21" s="84"/>
      <c r="ALR21" s="84"/>
      <c r="ALS21" s="84"/>
      <c r="ALT21" s="84"/>
      <c r="ALU21" s="84"/>
      <c r="ALV21" s="84"/>
      <c r="ALW21" s="84"/>
      <c r="ALX21" s="84"/>
      <c r="ALY21" s="84"/>
      <c r="ALZ21" s="84"/>
      <c r="AMA21" s="84"/>
      <c r="AMB21" s="84"/>
      <c r="AMC21" s="84"/>
      <c r="AMD21" s="84"/>
      <c r="AME21" s="84"/>
      <c r="AMF21" s="84"/>
      <c r="AMG21" s="84"/>
      <c r="AMH21" s="84"/>
      <c r="AMI21" s="84"/>
      <c r="AMJ21" s="84"/>
      <c r="AMK21" s="84"/>
      <c r="AML21" s="84"/>
      <c r="AMM21" s="84"/>
      <c r="AMN21" s="84"/>
      <c r="AMO21" s="84"/>
      <c r="AMP21" s="84"/>
      <c r="AMQ21" s="84"/>
      <c r="AMR21" s="84"/>
      <c r="AMS21" s="84"/>
      <c r="AMT21" s="84"/>
      <c r="AMU21" s="84"/>
      <c r="AMV21" s="84"/>
      <c r="AMW21" s="84"/>
      <c r="AMX21" s="84"/>
      <c r="AMY21" s="84"/>
      <c r="AMZ21" s="84"/>
      <c r="ANA21" s="84"/>
      <c r="ANB21" s="84"/>
      <c r="ANC21" s="84"/>
      <c r="AND21" s="84"/>
      <c r="ANE21" s="84"/>
      <c r="ANF21" s="84"/>
      <c r="ANG21" s="84"/>
      <c r="ANH21" s="84"/>
      <c r="ANI21" s="84"/>
      <c r="ANJ21" s="84"/>
      <c r="ANK21" s="84"/>
      <c r="ANL21" s="84"/>
      <c r="ANM21" s="84"/>
      <c r="ANN21" s="84"/>
      <c r="ANO21" s="84"/>
      <c r="ANP21" s="84"/>
      <c r="ANQ21" s="84"/>
      <c r="ANR21" s="84"/>
      <c r="ANS21" s="84"/>
      <c r="ANT21" s="84"/>
      <c r="ANU21" s="84"/>
      <c r="ANV21" s="84"/>
      <c r="ANW21" s="84"/>
      <c r="ANX21" s="84"/>
      <c r="ANY21" s="84"/>
      <c r="ANZ21" s="84"/>
      <c r="AOA21" s="84"/>
      <c r="AOB21" s="84"/>
      <c r="AOC21" s="84"/>
      <c r="AOD21" s="84"/>
      <c r="AOE21" s="84"/>
      <c r="AOF21" s="84"/>
      <c r="AOG21" s="84"/>
      <c r="AOH21" s="84"/>
      <c r="AOI21" s="84"/>
      <c r="AOJ21" s="84"/>
      <c r="AOK21" s="84"/>
      <c r="AOL21" s="84"/>
      <c r="AOM21" s="84"/>
      <c r="AON21" s="84"/>
      <c r="AOO21" s="84"/>
      <c r="AOP21" s="84"/>
      <c r="AOQ21" s="84"/>
      <c r="AOR21" s="84"/>
      <c r="AOS21" s="84"/>
      <c r="AOT21" s="84"/>
      <c r="AOU21" s="84"/>
      <c r="AOV21" s="84"/>
      <c r="AOW21" s="84"/>
      <c r="AOX21" s="84"/>
      <c r="AOY21" s="84"/>
      <c r="AOZ21" s="84"/>
      <c r="APA21" s="84"/>
      <c r="APB21" s="84"/>
      <c r="APC21" s="84"/>
      <c r="APD21" s="84"/>
      <c r="APE21" s="84"/>
      <c r="APF21" s="84"/>
      <c r="APG21" s="84"/>
      <c r="APH21" s="84"/>
      <c r="API21" s="84"/>
      <c r="APJ21" s="84"/>
      <c r="APK21" s="84"/>
      <c r="APL21" s="84"/>
      <c r="APM21" s="84"/>
      <c r="APN21" s="84"/>
      <c r="APO21" s="84"/>
      <c r="APP21" s="84"/>
      <c r="APQ21" s="84"/>
      <c r="APR21" s="84"/>
      <c r="APS21" s="84"/>
      <c r="APT21" s="84"/>
      <c r="APU21" s="84"/>
      <c r="APV21" s="84"/>
      <c r="APW21" s="84"/>
      <c r="APX21" s="84"/>
      <c r="APY21" s="84"/>
      <c r="APZ21" s="84"/>
      <c r="AQA21" s="84"/>
      <c r="AQB21" s="84"/>
      <c r="AQC21" s="84"/>
      <c r="AQD21" s="84"/>
      <c r="AQE21" s="84"/>
      <c r="AQF21" s="84"/>
      <c r="AQG21" s="84"/>
      <c r="AQH21" s="84"/>
      <c r="AQI21" s="84"/>
      <c r="AQJ21" s="84"/>
      <c r="AQK21" s="84"/>
      <c r="AQL21" s="84"/>
      <c r="AQM21" s="84"/>
      <c r="AQN21" s="84"/>
      <c r="AQO21" s="84"/>
      <c r="AQP21" s="84"/>
      <c r="AQQ21" s="84"/>
      <c r="AQR21" s="84"/>
      <c r="AQS21" s="84"/>
      <c r="AQT21" s="84"/>
      <c r="AQU21" s="84"/>
      <c r="AQV21" s="84"/>
      <c r="AQW21" s="84"/>
      <c r="AQX21" s="84"/>
      <c r="AQY21" s="84"/>
      <c r="AQZ21" s="84"/>
      <c r="ARA21" s="84"/>
      <c r="ARB21" s="84"/>
      <c r="ARC21" s="84"/>
      <c r="ARD21" s="84"/>
      <c r="ARE21" s="84"/>
      <c r="ARF21" s="84"/>
      <c r="ARG21" s="84"/>
      <c r="ARH21" s="84"/>
      <c r="ARI21" s="84"/>
      <c r="ARJ21" s="84"/>
      <c r="ARK21" s="84"/>
      <c r="ARL21" s="84"/>
      <c r="ARM21" s="84"/>
      <c r="ARN21" s="84"/>
      <c r="ARO21" s="84"/>
      <c r="ARP21" s="84"/>
      <c r="ARQ21" s="84"/>
      <c r="ARR21" s="84"/>
      <c r="ARS21" s="84"/>
      <c r="ART21" s="84"/>
      <c r="ARU21" s="84"/>
      <c r="ARV21" s="84"/>
      <c r="ARW21" s="84"/>
      <c r="ARX21" s="84"/>
      <c r="ARY21" s="84"/>
      <c r="ARZ21" s="84"/>
      <c r="ASA21" s="84"/>
      <c r="ASB21" s="84"/>
      <c r="ASC21" s="84"/>
      <c r="ASD21" s="84"/>
      <c r="ASE21" s="84"/>
      <c r="ASF21" s="84"/>
      <c r="ASG21" s="84"/>
      <c r="ASH21" s="84"/>
      <c r="ASI21" s="84"/>
      <c r="ASJ21" s="84"/>
      <c r="ASK21" s="84"/>
      <c r="ASL21" s="84"/>
      <c r="ASM21" s="84"/>
      <c r="ASN21" s="84"/>
      <c r="ASO21" s="84"/>
      <c r="ASP21" s="84"/>
      <c r="ASQ21" s="84"/>
      <c r="ASR21" s="84"/>
      <c r="ASS21" s="84"/>
      <c r="AST21" s="84"/>
      <c r="ASU21" s="84"/>
      <c r="ASV21" s="84"/>
      <c r="ASW21" s="84"/>
      <c r="ASX21" s="84"/>
      <c r="ASY21" s="84"/>
      <c r="ASZ21" s="84"/>
      <c r="ATA21" s="84"/>
      <c r="ATB21" s="84"/>
      <c r="ATC21" s="84"/>
      <c r="ATD21" s="84"/>
      <c r="ATE21" s="84"/>
      <c r="ATF21" s="84"/>
      <c r="ATG21" s="84"/>
      <c r="ATH21" s="84"/>
      <c r="ATI21" s="84"/>
      <c r="ATJ21" s="84"/>
      <c r="ATK21" s="84"/>
      <c r="ATL21" s="84"/>
      <c r="ATM21" s="84"/>
      <c r="ATN21" s="84"/>
      <c r="ATO21" s="84"/>
      <c r="ATP21" s="84"/>
      <c r="ATQ21" s="84"/>
      <c r="ATR21" s="84"/>
      <c r="ATS21" s="84"/>
      <c r="ATT21" s="84"/>
      <c r="ATU21" s="84"/>
      <c r="ATV21" s="84"/>
      <c r="ATW21" s="84"/>
      <c r="ATX21" s="84"/>
      <c r="ATY21" s="84"/>
      <c r="ATZ21" s="84"/>
      <c r="AUA21" s="84"/>
      <c r="AUB21" s="84"/>
      <c r="AUC21" s="84"/>
      <c r="AUD21" s="84"/>
      <c r="AUE21" s="84"/>
      <c r="AUF21" s="84"/>
      <c r="AUG21" s="84"/>
      <c r="AUH21" s="84"/>
      <c r="AUI21" s="84"/>
      <c r="AUJ21" s="84"/>
      <c r="AUK21" s="84"/>
      <c r="AUL21" s="84"/>
      <c r="AUM21" s="84"/>
      <c r="AUN21" s="84"/>
      <c r="AUO21" s="84"/>
      <c r="AUP21" s="84"/>
      <c r="AUQ21" s="84"/>
      <c r="AUR21" s="84"/>
      <c r="AUS21" s="84"/>
      <c r="AUT21" s="84"/>
      <c r="AUU21" s="84"/>
      <c r="AUV21" s="84"/>
      <c r="AUW21" s="84"/>
      <c r="AUX21" s="84"/>
      <c r="AUY21" s="84"/>
      <c r="AUZ21" s="84"/>
      <c r="AVA21" s="84"/>
      <c r="AVB21" s="84"/>
      <c r="AVC21" s="84"/>
      <c r="AVD21" s="84"/>
      <c r="AVE21" s="84"/>
      <c r="AVF21" s="84"/>
      <c r="AVG21" s="84"/>
      <c r="AVH21" s="84"/>
      <c r="AVI21" s="84"/>
      <c r="AVJ21" s="84"/>
      <c r="AVK21" s="84"/>
      <c r="AVL21" s="84"/>
      <c r="AVM21" s="84"/>
      <c r="AVN21" s="84"/>
      <c r="AVO21" s="84"/>
      <c r="AVP21" s="84"/>
      <c r="AVQ21" s="84"/>
      <c r="AVR21" s="84"/>
      <c r="AVS21" s="84"/>
      <c r="AVT21" s="84"/>
      <c r="AVU21" s="84"/>
      <c r="AVV21" s="84"/>
      <c r="AVW21" s="84"/>
      <c r="AVX21" s="84"/>
      <c r="AVY21" s="84"/>
      <c r="AVZ21" s="84"/>
      <c r="AWA21" s="84"/>
      <c r="AWB21" s="84"/>
      <c r="AWC21" s="84"/>
      <c r="AWD21" s="84"/>
      <c r="AWE21" s="84"/>
      <c r="AWF21" s="84"/>
      <c r="AWG21" s="84"/>
      <c r="AWH21" s="84"/>
      <c r="AWI21" s="84"/>
      <c r="AWJ21" s="84"/>
      <c r="AWK21" s="84"/>
      <c r="AWL21" s="84"/>
      <c r="AWM21" s="84"/>
      <c r="AWN21" s="84"/>
      <c r="AWO21" s="84"/>
      <c r="AWP21" s="84"/>
      <c r="AWQ21" s="84"/>
      <c r="AWR21" s="84"/>
      <c r="AWS21" s="84"/>
      <c r="AWT21" s="84"/>
      <c r="AWU21" s="84"/>
      <c r="AWV21" s="84"/>
      <c r="AWW21" s="84"/>
      <c r="AWX21" s="84"/>
      <c r="AWY21" s="84"/>
      <c r="AWZ21" s="84"/>
      <c r="AXA21" s="84"/>
      <c r="AXB21" s="84"/>
      <c r="AXC21" s="84"/>
      <c r="AXD21" s="84"/>
      <c r="AXE21" s="84"/>
      <c r="AXF21" s="84"/>
      <c r="AXG21" s="84"/>
      <c r="AXH21" s="84"/>
      <c r="AXI21" s="84"/>
      <c r="AXJ21" s="84"/>
      <c r="AXK21" s="84"/>
      <c r="AXL21" s="84"/>
      <c r="AXM21" s="84"/>
      <c r="AXN21" s="84"/>
      <c r="AXO21" s="84"/>
      <c r="AXP21" s="84"/>
      <c r="AXQ21" s="84"/>
      <c r="AXR21" s="84"/>
      <c r="AXS21" s="84"/>
      <c r="AXT21" s="84"/>
      <c r="AXU21" s="84"/>
      <c r="AXV21" s="84"/>
      <c r="AXW21" s="84"/>
      <c r="AXX21" s="84"/>
      <c r="AXY21" s="84"/>
      <c r="AXZ21" s="84"/>
      <c r="AYA21" s="84"/>
      <c r="AYB21" s="84"/>
      <c r="AYC21" s="84"/>
      <c r="AYD21" s="84"/>
      <c r="AYE21" s="84"/>
      <c r="AYF21" s="84"/>
      <c r="AYG21" s="84"/>
      <c r="AYH21" s="84"/>
      <c r="AYI21" s="84"/>
      <c r="AYJ21" s="84"/>
      <c r="AYK21" s="84"/>
      <c r="AYL21" s="84"/>
      <c r="AYM21" s="84"/>
      <c r="AYN21" s="84"/>
      <c r="AYO21" s="84"/>
      <c r="AYP21" s="84"/>
      <c r="AYQ21" s="84"/>
      <c r="AYR21" s="84"/>
      <c r="AYS21" s="84"/>
      <c r="AYT21" s="84"/>
      <c r="AYU21" s="84"/>
      <c r="AYV21" s="84"/>
      <c r="AYW21" s="84"/>
      <c r="AYX21" s="84"/>
      <c r="AYY21" s="84"/>
      <c r="AYZ21" s="84"/>
      <c r="AZA21" s="84"/>
      <c r="AZB21" s="84"/>
      <c r="AZC21" s="84"/>
      <c r="AZD21" s="84"/>
      <c r="AZE21" s="84"/>
      <c r="AZF21" s="84"/>
      <c r="AZG21" s="84"/>
      <c r="AZH21" s="84"/>
      <c r="AZI21" s="84"/>
      <c r="AZJ21" s="84"/>
      <c r="AZK21" s="84"/>
      <c r="AZL21" s="84"/>
      <c r="AZM21" s="84"/>
      <c r="AZN21" s="84"/>
      <c r="AZO21" s="84"/>
      <c r="AZP21" s="84"/>
      <c r="AZQ21" s="84"/>
      <c r="AZR21" s="84"/>
      <c r="AZS21" s="84"/>
      <c r="AZT21" s="84"/>
      <c r="AZU21" s="84"/>
      <c r="AZV21" s="84"/>
      <c r="AZW21" s="84"/>
      <c r="AZX21" s="84"/>
      <c r="AZY21" s="84"/>
      <c r="AZZ21" s="84"/>
      <c r="BAA21" s="84"/>
      <c r="BAB21" s="84"/>
      <c r="BAC21" s="84"/>
      <c r="BAD21" s="84"/>
      <c r="BAE21" s="84"/>
      <c r="BAF21" s="84"/>
      <c r="BAG21" s="84"/>
      <c r="BAH21" s="84"/>
      <c r="BAI21" s="84"/>
      <c r="BAJ21" s="84"/>
      <c r="BAK21" s="84"/>
      <c r="BAL21" s="84"/>
      <c r="BAM21" s="84"/>
      <c r="BAN21" s="84"/>
      <c r="BAO21" s="84"/>
      <c r="BAP21" s="84"/>
      <c r="BAQ21" s="84"/>
      <c r="BAR21" s="84"/>
      <c r="BAS21" s="84"/>
      <c r="BAT21" s="84"/>
      <c r="BAU21" s="84"/>
      <c r="BAV21" s="84"/>
      <c r="BAW21" s="84"/>
      <c r="BAX21" s="84"/>
      <c r="BAY21" s="84"/>
      <c r="BAZ21" s="84"/>
      <c r="BBA21" s="84"/>
      <c r="BBB21" s="84"/>
      <c r="BBC21" s="84"/>
      <c r="BBD21" s="84"/>
      <c r="BBE21" s="84"/>
      <c r="BBF21" s="84"/>
      <c r="BBG21" s="84"/>
      <c r="BBH21" s="84"/>
      <c r="BBI21" s="84"/>
      <c r="BBJ21" s="84"/>
      <c r="BBK21" s="84"/>
      <c r="BBL21" s="84"/>
      <c r="BBM21" s="84"/>
      <c r="BBN21" s="84"/>
      <c r="BBO21" s="84"/>
      <c r="BBP21" s="84"/>
      <c r="BBQ21" s="84"/>
      <c r="BBR21" s="84"/>
      <c r="BBS21" s="84"/>
      <c r="BBT21" s="84"/>
      <c r="BBU21" s="84"/>
      <c r="BBV21" s="84"/>
      <c r="BBW21" s="84"/>
      <c r="BBX21" s="84"/>
      <c r="BBY21" s="84"/>
      <c r="BBZ21" s="84"/>
      <c r="BCA21" s="84"/>
      <c r="BCB21" s="84"/>
      <c r="BCC21" s="84"/>
      <c r="BCD21" s="84"/>
      <c r="BCE21" s="84"/>
      <c r="BCF21" s="84"/>
      <c r="BCG21" s="84"/>
      <c r="BCH21" s="84"/>
      <c r="BCI21" s="84"/>
      <c r="BCJ21" s="84"/>
      <c r="BCK21" s="84"/>
      <c r="BCL21" s="84"/>
      <c r="BCM21" s="84"/>
      <c r="BCN21" s="84"/>
      <c r="BCO21" s="84"/>
      <c r="BCP21" s="84"/>
      <c r="BCQ21" s="84"/>
      <c r="BCR21" s="84"/>
      <c r="BCS21" s="84"/>
      <c r="BCT21" s="84"/>
      <c r="BCU21" s="84"/>
      <c r="BCV21" s="84"/>
      <c r="BCW21" s="84"/>
      <c r="BCX21" s="84"/>
      <c r="BCY21" s="84"/>
      <c r="BCZ21" s="84"/>
      <c r="BDA21" s="84"/>
      <c r="BDB21" s="84"/>
      <c r="BDC21" s="84"/>
      <c r="BDD21" s="84"/>
      <c r="BDE21" s="84"/>
      <c r="BDF21" s="84"/>
      <c r="BDG21" s="84"/>
      <c r="BDH21" s="84"/>
      <c r="BDI21" s="84"/>
      <c r="BDJ21" s="84"/>
      <c r="BDK21" s="84"/>
      <c r="BDL21" s="84"/>
      <c r="BDM21" s="84"/>
      <c r="BDN21" s="84"/>
      <c r="BDO21" s="84"/>
      <c r="BDP21" s="84"/>
      <c r="BDQ21" s="84"/>
      <c r="BDR21" s="84"/>
      <c r="BDS21" s="84"/>
      <c r="BDT21" s="84"/>
      <c r="BDU21" s="84"/>
      <c r="BDV21" s="84"/>
      <c r="BDW21" s="84"/>
      <c r="BDX21" s="84"/>
      <c r="BDY21" s="84"/>
      <c r="BDZ21" s="84"/>
      <c r="BEA21" s="84"/>
      <c r="BEB21" s="84"/>
      <c r="BEC21" s="84"/>
      <c r="BED21" s="84"/>
      <c r="BEE21" s="84"/>
      <c r="BEF21" s="84"/>
      <c r="BEG21" s="84"/>
      <c r="BEH21" s="84"/>
      <c r="BEI21" s="84"/>
      <c r="BEJ21" s="84"/>
      <c r="BEK21" s="84"/>
      <c r="BEL21" s="84"/>
      <c r="BEM21" s="84"/>
      <c r="BEN21" s="84"/>
      <c r="BEO21" s="84"/>
      <c r="BEP21" s="84"/>
      <c r="BEQ21" s="84"/>
      <c r="BER21" s="84"/>
      <c r="BES21" s="84"/>
      <c r="BET21" s="84"/>
      <c r="BEU21" s="84"/>
      <c r="BEV21" s="84"/>
      <c r="BEW21" s="84"/>
      <c r="BEX21" s="84"/>
      <c r="BEY21" s="84"/>
      <c r="BEZ21" s="84"/>
      <c r="BFA21" s="84"/>
      <c r="BFB21" s="84"/>
      <c r="BFC21" s="84"/>
      <c r="BFD21" s="84"/>
      <c r="BFE21" s="84"/>
      <c r="BFF21" s="84"/>
      <c r="BFG21" s="84"/>
      <c r="BFH21" s="84"/>
      <c r="BFI21" s="84"/>
      <c r="BFJ21" s="84"/>
      <c r="BFK21" s="84"/>
      <c r="BFL21" s="84"/>
      <c r="BFM21" s="84"/>
      <c r="BFN21" s="84"/>
      <c r="BFO21" s="84"/>
      <c r="BFP21" s="84"/>
      <c r="BFQ21" s="84"/>
      <c r="BFR21" s="84"/>
      <c r="BFS21" s="84"/>
      <c r="BFT21" s="84"/>
      <c r="BFU21" s="84"/>
      <c r="BFV21" s="84"/>
      <c r="BFW21" s="84"/>
      <c r="BFX21" s="84"/>
      <c r="BFY21" s="84"/>
      <c r="BFZ21" s="84"/>
      <c r="BGA21" s="84"/>
      <c r="BGB21" s="84"/>
      <c r="BGC21" s="84"/>
      <c r="BGD21" s="84"/>
      <c r="BGE21" s="84"/>
      <c r="BGF21" s="84"/>
      <c r="BGG21" s="84"/>
      <c r="BGH21" s="84"/>
      <c r="BGI21" s="84"/>
      <c r="BGJ21" s="84"/>
      <c r="BGK21" s="84"/>
      <c r="BGL21" s="84"/>
      <c r="BGM21" s="84"/>
      <c r="BGN21" s="84"/>
      <c r="BGO21" s="84"/>
      <c r="BGP21" s="84"/>
      <c r="BGQ21" s="84"/>
      <c r="BGR21" s="84"/>
      <c r="BGS21" s="84"/>
      <c r="BGT21" s="84"/>
      <c r="BGU21" s="84"/>
      <c r="BGV21" s="84"/>
      <c r="BGW21" s="84"/>
      <c r="BGX21" s="84"/>
      <c r="BGY21" s="84"/>
      <c r="BGZ21" s="84"/>
      <c r="BHA21" s="84"/>
      <c r="BHB21" s="84"/>
      <c r="BHC21" s="84"/>
      <c r="BHD21" s="84"/>
      <c r="BHE21" s="84"/>
      <c r="BHF21" s="84"/>
      <c r="BHG21" s="84"/>
      <c r="BHH21" s="84"/>
      <c r="BHI21" s="84"/>
      <c r="BHJ21" s="84"/>
      <c r="BHK21" s="84"/>
      <c r="BHL21" s="84"/>
      <c r="BHM21" s="84"/>
      <c r="BHN21" s="84"/>
      <c r="BHO21" s="84"/>
      <c r="BHP21" s="84"/>
      <c r="BHQ21" s="84"/>
      <c r="BHR21" s="84"/>
      <c r="BHS21" s="84"/>
      <c r="BHT21" s="84"/>
      <c r="BHU21" s="84"/>
      <c r="BHV21" s="84"/>
      <c r="BHW21" s="84"/>
      <c r="BHX21" s="84"/>
      <c r="BHY21" s="84"/>
      <c r="BHZ21" s="84"/>
      <c r="BIA21" s="84"/>
      <c r="BIB21" s="84"/>
      <c r="BIC21" s="84"/>
      <c r="BID21" s="84"/>
      <c r="BIE21" s="84"/>
      <c r="BIF21" s="84"/>
      <c r="BIG21" s="84"/>
      <c r="BIH21" s="84"/>
      <c r="BII21" s="84"/>
      <c r="BIJ21" s="84"/>
      <c r="BIK21" s="84"/>
      <c r="BIL21" s="84"/>
      <c r="BIM21" s="84"/>
      <c r="BIN21" s="84"/>
      <c r="BIO21" s="84"/>
      <c r="BIP21" s="84"/>
      <c r="BIQ21" s="84"/>
      <c r="BIR21" s="84"/>
      <c r="BIS21" s="84"/>
      <c r="BIT21" s="84"/>
      <c r="BIU21" s="84"/>
      <c r="BIV21" s="84"/>
      <c r="BIW21" s="84"/>
      <c r="BIX21" s="84"/>
      <c r="BIY21" s="84"/>
      <c r="BIZ21" s="84"/>
      <c r="BJA21" s="84"/>
      <c r="BJB21" s="84"/>
      <c r="BJC21" s="84"/>
      <c r="BJD21" s="84"/>
      <c r="BJE21" s="84"/>
      <c r="BJF21" s="84"/>
      <c r="BJG21" s="84"/>
      <c r="BJH21" s="84"/>
      <c r="BJI21" s="84"/>
      <c r="BJJ21" s="84"/>
      <c r="BJK21" s="84"/>
      <c r="BJL21" s="84"/>
      <c r="BJM21" s="84"/>
      <c r="BJN21" s="84"/>
      <c r="BJO21" s="84"/>
      <c r="BJP21" s="84"/>
      <c r="BJQ21" s="84"/>
      <c r="BJR21" s="84"/>
      <c r="BJS21" s="84"/>
      <c r="BJT21" s="84"/>
      <c r="BJU21" s="84"/>
      <c r="BJV21" s="84"/>
      <c r="BJW21" s="84"/>
      <c r="BJX21" s="84"/>
      <c r="BJY21" s="84"/>
      <c r="BJZ21" s="84"/>
      <c r="BKA21" s="84"/>
      <c r="BKB21" s="84"/>
      <c r="BKC21" s="84"/>
      <c r="BKD21" s="84"/>
      <c r="BKE21" s="84"/>
      <c r="BKF21" s="84"/>
      <c r="BKG21" s="84"/>
      <c r="BKH21" s="84"/>
      <c r="BKI21" s="84"/>
      <c r="BKJ21" s="84"/>
      <c r="BKK21" s="84"/>
      <c r="BKL21" s="84"/>
      <c r="BKM21" s="84"/>
      <c r="BKN21" s="84"/>
      <c r="BKO21" s="84"/>
      <c r="BKP21" s="84"/>
      <c r="BKQ21" s="84"/>
      <c r="BKR21" s="84"/>
      <c r="BKS21" s="84"/>
      <c r="BKT21" s="84"/>
      <c r="BKU21" s="84"/>
      <c r="BKV21" s="84"/>
      <c r="BKW21" s="84"/>
      <c r="BKX21" s="84"/>
      <c r="BKY21" s="84"/>
      <c r="BKZ21" s="84"/>
      <c r="BLA21" s="84"/>
      <c r="BLB21" s="84"/>
      <c r="BLC21" s="84"/>
      <c r="BLD21" s="84"/>
      <c r="BLE21" s="84"/>
      <c r="BLF21" s="84"/>
      <c r="BLG21" s="84"/>
      <c r="BLH21" s="84"/>
      <c r="BLI21" s="84"/>
      <c r="BLJ21" s="84"/>
      <c r="BLK21" s="84"/>
      <c r="BLL21" s="84"/>
      <c r="BLM21" s="84"/>
      <c r="BLN21" s="84"/>
      <c r="BLO21" s="84"/>
      <c r="BLP21" s="84"/>
      <c r="BLQ21" s="84"/>
      <c r="BLR21" s="84"/>
      <c r="BLS21" s="84"/>
      <c r="BLT21" s="84"/>
      <c r="BLU21" s="84"/>
      <c r="BLV21" s="84"/>
      <c r="BLW21" s="84"/>
      <c r="BLX21" s="84"/>
      <c r="BLY21" s="84"/>
      <c r="BLZ21" s="84"/>
      <c r="BMA21" s="84"/>
      <c r="BMB21" s="84"/>
      <c r="BMC21" s="84"/>
      <c r="BMD21" s="84"/>
      <c r="BME21" s="84"/>
      <c r="BMF21" s="84"/>
      <c r="BMG21" s="84"/>
      <c r="BMH21" s="84"/>
      <c r="BMI21" s="84"/>
      <c r="BMJ21" s="84"/>
      <c r="BMK21" s="84"/>
      <c r="BML21" s="84"/>
      <c r="BMM21" s="84"/>
      <c r="BMN21" s="84"/>
      <c r="BMO21" s="84"/>
      <c r="BMP21" s="84"/>
      <c r="BMQ21" s="84"/>
      <c r="BMR21" s="84"/>
      <c r="BMS21" s="84"/>
      <c r="BMT21" s="84"/>
      <c r="BMU21" s="84"/>
      <c r="BMV21" s="84"/>
      <c r="BMW21" s="84"/>
      <c r="BMX21" s="84"/>
      <c r="BMY21" s="84"/>
      <c r="BMZ21" s="84"/>
      <c r="BNA21" s="84"/>
      <c r="BNB21" s="84"/>
      <c r="BNC21" s="84"/>
      <c r="BND21" s="84"/>
      <c r="BNE21" s="84"/>
      <c r="BNF21" s="84"/>
      <c r="BNG21" s="84"/>
      <c r="BNH21" s="84"/>
      <c r="BNI21" s="84"/>
      <c r="BNJ21" s="84"/>
      <c r="BNK21" s="84"/>
      <c r="BNL21" s="84"/>
      <c r="BNM21" s="84"/>
      <c r="BNN21" s="84"/>
      <c r="BNO21" s="84"/>
      <c r="BNP21" s="84"/>
      <c r="BNQ21" s="84"/>
      <c r="BNR21" s="84"/>
      <c r="BNS21" s="84"/>
      <c r="BNT21" s="84"/>
      <c r="BNU21" s="84"/>
      <c r="BNV21" s="84"/>
      <c r="BNW21" s="84"/>
      <c r="BNX21" s="84"/>
      <c r="BNY21" s="84"/>
      <c r="BNZ21" s="84"/>
      <c r="BOA21" s="84"/>
      <c r="BOB21" s="84"/>
      <c r="BOC21" s="84"/>
      <c r="BOD21" s="84"/>
      <c r="BOE21" s="84"/>
      <c r="BOF21" s="84"/>
      <c r="BOG21" s="84"/>
      <c r="BOH21" s="84"/>
      <c r="BOI21" s="84"/>
      <c r="BOJ21" s="84"/>
      <c r="BOK21" s="84"/>
      <c r="BOL21" s="84"/>
      <c r="BOM21" s="84"/>
      <c r="BON21" s="84"/>
      <c r="BOO21" s="84"/>
      <c r="BOP21" s="84"/>
      <c r="BOQ21" s="84"/>
      <c r="BOR21" s="84"/>
      <c r="BOS21" s="84"/>
      <c r="BOT21" s="84"/>
      <c r="BOU21" s="84"/>
      <c r="BOV21" s="84"/>
      <c r="BOW21" s="84"/>
      <c r="BOX21" s="84"/>
      <c r="BOY21" s="84"/>
      <c r="BOZ21" s="84"/>
      <c r="BPA21" s="84"/>
      <c r="BPB21" s="84"/>
      <c r="BPC21" s="84"/>
      <c r="BPD21" s="84"/>
      <c r="BPE21" s="84"/>
      <c r="BPF21" s="84"/>
      <c r="BPG21" s="84"/>
      <c r="BPH21" s="84"/>
      <c r="BPI21" s="84"/>
      <c r="BPJ21" s="84"/>
      <c r="BPK21" s="84"/>
      <c r="BPL21" s="84"/>
      <c r="BPM21" s="84"/>
      <c r="BPN21" s="84"/>
      <c r="BPO21" s="84"/>
      <c r="BPP21" s="84"/>
      <c r="BPQ21" s="84"/>
      <c r="BPR21" s="84"/>
      <c r="BPS21" s="84"/>
      <c r="BPT21" s="84"/>
      <c r="BPU21" s="84"/>
      <c r="BPV21" s="84"/>
      <c r="BPW21" s="84"/>
      <c r="BPX21" s="84"/>
      <c r="BPY21" s="84"/>
      <c r="BPZ21" s="84"/>
      <c r="BQA21" s="84"/>
      <c r="BQB21" s="84"/>
      <c r="BQC21" s="84"/>
      <c r="BQD21" s="84"/>
      <c r="BQE21" s="84"/>
      <c r="BQF21" s="84"/>
      <c r="BQG21" s="84"/>
      <c r="BQH21" s="84"/>
      <c r="BQI21" s="84"/>
      <c r="BQJ21" s="84"/>
      <c r="BQK21" s="84"/>
      <c r="BQL21" s="84"/>
      <c r="BQM21" s="84"/>
      <c r="BQN21" s="84"/>
      <c r="BQO21" s="84"/>
      <c r="BQP21" s="84"/>
      <c r="BQQ21" s="84"/>
      <c r="BQR21" s="84"/>
      <c r="BQS21" s="84"/>
      <c r="BQT21" s="84"/>
      <c r="BQU21" s="84"/>
      <c r="BQV21" s="84"/>
      <c r="BQW21" s="84"/>
      <c r="BQX21" s="84"/>
      <c r="BQY21" s="84"/>
      <c r="BQZ21" s="84"/>
      <c r="BRA21" s="84"/>
      <c r="BRB21" s="84"/>
      <c r="BRC21" s="84"/>
      <c r="BRD21" s="84"/>
      <c r="BRE21" s="84"/>
      <c r="BRF21" s="84"/>
      <c r="BRG21" s="84"/>
      <c r="BRH21" s="84"/>
      <c r="BRI21" s="84"/>
      <c r="BRJ21" s="84"/>
      <c r="BRK21" s="84"/>
      <c r="BRL21" s="84"/>
      <c r="BRM21" s="84"/>
      <c r="BRN21" s="84"/>
      <c r="BRO21" s="84"/>
      <c r="BRP21" s="84"/>
      <c r="BRQ21" s="84"/>
      <c r="BRR21" s="84"/>
      <c r="BRS21" s="84"/>
      <c r="BRT21" s="84"/>
      <c r="BRU21" s="84"/>
      <c r="BRV21" s="84"/>
      <c r="BRW21" s="84"/>
      <c r="BRX21" s="84"/>
      <c r="BRY21" s="84"/>
      <c r="BRZ21" s="84"/>
      <c r="BSA21" s="84"/>
      <c r="BSB21" s="84"/>
      <c r="BSC21" s="84"/>
      <c r="BSD21" s="84"/>
      <c r="BSE21" s="84"/>
      <c r="BSF21" s="84"/>
      <c r="BSG21" s="84"/>
      <c r="BSH21" s="84"/>
      <c r="BSI21" s="84"/>
      <c r="BSJ21" s="84"/>
      <c r="BSK21" s="84"/>
      <c r="BSL21" s="84"/>
      <c r="BSM21" s="84"/>
      <c r="BSN21" s="84"/>
      <c r="BSO21" s="84"/>
      <c r="BSP21" s="84"/>
      <c r="BSQ21" s="84"/>
      <c r="BSR21" s="84"/>
      <c r="BSS21" s="84"/>
      <c r="BST21" s="84"/>
      <c r="BSU21" s="84"/>
      <c r="BSV21" s="84"/>
      <c r="BSW21" s="84"/>
      <c r="BSX21" s="84"/>
      <c r="BSY21" s="84"/>
      <c r="BSZ21" s="84"/>
      <c r="BTA21" s="84"/>
      <c r="BTB21" s="84"/>
      <c r="BTC21" s="84"/>
      <c r="BTD21" s="84"/>
      <c r="BTE21" s="84"/>
      <c r="BTF21" s="84"/>
      <c r="BTG21" s="84"/>
      <c r="BTH21" s="84"/>
      <c r="BTI21" s="84"/>
      <c r="BTJ21" s="84"/>
      <c r="BTK21" s="84"/>
      <c r="BTL21" s="84"/>
      <c r="BTM21" s="84"/>
      <c r="BTN21" s="84"/>
      <c r="BTO21" s="84"/>
      <c r="BTP21" s="84"/>
      <c r="BTQ21" s="84"/>
      <c r="BTR21" s="84"/>
      <c r="BTS21" s="84"/>
      <c r="BTT21" s="84"/>
      <c r="BTU21" s="84"/>
      <c r="BTV21" s="84"/>
      <c r="BTW21" s="84"/>
      <c r="BTX21" s="84"/>
      <c r="BTY21" s="84"/>
      <c r="BTZ21" s="84"/>
      <c r="BUA21" s="84"/>
      <c r="BUB21" s="84"/>
      <c r="BUC21" s="84"/>
      <c r="BUD21" s="84"/>
      <c r="BUE21" s="84"/>
      <c r="BUF21" s="84"/>
      <c r="BUG21" s="84"/>
      <c r="BUH21" s="84"/>
      <c r="BUI21" s="84"/>
      <c r="BUJ21" s="84"/>
      <c r="BUK21" s="84"/>
      <c r="BUL21" s="84"/>
      <c r="BUM21" s="84"/>
      <c r="BUN21" s="84"/>
      <c r="BUO21" s="84"/>
      <c r="BUP21" s="84"/>
      <c r="BUQ21" s="84"/>
      <c r="BUR21" s="84"/>
      <c r="BUS21" s="84"/>
      <c r="BUT21" s="84"/>
      <c r="BUU21" s="84"/>
      <c r="BUV21" s="84"/>
      <c r="BUW21" s="84"/>
      <c r="BUX21" s="84"/>
      <c r="BUY21" s="84"/>
      <c r="BUZ21" s="84"/>
      <c r="BVA21" s="84"/>
      <c r="BVB21" s="84"/>
      <c r="BVC21" s="84"/>
      <c r="BVD21" s="84"/>
      <c r="BVE21" s="84"/>
      <c r="BVF21" s="84"/>
      <c r="BVG21" s="84"/>
      <c r="BVH21" s="84"/>
      <c r="BVI21" s="84"/>
      <c r="BVJ21" s="84"/>
      <c r="BVK21" s="84"/>
      <c r="BVL21" s="84"/>
      <c r="BVM21" s="84"/>
      <c r="BVN21" s="84"/>
      <c r="BVO21" s="84"/>
      <c r="BVP21" s="84"/>
      <c r="BVQ21" s="84"/>
      <c r="BVR21" s="84"/>
      <c r="BVS21" s="84"/>
      <c r="BVT21" s="84"/>
      <c r="BVU21" s="84"/>
      <c r="BVV21" s="84"/>
      <c r="BVW21" s="84"/>
      <c r="BVX21" s="84"/>
      <c r="BVY21" s="84"/>
      <c r="BVZ21" s="84"/>
      <c r="BWA21" s="84"/>
      <c r="BWB21" s="84"/>
      <c r="BWC21" s="84"/>
      <c r="BWD21" s="84"/>
      <c r="BWE21" s="84"/>
      <c r="BWF21" s="84"/>
      <c r="BWG21" s="84"/>
      <c r="BWH21" s="84"/>
      <c r="BWI21" s="84"/>
      <c r="BWJ21" s="84"/>
      <c r="BWK21" s="84"/>
      <c r="BWL21" s="84"/>
      <c r="BWM21" s="84"/>
      <c r="BWN21" s="84"/>
      <c r="BWO21" s="84"/>
      <c r="BWP21" s="84"/>
      <c r="BWQ21" s="84"/>
      <c r="BWR21" s="84"/>
      <c r="BWS21" s="84"/>
      <c r="BWT21" s="84"/>
      <c r="BWU21" s="84"/>
      <c r="BWV21" s="84"/>
      <c r="BWW21" s="84"/>
      <c r="BWX21" s="84"/>
      <c r="BWY21" s="84"/>
      <c r="BWZ21" s="84"/>
      <c r="BXA21" s="84"/>
      <c r="BXB21" s="84"/>
      <c r="BXC21" s="84"/>
      <c r="BXD21" s="84"/>
      <c r="BXE21" s="84"/>
      <c r="BXF21" s="84"/>
      <c r="BXG21" s="84"/>
      <c r="BXH21" s="84"/>
      <c r="BXI21" s="84"/>
      <c r="BXJ21" s="84"/>
      <c r="BXK21" s="84"/>
      <c r="BXL21" s="84"/>
      <c r="BXM21" s="84"/>
      <c r="BXN21" s="84"/>
      <c r="BXO21" s="84"/>
      <c r="BXP21" s="84"/>
      <c r="BXQ21" s="84"/>
      <c r="BXR21" s="84"/>
      <c r="BXS21" s="84"/>
      <c r="BXT21" s="84"/>
      <c r="BXU21" s="84"/>
      <c r="BXV21" s="84"/>
      <c r="BXW21" s="84"/>
      <c r="BXX21" s="84"/>
      <c r="BXY21" s="84"/>
      <c r="BXZ21" s="84"/>
      <c r="BYA21" s="84"/>
      <c r="BYB21" s="84"/>
      <c r="BYC21" s="84"/>
      <c r="BYD21" s="84"/>
      <c r="BYE21" s="84"/>
      <c r="BYF21" s="84"/>
      <c r="BYG21" s="84"/>
      <c r="BYH21" s="84"/>
      <c r="BYI21" s="84"/>
      <c r="BYJ21" s="84"/>
      <c r="BYK21" s="84"/>
      <c r="BYL21" s="84"/>
      <c r="BYM21" s="84"/>
      <c r="BYN21" s="84"/>
      <c r="BYO21" s="84"/>
      <c r="BYP21" s="84"/>
      <c r="BYQ21" s="84"/>
      <c r="BYR21" s="84"/>
      <c r="BYS21" s="84"/>
      <c r="BYT21" s="84"/>
      <c r="BYU21" s="84"/>
      <c r="BYV21" s="84"/>
      <c r="BYW21" s="84"/>
      <c r="BYX21" s="84"/>
      <c r="BYY21" s="84"/>
      <c r="BYZ21" s="84"/>
      <c r="BZA21" s="84"/>
      <c r="BZB21" s="84"/>
      <c r="BZC21" s="84"/>
      <c r="BZD21" s="84"/>
      <c r="BZE21" s="84"/>
      <c r="BZF21" s="84"/>
      <c r="BZG21" s="84"/>
      <c r="BZH21" s="84"/>
      <c r="BZI21" s="84"/>
      <c r="BZJ21" s="84"/>
      <c r="BZK21" s="84"/>
      <c r="BZL21" s="84"/>
      <c r="BZM21" s="84"/>
      <c r="BZN21" s="84"/>
      <c r="BZO21" s="84"/>
      <c r="BZP21" s="84"/>
      <c r="BZQ21" s="84"/>
      <c r="BZR21" s="84"/>
      <c r="BZS21" s="84"/>
      <c r="BZT21" s="84"/>
      <c r="BZU21" s="84"/>
      <c r="BZV21" s="84"/>
      <c r="BZW21" s="84"/>
      <c r="BZX21" s="84"/>
      <c r="BZY21" s="84"/>
      <c r="BZZ21" s="84"/>
      <c r="CAA21" s="84"/>
      <c r="CAB21" s="84"/>
      <c r="CAC21" s="84"/>
      <c r="CAD21" s="84"/>
      <c r="CAE21" s="84"/>
      <c r="CAF21" s="84"/>
      <c r="CAG21" s="84"/>
      <c r="CAH21" s="84"/>
      <c r="CAI21" s="84"/>
      <c r="CAJ21" s="84"/>
      <c r="CAK21" s="84"/>
      <c r="CAL21" s="84"/>
      <c r="CAM21" s="84"/>
      <c r="CAN21" s="84"/>
      <c r="CAO21" s="84"/>
      <c r="CAP21" s="84"/>
      <c r="CAQ21" s="84"/>
      <c r="CAR21" s="84"/>
      <c r="CAS21" s="84"/>
      <c r="CAT21" s="84"/>
      <c r="CAU21" s="84"/>
      <c r="CAV21" s="84"/>
      <c r="CAW21" s="84"/>
      <c r="CAX21" s="84"/>
      <c r="CAY21" s="84"/>
      <c r="CAZ21" s="84"/>
      <c r="CBA21" s="84"/>
      <c r="CBB21" s="84"/>
      <c r="CBC21" s="84"/>
      <c r="CBD21" s="84"/>
      <c r="CBE21" s="84"/>
      <c r="CBF21" s="84"/>
      <c r="CBG21" s="84"/>
      <c r="CBH21" s="84"/>
      <c r="CBI21" s="84"/>
      <c r="CBJ21" s="84"/>
      <c r="CBK21" s="84"/>
      <c r="CBL21" s="84"/>
      <c r="CBM21" s="84"/>
      <c r="CBN21" s="84"/>
      <c r="CBO21" s="84"/>
      <c r="CBP21" s="84"/>
      <c r="CBQ21" s="84"/>
      <c r="CBR21" s="84"/>
      <c r="CBS21" s="84"/>
      <c r="CBT21" s="84"/>
      <c r="CBU21" s="84"/>
      <c r="CBV21" s="84"/>
      <c r="CBW21" s="84"/>
      <c r="CBX21" s="84"/>
      <c r="CBY21" s="84"/>
      <c r="CBZ21" s="84"/>
      <c r="CCA21" s="84"/>
      <c r="CCB21" s="84"/>
      <c r="CCC21" s="84"/>
      <c r="CCD21" s="84"/>
      <c r="CCE21" s="84"/>
      <c r="CCF21" s="84"/>
      <c r="CCG21" s="84"/>
      <c r="CCH21" s="84"/>
      <c r="CCI21" s="84"/>
      <c r="CCJ21" s="84"/>
      <c r="CCK21" s="84"/>
      <c r="CCL21" s="84"/>
      <c r="CCM21" s="84"/>
      <c r="CCN21" s="84"/>
      <c r="CCO21" s="84"/>
      <c r="CCP21" s="84"/>
      <c r="CCQ21" s="84"/>
      <c r="CCR21" s="84"/>
      <c r="CCS21" s="84"/>
      <c r="CCT21" s="84"/>
      <c r="CCU21" s="84"/>
      <c r="CCV21" s="84"/>
      <c r="CCW21" s="84"/>
      <c r="CCX21" s="84"/>
      <c r="CCY21" s="84"/>
      <c r="CCZ21" s="84"/>
      <c r="CDA21" s="84"/>
      <c r="CDB21" s="84"/>
      <c r="CDC21" s="84"/>
      <c r="CDD21" s="84"/>
      <c r="CDE21" s="84"/>
      <c r="CDF21" s="84"/>
      <c r="CDG21" s="84"/>
      <c r="CDH21" s="84"/>
      <c r="CDI21" s="84"/>
      <c r="CDJ21" s="84"/>
      <c r="CDK21" s="84"/>
      <c r="CDL21" s="84"/>
      <c r="CDM21" s="84"/>
      <c r="CDN21" s="84"/>
      <c r="CDO21" s="84"/>
      <c r="CDP21" s="84"/>
      <c r="CDQ21" s="84"/>
      <c r="CDR21" s="84"/>
      <c r="CDS21" s="84"/>
      <c r="CDT21" s="84"/>
      <c r="CDU21" s="84"/>
      <c r="CDV21" s="84"/>
      <c r="CDW21" s="84"/>
      <c r="CDX21" s="84"/>
      <c r="CDY21" s="84"/>
      <c r="CDZ21" s="84"/>
      <c r="CEA21" s="84"/>
      <c r="CEB21" s="84"/>
      <c r="CEC21" s="84"/>
      <c r="CED21" s="84"/>
      <c r="CEE21" s="84"/>
      <c r="CEF21" s="84"/>
      <c r="CEG21" s="84"/>
      <c r="CEH21" s="84"/>
      <c r="CEI21" s="84"/>
      <c r="CEJ21" s="84"/>
      <c r="CEK21" s="84"/>
      <c r="CEL21" s="84"/>
      <c r="CEM21" s="84"/>
      <c r="CEN21" s="84"/>
      <c r="CEO21" s="84"/>
      <c r="CEP21" s="84"/>
      <c r="CEQ21" s="84"/>
      <c r="CER21" s="84"/>
      <c r="CES21" s="84"/>
      <c r="CET21" s="84"/>
      <c r="CEU21" s="84"/>
      <c r="CEV21" s="84"/>
      <c r="CEW21" s="84"/>
      <c r="CEX21" s="84"/>
      <c r="CEY21" s="84"/>
      <c r="CEZ21" s="84"/>
      <c r="CFA21" s="84"/>
      <c r="CFB21" s="84"/>
      <c r="CFC21" s="84"/>
      <c r="CFD21" s="84"/>
      <c r="CFE21" s="84"/>
      <c r="CFF21" s="84"/>
      <c r="CFG21" s="84"/>
      <c r="CFH21" s="84"/>
      <c r="CFI21" s="84"/>
      <c r="CFJ21" s="84"/>
      <c r="CFK21" s="84"/>
      <c r="CFL21" s="84"/>
      <c r="CFM21" s="84"/>
      <c r="CFN21" s="84"/>
      <c r="CFO21" s="84"/>
      <c r="CFP21" s="84"/>
      <c r="CFQ21" s="84"/>
      <c r="CFR21" s="84"/>
      <c r="CFS21" s="84"/>
      <c r="CFT21" s="84"/>
      <c r="CFU21" s="84"/>
      <c r="CFV21" s="84"/>
      <c r="CFW21" s="84"/>
      <c r="CFX21" s="84"/>
      <c r="CFY21" s="84"/>
      <c r="CFZ21" s="84"/>
      <c r="CGA21" s="84"/>
      <c r="CGB21" s="84"/>
      <c r="CGC21" s="84"/>
      <c r="CGD21" s="84"/>
      <c r="CGE21" s="84"/>
      <c r="CGF21" s="84"/>
      <c r="CGG21" s="84"/>
      <c r="CGH21" s="84"/>
      <c r="CGI21" s="84"/>
      <c r="CGJ21" s="84"/>
      <c r="CGK21" s="84"/>
      <c r="CGL21" s="84"/>
      <c r="CGM21" s="84"/>
      <c r="CGN21" s="84"/>
      <c r="CGO21" s="84"/>
      <c r="CGP21" s="84"/>
      <c r="CGQ21" s="84"/>
      <c r="CGR21" s="84"/>
      <c r="CGS21" s="84"/>
      <c r="CGT21" s="84"/>
      <c r="CGU21" s="84"/>
      <c r="CGV21" s="84"/>
      <c r="CGW21" s="84"/>
      <c r="CGX21" s="84"/>
      <c r="CGY21" s="84"/>
      <c r="CGZ21" s="84"/>
      <c r="CHA21" s="84"/>
      <c r="CHB21" s="84"/>
      <c r="CHC21" s="84"/>
      <c r="CHD21" s="84"/>
      <c r="CHE21" s="84"/>
      <c r="CHF21" s="84"/>
      <c r="CHG21" s="84"/>
      <c r="CHH21" s="84"/>
      <c r="CHI21" s="84"/>
      <c r="CHJ21" s="84"/>
      <c r="CHK21" s="84"/>
      <c r="CHL21" s="84"/>
      <c r="CHM21" s="84"/>
      <c r="CHN21" s="84"/>
      <c r="CHO21" s="84"/>
      <c r="CHP21" s="84"/>
      <c r="CHQ21" s="84"/>
      <c r="CHR21" s="84"/>
      <c r="CHS21" s="84"/>
      <c r="CHT21" s="84"/>
      <c r="CHU21" s="84"/>
      <c r="CHV21" s="84"/>
      <c r="CHW21" s="84"/>
      <c r="CHX21" s="84"/>
      <c r="CHY21" s="84"/>
      <c r="CHZ21" s="84"/>
      <c r="CIA21" s="84"/>
      <c r="CIB21" s="84"/>
      <c r="CIC21" s="84"/>
      <c r="CID21" s="84"/>
      <c r="CIE21" s="84"/>
      <c r="CIF21" s="84"/>
      <c r="CIG21" s="84"/>
      <c r="CIH21" s="84"/>
      <c r="CII21" s="84"/>
      <c r="CIJ21" s="84"/>
      <c r="CIK21" s="84"/>
      <c r="CIL21" s="84"/>
      <c r="CIM21" s="84"/>
      <c r="CIN21" s="84"/>
      <c r="CIO21" s="84"/>
      <c r="CIP21" s="84"/>
      <c r="CIQ21" s="84"/>
      <c r="CIR21" s="84"/>
      <c r="CIS21" s="84"/>
      <c r="CIT21" s="84"/>
      <c r="CIU21" s="84"/>
      <c r="CIV21" s="84"/>
      <c r="CIW21" s="84"/>
      <c r="CIX21" s="84"/>
      <c r="CIY21" s="84"/>
      <c r="CIZ21" s="84"/>
      <c r="CJA21" s="84"/>
      <c r="CJB21" s="84"/>
      <c r="CJC21" s="84"/>
      <c r="CJD21" s="84"/>
      <c r="CJE21" s="84"/>
      <c r="CJF21" s="84"/>
      <c r="CJG21" s="84"/>
      <c r="CJH21" s="84"/>
      <c r="CJI21" s="84"/>
      <c r="CJJ21" s="84"/>
      <c r="CJK21" s="84"/>
      <c r="CJL21" s="84"/>
      <c r="CJM21" s="84"/>
      <c r="CJN21" s="84"/>
      <c r="CJO21" s="84"/>
      <c r="CJP21" s="84"/>
      <c r="CJQ21" s="84"/>
      <c r="CJR21" s="84"/>
      <c r="CJS21" s="84"/>
      <c r="CJT21" s="84"/>
      <c r="CJU21" s="84"/>
      <c r="CJV21" s="84"/>
      <c r="CJW21" s="84"/>
      <c r="CJX21" s="84"/>
      <c r="CJY21" s="84"/>
      <c r="CJZ21" s="84"/>
      <c r="CKA21" s="84"/>
      <c r="CKB21" s="84"/>
      <c r="CKC21" s="84"/>
      <c r="CKD21" s="84"/>
      <c r="CKE21" s="84"/>
      <c r="CKF21" s="84"/>
      <c r="CKG21" s="84"/>
      <c r="CKH21" s="84"/>
      <c r="CKI21" s="84"/>
      <c r="CKJ21" s="84"/>
      <c r="CKK21" s="84"/>
      <c r="CKL21" s="84"/>
      <c r="CKM21" s="84"/>
      <c r="CKN21" s="84"/>
      <c r="CKO21" s="84"/>
      <c r="CKP21" s="84"/>
      <c r="CKQ21" s="84"/>
      <c r="CKR21" s="84"/>
      <c r="CKS21" s="84"/>
      <c r="CKT21" s="84"/>
      <c r="CKU21" s="84"/>
      <c r="CKV21" s="84"/>
      <c r="CKW21" s="84"/>
      <c r="CKX21" s="84"/>
      <c r="CKY21" s="84"/>
      <c r="CKZ21" s="84"/>
      <c r="CLA21" s="84"/>
      <c r="CLB21" s="84"/>
      <c r="CLC21" s="84"/>
      <c r="CLD21" s="84"/>
      <c r="CLE21" s="84"/>
      <c r="CLF21" s="84"/>
      <c r="CLG21" s="84"/>
      <c r="CLH21" s="84"/>
      <c r="CLI21" s="84"/>
      <c r="CLJ21" s="84"/>
      <c r="CLK21" s="84"/>
      <c r="CLL21" s="84"/>
      <c r="CLM21" s="84"/>
      <c r="CLN21" s="84"/>
      <c r="CLO21" s="84"/>
      <c r="CLP21" s="84"/>
      <c r="CLQ21" s="84"/>
      <c r="CLR21" s="84"/>
      <c r="CLS21" s="84"/>
      <c r="CLT21" s="84"/>
      <c r="CLU21" s="84"/>
      <c r="CLV21" s="84"/>
      <c r="CLW21" s="84"/>
      <c r="CLX21" s="84"/>
      <c r="CLY21" s="84"/>
      <c r="CLZ21" s="84"/>
      <c r="CMA21" s="84"/>
      <c r="CMB21" s="84"/>
      <c r="CMC21" s="84"/>
      <c r="CMD21" s="84"/>
      <c r="CME21" s="84"/>
      <c r="CMF21" s="84"/>
      <c r="CMG21" s="84"/>
      <c r="CMH21" s="84"/>
      <c r="CMI21" s="84"/>
      <c r="CMJ21" s="84"/>
      <c r="CMK21" s="84"/>
      <c r="CML21" s="84"/>
      <c r="CMM21" s="84"/>
      <c r="CMN21" s="84"/>
      <c r="CMO21" s="84"/>
      <c r="CMP21" s="84"/>
      <c r="CMQ21" s="84"/>
      <c r="CMR21" s="84"/>
      <c r="CMS21" s="84"/>
      <c r="CMT21" s="84"/>
      <c r="CMU21" s="84"/>
      <c r="CMV21" s="84"/>
      <c r="CMW21" s="84"/>
      <c r="CMX21" s="84"/>
      <c r="CMY21" s="84"/>
      <c r="CMZ21" s="84"/>
      <c r="CNA21" s="84"/>
      <c r="CNB21" s="84"/>
      <c r="CNC21" s="84"/>
      <c r="CND21" s="84"/>
      <c r="CNE21" s="84"/>
      <c r="CNF21" s="84"/>
      <c r="CNG21" s="84"/>
      <c r="CNH21" s="84"/>
      <c r="CNI21" s="84"/>
      <c r="CNJ21" s="84"/>
      <c r="CNK21" s="84"/>
      <c r="CNL21" s="84"/>
      <c r="CNM21" s="84"/>
      <c r="CNN21" s="84"/>
      <c r="CNO21" s="84"/>
      <c r="CNP21" s="84"/>
      <c r="CNQ21" s="84"/>
      <c r="CNR21" s="84"/>
      <c r="CNS21" s="84"/>
      <c r="CNT21" s="84"/>
      <c r="CNU21" s="84"/>
      <c r="CNV21" s="84"/>
      <c r="CNW21" s="84"/>
      <c r="CNX21" s="84"/>
      <c r="CNY21" s="84"/>
      <c r="CNZ21" s="84"/>
      <c r="COA21" s="84"/>
      <c r="COB21" s="84"/>
      <c r="COC21" s="84"/>
      <c r="COD21" s="84"/>
      <c r="COE21" s="84"/>
      <c r="COF21" s="84"/>
      <c r="COG21" s="84"/>
      <c r="COH21" s="84"/>
      <c r="COI21" s="84"/>
      <c r="COJ21" s="84"/>
      <c r="COK21" s="84"/>
      <c r="COL21" s="84"/>
      <c r="COM21" s="84"/>
      <c r="CON21" s="84"/>
      <c r="COO21" s="84"/>
      <c r="COP21" s="84"/>
      <c r="COQ21" s="84"/>
      <c r="COR21" s="84"/>
      <c r="COS21" s="84"/>
      <c r="COT21" s="84"/>
      <c r="COU21" s="84"/>
      <c r="COV21" s="84"/>
      <c r="COW21" s="84"/>
      <c r="COX21" s="84"/>
      <c r="COY21" s="84"/>
      <c r="COZ21" s="84"/>
      <c r="CPA21" s="84"/>
      <c r="CPB21" s="84"/>
      <c r="CPC21" s="84"/>
      <c r="CPD21" s="84"/>
      <c r="CPE21" s="84"/>
      <c r="CPF21" s="84"/>
      <c r="CPG21" s="84"/>
      <c r="CPH21" s="84"/>
      <c r="CPI21" s="84"/>
      <c r="CPJ21" s="84"/>
      <c r="CPK21" s="84"/>
      <c r="CPL21" s="84"/>
      <c r="CPM21" s="84"/>
      <c r="CPN21" s="84"/>
      <c r="CPO21" s="84"/>
      <c r="CPP21" s="84"/>
      <c r="CPQ21" s="84"/>
      <c r="CPR21" s="84"/>
      <c r="CPS21" s="84"/>
      <c r="CPT21" s="84"/>
      <c r="CPU21" s="84"/>
      <c r="CPV21" s="84"/>
      <c r="CPW21" s="84"/>
      <c r="CPX21" s="84"/>
      <c r="CPY21" s="84"/>
      <c r="CPZ21" s="84"/>
      <c r="CQA21" s="84"/>
      <c r="CQB21" s="84"/>
      <c r="CQC21" s="84"/>
      <c r="CQD21" s="84"/>
      <c r="CQE21" s="84"/>
      <c r="CQF21" s="84"/>
      <c r="CQG21" s="84"/>
      <c r="CQH21" s="84"/>
      <c r="CQI21" s="84"/>
      <c r="CQJ21" s="84"/>
      <c r="CQK21" s="84"/>
      <c r="CQL21" s="84"/>
      <c r="CQM21" s="84"/>
      <c r="CQN21" s="84"/>
      <c r="CQO21" s="84"/>
      <c r="CQP21" s="84"/>
      <c r="CQQ21" s="84"/>
      <c r="CQR21" s="84"/>
      <c r="CQS21" s="84"/>
      <c r="CQT21" s="84"/>
      <c r="CQU21" s="84"/>
      <c r="CQV21" s="84"/>
      <c r="CQW21" s="84"/>
      <c r="CQX21" s="84"/>
      <c r="CQY21" s="84"/>
      <c r="CQZ21" s="84"/>
      <c r="CRA21" s="84"/>
      <c r="CRB21" s="84"/>
      <c r="CRC21" s="84"/>
      <c r="CRD21" s="84"/>
      <c r="CRE21" s="84"/>
      <c r="CRF21" s="84"/>
      <c r="CRG21" s="84"/>
      <c r="CRH21" s="84"/>
      <c r="CRI21" s="84"/>
      <c r="CRJ21" s="84"/>
      <c r="CRK21" s="84"/>
      <c r="CRL21" s="84"/>
      <c r="CRM21" s="84"/>
      <c r="CRN21" s="84"/>
      <c r="CRO21" s="84"/>
      <c r="CRP21" s="84"/>
      <c r="CRQ21" s="84"/>
      <c r="CRR21" s="84"/>
      <c r="CRS21" s="84"/>
      <c r="CRT21" s="84"/>
      <c r="CRU21" s="84"/>
      <c r="CRV21" s="84"/>
      <c r="CRW21" s="84"/>
      <c r="CRX21" s="84"/>
      <c r="CRY21" s="84"/>
      <c r="CRZ21" s="84"/>
      <c r="CSA21" s="84"/>
      <c r="CSB21" s="84"/>
      <c r="CSC21" s="84"/>
      <c r="CSD21" s="84"/>
      <c r="CSE21" s="84"/>
      <c r="CSF21" s="84"/>
      <c r="CSG21" s="84"/>
      <c r="CSH21" s="84"/>
      <c r="CSI21" s="84"/>
      <c r="CSJ21" s="84"/>
      <c r="CSK21" s="84"/>
      <c r="CSL21" s="84"/>
      <c r="CSM21" s="84"/>
      <c r="CSN21" s="84"/>
      <c r="CSO21" s="84"/>
      <c r="CSP21" s="84"/>
      <c r="CSQ21" s="84"/>
      <c r="CSR21" s="84"/>
      <c r="CSS21" s="84"/>
      <c r="CST21" s="84"/>
      <c r="CSU21" s="84"/>
      <c r="CSV21" s="84"/>
      <c r="CSW21" s="84"/>
      <c r="CSX21" s="84"/>
      <c r="CSY21" s="84"/>
      <c r="CSZ21" s="84"/>
      <c r="CTA21" s="84"/>
      <c r="CTB21" s="84"/>
      <c r="CTC21" s="84"/>
      <c r="CTD21" s="84"/>
      <c r="CTE21" s="84"/>
      <c r="CTF21" s="84"/>
      <c r="CTG21" s="84"/>
      <c r="CTH21" s="84"/>
      <c r="CTI21" s="84"/>
      <c r="CTJ21" s="84"/>
      <c r="CTK21" s="84"/>
      <c r="CTL21" s="84"/>
      <c r="CTM21" s="84"/>
      <c r="CTN21" s="84"/>
      <c r="CTO21" s="84"/>
      <c r="CTP21" s="84"/>
      <c r="CTQ21" s="84"/>
      <c r="CTR21" s="84"/>
      <c r="CTS21" s="84"/>
      <c r="CTT21" s="84"/>
      <c r="CTU21" s="84"/>
      <c r="CTV21" s="84"/>
      <c r="CTW21" s="84"/>
      <c r="CTX21" s="84"/>
      <c r="CTY21" s="84"/>
      <c r="CTZ21" s="84"/>
      <c r="CUA21" s="84"/>
      <c r="CUB21" s="84"/>
      <c r="CUC21" s="84"/>
      <c r="CUD21" s="84"/>
      <c r="CUE21" s="84"/>
      <c r="CUF21" s="84"/>
      <c r="CUG21" s="84"/>
      <c r="CUH21" s="84"/>
      <c r="CUI21" s="84"/>
      <c r="CUJ21" s="84"/>
      <c r="CUK21" s="84"/>
      <c r="CUL21" s="84"/>
      <c r="CUM21" s="84"/>
      <c r="CUN21" s="84"/>
      <c r="CUO21" s="84"/>
      <c r="CUP21" s="84"/>
      <c r="CUQ21" s="84"/>
      <c r="CUR21" s="84"/>
      <c r="CUS21" s="84"/>
      <c r="CUT21" s="84"/>
      <c r="CUU21" s="84"/>
      <c r="CUV21" s="84"/>
      <c r="CUW21" s="84"/>
      <c r="CUX21" s="84"/>
      <c r="CUY21" s="84"/>
      <c r="CUZ21" s="84"/>
      <c r="CVA21" s="84"/>
      <c r="CVB21" s="84"/>
      <c r="CVC21" s="84"/>
      <c r="CVD21" s="84"/>
      <c r="CVE21" s="84"/>
      <c r="CVF21" s="84"/>
      <c r="CVG21" s="84"/>
      <c r="CVH21" s="84"/>
      <c r="CVI21" s="84"/>
      <c r="CVJ21" s="84"/>
      <c r="CVK21" s="84"/>
      <c r="CVL21" s="84"/>
      <c r="CVM21" s="84"/>
      <c r="CVN21" s="84"/>
      <c r="CVO21" s="84"/>
      <c r="CVP21" s="84"/>
      <c r="CVQ21" s="84"/>
      <c r="CVR21" s="84"/>
      <c r="CVS21" s="84"/>
      <c r="CVT21" s="84"/>
      <c r="CVU21" s="84"/>
      <c r="CVV21" s="84"/>
      <c r="CVW21" s="84"/>
      <c r="CVX21" s="84"/>
      <c r="CVY21" s="84"/>
      <c r="CVZ21" s="84"/>
      <c r="CWA21" s="84"/>
      <c r="CWB21" s="84"/>
      <c r="CWC21" s="84"/>
      <c r="CWD21" s="84"/>
      <c r="CWE21" s="84"/>
      <c r="CWF21" s="84"/>
      <c r="CWG21" s="84"/>
      <c r="CWH21" s="84"/>
      <c r="CWI21" s="84"/>
      <c r="CWJ21" s="84"/>
      <c r="CWK21" s="84"/>
      <c r="CWL21" s="84"/>
      <c r="CWM21" s="84"/>
      <c r="CWN21" s="84"/>
      <c r="CWO21" s="84"/>
      <c r="CWP21" s="84"/>
      <c r="CWQ21" s="84"/>
      <c r="CWR21" s="84"/>
      <c r="CWS21" s="84"/>
      <c r="CWT21" s="84"/>
      <c r="CWU21" s="84"/>
      <c r="CWV21" s="84"/>
      <c r="CWW21" s="84"/>
      <c r="CWX21" s="84"/>
      <c r="CWY21" s="84"/>
      <c r="CWZ21" s="84"/>
      <c r="CXA21" s="84"/>
      <c r="CXB21" s="84"/>
      <c r="CXC21" s="84"/>
      <c r="CXD21" s="84"/>
      <c r="CXE21" s="84"/>
      <c r="CXF21" s="84"/>
      <c r="CXG21" s="84"/>
      <c r="CXH21" s="84"/>
      <c r="CXI21" s="84"/>
      <c r="CXJ21" s="84"/>
      <c r="CXK21" s="84"/>
      <c r="CXL21" s="84"/>
      <c r="CXM21" s="84"/>
      <c r="CXN21" s="84"/>
      <c r="CXO21" s="84"/>
      <c r="CXP21" s="84"/>
      <c r="CXQ21" s="84"/>
      <c r="CXR21" s="84"/>
      <c r="CXS21" s="84"/>
      <c r="CXT21" s="84"/>
      <c r="CXU21" s="84"/>
      <c r="CXV21" s="84"/>
      <c r="CXW21" s="84"/>
      <c r="CXX21" s="84"/>
      <c r="CXY21" s="84"/>
      <c r="CXZ21" s="84"/>
      <c r="CYA21" s="84"/>
      <c r="CYB21" s="84"/>
      <c r="CYC21" s="84"/>
      <c r="CYD21" s="84"/>
      <c r="CYE21" s="84"/>
      <c r="CYF21" s="84"/>
      <c r="CYG21" s="84"/>
      <c r="CYH21" s="84"/>
      <c r="CYI21" s="84"/>
      <c r="CYJ21" s="84"/>
      <c r="CYK21" s="84"/>
      <c r="CYL21" s="84"/>
      <c r="CYM21" s="84"/>
      <c r="CYN21" s="84"/>
      <c r="CYO21" s="84"/>
      <c r="CYP21" s="84"/>
      <c r="CYQ21" s="84"/>
      <c r="CYR21" s="84"/>
      <c r="CYS21" s="84"/>
      <c r="CYT21" s="84"/>
      <c r="CYU21" s="84"/>
      <c r="CYV21" s="84"/>
      <c r="CYW21" s="84"/>
      <c r="CYX21" s="84"/>
      <c r="CYY21" s="84"/>
      <c r="CYZ21" s="84"/>
      <c r="CZA21" s="84"/>
      <c r="CZB21" s="84"/>
      <c r="CZC21" s="84"/>
      <c r="CZD21" s="84"/>
      <c r="CZE21" s="84"/>
      <c r="CZF21" s="84"/>
      <c r="CZG21" s="84"/>
      <c r="CZH21" s="84"/>
      <c r="CZI21" s="84"/>
      <c r="CZJ21" s="84"/>
      <c r="CZK21" s="84"/>
      <c r="CZL21" s="84"/>
      <c r="CZM21" s="84"/>
      <c r="CZN21" s="84"/>
      <c r="CZO21" s="84"/>
      <c r="CZP21" s="84"/>
      <c r="CZQ21" s="84"/>
      <c r="CZR21" s="84"/>
      <c r="CZS21" s="84"/>
      <c r="CZT21" s="84"/>
      <c r="CZU21" s="84"/>
      <c r="CZV21" s="84"/>
      <c r="CZW21" s="84"/>
      <c r="CZX21" s="84"/>
      <c r="CZY21" s="84"/>
      <c r="CZZ21" s="84"/>
      <c r="DAA21" s="84"/>
      <c r="DAB21" s="84"/>
      <c r="DAC21" s="84"/>
      <c r="DAD21" s="84"/>
      <c r="DAE21" s="84"/>
      <c r="DAF21" s="84"/>
      <c r="DAG21" s="84"/>
      <c r="DAH21" s="84"/>
      <c r="DAI21" s="84"/>
      <c r="DAJ21" s="84"/>
      <c r="DAK21" s="84"/>
      <c r="DAL21" s="84"/>
      <c r="DAM21" s="84"/>
      <c r="DAN21" s="84"/>
      <c r="DAO21" s="84"/>
      <c r="DAP21" s="84"/>
      <c r="DAQ21" s="84"/>
      <c r="DAR21" s="84"/>
      <c r="DAS21" s="84"/>
      <c r="DAT21" s="84"/>
      <c r="DAU21" s="84"/>
      <c r="DAV21" s="84"/>
      <c r="DAW21" s="84"/>
      <c r="DAX21" s="84"/>
      <c r="DAY21" s="84"/>
      <c r="DAZ21" s="84"/>
      <c r="DBA21" s="84"/>
      <c r="DBB21" s="84"/>
      <c r="DBC21" s="84"/>
      <c r="DBD21" s="84"/>
      <c r="DBE21" s="84"/>
      <c r="DBF21" s="84"/>
      <c r="DBG21" s="84"/>
      <c r="DBH21" s="84"/>
      <c r="DBI21" s="84"/>
      <c r="DBJ21" s="84"/>
      <c r="DBK21" s="84"/>
      <c r="DBL21" s="84"/>
      <c r="DBM21" s="84"/>
      <c r="DBN21" s="84"/>
      <c r="DBO21" s="84"/>
      <c r="DBP21" s="84"/>
      <c r="DBQ21" s="84"/>
      <c r="DBR21" s="84"/>
      <c r="DBS21" s="84"/>
      <c r="DBT21" s="84"/>
      <c r="DBU21" s="84"/>
      <c r="DBV21" s="84"/>
      <c r="DBW21" s="84"/>
      <c r="DBX21" s="84"/>
      <c r="DBY21" s="84"/>
      <c r="DBZ21" s="84"/>
      <c r="DCA21" s="84"/>
      <c r="DCB21" s="84"/>
      <c r="DCC21" s="84"/>
      <c r="DCD21" s="84"/>
      <c r="DCE21" s="84"/>
      <c r="DCF21" s="84"/>
      <c r="DCG21" s="84"/>
      <c r="DCH21" s="84"/>
      <c r="DCI21" s="84"/>
      <c r="DCJ21" s="84"/>
      <c r="DCK21" s="84"/>
      <c r="DCL21" s="84"/>
      <c r="DCM21" s="84"/>
      <c r="DCN21" s="84"/>
      <c r="DCO21" s="84"/>
      <c r="DCP21" s="84"/>
      <c r="DCQ21" s="84"/>
      <c r="DCR21" s="84"/>
      <c r="DCS21" s="84"/>
      <c r="DCT21" s="84"/>
      <c r="DCU21" s="84"/>
      <c r="DCV21" s="84"/>
      <c r="DCW21" s="84"/>
      <c r="DCX21" s="84"/>
      <c r="DCY21" s="84"/>
      <c r="DCZ21" s="84"/>
      <c r="DDA21" s="84"/>
      <c r="DDB21" s="84"/>
      <c r="DDC21" s="84"/>
      <c r="DDD21" s="84"/>
      <c r="DDE21" s="84"/>
      <c r="DDF21" s="84"/>
      <c r="DDG21" s="84"/>
      <c r="DDH21" s="84"/>
      <c r="DDI21" s="84"/>
      <c r="DDJ21" s="84"/>
      <c r="DDK21" s="84"/>
      <c r="DDL21" s="84"/>
      <c r="DDM21" s="84"/>
      <c r="DDN21" s="84"/>
      <c r="DDO21" s="84"/>
      <c r="DDP21" s="84"/>
      <c r="DDQ21" s="84"/>
      <c r="DDR21" s="84"/>
      <c r="DDS21" s="84"/>
      <c r="DDT21" s="84"/>
      <c r="DDU21" s="84"/>
      <c r="DDV21" s="84"/>
      <c r="DDW21" s="84"/>
      <c r="DDX21" s="84"/>
      <c r="DDY21" s="84"/>
      <c r="DDZ21" s="84"/>
      <c r="DEA21" s="84"/>
      <c r="DEB21" s="84"/>
      <c r="DEC21" s="84"/>
      <c r="DED21" s="84"/>
      <c r="DEE21" s="84"/>
      <c r="DEF21" s="84"/>
      <c r="DEG21" s="84"/>
      <c r="DEH21" s="84"/>
      <c r="DEI21" s="84"/>
      <c r="DEJ21" s="84"/>
      <c r="DEK21" s="84"/>
      <c r="DEL21" s="84"/>
      <c r="DEM21" s="84"/>
      <c r="DEN21" s="84"/>
      <c r="DEO21" s="84"/>
      <c r="DEP21" s="84"/>
      <c r="DEQ21" s="84"/>
      <c r="DER21" s="84"/>
      <c r="DES21" s="84"/>
      <c r="DET21" s="84"/>
      <c r="DEU21" s="84"/>
      <c r="DEV21" s="84"/>
      <c r="DEW21" s="84"/>
      <c r="DEX21" s="84"/>
      <c r="DEY21" s="84"/>
      <c r="DEZ21" s="84"/>
      <c r="DFA21" s="84"/>
      <c r="DFB21" s="84"/>
      <c r="DFC21" s="84"/>
      <c r="DFD21" s="84"/>
      <c r="DFE21" s="84"/>
      <c r="DFF21" s="84"/>
      <c r="DFG21" s="84"/>
      <c r="DFH21" s="84"/>
      <c r="DFI21" s="84"/>
      <c r="DFJ21" s="84"/>
      <c r="DFK21" s="84"/>
      <c r="DFL21" s="84"/>
      <c r="DFM21" s="84"/>
      <c r="DFN21" s="84"/>
      <c r="DFO21" s="84"/>
      <c r="DFP21" s="84"/>
      <c r="DFQ21" s="84"/>
      <c r="DFR21" s="84"/>
      <c r="DFS21" s="84"/>
      <c r="DFT21" s="84"/>
      <c r="DFU21" s="84"/>
      <c r="DFV21" s="84"/>
      <c r="DFW21" s="84"/>
      <c r="DFX21" s="84"/>
      <c r="DFY21" s="84"/>
      <c r="DFZ21" s="84"/>
      <c r="DGA21" s="84"/>
      <c r="DGB21" s="84"/>
      <c r="DGC21" s="84"/>
      <c r="DGD21" s="84"/>
      <c r="DGE21" s="84"/>
      <c r="DGF21" s="84"/>
      <c r="DGG21" s="84"/>
      <c r="DGH21" s="84"/>
      <c r="DGI21" s="84"/>
      <c r="DGJ21" s="84"/>
      <c r="DGK21" s="84"/>
      <c r="DGL21" s="84"/>
      <c r="DGM21" s="84"/>
      <c r="DGN21" s="84"/>
      <c r="DGO21" s="84"/>
      <c r="DGP21" s="84"/>
      <c r="DGQ21" s="84"/>
      <c r="DGR21" s="84"/>
      <c r="DGS21" s="84"/>
      <c r="DGT21" s="84"/>
      <c r="DGU21" s="84"/>
      <c r="DGV21" s="84"/>
      <c r="DGW21" s="84"/>
      <c r="DGX21" s="84"/>
      <c r="DGY21" s="84"/>
      <c r="DGZ21" s="84"/>
      <c r="DHA21" s="84"/>
      <c r="DHB21" s="84"/>
      <c r="DHC21" s="84"/>
      <c r="DHD21" s="84"/>
      <c r="DHE21" s="84"/>
      <c r="DHF21" s="84"/>
      <c r="DHG21" s="84"/>
      <c r="DHH21" s="84"/>
      <c r="DHI21" s="84"/>
      <c r="DHJ21" s="84"/>
      <c r="DHK21" s="84"/>
      <c r="DHL21" s="84"/>
      <c r="DHM21" s="84"/>
      <c r="DHN21" s="84"/>
      <c r="DHO21" s="84"/>
      <c r="DHP21" s="84"/>
      <c r="DHQ21" s="84"/>
      <c r="DHR21" s="84"/>
      <c r="DHS21" s="84"/>
      <c r="DHT21" s="84"/>
      <c r="DHU21" s="84"/>
      <c r="DHV21" s="84"/>
      <c r="DHW21" s="84"/>
      <c r="DHX21" s="84"/>
      <c r="DHY21" s="84"/>
      <c r="DHZ21" s="84"/>
      <c r="DIA21" s="84"/>
      <c r="DIB21" s="84"/>
      <c r="DIC21" s="84"/>
      <c r="DID21" s="84"/>
      <c r="DIE21" s="84"/>
      <c r="DIF21" s="84"/>
      <c r="DIG21" s="84"/>
      <c r="DIH21" s="84"/>
      <c r="DII21" s="84"/>
      <c r="DIJ21" s="84"/>
      <c r="DIK21" s="84"/>
      <c r="DIL21" s="84"/>
      <c r="DIM21" s="84"/>
      <c r="DIN21" s="84"/>
      <c r="DIO21" s="84"/>
      <c r="DIP21" s="84"/>
      <c r="DIQ21" s="84"/>
      <c r="DIR21" s="84"/>
      <c r="DIS21" s="84"/>
      <c r="DIT21" s="84"/>
      <c r="DIU21" s="84"/>
      <c r="DIV21" s="84"/>
      <c r="DIW21" s="84"/>
      <c r="DIX21" s="84"/>
      <c r="DIY21" s="84"/>
      <c r="DIZ21" s="84"/>
      <c r="DJA21" s="84"/>
      <c r="DJB21" s="84"/>
      <c r="DJC21" s="84"/>
      <c r="DJD21" s="84"/>
      <c r="DJE21" s="84"/>
      <c r="DJF21" s="84"/>
      <c r="DJG21" s="84"/>
      <c r="DJH21" s="84"/>
      <c r="DJI21" s="84"/>
      <c r="DJJ21" s="84"/>
      <c r="DJK21" s="84"/>
      <c r="DJL21" s="84"/>
      <c r="DJM21" s="84"/>
      <c r="DJN21" s="84"/>
      <c r="DJO21" s="84"/>
      <c r="DJP21" s="84"/>
      <c r="DJQ21" s="84"/>
      <c r="DJR21" s="84"/>
      <c r="DJS21" s="84"/>
      <c r="DJT21" s="84"/>
      <c r="DJU21" s="84"/>
      <c r="DJV21" s="84"/>
      <c r="DJW21" s="84"/>
      <c r="DJX21" s="84"/>
      <c r="DJY21" s="84"/>
      <c r="DJZ21" s="84"/>
      <c r="DKA21" s="84"/>
      <c r="DKB21" s="84"/>
      <c r="DKC21" s="84"/>
      <c r="DKD21" s="84"/>
      <c r="DKE21" s="84"/>
      <c r="DKF21" s="84"/>
      <c r="DKG21" s="84"/>
      <c r="DKH21" s="84"/>
      <c r="DKI21" s="84"/>
      <c r="DKJ21" s="84"/>
      <c r="DKK21" s="84"/>
      <c r="DKL21" s="84"/>
      <c r="DKM21" s="84"/>
      <c r="DKN21" s="84"/>
      <c r="DKO21" s="84"/>
      <c r="DKP21" s="84"/>
      <c r="DKQ21" s="84"/>
      <c r="DKR21" s="84"/>
      <c r="DKS21" s="84"/>
      <c r="DKT21" s="84"/>
      <c r="DKU21" s="84"/>
      <c r="DKV21" s="84"/>
      <c r="DKW21" s="84"/>
      <c r="DKX21" s="84"/>
      <c r="DKY21" s="84"/>
      <c r="DKZ21" s="84"/>
      <c r="DLA21" s="84"/>
      <c r="DLB21" s="84"/>
      <c r="DLC21" s="84"/>
      <c r="DLD21" s="84"/>
      <c r="DLE21" s="84"/>
      <c r="DLF21" s="84"/>
      <c r="DLG21" s="84"/>
      <c r="DLH21" s="84"/>
      <c r="DLI21" s="84"/>
      <c r="DLJ21" s="84"/>
      <c r="DLK21" s="84"/>
      <c r="DLL21" s="84"/>
      <c r="DLM21" s="84"/>
      <c r="DLN21" s="84"/>
      <c r="DLO21" s="84"/>
      <c r="DLP21" s="84"/>
      <c r="DLQ21" s="84"/>
      <c r="DLR21" s="84"/>
      <c r="DLS21" s="84"/>
      <c r="DLT21" s="84"/>
      <c r="DLU21" s="84"/>
      <c r="DLV21" s="84"/>
      <c r="DLW21" s="84"/>
      <c r="DLX21" s="84"/>
      <c r="DLY21" s="84"/>
      <c r="DLZ21" s="84"/>
      <c r="DMA21" s="84"/>
      <c r="DMB21" s="84"/>
      <c r="DMC21" s="84"/>
      <c r="DMD21" s="84"/>
      <c r="DME21" s="84"/>
      <c r="DMF21" s="84"/>
      <c r="DMG21" s="84"/>
      <c r="DMH21" s="84"/>
      <c r="DMI21" s="84"/>
      <c r="DMJ21" s="84"/>
      <c r="DMK21" s="84"/>
      <c r="DML21" s="84"/>
      <c r="DMM21" s="84"/>
      <c r="DMN21" s="84"/>
      <c r="DMO21" s="84"/>
      <c r="DMP21" s="84"/>
      <c r="DMQ21" s="84"/>
      <c r="DMR21" s="84"/>
      <c r="DMS21" s="84"/>
      <c r="DMT21" s="84"/>
      <c r="DMU21" s="84"/>
      <c r="DMV21" s="84"/>
      <c r="DMW21" s="84"/>
      <c r="DMX21" s="84"/>
      <c r="DMY21" s="84"/>
      <c r="DMZ21" s="84"/>
      <c r="DNA21" s="84"/>
      <c r="DNB21" s="84"/>
      <c r="DNC21" s="84"/>
      <c r="DND21" s="84"/>
      <c r="DNE21" s="84"/>
      <c r="DNF21" s="84"/>
      <c r="DNG21" s="84"/>
      <c r="DNH21" s="84"/>
      <c r="DNI21" s="84"/>
      <c r="DNJ21" s="84"/>
      <c r="DNK21" s="84"/>
      <c r="DNL21" s="84"/>
      <c r="DNM21" s="84"/>
      <c r="DNN21" s="84"/>
      <c r="DNO21" s="84"/>
      <c r="DNP21" s="84"/>
      <c r="DNQ21" s="84"/>
      <c r="DNR21" s="84"/>
      <c r="DNS21" s="84"/>
      <c r="DNT21" s="84"/>
      <c r="DNU21" s="84"/>
      <c r="DNV21" s="84"/>
      <c r="DNW21" s="84"/>
      <c r="DNX21" s="84"/>
      <c r="DNY21" s="84"/>
      <c r="DNZ21" s="84"/>
      <c r="DOA21" s="84"/>
      <c r="DOB21" s="84"/>
      <c r="DOC21" s="84"/>
      <c r="DOD21" s="84"/>
      <c r="DOE21" s="84"/>
      <c r="DOF21" s="84"/>
      <c r="DOG21" s="84"/>
      <c r="DOH21" s="84"/>
      <c r="DOI21" s="84"/>
      <c r="DOJ21" s="84"/>
      <c r="DOK21" s="84"/>
      <c r="DOL21" s="84"/>
      <c r="DOM21" s="84"/>
      <c r="DON21" s="84"/>
      <c r="DOO21" s="84"/>
      <c r="DOP21" s="84"/>
      <c r="DOQ21" s="84"/>
      <c r="DOR21" s="84"/>
      <c r="DOS21" s="84"/>
      <c r="DOT21" s="84"/>
      <c r="DOU21" s="84"/>
      <c r="DOV21" s="84"/>
      <c r="DOW21" s="84"/>
      <c r="DOX21" s="84"/>
      <c r="DOY21" s="84"/>
      <c r="DOZ21" s="84"/>
      <c r="DPA21" s="84"/>
      <c r="DPB21" s="84"/>
      <c r="DPC21" s="84"/>
      <c r="DPD21" s="84"/>
      <c r="DPE21" s="84"/>
      <c r="DPF21" s="84"/>
      <c r="DPG21" s="84"/>
      <c r="DPH21" s="84"/>
      <c r="DPI21" s="84"/>
      <c r="DPJ21" s="84"/>
      <c r="DPK21" s="84"/>
      <c r="DPL21" s="84"/>
      <c r="DPM21" s="84"/>
      <c r="DPN21" s="84"/>
      <c r="DPO21" s="84"/>
      <c r="DPP21" s="84"/>
      <c r="DPQ21" s="84"/>
      <c r="DPR21" s="84"/>
      <c r="DPS21" s="84"/>
      <c r="DPT21" s="84"/>
      <c r="DPU21" s="84"/>
      <c r="DPV21" s="84"/>
      <c r="DPW21" s="84"/>
      <c r="DPX21" s="84"/>
      <c r="DPY21" s="84"/>
      <c r="DPZ21" s="84"/>
      <c r="DQA21" s="84"/>
      <c r="DQB21" s="84"/>
      <c r="DQC21" s="84"/>
      <c r="DQD21" s="84"/>
      <c r="DQE21" s="84"/>
      <c r="DQF21" s="84"/>
      <c r="DQG21" s="84"/>
      <c r="DQH21" s="84"/>
      <c r="DQI21" s="84"/>
      <c r="DQJ21" s="84"/>
      <c r="DQK21" s="84"/>
      <c r="DQL21" s="84"/>
      <c r="DQM21" s="84"/>
      <c r="DQN21" s="84"/>
      <c r="DQO21" s="84"/>
      <c r="DQP21" s="84"/>
      <c r="DQQ21" s="84"/>
      <c r="DQR21" s="84"/>
      <c r="DQS21" s="84"/>
      <c r="DQT21" s="84"/>
      <c r="DQU21" s="84"/>
      <c r="DQV21" s="84"/>
      <c r="DQW21" s="84"/>
      <c r="DQX21" s="84"/>
      <c r="DQY21" s="84"/>
      <c r="DQZ21" s="84"/>
      <c r="DRA21" s="84"/>
      <c r="DRB21" s="84"/>
      <c r="DRC21" s="84"/>
      <c r="DRD21" s="84"/>
      <c r="DRE21" s="84"/>
      <c r="DRF21" s="84"/>
      <c r="DRG21" s="84"/>
      <c r="DRH21" s="84"/>
      <c r="DRI21" s="84"/>
      <c r="DRJ21" s="84"/>
      <c r="DRK21" s="84"/>
      <c r="DRL21" s="84"/>
      <c r="DRM21" s="84"/>
      <c r="DRN21" s="84"/>
      <c r="DRO21" s="84"/>
      <c r="DRP21" s="84"/>
      <c r="DRQ21" s="84"/>
      <c r="DRR21" s="84"/>
      <c r="DRS21" s="84"/>
      <c r="DRT21" s="84"/>
      <c r="DRU21" s="84"/>
      <c r="DRV21" s="84"/>
      <c r="DRW21" s="84"/>
      <c r="DRX21" s="84"/>
      <c r="DRY21" s="84"/>
      <c r="DRZ21" s="84"/>
      <c r="DSA21" s="84"/>
      <c r="DSB21" s="84"/>
      <c r="DSC21" s="84"/>
      <c r="DSD21" s="84"/>
      <c r="DSE21" s="84"/>
      <c r="DSF21" s="84"/>
      <c r="DSG21" s="84"/>
      <c r="DSH21" s="84"/>
      <c r="DSI21" s="84"/>
      <c r="DSJ21" s="84"/>
      <c r="DSK21" s="84"/>
      <c r="DSL21" s="84"/>
      <c r="DSM21" s="84"/>
      <c r="DSN21" s="84"/>
      <c r="DSO21" s="84"/>
      <c r="DSP21" s="84"/>
      <c r="DSQ21" s="84"/>
      <c r="DSR21" s="84"/>
      <c r="DSS21" s="84"/>
      <c r="DST21" s="84"/>
      <c r="DSU21" s="84"/>
      <c r="DSV21" s="84"/>
      <c r="DSW21" s="84"/>
      <c r="DSX21" s="84"/>
      <c r="DSY21" s="84"/>
      <c r="DSZ21" s="84"/>
      <c r="DTA21" s="84"/>
      <c r="DTB21" s="84"/>
      <c r="DTC21" s="84"/>
      <c r="DTD21" s="84"/>
      <c r="DTE21" s="84"/>
      <c r="DTF21" s="84"/>
      <c r="DTG21" s="84"/>
      <c r="DTH21" s="84"/>
      <c r="DTI21" s="84"/>
      <c r="DTJ21" s="84"/>
      <c r="DTK21" s="84"/>
      <c r="DTL21" s="84"/>
      <c r="DTM21" s="84"/>
      <c r="DTN21" s="84"/>
      <c r="DTO21" s="84"/>
      <c r="DTP21" s="84"/>
      <c r="DTQ21" s="84"/>
      <c r="DTR21" s="84"/>
      <c r="DTS21" s="84"/>
      <c r="DTT21" s="84"/>
      <c r="DTU21" s="84"/>
      <c r="DTV21" s="84"/>
      <c r="DTW21" s="84"/>
      <c r="DTX21" s="84"/>
      <c r="DTY21" s="84"/>
      <c r="DTZ21" s="84"/>
      <c r="DUA21" s="84"/>
      <c r="DUB21" s="84"/>
      <c r="DUC21" s="84"/>
      <c r="DUD21" s="84"/>
      <c r="DUE21" s="84"/>
      <c r="DUF21" s="84"/>
      <c r="DUG21" s="84"/>
      <c r="DUH21" s="84"/>
      <c r="DUI21" s="84"/>
      <c r="DUJ21" s="84"/>
      <c r="DUK21" s="84"/>
      <c r="DUL21" s="84"/>
      <c r="DUM21" s="84"/>
      <c r="DUN21" s="84"/>
      <c r="DUO21" s="84"/>
      <c r="DUP21" s="84"/>
      <c r="DUQ21" s="84"/>
      <c r="DUR21" s="84"/>
      <c r="DUS21" s="84"/>
      <c r="DUT21" s="84"/>
      <c r="DUU21" s="84"/>
      <c r="DUV21" s="84"/>
      <c r="DUW21" s="84"/>
      <c r="DUX21" s="84"/>
      <c r="DUY21" s="84"/>
      <c r="DUZ21" s="84"/>
      <c r="DVA21" s="84"/>
      <c r="DVB21" s="84"/>
      <c r="DVC21" s="84"/>
      <c r="DVD21" s="84"/>
      <c r="DVE21" s="84"/>
      <c r="DVF21" s="84"/>
      <c r="DVG21" s="84"/>
      <c r="DVH21" s="84"/>
      <c r="DVI21" s="84"/>
      <c r="DVJ21" s="84"/>
      <c r="DVK21" s="84"/>
      <c r="DVL21" s="84"/>
      <c r="DVM21" s="84"/>
      <c r="DVN21" s="84"/>
      <c r="DVO21" s="84"/>
      <c r="DVP21" s="84"/>
      <c r="DVQ21" s="84"/>
      <c r="DVR21" s="84"/>
      <c r="DVS21" s="84"/>
      <c r="DVT21" s="84"/>
      <c r="DVU21" s="84"/>
      <c r="DVV21" s="84"/>
      <c r="DVW21" s="84"/>
      <c r="DVX21" s="84"/>
      <c r="DVY21" s="84"/>
      <c r="DVZ21" s="84"/>
      <c r="DWA21" s="84"/>
      <c r="DWB21" s="84"/>
      <c r="DWC21" s="84"/>
      <c r="DWD21" s="84"/>
      <c r="DWE21" s="84"/>
      <c r="DWF21" s="84"/>
      <c r="DWG21" s="84"/>
      <c r="DWH21" s="84"/>
      <c r="DWI21" s="84"/>
      <c r="DWJ21" s="84"/>
      <c r="DWK21" s="84"/>
      <c r="DWL21" s="84"/>
      <c r="DWM21" s="84"/>
      <c r="DWN21" s="84"/>
      <c r="DWO21" s="84"/>
      <c r="DWP21" s="84"/>
      <c r="DWQ21" s="84"/>
      <c r="DWR21" s="84"/>
      <c r="DWS21" s="84"/>
      <c r="DWT21" s="84"/>
      <c r="DWU21" s="84"/>
      <c r="DWV21" s="84"/>
      <c r="DWW21" s="84"/>
      <c r="DWX21" s="84"/>
      <c r="DWY21" s="84"/>
      <c r="DWZ21" s="84"/>
      <c r="DXA21" s="84"/>
      <c r="DXB21" s="84"/>
      <c r="DXC21" s="84"/>
      <c r="DXD21" s="84"/>
      <c r="DXE21" s="84"/>
      <c r="DXF21" s="84"/>
      <c r="DXG21" s="84"/>
      <c r="DXH21" s="84"/>
      <c r="DXI21" s="84"/>
      <c r="DXJ21" s="84"/>
      <c r="DXK21" s="84"/>
      <c r="DXL21" s="84"/>
      <c r="DXM21" s="84"/>
      <c r="DXN21" s="84"/>
      <c r="DXO21" s="84"/>
      <c r="DXP21" s="84"/>
      <c r="DXQ21" s="84"/>
      <c r="DXR21" s="84"/>
      <c r="DXS21" s="84"/>
      <c r="DXT21" s="84"/>
      <c r="DXU21" s="84"/>
      <c r="DXV21" s="84"/>
      <c r="DXW21" s="84"/>
      <c r="DXX21" s="84"/>
      <c r="DXY21" s="84"/>
      <c r="DXZ21" s="84"/>
      <c r="DYA21" s="84"/>
      <c r="DYB21" s="84"/>
      <c r="DYC21" s="84"/>
      <c r="DYD21" s="84"/>
      <c r="DYE21" s="84"/>
      <c r="DYF21" s="84"/>
      <c r="DYG21" s="84"/>
      <c r="DYH21" s="84"/>
      <c r="DYI21" s="84"/>
      <c r="DYJ21" s="84"/>
      <c r="DYK21" s="84"/>
      <c r="DYL21" s="84"/>
      <c r="DYM21" s="84"/>
      <c r="DYN21" s="84"/>
      <c r="DYO21" s="84"/>
      <c r="DYP21" s="84"/>
      <c r="DYQ21" s="84"/>
      <c r="DYR21" s="84"/>
      <c r="DYS21" s="84"/>
      <c r="DYT21" s="84"/>
      <c r="DYU21" s="84"/>
      <c r="DYV21" s="84"/>
      <c r="DYW21" s="84"/>
      <c r="DYX21" s="84"/>
      <c r="DYY21" s="84"/>
      <c r="DYZ21" s="84"/>
      <c r="DZA21" s="84"/>
      <c r="DZB21" s="84"/>
      <c r="DZC21" s="84"/>
      <c r="DZD21" s="84"/>
      <c r="DZE21" s="84"/>
      <c r="DZF21" s="84"/>
      <c r="DZG21" s="84"/>
      <c r="DZH21" s="84"/>
      <c r="DZI21" s="84"/>
      <c r="DZJ21" s="84"/>
      <c r="DZK21" s="84"/>
      <c r="DZL21" s="84"/>
      <c r="DZM21" s="84"/>
      <c r="DZN21" s="84"/>
      <c r="DZO21" s="84"/>
      <c r="DZP21" s="84"/>
      <c r="DZQ21" s="84"/>
      <c r="DZR21" s="84"/>
      <c r="DZS21" s="84"/>
      <c r="DZT21" s="84"/>
      <c r="DZU21" s="84"/>
      <c r="DZV21" s="84"/>
      <c r="DZW21" s="84"/>
      <c r="DZX21" s="84"/>
      <c r="DZY21" s="84"/>
      <c r="DZZ21" s="84"/>
      <c r="EAA21" s="84"/>
      <c r="EAB21" s="84"/>
      <c r="EAC21" s="84"/>
      <c r="EAD21" s="84"/>
      <c r="EAE21" s="84"/>
      <c r="EAF21" s="84"/>
      <c r="EAG21" s="84"/>
      <c r="EAH21" s="84"/>
      <c r="EAI21" s="84"/>
      <c r="EAJ21" s="84"/>
      <c r="EAK21" s="84"/>
      <c r="EAL21" s="84"/>
      <c r="EAM21" s="84"/>
      <c r="EAN21" s="84"/>
      <c r="EAO21" s="84"/>
      <c r="EAP21" s="84"/>
      <c r="EAQ21" s="84"/>
      <c r="EAR21" s="84"/>
      <c r="EAS21" s="84"/>
      <c r="EAT21" s="84"/>
      <c r="EAU21" s="84"/>
      <c r="EAV21" s="84"/>
      <c r="EAW21" s="84"/>
      <c r="EAX21" s="84"/>
      <c r="EAY21" s="84"/>
      <c r="EAZ21" s="84"/>
      <c r="EBA21" s="84"/>
      <c r="EBB21" s="84"/>
      <c r="EBC21" s="84"/>
      <c r="EBD21" s="84"/>
      <c r="EBE21" s="84"/>
      <c r="EBF21" s="84"/>
      <c r="EBG21" s="84"/>
      <c r="EBH21" s="84"/>
      <c r="EBI21" s="84"/>
      <c r="EBJ21" s="84"/>
      <c r="EBK21" s="84"/>
      <c r="EBL21" s="84"/>
      <c r="EBM21" s="84"/>
      <c r="EBN21" s="84"/>
      <c r="EBO21" s="84"/>
      <c r="EBP21" s="84"/>
      <c r="EBQ21" s="84"/>
      <c r="EBR21" s="84"/>
      <c r="EBS21" s="84"/>
      <c r="EBT21" s="84"/>
      <c r="EBU21" s="84"/>
      <c r="EBV21" s="84"/>
      <c r="EBW21" s="84"/>
      <c r="EBX21" s="84"/>
      <c r="EBY21" s="84"/>
      <c r="EBZ21" s="84"/>
      <c r="ECA21" s="84"/>
      <c r="ECB21" s="84"/>
      <c r="ECC21" s="84"/>
      <c r="ECD21" s="84"/>
      <c r="ECE21" s="84"/>
      <c r="ECF21" s="84"/>
      <c r="ECG21" s="84"/>
      <c r="ECH21" s="84"/>
      <c r="ECI21" s="84"/>
      <c r="ECJ21" s="84"/>
      <c r="ECK21" s="84"/>
      <c r="ECL21" s="84"/>
      <c r="ECM21" s="84"/>
      <c r="ECN21" s="84"/>
      <c r="ECO21" s="84"/>
      <c r="ECP21" s="84"/>
      <c r="ECQ21" s="84"/>
      <c r="ECR21" s="84"/>
      <c r="ECS21" s="84"/>
      <c r="ECT21" s="84"/>
      <c r="ECU21" s="84"/>
      <c r="ECV21" s="84"/>
      <c r="ECW21" s="84"/>
      <c r="ECX21" s="84"/>
      <c r="ECY21" s="84"/>
      <c r="ECZ21" s="84"/>
      <c r="EDA21" s="84"/>
      <c r="EDB21" s="84"/>
      <c r="EDC21" s="84"/>
      <c r="EDD21" s="84"/>
      <c r="EDE21" s="84"/>
      <c r="EDF21" s="84"/>
      <c r="EDG21" s="84"/>
      <c r="EDH21" s="84"/>
      <c r="EDI21" s="84"/>
      <c r="EDJ21" s="84"/>
      <c r="EDK21" s="84"/>
      <c r="EDL21" s="84"/>
      <c r="EDM21" s="84"/>
      <c r="EDN21" s="84"/>
      <c r="EDO21" s="84"/>
      <c r="EDP21" s="84"/>
      <c r="EDQ21" s="84"/>
      <c r="EDR21" s="84"/>
      <c r="EDS21" s="84"/>
      <c r="EDT21" s="84"/>
      <c r="EDU21" s="84"/>
      <c r="EDV21" s="84"/>
      <c r="EDW21" s="84"/>
      <c r="EDX21" s="84"/>
      <c r="EDY21" s="84"/>
      <c r="EDZ21" s="84"/>
      <c r="EEA21" s="84"/>
      <c r="EEB21" s="84"/>
      <c r="EEC21" s="84"/>
      <c r="EED21" s="84"/>
      <c r="EEE21" s="84"/>
      <c r="EEF21" s="84"/>
      <c r="EEG21" s="84"/>
      <c r="EEH21" s="84"/>
      <c r="EEI21" s="84"/>
      <c r="EEJ21" s="84"/>
      <c r="EEK21" s="84"/>
      <c r="EEL21" s="84"/>
      <c r="EEM21" s="84"/>
      <c r="EEN21" s="84"/>
      <c r="EEO21" s="84"/>
      <c r="EEP21" s="84"/>
      <c r="EEQ21" s="84"/>
      <c r="EER21" s="84"/>
      <c r="EES21" s="84"/>
      <c r="EET21" s="84"/>
      <c r="EEU21" s="84"/>
      <c r="EEV21" s="84"/>
      <c r="EEW21" s="84"/>
      <c r="EEX21" s="84"/>
      <c r="EEY21" s="84"/>
      <c r="EEZ21" s="84"/>
      <c r="EFA21" s="84"/>
      <c r="EFB21" s="84"/>
      <c r="EFC21" s="84"/>
      <c r="EFD21" s="84"/>
      <c r="EFE21" s="84"/>
      <c r="EFF21" s="84"/>
      <c r="EFG21" s="84"/>
      <c r="EFH21" s="84"/>
      <c r="EFI21" s="84"/>
      <c r="EFJ21" s="84"/>
      <c r="EFK21" s="84"/>
      <c r="EFL21" s="84"/>
      <c r="EFM21" s="84"/>
      <c r="EFN21" s="84"/>
      <c r="EFO21" s="84"/>
      <c r="EFP21" s="84"/>
      <c r="EFQ21" s="84"/>
      <c r="EFR21" s="84"/>
      <c r="EFS21" s="84"/>
      <c r="EFT21" s="84"/>
      <c r="EFU21" s="84"/>
      <c r="EFV21" s="84"/>
      <c r="EFW21" s="84"/>
      <c r="EFX21" s="84"/>
      <c r="EFY21" s="84"/>
      <c r="EFZ21" s="84"/>
      <c r="EGA21" s="84"/>
      <c r="EGB21" s="84"/>
      <c r="EGC21" s="84"/>
      <c r="EGD21" s="84"/>
      <c r="EGE21" s="84"/>
      <c r="EGF21" s="84"/>
      <c r="EGG21" s="84"/>
      <c r="EGH21" s="84"/>
      <c r="EGI21" s="84"/>
      <c r="EGJ21" s="84"/>
      <c r="EGK21" s="84"/>
      <c r="EGL21" s="84"/>
      <c r="EGM21" s="84"/>
      <c r="EGN21" s="84"/>
      <c r="EGO21" s="84"/>
      <c r="EGP21" s="84"/>
      <c r="EGQ21" s="84"/>
      <c r="EGR21" s="84"/>
      <c r="EGS21" s="84"/>
      <c r="EGT21" s="84"/>
      <c r="EGU21" s="84"/>
      <c r="EGV21" s="84"/>
      <c r="EGW21" s="84"/>
      <c r="EGX21" s="84"/>
      <c r="EGY21" s="84"/>
      <c r="EGZ21" s="84"/>
      <c r="EHA21" s="84"/>
      <c r="EHB21" s="84"/>
      <c r="EHC21" s="84"/>
      <c r="EHD21" s="84"/>
      <c r="EHE21" s="84"/>
      <c r="EHF21" s="84"/>
      <c r="EHG21" s="84"/>
      <c r="EHH21" s="84"/>
      <c r="EHI21" s="84"/>
      <c r="EHJ21" s="84"/>
      <c r="EHK21" s="84"/>
      <c r="EHL21" s="84"/>
      <c r="EHM21" s="84"/>
      <c r="EHN21" s="84"/>
      <c r="EHO21" s="84"/>
      <c r="EHP21" s="84"/>
      <c r="EHQ21" s="84"/>
      <c r="EHR21" s="84"/>
      <c r="EHS21" s="84"/>
      <c r="EHT21" s="84"/>
      <c r="EHU21" s="84"/>
      <c r="EHV21" s="84"/>
      <c r="EHW21" s="84"/>
      <c r="EHX21" s="84"/>
      <c r="EHY21" s="84"/>
      <c r="EHZ21" s="84"/>
      <c r="EIA21" s="84"/>
      <c r="EIB21" s="84"/>
      <c r="EIC21" s="84"/>
      <c r="EID21" s="84"/>
      <c r="EIE21" s="84"/>
      <c r="EIF21" s="84"/>
      <c r="EIG21" s="84"/>
      <c r="EIH21" s="84"/>
      <c r="EII21" s="84"/>
      <c r="EIJ21" s="84"/>
      <c r="EIK21" s="84"/>
      <c r="EIL21" s="84"/>
      <c r="EIM21" s="84"/>
      <c r="EIN21" s="84"/>
      <c r="EIO21" s="84"/>
      <c r="EIP21" s="84"/>
      <c r="EIQ21" s="84"/>
      <c r="EIR21" s="84"/>
      <c r="EIS21" s="84"/>
      <c r="EIT21" s="84"/>
      <c r="EIU21" s="84"/>
      <c r="EIV21" s="84"/>
      <c r="EIW21" s="84"/>
      <c r="EIX21" s="84"/>
      <c r="EIY21" s="84"/>
      <c r="EIZ21" s="84"/>
      <c r="EJA21" s="84"/>
      <c r="EJB21" s="84"/>
      <c r="EJC21" s="84"/>
      <c r="EJD21" s="84"/>
      <c r="EJE21" s="84"/>
      <c r="EJF21" s="84"/>
      <c r="EJG21" s="84"/>
      <c r="EJH21" s="84"/>
      <c r="EJI21" s="84"/>
      <c r="EJJ21" s="84"/>
      <c r="EJK21" s="84"/>
      <c r="EJL21" s="84"/>
      <c r="EJM21" s="84"/>
      <c r="EJN21" s="84"/>
      <c r="EJO21" s="84"/>
      <c r="EJP21" s="84"/>
      <c r="EJQ21" s="84"/>
      <c r="EJR21" s="84"/>
      <c r="EJS21" s="84"/>
      <c r="EJT21" s="84"/>
      <c r="EJU21" s="84"/>
      <c r="EJV21" s="84"/>
      <c r="EJW21" s="84"/>
      <c r="EJX21" s="84"/>
      <c r="EJY21" s="84"/>
      <c r="EJZ21" s="84"/>
      <c r="EKA21" s="84"/>
      <c r="EKB21" s="84"/>
      <c r="EKC21" s="84"/>
      <c r="EKD21" s="84"/>
      <c r="EKE21" s="84"/>
      <c r="EKF21" s="84"/>
      <c r="EKG21" s="84"/>
      <c r="EKH21" s="84"/>
      <c r="EKI21" s="84"/>
      <c r="EKJ21" s="84"/>
      <c r="EKK21" s="84"/>
      <c r="EKL21" s="84"/>
      <c r="EKM21" s="84"/>
      <c r="EKN21" s="84"/>
      <c r="EKO21" s="84"/>
      <c r="EKP21" s="84"/>
      <c r="EKQ21" s="84"/>
      <c r="EKR21" s="84"/>
      <c r="EKS21" s="84"/>
      <c r="EKT21" s="84"/>
      <c r="EKU21" s="84"/>
      <c r="EKV21" s="84"/>
      <c r="EKW21" s="84"/>
      <c r="EKX21" s="84"/>
      <c r="EKY21" s="84"/>
      <c r="EKZ21" s="84"/>
      <c r="ELA21" s="84"/>
      <c r="ELB21" s="84"/>
      <c r="ELC21" s="84"/>
      <c r="ELD21" s="84"/>
      <c r="ELE21" s="84"/>
      <c r="ELF21" s="84"/>
      <c r="ELG21" s="84"/>
      <c r="ELH21" s="84"/>
      <c r="ELI21" s="84"/>
      <c r="ELJ21" s="84"/>
      <c r="ELK21" s="84"/>
      <c r="ELL21" s="84"/>
      <c r="ELM21" s="84"/>
      <c r="ELN21" s="84"/>
      <c r="ELO21" s="84"/>
      <c r="ELP21" s="84"/>
      <c r="ELQ21" s="84"/>
      <c r="ELR21" s="84"/>
      <c r="ELS21" s="84"/>
      <c r="ELT21" s="84"/>
      <c r="ELU21" s="84"/>
      <c r="ELV21" s="84"/>
      <c r="ELW21" s="84"/>
      <c r="ELX21" s="84"/>
      <c r="ELY21" s="84"/>
      <c r="ELZ21" s="84"/>
      <c r="EMA21" s="84"/>
      <c r="EMB21" s="84"/>
      <c r="EMC21" s="84"/>
      <c r="EMD21" s="84"/>
      <c r="EME21" s="84"/>
      <c r="EMF21" s="84"/>
      <c r="EMG21" s="84"/>
      <c r="EMH21" s="84"/>
      <c r="EMI21" s="84"/>
      <c r="EMJ21" s="84"/>
      <c r="EMK21" s="84"/>
      <c r="EML21" s="84"/>
      <c r="EMM21" s="84"/>
      <c r="EMN21" s="84"/>
      <c r="EMO21" s="84"/>
      <c r="EMP21" s="84"/>
      <c r="EMQ21" s="84"/>
      <c r="EMR21" s="84"/>
      <c r="EMS21" s="84"/>
      <c r="EMT21" s="84"/>
      <c r="EMU21" s="84"/>
      <c r="EMV21" s="84"/>
      <c r="EMW21" s="84"/>
      <c r="EMX21" s="84"/>
      <c r="EMY21" s="84"/>
      <c r="EMZ21" s="84"/>
      <c r="ENA21" s="84"/>
      <c r="ENB21" s="84"/>
      <c r="ENC21" s="84"/>
      <c r="END21" s="84"/>
      <c r="ENE21" s="84"/>
      <c r="ENF21" s="84"/>
      <c r="ENG21" s="84"/>
      <c r="ENH21" s="84"/>
      <c r="ENI21" s="84"/>
      <c r="ENJ21" s="84"/>
      <c r="ENK21" s="84"/>
      <c r="ENL21" s="84"/>
      <c r="ENM21" s="84"/>
      <c r="ENN21" s="84"/>
      <c r="ENO21" s="84"/>
      <c r="ENP21" s="84"/>
      <c r="ENQ21" s="84"/>
      <c r="ENR21" s="84"/>
      <c r="ENS21" s="84"/>
      <c r="ENT21" s="84"/>
      <c r="ENU21" s="84"/>
      <c r="ENV21" s="84"/>
      <c r="ENW21" s="84"/>
      <c r="ENX21" s="84"/>
      <c r="ENY21" s="84"/>
      <c r="ENZ21" s="84"/>
      <c r="EOA21" s="84"/>
      <c r="EOB21" s="84"/>
      <c r="EOC21" s="84"/>
      <c r="EOD21" s="84"/>
      <c r="EOE21" s="84"/>
      <c r="EOF21" s="84"/>
      <c r="EOG21" s="84"/>
      <c r="EOH21" s="84"/>
      <c r="EOI21" s="84"/>
      <c r="EOJ21" s="84"/>
      <c r="EOK21" s="84"/>
      <c r="EOL21" s="84"/>
      <c r="EOM21" s="84"/>
      <c r="EON21" s="84"/>
      <c r="EOO21" s="84"/>
      <c r="EOP21" s="84"/>
      <c r="EOQ21" s="84"/>
      <c r="EOR21" s="84"/>
      <c r="EOS21" s="84"/>
      <c r="EOT21" s="84"/>
      <c r="EOU21" s="84"/>
      <c r="EOV21" s="84"/>
      <c r="EOW21" s="84"/>
      <c r="EOX21" s="84"/>
      <c r="EOY21" s="84"/>
      <c r="EOZ21" s="84"/>
      <c r="EPA21" s="84"/>
      <c r="EPB21" s="84"/>
      <c r="EPC21" s="84"/>
      <c r="EPD21" s="84"/>
      <c r="EPE21" s="84"/>
      <c r="EPF21" s="84"/>
      <c r="EPG21" s="84"/>
      <c r="EPH21" s="84"/>
      <c r="EPI21" s="84"/>
      <c r="EPJ21" s="84"/>
      <c r="EPK21" s="84"/>
      <c r="EPL21" s="84"/>
      <c r="EPM21" s="84"/>
      <c r="EPN21" s="84"/>
      <c r="EPO21" s="84"/>
      <c r="EPP21" s="84"/>
      <c r="EPQ21" s="84"/>
      <c r="EPR21" s="84"/>
      <c r="EPS21" s="84"/>
      <c r="EPT21" s="84"/>
      <c r="EPU21" s="84"/>
      <c r="EPV21" s="84"/>
      <c r="EPW21" s="84"/>
      <c r="EPX21" s="84"/>
      <c r="EPY21" s="84"/>
      <c r="EPZ21" s="84"/>
      <c r="EQA21" s="84"/>
      <c r="EQB21" s="84"/>
      <c r="EQC21" s="84"/>
      <c r="EQD21" s="84"/>
      <c r="EQE21" s="84"/>
      <c r="EQF21" s="84"/>
      <c r="EQG21" s="84"/>
      <c r="EQH21" s="84"/>
      <c r="EQI21" s="84"/>
      <c r="EQJ21" s="84"/>
      <c r="EQK21" s="84"/>
      <c r="EQL21" s="84"/>
      <c r="EQM21" s="84"/>
      <c r="EQN21" s="84"/>
      <c r="EQO21" s="84"/>
      <c r="EQP21" s="84"/>
      <c r="EQQ21" s="84"/>
      <c r="EQR21" s="84"/>
      <c r="EQS21" s="84"/>
      <c r="EQT21" s="84"/>
      <c r="EQU21" s="84"/>
      <c r="EQV21" s="84"/>
      <c r="EQW21" s="84"/>
      <c r="EQX21" s="84"/>
      <c r="EQY21" s="84"/>
      <c r="EQZ21" s="84"/>
      <c r="ERA21" s="84"/>
      <c r="ERB21" s="84"/>
      <c r="ERC21" s="84"/>
      <c r="ERD21" s="84"/>
      <c r="ERE21" s="84"/>
      <c r="ERF21" s="84"/>
      <c r="ERG21" s="84"/>
      <c r="ERH21" s="84"/>
      <c r="ERI21" s="84"/>
      <c r="ERJ21" s="84"/>
      <c r="ERK21" s="84"/>
      <c r="ERL21" s="84"/>
      <c r="ERM21" s="84"/>
      <c r="ERN21" s="84"/>
      <c r="ERO21" s="84"/>
      <c r="ERP21" s="84"/>
      <c r="ERQ21" s="84"/>
      <c r="ERR21" s="84"/>
      <c r="ERS21" s="84"/>
      <c r="ERT21" s="84"/>
      <c r="ERU21" s="84"/>
      <c r="ERV21" s="84"/>
      <c r="ERW21" s="84"/>
      <c r="ERX21" s="84"/>
      <c r="ERY21" s="84"/>
      <c r="ERZ21" s="84"/>
      <c r="ESA21" s="84"/>
      <c r="ESB21" s="84"/>
      <c r="ESC21" s="84"/>
      <c r="ESD21" s="84"/>
      <c r="ESE21" s="84"/>
      <c r="ESF21" s="84"/>
      <c r="ESG21" s="84"/>
      <c r="ESH21" s="84"/>
      <c r="ESI21" s="84"/>
      <c r="ESJ21" s="84"/>
      <c r="ESK21" s="84"/>
      <c r="ESL21" s="84"/>
      <c r="ESM21" s="84"/>
      <c r="ESN21" s="84"/>
      <c r="ESO21" s="84"/>
      <c r="ESP21" s="84"/>
      <c r="ESQ21" s="84"/>
      <c r="ESR21" s="84"/>
      <c r="ESS21" s="84"/>
      <c r="EST21" s="84"/>
      <c r="ESU21" s="84"/>
      <c r="ESV21" s="84"/>
      <c r="ESW21" s="84"/>
      <c r="ESX21" s="84"/>
      <c r="ESY21" s="84"/>
      <c r="ESZ21" s="84"/>
      <c r="ETA21" s="84"/>
      <c r="ETB21" s="84"/>
      <c r="ETC21" s="84"/>
      <c r="ETD21" s="84"/>
      <c r="ETE21" s="84"/>
      <c r="ETF21" s="84"/>
      <c r="ETG21" s="84"/>
      <c r="ETH21" s="84"/>
      <c r="ETI21" s="84"/>
      <c r="ETJ21" s="84"/>
      <c r="ETK21" s="84"/>
      <c r="ETL21" s="84"/>
      <c r="ETM21" s="84"/>
      <c r="ETN21" s="84"/>
      <c r="ETO21" s="84"/>
      <c r="ETP21" s="84"/>
      <c r="ETQ21" s="84"/>
      <c r="ETR21" s="84"/>
      <c r="ETS21" s="84"/>
      <c r="ETT21" s="84"/>
      <c r="ETU21" s="84"/>
      <c r="ETV21" s="84"/>
      <c r="ETW21" s="84"/>
      <c r="ETX21" s="84"/>
      <c r="ETY21" s="84"/>
      <c r="ETZ21" s="84"/>
      <c r="EUA21" s="84"/>
      <c r="EUB21" s="84"/>
      <c r="EUC21" s="84"/>
      <c r="EUD21" s="84"/>
      <c r="EUE21" s="84"/>
      <c r="EUF21" s="84"/>
      <c r="EUG21" s="84"/>
      <c r="EUH21" s="84"/>
      <c r="EUI21" s="84"/>
      <c r="EUJ21" s="84"/>
      <c r="EUK21" s="84"/>
      <c r="EUL21" s="84"/>
      <c r="EUM21" s="84"/>
      <c r="EUN21" s="84"/>
      <c r="EUO21" s="84"/>
      <c r="EUP21" s="84"/>
      <c r="EUQ21" s="84"/>
      <c r="EUR21" s="84"/>
      <c r="EUS21" s="84"/>
      <c r="EUT21" s="84"/>
      <c r="EUU21" s="84"/>
      <c r="EUV21" s="84"/>
      <c r="EUW21" s="84"/>
      <c r="EUX21" s="84"/>
      <c r="EUY21" s="84"/>
      <c r="EUZ21" s="84"/>
      <c r="EVA21" s="84"/>
      <c r="EVB21" s="84"/>
      <c r="EVC21" s="84"/>
      <c r="EVD21" s="84"/>
      <c r="EVE21" s="84"/>
      <c r="EVF21" s="84"/>
      <c r="EVG21" s="84"/>
      <c r="EVH21" s="84"/>
      <c r="EVI21" s="84"/>
      <c r="EVJ21" s="84"/>
      <c r="EVK21" s="84"/>
      <c r="EVL21" s="84"/>
      <c r="EVM21" s="84"/>
      <c r="EVN21" s="84"/>
      <c r="EVO21" s="84"/>
      <c r="EVP21" s="84"/>
      <c r="EVQ21" s="84"/>
      <c r="EVR21" s="84"/>
      <c r="EVS21" s="84"/>
      <c r="EVT21" s="84"/>
      <c r="EVU21" s="84"/>
      <c r="EVV21" s="84"/>
      <c r="EVW21" s="84"/>
      <c r="EVX21" s="84"/>
      <c r="EVY21" s="84"/>
      <c r="EVZ21" s="84"/>
      <c r="EWA21" s="84"/>
      <c r="EWB21" s="84"/>
      <c r="EWC21" s="84"/>
      <c r="EWD21" s="84"/>
      <c r="EWE21" s="84"/>
      <c r="EWF21" s="84"/>
      <c r="EWG21" s="84"/>
      <c r="EWH21" s="84"/>
      <c r="EWI21" s="84"/>
      <c r="EWJ21" s="84"/>
      <c r="EWK21" s="84"/>
      <c r="EWL21" s="84"/>
      <c r="EWM21" s="84"/>
      <c r="EWN21" s="84"/>
      <c r="EWO21" s="84"/>
      <c r="EWP21" s="84"/>
      <c r="EWQ21" s="84"/>
      <c r="EWR21" s="84"/>
      <c r="EWS21" s="84"/>
      <c r="EWT21" s="84"/>
      <c r="EWU21" s="84"/>
      <c r="EWV21" s="84"/>
      <c r="EWW21" s="84"/>
      <c r="EWX21" s="84"/>
      <c r="EWY21" s="84"/>
      <c r="EWZ21" s="84"/>
      <c r="EXA21" s="84"/>
      <c r="EXB21" s="84"/>
      <c r="EXC21" s="84"/>
      <c r="EXD21" s="84"/>
      <c r="EXE21" s="84"/>
      <c r="EXF21" s="84"/>
      <c r="EXG21" s="84"/>
      <c r="EXH21" s="84"/>
      <c r="EXI21" s="84"/>
      <c r="EXJ21" s="84"/>
      <c r="EXK21" s="84"/>
      <c r="EXL21" s="84"/>
      <c r="EXM21" s="84"/>
      <c r="EXN21" s="84"/>
      <c r="EXO21" s="84"/>
      <c r="EXP21" s="84"/>
      <c r="EXQ21" s="84"/>
      <c r="EXR21" s="84"/>
      <c r="EXS21" s="84"/>
      <c r="EXT21" s="84"/>
      <c r="EXU21" s="84"/>
      <c r="EXV21" s="84"/>
      <c r="EXW21" s="84"/>
      <c r="EXX21" s="84"/>
      <c r="EXY21" s="84"/>
      <c r="EXZ21" s="84"/>
      <c r="EYA21" s="84"/>
      <c r="EYB21" s="84"/>
      <c r="EYC21" s="84"/>
      <c r="EYD21" s="84"/>
      <c r="EYE21" s="84"/>
      <c r="EYF21" s="84"/>
      <c r="EYG21" s="84"/>
      <c r="EYH21" s="84"/>
      <c r="EYI21" s="84"/>
      <c r="EYJ21" s="84"/>
      <c r="EYK21" s="84"/>
      <c r="EYL21" s="84"/>
      <c r="EYM21" s="84"/>
      <c r="EYN21" s="84"/>
      <c r="EYO21" s="84"/>
      <c r="EYP21" s="84"/>
      <c r="EYQ21" s="84"/>
      <c r="EYR21" s="84"/>
      <c r="EYS21" s="84"/>
      <c r="EYT21" s="84"/>
      <c r="EYU21" s="84"/>
      <c r="EYV21" s="84"/>
      <c r="EYW21" s="84"/>
      <c r="EYX21" s="84"/>
      <c r="EYY21" s="84"/>
      <c r="EYZ21" s="84"/>
      <c r="EZA21" s="84"/>
      <c r="EZB21" s="84"/>
      <c r="EZC21" s="84"/>
      <c r="EZD21" s="84"/>
      <c r="EZE21" s="84"/>
      <c r="EZF21" s="84"/>
      <c r="EZG21" s="84"/>
      <c r="EZH21" s="84"/>
      <c r="EZI21" s="84"/>
      <c r="EZJ21" s="84"/>
      <c r="EZK21" s="84"/>
      <c r="EZL21" s="84"/>
      <c r="EZM21" s="84"/>
      <c r="EZN21" s="84"/>
      <c r="EZO21" s="84"/>
      <c r="EZP21" s="84"/>
      <c r="EZQ21" s="84"/>
      <c r="EZR21" s="84"/>
      <c r="EZS21" s="84"/>
      <c r="EZT21" s="84"/>
      <c r="EZU21" s="84"/>
      <c r="EZV21" s="84"/>
      <c r="EZW21" s="84"/>
      <c r="EZX21" s="84"/>
      <c r="EZY21" s="84"/>
      <c r="EZZ21" s="84"/>
      <c r="FAA21" s="84"/>
      <c r="FAB21" s="84"/>
      <c r="FAC21" s="84"/>
      <c r="FAD21" s="84"/>
      <c r="FAE21" s="84"/>
      <c r="FAF21" s="84"/>
      <c r="FAG21" s="84"/>
      <c r="FAH21" s="84"/>
      <c r="FAI21" s="84"/>
      <c r="FAJ21" s="84"/>
      <c r="FAK21" s="84"/>
      <c r="FAL21" s="84"/>
      <c r="FAM21" s="84"/>
      <c r="FAN21" s="84"/>
      <c r="FAO21" s="84"/>
      <c r="FAP21" s="84"/>
      <c r="FAQ21" s="84"/>
      <c r="FAR21" s="84"/>
      <c r="FAS21" s="84"/>
      <c r="FAT21" s="84"/>
      <c r="FAU21" s="84"/>
      <c r="FAV21" s="84"/>
      <c r="FAW21" s="84"/>
      <c r="FAX21" s="84"/>
      <c r="FAY21" s="84"/>
      <c r="FAZ21" s="84"/>
      <c r="FBA21" s="84"/>
      <c r="FBB21" s="84"/>
      <c r="FBC21" s="84"/>
      <c r="FBD21" s="84"/>
      <c r="FBE21" s="84"/>
      <c r="FBF21" s="84"/>
      <c r="FBG21" s="84"/>
      <c r="FBH21" s="84"/>
      <c r="FBI21" s="84"/>
      <c r="FBJ21" s="84"/>
      <c r="FBK21" s="84"/>
      <c r="FBL21" s="84"/>
      <c r="FBM21" s="84"/>
      <c r="FBN21" s="84"/>
      <c r="FBO21" s="84"/>
      <c r="FBP21" s="84"/>
      <c r="FBQ21" s="84"/>
      <c r="FBR21" s="84"/>
      <c r="FBS21" s="84"/>
      <c r="FBT21" s="84"/>
      <c r="FBU21" s="84"/>
      <c r="FBV21" s="84"/>
      <c r="FBW21" s="84"/>
      <c r="FBX21" s="84"/>
      <c r="FBY21" s="84"/>
      <c r="FBZ21" s="84"/>
      <c r="FCA21" s="84"/>
      <c r="FCB21" s="84"/>
      <c r="FCC21" s="84"/>
      <c r="FCD21" s="84"/>
      <c r="FCE21" s="84"/>
      <c r="FCF21" s="84"/>
      <c r="FCG21" s="84"/>
      <c r="FCH21" s="84"/>
      <c r="FCI21" s="84"/>
      <c r="FCJ21" s="84"/>
      <c r="FCK21" s="84"/>
      <c r="FCL21" s="84"/>
      <c r="FCM21" s="84"/>
      <c r="FCN21" s="84"/>
      <c r="FCO21" s="84"/>
      <c r="FCP21" s="84"/>
      <c r="FCQ21" s="84"/>
      <c r="FCR21" s="84"/>
      <c r="FCS21" s="84"/>
      <c r="FCT21" s="84"/>
      <c r="FCU21" s="84"/>
      <c r="FCV21" s="84"/>
      <c r="FCW21" s="84"/>
      <c r="FCX21" s="84"/>
      <c r="FCY21" s="84"/>
      <c r="FCZ21" s="84"/>
      <c r="FDA21" s="84"/>
      <c r="FDB21" s="84"/>
      <c r="FDC21" s="84"/>
      <c r="FDD21" s="84"/>
      <c r="FDE21" s="84"/>
      <c r="FDF21" s="84"/>
      <c r="FDG21" s="84"/>
      <c r="FDH21" s="84"/>
      <c r="FDI21" s="84"/>
      <c r="FDJ21" s="84"/>
      <c r="FDK21" s="84"/>
      <c r="FDL21" s="84"/>
      <c r="FDM21" s="84"/>
      <c r="FDN21" s="84"/>
      <c r="FDO21" s="84"/>
      <c r="FDP21" s="84"/>
      <c r="FDQ21" s="84"/>
      <c r="FDR21" s="84"/>
      <c r="FDS21" s="84"/>
      <c r="FDT21" s="84"/>
      <c r="FDU21" s="84"/>
      <c r="FDV21" s="84"/>
      <c r="FDW21" s="84"/>
      <c r="FDX21" s="84"/>
      <c r="FDY21" s="84"/>
      <c r="FDZ21" s="84"/>
      <c r="FEA21" s="84"/>
      <c r="FEB21" s="84"/>
      <c r="FEC21" s="84"/>
      <c r="FED21" s="84"/>
      <c r="FEE21" s="84"/>
      <c r="FEF21" s="84"/>
      <c r="FEG21" s="84"/>
      <c r="FEH21" s="84"/>
      <c r="FEI21" s="84"/>
      <c r="FEJ21" s="84"/>
      <c r="FEK21" s="84"/>
      <c r="FEL21" s="84"/>
      <c r="FEM21" s="84"/>
      <c r="FEN21" s="84"/>
      <c r="FEO21" s="84"/>
      <c r="FEP21" s="84"/>
      <c r="FEQ21" s="84"/>
      <c r="FER21" s="84"/>
      <c r="FES21" s="84"/>
      <c r="FET21" s="84"/>
      <c r="FEU21" s="84"/>
      <c r="FEV21" s="84"/>
      <c r="FEW21" s="84"/>
      <c r="FEX21" s="84"/>
      <c r="FEY21" s="84"/>
      <c r="FEZ21" s="84"/>
      <c r="FFA21" s="84"/>
      <c r="FFB21" s="84"/>
      <c r="FFC21" s="84"/>
      <c r="FFD21" s="84"/>
      <c r="FFE21" s="84"/>
      <c r="FFF21" s="84"/>
      <c r="FFG21" s="84"/>
      <c r="FFH21" s="84"/>
      <c r="FFI21" s="84"/>
      <c r="FFJ21" s="84"/>
      <c r="FFK21" s="84"/>
      <c r="FFL21" s="84"/>
      <c r="FFM21" s="84"/>
      <c r="FFN21" s="84"/>
      <c r="FFO21" s="84"/>
      <c r="FFP21" s="84"/>
      <c r="FFQ21" s="84"/>
      <c r="FFR21" s="84"/>
      <c r="FFS21" s="84"/>
      <c r="FFT21" s="84"/>
      <c r="FFU21" s="84"/>
      <c r="FFV21" s="84"/>
      <c r="FFW21" s="84"/>
      <c r="FFX21" s="84"/>
      <c r="FFY21" s="84"/>
      <c r="FFZ21" s="84"/>
      <c r="FGA21" s="84"/>
      <c r="FGB21" s="84"/>
      <c r="FGC21" s="84"/>
      <c r="FGD21" s="84"/>
      <c r="FGE21" s="84"/>
      <c r="FGF21" s="84"/>
      <c r="FGG21" s="84"/>
      <c r="FGH21" s="84"/>
      <c r="FGI21" s="84"/>
      <c r="FGJ21" s="84"/>
      <c r="FGK21" s="84"/>
      <c r="FGL21" s="84"/>
      <c r="FGM21" s="84"/>
      <c r="FGN21" s="84"/>
      <c r="FGO21" s="84"/>
      <c r="FGP21" s="84"/>
      <c r="FGQ21" s="84"/>
      <c r="FGR21" s="84"/>
      <c r="FGS21" s="84"/>
      <c r="FGT21" s="84"/>
      <c r="FGU21" s="84"/>
      <c r="FGV21" s="84"/>
      <c r="FGW21" s="84"/>
      <c r="FGX21" s="84"/>
      <c r="FGY21" s="84"/>
      <c r="FGZ21" s="84"/>
      <c r="FHA21" s="84"/>
      <c r="FHB21" s="84"/>
      <c r="FHC21" s="84"/>
      <c r="FHD21" s="84"/>
      <c r="FHE21" s="84"/>
      <c r="FHF21" s="84"/>
      <c r="FHG21" s="84"/>
      <c r="FHH21" s="84"/>
      <c r="FHI21" s="84"/>
      <c r="FHJ21" s="84"/>
      <c r="FHK21" s="84"/>
      <c r="FHL21" s="84"/>
      <c r="FHM21" s="84"/>
      <c r="FHN21" s="84"/>
      <c r="FHO21" s="84"/>
      <c r="FHP21" s="84"/>
      <c r="FHQ21" s="84"/>
      <c r="FHR21" s="84"/>
      <c r="FHS21" s="84"/>
      <c r="FHT21" s="84"/>
      <c r="FHU21" s="84"/>
      <c r="FHV21" s="84"/>
      <c r="FHW21" s="84"/>
      <c r="FHX21" s="84"/>
      <c r="FHY21" s="84"/>
      <c r="FHZ21" s="84"/>
      <c r="FIA21" s="84"/>
      <c r="FIB21" s="84"/>
      <c r="FIC21" s="84"/>
      <c r="FID21" s="84"/>
      <c r="FIE21" s="84"/>
      <c r="FIF21" s="84"/>
      <c r="FIG21" s="84"/>
      <c r="FIH21" s="84"/>
      <c r="FII21" s="84"/>
      <c r="FIJ21" s="84"/>
      <c r="FIK21" s="84"/>
      <c r="FIL21" s="84"/>
      <c r="FIM21" s="84"/>
      <c r="FIN21" s="84"/>
      <c r="FIO21" s="84"/>
      <c r="FIP21" s="84"/>
      <c r="FIQ21" s="84"/>
      <c r="FIR21" s="84"/>
      <c r="FIS21" s="84"/>
      <c r="FIT21" s="84"/>
      <c r="FIU21" s="84"/>
      <c r="FIV21" s="84"/>
      <c r="FIW21" s="84"/>
      <c r="FIX21" s="84"/>
      <c r="FIY21" s="84"/>
      <c r="FIZ21" s="84"/>
      <c r="FJA21" s="84"/>
      <c r="FJB21" s="84"/>
      <c r="FJC21" s="84"/>
      <c r="FJD21" s="84"/>
      <c r="FJE21" s="84"/>
      <c r="FJF21" s="84"/>
      <c r="FJG21" s="84"/>
      <c r="FJH21" s="84"/>
      <c r="FJI21" s="84"/>
      <c r="FJJ21" s="84"/>
      <c r="FJK21" s="84"/>
      <c r="FJL21" s="84"/>
      <c r="FJM21" s="84"/>
      <c r="FJN21" s="84"/>
      <c r="FJO21" s="84"/>
      <c r="FJP21" s="84"/>
      <c r="FJQ21" s="84"/>
      <c r="FJR21" s="84"/>
      <c r="FJS21" s="84"/>
      <c r="FJT21" s="84"/>
      <c r="FJU21" s="84"/>
      <c r="FJV21" s="84"/>
      <c r="FJW21" s="84"/>
      <c r="FJX21" s="84"/>
      <c r="FJY21" s="84"/>
      <c r="FJZ21" s="84"/>
      <c r="FKA21" s="84"/>
      <c r="FKB21" s="84"/>
      <c r="FKC21" s="84"/>
      <c r="FKD21" s="84"/>
      <c r="FKE21" s="84"/>
      <c r="FKF21" s="84"/>
      <c r="FKG21" s="84"/>
      <c r="FKH21" s="84"/>
      <c r="FKI21" s="84"/>
      <c r="FKJ21" s="84"/>
      <c r="FKK21" s="84"/>
      <c r="FKL21" s="84"/>
      <c r="FKM21" s="84"/>
      <c r="FKN21" s="84"/>
      <c r="FKO21" s="84"/>
      <c r="FKP21" s="84"/>
      <c r="FKQ21" s="84"/>
      <c r="FKR21" s="84"/>
      <c r="FKS21" s="84"/>
      <c r="FKT21" s="84"/>
      <c r="FKU21" s="84"/>
      <c r="FKV21" s="84"/>
      <c r="FKW21" s="84"/>
      <c r="FKX21" s="84"/>
      <c r="FKY21" s="84"/>
      <c r="FKZ21" s="84"/>
      <c r="FLA21" s="84"/>
      <c r="FLB21" s="84"/>
      <c r="FLC21" s="84"/>
      <c r="FLD21" s="84"/>
      <c r="FLE21" s="84"/>
      <c r="FLF21" s="84"/>
      <c r="FLG21" s="84"/>
      <c r="FLH21" s="84"/>
      <c r="FLI21" s="84"/>
      <c r="FLJ21" s="84"/>
      <c r="FLK21" s="84"/>
      <c r="FLL21" s="84"/>
      <c r="FLM21" s="84"/>
      <c r="FLN21" s="84"/>
      <c r="FLO21" s="84"/>
      <c r="FLP21" s="84"/>
      <c r="FLQ21" s="84"/>
      <c r="FLR21" s="84"/>
      <c r="FLS21" s="84"/>
      <c r="FLT21" s="84"/>
      <c r="FLU21" s="84"/>
      <c r="FLV21" s="84"/>
      <c r="FLW21" s="84"/>
      <c r="FLX21" s="84"/>
      <c r="FLY21" s="84"/>
      <c r="FLZ21" s="84"/>
      <c r="FMA21" s="84"/>
      <c r="FMB21" s="84"/>
      <c r="FMC21" s="84"/>
      <c r="FMD21" s="84"/>
      <c r="FME21" s="84"/>
      <c r="FMF21" s="84"/>
      <c r="FMG21" s="84"/>
      <c r="FMH21" s="84"/>
      <c r="FMI21" s="84"/>
      <c r="FMJ21" s="84"/>
      <c r="FMK21" s="84"/>
      <c r="FML21" s="84"/>
      <c r="FMM21" s="84"/>
      <c r="FMN21" s="84"/>
      <c r="FMO21" s="84"/>
      <c r="FMP21" s="84"/>
      <c r="FMQ21" s="84"/>
      <c r="FMR21" s="84"/>
      <c r="FMS21" s="84"/>
      <c r="FMT21" s="84"/>
      <c r="FMU21" s="84"/>
      <c r="FMV21" s="84"/>
      <c r="FMW21" s="84"/>
      <c r="FMX21" s="84"/>
      <c r="FMY21" s="84"/>
      <c r="FMZ21" s="84"/>
      <c r="FNA21" s="84"/>
      <c r="FNB21" s="84"/>
      <c r="FNC21" s="84"/>
      <c r="FND21" s="84"/>
      <c r="FNE21" s="84"/>
      <c r="FNF21" s="84"/>
      <c r="FNG21" s="84"/>
      <c r="FNH21" s="84"/>
      <c r="FNI21" s="84"/>
      <c r="FNJ21" s="84"/>
      <c r="FNK21" s="84"/>
      <c r="FNL21" s="84"/>
      <c r="FNM21" s="84"/>
      <c r="FNN21" s="84"/>
      <c r="FNO21" s="84"/>
      <c r="FNP21" s="84"/>
      <c r="FNQ21" s="84"/>
      <c r="FNR21" s="84"/>
      <c r="FNS21" s="84"/>
      <c r="FNT21" s="84"/>
      <c r="FNU21" s="84"/>
      <c r="FNV21" s="84"/>
      <c r="FNW21" s="84"/>
      <c r="FNX21" s="84"/>
      <c r="FNY21" s="84"/>
      <c r="FNZ21" s="84"/>
      <c r="FOA21" s="84"/>
      <c r="FOB21" s="84"/>
      <c r="FOC21" s="84"/>
      <c r="FOD21" s="84"/>
      <c r="FOE21" s="84"/>
      <c r="FOF21" s="84"/>
      <c r="FOG21" s="84"/>
      <c r="FOH21" s="84"/>
      <c r="FOI21" s="84"/>
      <c r="FOJ21" s="84"/>
      <c r="FOK21" s="84"/>
      <c r="FOL21" s="84"/>
      <c r="FOM21" s="84"/>
      <c r="FON21" s="84"/>
      <c r="FOO21" s="84"/>
      <c r="FOP21" s="84"/>
      <c r="FOQ21" s="84"/>
      <c r="FOR21" s="84"/>
      <c r="FOS21" s="84"/>
      <c r="FOT21" s="84"/>
      <c r="FOU21" s="84"/>
      <c r="FOV21" s="84"/>
      <c r="FOW21" s="84"/>
      <c r="FOX21" s="84"/>
      <c r="FOY21" s="84"/>
      <c r="FOZ21" s="84"/>
      <c r="FPA21" s="84"/>
      <c r="FPB21" s="84"/>
      <c r="FPC21" s="84"/>
      <c r="FPD21" s="84"/>
      <c r="FPE21" s="84"/>
      <c r="FPF21" s="84"/>
      <c r="FPG21" s="84"/>
      <c r="FPH21" s="84"/>
      <c r="FPI21" s="84"/>
      <c r="FPJ21" s="84"/>
      <c r="FPK21" s="84"/>
      <c r="FPL21" s="84"/>
      <c r="FPM21" s="84"/>
      <c r="FPN21" s="84"/>
      <c r="FPO21" s="84"/>
      <c r="FPP21" s="84"/>
      <c r="FPQ21" s="84"/>
      <c r="FPR21" s="84"/>
      <c r="FPS21" s="84"/>
      <c r="FPT21" s="84"/>
      <c r="FPU21" s="84"/>
      <c r="FPV21" s="84"/>
      <c r="FPW21" s="84"/>
      <c r="FPX21" s="84"/>
      <c r="FPY21" s="84"/>
      <c r="FPZ21" s="84"/>
      <c r="FQA21" s="84"/>
      <c r="FQB21" s="84"/>
      <c r="FQC21" s="84"/>
      <c r="FQD21" s="84"/>
      <c r="FQE21" s="84"/>
      <c r="FQF21" s="84"/>
      <c r="FQG21" s="84"/>
      <c r="FQH21" s="84"/>
      <c r="FQI21" s="84"/>
      <c r="FQJ21" s="84"/>
      <c r="FQK21" s="84"/>
      <c r="FQL21" s="84"/>
      <c r="FQM21" s="84"/>
      <c r="FQN21" s="84"/>
      <c r="FQO21" s="84"/>
      <c r="FQP21" s="84"/>
      <c r="FQQ21" s="84"/>
      <c r="FQR21" s="84"/>
      <c r="FQS21" s="84"/>
      <c r="FQT21" s="84"/>
      <c r="FQU21" s="84"/>
      <c r="FQV21" s="84"/>
      <c r="FQW21" s="84"/>
      <c r="FQX21" s="84"/>
      <c r="FQY21" s="84"/>
      <c r="FQZ21" s="84"/>
      <c r="FRA21" s="84"/>
      <c r="FRB21" s="84"/>
      <c r="FRC21" s="84"/>
      <c r="FRD21" s="84"/>
      <c r="FRE21" s="84"/>
      <c r="FRF21" s="84"/>
      <c r="FRG21" s="84"/>
      <c r="FRH21" s="84"/>
      <c r="FRI21" s="84"/>
      <c r="FRJ21" s="84"/>
      <c r="FRK21" s="84"/>
      <c r="FRL21" s="84"/>
      <c r="FRM21" s="84"/>
      <c r="FRN21" s="84"/>
      <c r="FRO21" s="84"/>
      <c r="FRP21" s="84"/>
      <c r="FRQ21" s="84"/>
      <c r="FRR21" s="84"/>
      <c r="FRS21" s="84"/>
      <c r="FRT21" s="84"/>
      <c r="FRU21" s="84"/>
      <c r="FRV21" s="84"/>
      <c r="FRW21" s="84"/>
      <c r="FRX21" s="84"/>
      <c r="FRY21" s="84"/>
      <c r="FRZ21" s="84"/>
      <c r="FSA21" s="84"/>
      <c r="FSB21" s="84"/>
      <c r="FSC21" s="84"/>
      <c r="FSD21" s="84"/>
      <c r="FSE21" s="84"/>
      <c r="FSF21" s="84"/>
      <c r="FSG21" s="84"/>
      <c r="FSH21" s="84"/>
      <c r="FSI21" s="84"/>
      <c r="FSJ21" s="84"/>
      <c r="FSK21" s="84"/>
      <c r="FSL21" s="84"/>
      <c r="FSM21" s="84"/>
      <c r="FSN21" s="84"/>
      <c r="FSO21" s="84"/>
      <c r="FSP21" s="84"/>
      <c r="FSQ21" s="84"/>
      <c r="FSR21" s="84"/>
      <c r="FSS21" s="84"/>
      <c r="FST21" s="84"/>
      <c r="FSU21" s="84"/>
      <c r="FSV21" s="84"/>
      <c r="FSW21" s="84"/>
      <c r="FSX21" s="84"/>
      <c r="FSY21" s="84"/>
      <c r="FSZ21" s="84"/>
      <c r="FTA21" s="84"/>
      <c r="FTB21" s="84"/>
      <c r="FTC21" s="84"/>
      <c r="FTD21" s="84"/>
      <c r="FTE21" s="84"/>
      <c r="FTF21" s="84"/>
      <c r="FTG21" s="84"/>
      <c r="FTH21" s="84"/>
      <c r="FTI21" s="84"/>
      <c r="FTJ21" s="84"/>
      <c r="FTK21" s="84"/>
      <c r="FTL21" s="84"/>
      <c r="FTM21" s="84"/>
      <c r="FTN21" s="84"/>
      <c r="FTO21" s="84"/>
      <c r="FTP21" s="84"/>
      <c r="FTQ21" s="84"/>
      <c r="FTR21" s="84"/>
      <c r="FTS21" s="84"/>
      <c r="FTT21" s="84"/>
      <c r="FTU21" s="84"/>
      <c r="FTV21" s="84"/>
      <c r="FTW21" s="84"/>
      <c r="FTX21" s="84"/>
      <c r="FTY21" s="84"/>
      <c r="FTZ21" s="84"/>
      <c r="FUA21" s="84"/>
      <c r="FUB21" s="84"/>
      <c r="FUC21" s="84"/>
      <c r="FUD21" s="84"/>
      <c r="FUE21" s="84"/>
      <c r="FUF21" s="84"/>
      <c r="FUG21" s="84"/>
      <c r="FUH21" s="84"/>
      <c r="FUI21" s="84"/>
      <c r="FUJ21" s="84"/>
      <c r="FUK21" s="84"/>
      <c r="FUL21" s="84"/>
      <c r="FUM21" s="84"/>
      <c r="FUN21" s="84"/>
      <c r="FUO21" s="84"/>
      <c r="FUP21" s="84"/>
      <c r="FUQ21" s="84"/>
      <c r="FUR21" s="84"/>
      <c r="FUS21" s="84"/>
      <c r="FUT21" s="84"/>
      <c r="FUU21" s="84"/>
      <c r="FUV21" s="84"/>
      <c r="FUW21" s="84"/>
      <c r="FUX21" s="84"/>
      <c r="FUY21" s="84"/>
      <c r="FUZ21" s="84"/>
      <c r="FVA21" s="84"/>
      <c r="FVB21" s="84"/>
      <c r="FVC21" s="84"/>
      <c r="FVD21" s="84"/>
      <c r="FVE21" s="84"/>
      <c r="FVF21" s="84"/>
      <c r="FVG21" s="84"/>
      <c r="FVH21" s="84"/>
      <c r="FVI21" s="84"/>
      <c r="FVJ21" s="84"/>
      <c r="FVK21" s="84"/>
      <c r="FVL21" s="84"/>
      <c r="FVM21" s="84"/>
      <c r="FVN21" s="84"/>
      <c r="FVO21" s="84"/>
      <c r="FVP21" s="84"/>
      <c r="FVQ21" s="84"/>
      <c r="FVR21" s="84"/>
      <c r="FVS21" s="84"/>
      <c r="FVT21" s="84"/>
      <c r="FVU21" s="84"/>
      <c r="FVV21" s="84"/>
      <c r="FVW21" s="84"/>
      <c r="FVX21" s="84"/>
      <c r="FVY21" s="84"/>
      <c r="FVZ21" s="84"/>
      <c r="FWA21" s="84"/>
      <c r="FWB21" s="84"/>
      <c r="FWC21" s="84"/>
      <c r="FWD21" s="84"/>
      <c r="FWE21" s="84"/>
      <c r="FWF21" s="84"/>
      <c r="FWG21" s="84"/>
      <c r="FWH21" s="84"/>
      <c r="FWI21" s="84"/>
      <c r="FWJ21" s="84"/>
      <c r="FWK21" s="84"/>
      <c r="FWL21" s="84"/>
      <c r="FWM21" s="84"/>
      <c r="FWN21" s="84"/>
      <c r="FWO21" s="84"/>
      <c r="FWP21" s="84"/>
      <c r="FWQ21" s="84"/>
      <c r="FWR21" s="84"/>
      <c r="FWS21" s="84"/>
      <c r="FWT21" s="84"/>
      <c r="FWU21" s="84"/>
      <c r="FWV21" s="84"/>
      <c r="FWW21" s="84"/>
      <c r="FWX21" s="84"/>
      <c r="FWY21" s="84"/>
      <c r="FWZ21" s="84"/>
      <c r="FXA21" s="84"/>
      <c r="FXB21" s="84"/>
      <c r="FXC21" s="84"/>
      <c r="FXD21" s="84"/>
      <c r="FXE21" s="84"/>
      <c r="FXF21" s="84"/>
      <c r="FXG21" s="84"/>
      <c r="FXH21" s="84"/>
      <c r="FXI21" s="84"/>
      <c r="FXJ21" s="84"/>
      <c r="FXK21" s="84"/>
      <c r="FXL21" s="84"/>
      <c r="FXM21" s="84"/>
      <c r="FXN21" s="84"/>
      <c r="FXO21" s="84"/>
      <c r="FXP21" s="84"/>
      <c r="FXQ21" s="84"/>
      <c r="FXR21" s="84"/>
      <c r="FXS21" s="84"/>
      <c r="FXT21" s="84"/>
      <c r="FXU21" s="84"/>
      <c r="FXV21" s="84"/>
      <c r="FXW21" s="84"/>
      <c r="FXX21" s="84"/>
      <c r="FXY21" s="84"/>
      <c r="FXZ21" s="84"/>
      <c r="FYA21" s="84"/>
      <c r="FYB21" s="84"/>
      <c r="FYC21" s="84"/>
      <c r="FYD21" s="84"/>
      <c r="FYE21" s="84"/>
      <c r="FYF21" s="84"/>
      <c r="FYG21" s="84"/>
      <c r="FYH21" s="84"/>
      <c r="FYI21" s="84"/>
      <c r="FYJ21" s="84"/>
      <c r="FYK21" s="84"/>
      <c r="FYL21" s="84"/>
      <c r="FYM21" s="84"/>
      <c r="FYN21" s="84"/>
      <c r="FYO21" s="84"/>
      <c r="FYP21" s="84"/>
      <c r="FYQ21" s="84"/>
      <c r="FYR21" s="84"/>
      <c r="FYS21" s="84"/>
      <c r="FYT21" s="84"/>
      <c r="FYU21" s="84"/>
      <c r="FYV21" s="84"/>
      <c r="FYW21" s="84"/>
      <c r="FYX21" s="84"/>
      <c r="FYY21" s="84"/>
      <c r="FYZ21" s="84"/>
      <c r="FZA21" s="84"/>
      <c r="FZB21" s="84"/>
      <c r="FZC21" s="84"/>
      <c r="FZD21" s="84"/>
      <c r="FZE21" s="84"/>
      <c r="FZF21" s="84"/>
      <c r="FZG21" s="84"/>
      <c r="FZH21" s="84"/>
      <c r="FZI21" s="84"/>
      <c r="FZJ21" s="84"/>
      <c r="FZK21" s="84"/>
      <c r="FZL21" s="84"/>
      <c r="FZM21" s="84"/>
      <c r="FZN21" s="84"/>
      <c r="FZO21" s="84"/>
      <c r="FZP21" s="84"/>
      <c r="FZQ21" s="84"/>
      <c r="FZR21" s="84"/>
      <c r="FZS21" s="84"/>
      <c r="FZT21" s="84"/>
      <c r="FZU21" s="84"/>
      <c r="FZV21" s="84"/>
      <c r="FZW21" s="84"/>
      <c r="FZX21" s="84"/>
      <c r="FZY21" s="84"/>
      <c r="FZZ21" s="84"/>
      <c r="GAA21" s="84"/>
      <c r="GAB21" s="84"/>
      <c r="GAC21" s="84"/>
      <c r="GAD21" s="84"/>
      <c r="GAE21" s="84"/>
      <c r="GAF21" s="84"/>
      <c r="GAG21" s="84"/>
      <c r="GAH21" s="84"/>
      <c r="GAI21" s="84"/>
      <c r="GAJ21" s="84"/>
      <c r="GAK21" s="84"/>
      <c r="GAL21" s="84"/>
      <c r="GAM21" s="84"/>
      <c r="GAN21" s="84"/>
      <c r="GAO21" s="84"/>
      <c r="GAP21" s="84"/>
      <c r="GAQ21" s="84"/>
      <c r="GAR21" s="84"/>
      <c r="GAS21" s="84"/>
      <c r="GAT21" s="84"/>
      <c r="GAU21" s="84"/>
      <c r="GAV21" s="84"/>
      <c r="GAW21" s="84"/>
      <c r="GAX21" s="84"/>
      <c r="GAY21" s="84"/>
      <c r="GAZ21" s="84"/>
      <c r="GBA21" s="84"/>
      <c r="GBB21" s="84"/>
      <c r="GBC21" s="84"/>
      <c r="GBD21" s="84"/>
      <c r="GBE21" s="84"/>
      <c r="GBF21" s="84"/>
      <c r="GBG21" s="84"/>
      <c r="GBH21" s="84"/>
      <c r="GBI21" s="84"/>
      <c r="GBJ21" s="84"/>
      <c r="GBK21" s="84"/>
      <c r="GBL21" s="84"/>
      <c r="GBM21" s="84"/>
      <c r="GBN21" s="84"/>
      <c r="GBO21" s="84"/>
      <c r="GBP21" s="84"/>
      <c r="GBQ21" s="84"/>
      <c r="GBR21" s="84"/>
      <c r="GBS21" s="84"/>
      <c r="GBT21" s="84"/>
      <c r="GBU21" s="84"/>
      <c r="GBV21" s="84"/>
      <c r="GBW21" s="84"/>
      <c r="GBX21" s="84"/>
      <c r="GBY21" s="84"/>
      <c r="GBZ21" s="84"/>
      <c r="GCA21" s="84"/>
      <c r="GCB21" s="84"/>
      <c r="GCC21" s="84"/>
      <c r="GCD21" s="84"/>
      <c r="GCE21" s="84"/>
      <c r="GCF21" s="84"/>
      <c r="GCG21" s="84"/>
      <c r="GCH21" s="84"/>
      <c r="GCI21" s="84"/>
      <c r="GCJ21" s="84"/>
      <c r="GCK21" s="84"/>
      <c r="GCL21" s="84"/>
      <c r="GCM21" s="84"/>
      <c r="GCN21" s="84"/>
      <c r="GCO21" s="84"/>
      <c r="GCP21" s="84"/>
      <c r="GCQ21" s="84"/>
      <c r="GCR21" s="84"/>
      <c r="GCS21" s="84"/>
      <c r="GCT21" s="84"/>
      <c r="GCU21" s="84"/>
      <c r="GCV21" s="84"/>
      <c r="GCW21" s="84"/>
      <c r="GCX21" s="84"/>
      <c r="GCY21" s="84"/>
      <c r="GCZ21" s="84"/>
      <c r="GDA21" s="84"/>
      <c r="GDB21" s="84"/>
      <c r="GDC21" s="84"/>
      <c r="GDD21" s="84"/>
      <c r="GDE21" s="84"/>
      <c r="GDF21" s="84"/>
      <c r="GDG21" s="84"/>
      <c r="GDH21" s="84"/>
      <c r="GDI21" s="84"/>
      <c r="GDJ21" s="84"/>
      <c r="GDK21" s="84"/>
      <c r="GDL21" s="84"/>
      <c r="GDM21" s="84"/>
      <c r="GDN21" s="84"/>
      <c r="GDO21" s="84"/>
      <c r="GDP21" s="84"/>
      <c r="GDQ21" s="84"/>
      <c r="GDR21" s="84"/>
      <c r="GDS21" s="84"/>
      <c r="GDT21" s="84"/>
      <c r="GDU21" s="84"/>
      <c r="GDV21" s="84"/>
      <c r="GDW21" s="84"/>
      <c r="GDX21" s="84"/>
      <c r="GDY21" s="84"/>
      <c r="GDZ21" s="84"/>
      <c r="GEA21" s="84"/>
      <c r="GEB21" s="84"/>
      <c r="GEC21" s="84"/>
      <c r="GED21" s="84"/>
      <c r="GEE21" s="84"/>
      <c r="GEF21" s="84"/>
      <c r="GEG21" s="84"/>
      <c r="GEH21" s="84"/>
      <c r="GEI21" s="84"/>
      <c r="GEJ21" s="84"/>
      <c r="GEK21" s="84"/>
      <c r="GEL21" s="84"/>
      <c r="GEM21" s="84"/>
      <c r="GEN21" s="84"/>
      <c r="GEO21" s="84"/>
      <c r="GEP21" s="84"/>
      <c r="GEQ21" s="84"/>
      <c r="GER21" s="84"/>
      <c r="GES21" s="84"/>
      <c r="GET21" s="84"/>
      <c r="GEU21" s="84"/>
      <c r="GEV21" s="84"/>
      <c r="GEW21" s="84"/>
      <c r="GEX21" s="84"/>
      <c r="GEY21" s="84"/>
      <c r="GEZ21" s="84"/>
      <c r="GFA21" s="84"/>
      <c r="GFB21" s="84"/>
      <c r="GFC21" s="84"/>
      <c r="GFD21" s="84"/>
      <c r="GFE21" s="84"/>
      <c r="GFF21" s="84"/>
      <c r="GFG21" s="84"/>
      <c r="GFH21" s="84"/>
      <c r="GFI21" s="84"/>
      <c r="GFJ21" s="84"/>
      <c r="GFK21" s="84"/>
      <c r="GFL21" s="84"/>
      <c r="GFM21" s="84"/>
      <c r="GFN21" s="84"/>
      <c r="GFO21" s="84"/>
      <c r="GFP21" s="84"/>
      <c r="GFQ21" s="84"/>
      <c r="GFR21" s="84"/>
      <c r="GFS21" s="84"/>
      <c r="GFT21" s="84"/>
      <c r="GFU21" s="84"/>
      <c r="GFV21" s="84"/>
      <c r="GFW21" s="84"/>
      <c r="GFX21" s="84"/>
      <c r="GFY21" s="84"/>
      <c r="GFZ21" s="84"/>
      <c r="GGA21" s="84"/>
      <c r="GGB21" s="84"/>
      <c r="GGC21" s="84"/>
      <c r="GGD21" s="84"/>
      <c r="GGE21" s="84"/>
      <c r="GGF21" s="84"/>
      <c r="GGG21" s="84"/>
      <c r="GGH21" s="84"/>
      <c r="GGI21" s="84"/>
      <c r="GGJ21" s="84"/>
      <c r="GGK21" s="84"/>
      <c r="GGL21" s="84"/>
      <c r="GGM21" s="84"/>
      <c r="GGN21" s="84"/>
      <c r="GGO21" s="84"/>
      <c r="GGP21" s="84"/>
      <c r="GGQ21" s="84"/>
      <c r="GGR21" s="84"/>
      <c r="GGS21" s="84"/>
      <c r="GGT21" s="84"/>
      <c r="GGU21" s="84"/>
      <c r="GGV21" s="84"/>
      <c r="GGW21" s="84"/>
      <c r="GGX21" s="84"/>
      <c r="GGY21" s="84"/>
      <c r="GGZ21" s="84"/>
      <c r="GHA21" s="84"/>
      <c r="GHB21" s="84"/>
      <c r="GHC21" s="84"/>
      <c r="GHD21" s="84"/>
      <c r="GHE21" s="84"/>
      <c r="GHF21" s="84"/>
      <c r="GHG21" s="84"/>
      <c r="GHH21" s="84"/>
      <c r="GHI21" s="84"/>
      <c r="GHJ21" s="84"/>
      <c r="GHK21" s="84"/>
      <c r="GHL21" s="84"/>
      <c r="GHM21" s="84"/>
      <c r="GHN21" s="84"/>
      <c r="GHO21" s="84"/>
      <c r="GHP21" s="84"/>
      <c r="GHQ21" s="84"/>
      <c r="GHR21" s="84"/>
      <c r="GHS21" s="84"/>
      <c r="GHT21" s="84"/>
      <c r="GHU21" s="84"/>
      <c r="GHV21" s="84"/>
      <c r="GHW21" s="84"/>
      <c r="GHX21" s="84"/>
      <c r="GHY21" s="84"/>
      <c r="GHZ21" s="84"/>
      <c r="GIA21" s="84"/>
      <c r="GIB21" s="84"/>
      <c r="GIC21" s="84"/>
      <c r="GID21" s="84"/>
      <c r="GIE21" s="84"/>
      <c r="GIF21" s="84"/>
      <c r="GIG21" s="84"/>
      <c r="GIH21" s="84"/>
      <c r="GII21" s="84"/>
      <c r="GIJ21" s="84"/>
      <c r="GIK21" s="84"/>
      <c r="GIL21" s="84"/>
      <c r="GIM21" s="84"/>
      <c r="GIN21" s="84"/>
      <c r="GIO21" s="84"/>
      <c r="GIP21" s="84"/>
      <c r="GIQ21" s="84"/>
      <c r="GIR21" s="84"/>
      <c r="GIS21" s="84"/>
      <c r="GIT21" s="84"/>
      <c r="GIU21" s="84"/>
      <c r="GIV21" s="84"/>
      <c r="GIW21" s="84"/>
      <c r="GIX21" s="84"/>
      <c r="GIY21" s="84"/>
      <c r="GIZ21" s="84"/>
      <c r="GJA21" s="84"/>
      <c r="GJB21" s="84"/>
      <c r="GJC21" s="84"/>
      <c r="GJD21" s="84"/>
      <c r="GJE21" s="84"/>
      <c r="GJF21" s="84"/>
      <c r="GJG21" s="84"/>
      <c r="GJH21" s="84"/>
      <c r="GJI21" s="84"/>
      <c r="GJJ21" s="84"/>
      <c r="GJK21" s="84"/>
      <c r="GJL21" s="84"/>
      <c r="GJM21" s="84"/>
      <c r="GJN21" s="84"/>
      <c r="GJO21" s="84"/>
      <c r="GJP21" s="84"/>
      <c r="GJQ21" s="84"/>
      <c r="GJR21" s="84"/>
      <c r="GJS21" s="84"/>
      <c r="GJT21" s="84"/>
      <c r="GJU21" s="84"/>
      <c r="GJV21" s="84"/>
      <c r="GJW21" s="84"/>
      <c r="GJX21" s="84"/>
      <c r="GJY21" s="84"/>
      <c r="GJZ21" s="84"/>
      <c r="GKA21" s="84"/>
      <c r="GKB21" s="84"/>
      <c r="GKC21" s="84"/>
      <c r="GKD21" s="84"/>
      <c r="GKE21" s="84"/>
      <c r="GKF21" s="84"/>
      <c r="GKG21" s="84"/>
      <c r="GKH21" s="84"/>
      <c r="GKI21" s="84"/>
      <c r="GKJ21" s="84"/>
      <c r="GKK21" s="84"/>
      <c r="GKL21" s="84"/>
      <c r="GKM21" s="84"/>
      <c r="GKN21" s="84"/>
      <c r="GKO21" s="84"/>
      <c r="GKP21" s="84"/>
      <c r="GKQ21" s="84"/>
      <c r="GKR21" s="84"/>
      <c r="GKS21" s="84"/>
      <c r="GKT21" s="84"/>
      <c r="GKU21" s="84"/>
      <c r="GKV21" s="84"/>
      <c r="GKW21" s="84"/>
      <c r="GKX21" s="84"/>
      <c r="GKY21" s="84"/>
      <c r="GKZ21" s="84"/>
      <c r="GLA21" s="84"/>
      <c r="GLB21" s="84"/>
      <c r="GLC21" s="84"/>
      <c r="GLD21" s="84"/>
      <c r="GLE21" s="84"/>
      <c r="GLF21" s="84"/>
      <c r="GLG21" s="84"/>
      <c r="GLH21" s="84"/>
      <c r="GLI21" s="84"/>
      <c r="GLJ21" s="84"/>
      <c r="GLK21" s="84"/>
      <c r="GLL21" s="84"/>
      <c r="GLM21" s="84"/>
      <c r="GLN21" s="84"/>
      <c r="GLO21" s="84"/>
      <c r="GLP21" s="84"/>
      <c r="GLQ21" s="84"/>
      <c r="GLR21" s="84"/>
      <c r="GLS21" s="84"/>
      <c r="GLT21" s="84"/>
      <c r="GLU21" s="84"/>
      <c r="GLV21" s="84"/>
      <c r="GLW21" s="84"/>
      <c r="GLX21" s="84"/>
      <c r="GLY21" s="84"/>
      <c r="GLZ21" s="84"/>
      <c r="GMA21" s="84"/>
      <c r="GMB21" s="84"/>
      <c r="GMC21" s="84"/>
      <c r="GMD21" s="84"/>
      <c r="GME21" s="84"/>
      <c r="GMF21" s="84"/>
      <c r="GMG21" s="84"/>
      <c r="GMH21" s="84"/>
      <c r="GMI21" s="84"/>
      <c r="GMJ21" s="84"/>
      <c r="GMK21" s="84"/>
      <c r="GML21" s="84"/>
      <c r="GMM21" s="84"/>
      <c r="GMN21" s="84"/>
      <c r="GMO21" s="84"/>
      <c r="GMP21" s="84"/>
      <c r="GMQ21" s="84"/>
      <c r="GMR21" s="84"/>
      <c r="GMS21" s="84"/>
      <c r="GMT21" s="84"/>
      <c r="GMU21" s="84"/>
      <c r="GMV21" s="84"/>
      <c r="GMW21" s="84"/>
      <c r="GMX21" s="84"/>
      <c r="GMY21" s="84"/>
      <c r="GMZ21" s="84"/>
      <c r="GNA21" s="84"/>
      <c r="GNB21" s="84"/>
      <c r="GNC21" s="84"/>
      <c r="GND21" s="84"/>
      <c r="GNE21" s="84"/>
      <c r="GNF21" s="84"/>
      <c r="GNG21" s="84"/>
      <c r="GNH21" s="84"/>
      <c r="GNI21" s="84"/>
      <c r="GNJ21" s="84"/>
      <c r="GNK21" s="84"/>
      <c r="GNL21" s="84"/>
      <c r="GNM21" s="84"/>
      <c r="GNN21" s="84"/>
      <c r="GNO21" s="84"/>
      <c r="GNP21" s="84"/>
      <c r="GNQ21" s="84"/>
      <c r="GNR21" s="84"/>
      <c r="GNS21" s="84"/>
      <c r="GNT21" s="84"/>
      <c r="GNU21" s="84"/>
      <c r="GNV21" s="84"/>
      <c r="GNW21" s="84"/>
      <c r="GNX21" s="84"/>
      <c r="GNY21" s="84"/>
      <c r="GNZ21" s="84"/>
      <c r="GOA21" s="84"/>
      <c r="GOB21" s="84"/>
      <c r="GOC21" s="84"/>
      <c r="GOD21" s="84"/>
      <c r="GOE21" s="84"/>
      <c r="GOF21" s="84"/>
      <c r="GOG21" s="84"/>
      <c r="GOH21" s="84"/>
      <c r="GOI21" s="84"/>
      <c r="GOJ21" s="84"/>
      <c r="GOK21" s="84"/>
      <c r="GOL21" s="84"/>
      <c r="GOM21" s="84"/>
      <c r="GON21" s="84"/>
      <c r="GOO21" s="84"/>
      <c r="GOP21" s="84"/>
      <c r="GOQ21" s="84"/>
      <c r="GOR21" s="84"/>
      <c r="GOS21" s="84"/>
      <c r="GOT21" s="84"/>
      <c r="GOU21" s="84"/>
      <c r="GOV21" s="84"/>
      <c r="GOW21" s="84"/>
      <c r="GOX21" s="84"/>
      <c r="GOY21" s="84"/>
      <c r="GOZ21" s="84"/>
      <c r="GPA21" s="84"/>
      <c r="GPB21" s="84"/>
      <c r="GPC21" s="84"/>
      <c r="GPD21" s="84"/>
      <c r="GPE21" s="84"/>
      <c r="GPF21" s="84"/>
      <c r="GPG21" s="84"/>
      <c r="GPH21" s="84"/>
      <c r="GPI21" s="84"/>
      <c r="GPJ21" s="84"/>
      <c r="GPK21" s="84"/>
      <c r="GPL21" s="84"/>
      <c r="GPM21" s="84"/>
      <c r="GPN21" s="84"/>
      <c r="GPO21" s="84"/>
      <c r="GPP21" s="84"/>
      <c r="GPQ21" s="84"/>
      <c r="GPR21" s="84"/>
      <c r="GPS21" s="84"/>
      <c r="GPT21" s="84"/>
      <c r="GPU21" s="84"/>
      <c r="GPV21" s="84"/>
      <c r="GPW21" s="84"/>
      <c r="GPX21" s="84"/>
      <c r="GPY21" s="84"/>
      <c r="GPZ21" s="84"/>
      <c r="GQA21" s="84"/>
      <c r="GQB21" s="84"/>
      <c r="GQC21" s="84"/>
      <c r="GQD21" s="84"/>
      <c r="GQE21" s="84"/>
      <c r="GQF21" s="84"/>
      <c r="GQG21" s="84"/>
      <c r="GQH21" s="84"/>
      <c r="GQI21" s="84"/>
      <c r="GQJ21" s="84"/>
      <c r="GQK21" s="84"/>
      <c r="GQL21" s="84"/>
      <c r="GQM21" s="84"/>
      <c r="GQN21" s="84"/>
      <c r="GQO21" s="84"/>
      <c r="GQP21" s="84"/>
      <c r="GQQ21" s="84"/>
      <c r="GQR21" s="84"/>
      <c r="GQS21" s="84"/>
      <c r="GQT21" s="84"/>
      <c r="GQU21" s="84"/>
      <c r="GQV21" s="84"/>
      <c r="GQW21" s="84"/>
      <c r="GQX21" s="84"/>
      <c r="GQY21" s="84"/>
      <c r="GQZ21" s="84"/>
      <c r="GRA21" s="84"/>
      <c r="GRB21" s="84"/>
      <c r="GRC21" s="84"/>
      <c r="GRD21" s="84"/>
      <c r="GRE21" s="84"/>
      <c r="GRF21" s="84"/>
      <c r="GRG21" s="84"/>
      <c r="GRH21" s="84"/>
      <c r="GRI21" s="84"/>
      <c r="GRJ21" s="84"/>
      <c r="GRK21" s="84"/>
      <c r="GRL21" s="84"/>
      <c r="GRM21" s="84"/>
      <c r="GRN21" s="84"/>
      <c r="GRO21" s="84"/>
      <c r="GRP21" s="84"/>
      <c r="GRQ21" s="84"/>
      <c r="GRR21" s="84"/>
      <c r="GRS21" s="84"/>
      <c r="GRT21" s="84"/>
      <c r="GRU21" s="84"/>
      <c r="GRV21" s="84"/>
      <c r="GRW21" s="84"/>
      <c r="GRX21" s="84"/>
      <c r="GRY21" s="84"/>
      <c r="GRZ21" s="84"/>
      <c r="GSA21" s="84"/>
      <c r="GSB21" s="84"/>
      <c r="GSC21" s="84"/>
      <c r="GSD21" s="84"/>
      <c r="GSE21" s="84"/>
      <c r="GSF21" s="84"/>
      <c r="GSG21" s="84"/>
      <c r="GSH21" s="84"/>
      <c r="GSI21" s="84"/>
      <c r="GSJ21" s="84"/>
      <c r="GSK21" s="84"/>
      <c r="GSL21" s="84"/>
      <c r="GSM21" s="84"/>
      <c r="GSN21" s="84"/>
      <c r="GSO21" s="84"/>
      <c r="GSP21" s="84"/>
      <c r="GSQ21" s="84"/>
      <c r="GSR21" s="84"/>
      <c r="GSS21" s="84"/>
      <c r="GST21" s="84"/>
      <c r="GSU21" s="84"/>
      <c r="GSV21" s="84"/>
      <c r="GSW21" s="84"/>
      <c r="GSX21" s="84"/>
      <c r="GSY21" s="84"/>
      <c r="GSZ21" s="84"/>
      <c r="GTA21" s="84"/>
      <c r="GTB21" s="84"/>
      <c r="GTC21" s="84"/>
      <c r="GTD21" s="84"/>
      <c r="GTE21" s="84"/>
      <c r="GTF21" s="84"/>
      <c r="GTG21" s="84"/>
      <c r="GTH21" s="84"/>
      <c r="GTI21" s="84"/>
      <c r="GTJ21" s="84"/>
      <c r="GTK21" s="84"/>
      <c r="GTL21" s="84"/>
      <c r="GTM21" s="84"/>
      <c r="GTN21" s="84"/>
      <c r="GTO21" s="84"/>
      <c r="GTP21" s="84"/>
      <c r="GTQ21" s="84"/>
      <c r="GTR21" s="84"/>
      <c r="GTS21" s="84"/>
      <c r="GTT21" s="84"/>
      <c r="GTU21" s="84"/>
      <c r="GTV21" s="84"/>
      <c r="GTW21" s="84"/>
      <c r="GTX21" s="84"/>
      <c r="GTY21" s="84"/>
      <c r="GTZ21" s="84"/>
      <c r="GUA21" s="84"/>
      <c r="GUB21" s="84"/>
      <c r="GUC21" s="84"/>
      <c r="GUD21" s="84"/>
      <c r="GUE21" s="84"/>
      <c r="GUF21" s="84"/>
      <c r="GUG21" s="84"/>
      <c r="GUH21" s="84"/>
      <c r="GUI21" s="84"/>
      <c r="GUJ21" s="84"/>
      <c r="GUK21" s="84"/>
      <c r="GUL21" s="84"/>
      <c r="GUM21" s="84"/>
      <c r="GUN21" s="84"/>
      <c r="GUO21" s="84"/>
      <c r="GUP21" s="84"/>
      <c r="GUQ21" s="84"/>
      <c r="GUR21" s="84"/>
      <c r="GUS21" s="84"/>
      <c r="GUT21" s="84"/>
      <c r="GUU21" s="84"/>
      <c r="GUV21" s="84"/>
      <c r="GUW21" s="84"/>
      <c r="GUX21" s="84"/>
      <c r="GUY21" s="84"/>
      <c r="GUZ21" s="84"/>
      <c r="GVA21" s="84"/>
      <c r="GVB21" s="84"/>
      <c r="GVC21" s="84"/>
      <c r="GVD21" s="84"/>
      <c r="GVE21" s="84"/>
      <c r="GVF21" s="84"/>
      <c r="GVG21" s="84"/>
      <c r="GVH21" s="84"/>
      <c r="GVI21" s="84"/>
      <c r="GVJ21" s="84"/>
      <c r="GVK21" s="84"/>
      <c r="GVL21" s="84"/>
      <c r="GVM21" s="84"/>
      <c r="GVN21" s="84"/>
      <c r="GVO21" s="84"/>
      <c r="GVP21" s="84"/>
      <c r="GVQ21" s="84"/>
      <c r="GVR21" s="84"/>
      <c r="GVS21" s="84"/>
      <c r="GVT21" s="84"/>
      <c r="GVU21" s="84"/>
      <c r="GVV21" s="84"/>
      <c r="GVW21" s="84"/>
      <c r="GVX21" s="84"/>
      <c r="GVY21" s="84"/>
      <c r="GVZ21" s="84"/>
      <c r="GWA21" s="84"/>
      <c r="GWB21" s="84"/>
      <c r="GWC21" s="84"/>
      <c r="GWD21" s="84"/>
      <c r="GWE21" s="84"/>
      <c r="GWF21" s="84"/>
      <c r="GWG21" s="84"/>
      <c r="GWH21" s="84"/>
      <c r="GWI21" s="84"/>
      <c r="GWJ21" s="84"/>
      <c r="GWK21" s="84"/>
      <c r="GWL21" s="84"/>
      <c r="GWM21" s="84"/>
      <c r="GWN21" s="84"/>
      <c r="GWO21" s="84"/>
      <c r="GWP21" s="84"/>
      <c r="GWQ21" s="84"/>
      <c r="GWR21" s="84"/>
      <c r="GWS21" s="84"/>
      <c r="GWT21" s="84"/>
      <c r="GWU21" s="84"/>
      <c r="GWV21" s="84"/>
      <c r="GWW21" s="84"/>
      <c r="GWX21" s="84"/>
      <c r="GWY21" s="84"/>
      <c r="GWZ21" s="84"/>
      <c r="GXA21" s="84"/>
      <c r="GXB21" s="84"/>
      <c r="GXC21" s="84"/>
      <c r="GXD21" s="84"/>
      <c r="GXE21" s="84"/>
      <c r="GXF21" s="84"/>
      <c r="GXG21" s="84"/>
      <c r="GXH21" s="84"/>
      <c r="GXI21" s="84"/>
      <c r="GXJ21" s="84"/>
      <c r="GXK21" s="84"/>
      <c r="GXL21" s="84"/>
      <c r="GXM21" s="84"/>
      <c r="GXN21" s="84"/>
      <c r="GXO21" s="84"/>
      <c r="GXP21" s="84"/>
      <c r="GXQ21" s="84"/>
      <c r="GXR21" s="84"/>
      <c r="GXS21" s="84"/>
      <c r="GXT21" s="84"/>
      <c r="GXU21" s="84"/>
      <c r="GXV21" s="84"/>
      <c r="GXW21" s="84"/>
      <c r="GXX21" s="84"/>
      <c r="GXY21" s="84"/>
      <c r="GXZ21" s="84"/>
      <c r="GYA21" s="84"/>
      <c r="GYB21" s="84"/>
      <c r="GYC21" s="84"/>
      <c r="GYD21" s="84"/>
      <c r="GYE21" s="84"/>
      <c r="GYF21" s="84"/>
      <c r="GYG21" s="84"/>
      <c r="GYH21" s="84"/>
      <c r="GYI21" s="84"/>
      <c r="GYJ21" s="84"/>
      <c r="GYK21" s="84"/>
      <c r="GYL21" s="84"/>
      <c r="GYM21" s="84"/>
      <c r="GYN21" s="84"/>
      <c r="GYO21" s="84"/>
      <c r="GYP21" s="84"/>
      <c r="GYQ21" s="84"/>
      <c r="GYR21" s="84"/>
      <c r="GYS21" s="84"/>
      <c r="GYT21" s="84"/>
      <c r="GYU21" s="84"/>
      <c r="GYV21" s="84"/>
      <c r="GYW21" s="84"/>
      <c r="GYX21" s="84"/>
      <c r="GYY21" s="84"/>
      <c r="GYZ21" s="84"/>
      <c r="GZA21" s="84"/>
      <c r="GZB21" s="84"/>
      <c r="GZC21" s="84"/>
      <c r="GZD21" s="84"/>
      <c r="GZE21" s="84"/>
      <c r="GZF21" s="84"/>
      <c r="GZG21" s="84"/>
      <c r="GZH21" s="84"/>
      <c r="GZI21" s="84"/>
      <c r="GZJ21" s="84"/>
      <c r="GZK21" s="84"/>
      <c r="GZL21" s="84"/>
      <c r="GZM21" s="84"/>
      <c r="GZN21" s="84"/>
      <c r="GZO21" s="84"/>
      <c r="GZP21" s="84"/>
      <c r="GZQ21" s="84"/>
      <c r="GZR21" s="84"/>
      <c r="GZS21" s="84"/>
      <c r="GZT21" s="84"/>
      <c r="GZU21" s="84"/>
      <c r="GZV21" s="84"/>
      <c r="GZW21" s="84"/>
      <c r="GZX21" s="84"/>
      <c r="GZY21" s="84"/>
      <c r="GZZ21" s="84"/>
      <c r="HAA21" s="84"/>
      <c r="HAB21" s="84"/>
      <c r="HAC21" s="84"/>
      <c r="HAD21" s="84"/>
      <c r="HAE21" s="84"/>
      <c r="HAF21" s="84"/>
      <c r="HAG21" s="84"/>
      <c r="HAH21" s="84"/>
      <c r="HAI21" s="84"/>
      <c r="HAJ21" s="84"/>
      <c r="HAK21" s="84"/>
      <c r="HAL21" s="84"/>
      <c r="HAM21" s="84"/>
      <c r="HAN21" s="84"/>
      <c r="HAO21" s="84"/>
      <c r="HAP21" s="84"/>
      <c r="HAQ21" s="84"/>
      <c r="HAR21" s="84"/>
      <c r="HAS21" s="84"/>
      <c r="HAT21" s="84"/>
      <c r="HAU21" s="84"/>
      <c r="HAV21" s="84"/>
      <c r="HAW21" s="84"/>
      <c r="HAX21" s="84"/>
      <c r="HAY21" s="84"/>
      <c r="HAZ21" s="84"/>
      <c r="HBA21" s="84"/>
      <c r="HBB21" s="84"/>
      <c r="HBC21" s="84"/>
      <c r="HBD21" s="84"/>
      <c r="HBE21" s="84"/>
      <c r="HBF21" s="84"/>
      <c r="HBG21" s="84"/>
      <c r="HBH21" s="84"/>
      <c r="HBI21" s="84"/>
      <c r="HBJ21" s="84"/>
      <c r="HBK21" s="84"/>
      <c r="HBL21" s="84"/>
      <c r="HBM21" s="84"/>
      <c r="HBN21" s="84"/>
      <c r="HBO21" s="84"/>
      <c r="HBP21" s="84"/>
      <c r="HBQ21" s="84"/>
      <c r="HBR21" s="84"/>
      <c r="HBS21" s="84"/>
      <c r="HBT21" s="84"/>
      <c r="HBU21" s="84"/>
      <c r="HBV21" s="84"/>
      <c r="HBW21" s="84"/>
      <c r="HBX21" s="84"/>
      <c r="HBY21" s="84"/>
      <c r="HBZ21" s="84"/>
      <c r="HCA21" s="84"/>
      <c r="HCB21" s="84"/>
      <c r="HCC21" s="84"/>
      <c r="HCD21" s="84"/>
      <c r="HCE21" s="84"/>
      <c r="HCF21" s="84"/>
      <c r="HCG21" s="84"/>
      <c r="HCH21" s="84"/>
      <c r="HCI21" s="84"/>
      <c r="HCJ21" s="84"/>
      <c r="HCK21" s="84"/>
      <c r="HCL21" s="84"/>
      <c r="HCM21" s="84"/>
      <c r="HCN21" s="84"/>
      <c r="HCO21" s="84"/>
      <c r="HCP21" s="84"/>
      <c r="HCQ21" s="84"/>
      <c r="HCR21" s="84"/>
      <c r="HCS21" s="84"/>
      <c r="HCT21" s="84"/>
      <c r="HCU21" s="84"/>
      <c r="HCV21" s="84"/>
      <c r="HCW21" s="84"/>
      <c r="HCX21" s="84"/>
      <c r="HCY21" s="84"/>
      <c r="HCZ21" s="84"/>
      <c r="HDA21" s="84"/>
      <c r="HDB21" s="84"/>
      <c r="HDC21" s="84"/>
      <c r="HDD21" s="84"/>
      <c r="HDE21" s="84"/>
      <c r="HDF21" s="84"/>
      <c r="HDG21" s="84"/>
      <c r="HDH21" s="84"/>
      <c r="HDI21" s="84"/>
      <c r="HDJ21" s="84"/>
      <c r="HDK21" s="84"/>
      <c r="HDL21" s="84"/>
      <c r="HDM21" s="84"/>
      <c r="HDN21" s="84"/>
      <c r="HDO21" s="84"/>
      <c r="HDP21" s="84"/>
      <c r="HDQ21" s="84"/>
      <c r="HDR21" s="84"/>
      <c r="HDS21" s="84"/>
      <c r="HDT21" s="84"/>
      <c r="HDU21" s="84"/>
      <c r="HDV21" s="84"/>
      <c r="HDW21" s="84"/>
      <c r="HDX21" s="84"/>
      <c r="HDY21" s="84"/>
      <c r="HDZ21" s="84"/>
      <c r="HEA21" s="84"/>
      <c r="HEB21" s="84"/>
      <c r="HEC21" s="84"/>
      <c r="HED21" s="84"/>
      <c r="HEE21" s="84"/>
      <c r="HEF21" s="84"/>
      <c r="HEG21" s="84"/>
      <c r="HEH21" s="84"/>
      <c r="HEI21" s="84"/>
      <c r="HEJ21" s="84"/>
      <c r="HEK21" s="84"/>
      <c r="HEL21" s="84"/>
      <c r="HEM21" s="84"/>
      <c r="HEN21" s="84"/>
      <c r="HEO21" s="84"/>
      <c r="HEP21" s="84"/>
      <c r="HEQ21" s="84"/>
      <c r="HER21" s="84"/>
      <c r="HES21" s="84"/>
      <c r="HET21" s="84"/>
      <c r="HEU21" s="84"/>
      <c r="HEV21" s="84"/>
      <c r="HEW21" s="84"/>
      <c r="HEX21" s="84"/>
      <c r="HEY21" s="84"/>
      <c r="HEZ21" s="84"/>
      <c r="HFA21" s="84"/>
      <c r="HFB21" s="84"/>
      <c r="HFC21" s="84"/>
      <c r="HFD21" s="84"/>
      <c r="HFE21" s="84"/>
      <c r="HFF21" s="84"/>
      <c r="HFG21" s="84"/>
      <c r="HFH21" s="84"/>
      <c r="HFI21" s="84"/>
      <c r="HFJ21" s="84"/>
      <c r="HFK21" s="84"/>
      <c r="HFL21" s="84"/>
      <c r="HFM21" s="84"/>
      <c r="HFN21" s="84"/>
      <c r="HFO21" s="84"/>
      <c r="HFP21" s="84"/>
      <c r="HFQ21" s="84"/>
      <c r="HFR21" s="84"/>
      <c r="HFS21" s="84"/>
      <c r="HFT21" s="84"/>
      <c r="HFU21" s="84"/>
      <c r="HFV21" s="84"/>
      <c r="HFW21" s="84"/>
      <c r="HFX21" s="84"/>
      <c r="HFY21" s="84"/>
      <c r="HFZ21" s="84"/>
      <c r="HGA21" s="84"/>
      <c r="HGB21" s="84"/>
      <c r="HGC21" s="84"/>
      <c r="HGD21" s="84"/>
      <c r="HGE21" s="84"/>
      <c r="HGF21" s="84"/>
      <c r="HGG21" s="84"/>
      <c r="HGH21" s="84"/>
      <c r="HGI21" s="84"/>
      <c r="HGJ21" s="84"/>
      <c r="HGK21" s="84"/>
      <c r="HGL21" s="84"/>
      <c r="HGM21" s="84"/>
      <c r="HGN21" s="84"/>
      <c r="HGO21" s="84"/>
      <c r="HGP21" s="84"/>
      <c r="HGQ21" s="84"/>
      <c r="HGR21" s="84"/>
      <c r="HGS21" s="84"/>
      <c r="HGT21" s="84"/>
      <c r="HGU21" s="84"/>
      <c r="HGV21" s="84"/>
      <c r="HGW21" s="84"/>
      <c r="HGX21" s="84"/>
      <c r="HGY21" s="84"/>
      <c r="HGZ21" s="84"/>
      <c r="HHA21" s="84"/>
      <c r="HHB21" s="84"/>
      <c r="HHC21" s="84"/>
      <c r="HHD21" s="84"/>
      <c r="HHE21" s="84"/>
      <c r="HHF21" s="84"/>
      <c r="HHG21" s="84"/>
      <c r="HHH21" s="84"/>
      <c r="HHI21" s="84"/>
      <c r="HHJ21" s="84"/>
      <c r="HHK21" s="84"/>
      <c r="HHL21" s="84"/>
      <c r="HHM21" s="84"/>
      <c r="HHN21" s="84"/>
      <c r="HHO21" s="84"/>
      <c r="HHP21" s="84"/>
      <c r="HHQ21" s="84"/>
      <c r="HHR21" s="84"/>
      <c r="HHS21" s="84"/>
      <c r="HHT21" s="84"/>
      <c r="HHU21" s="84"/>
      <c r="HHV21" s="84"/>
      <c r="HHW21" s="84"/>
      <c r="HHX21" s="84"/>
      <c r="HHY21" s="84"/>
      <c r="HHZ21" s="84"/>
      <c r="HIA21" s="84"/>
      <c r="HIB21" s="84"/>
      <c r="HIC21" s="84"/>
      <c r="HID21" s="84"/>
      <c r="HIE21" s="84"/>
      <c r="HIF21" s="84"/>
      <c r="HIG21" s="84"/>
      <c r="HIH21" s="84"/>
      <c r="HII21" s="84"/>
      <c r="HIJ21" s="84"/>
      <c r="HIK21" s="84"/>
      <c r="HIL21" s="84"/>
      <c r="HIM21" s="84"/>
      <c r="HIN21" s="84"/>
      <c r="HIO21" s="84"/>
      <c r="HIP21" s="84"/>
      <c r="HIQ21" s="84"/>
      <c r="HIR21" s="84"/>
      <c r="HIS21" s="84"/>
      <c r="HIT21" s="84"/>
      <c r="HIU21" s="84"/>
      <c r="HIV21" s="84"/>
      <c r="HIW21" s="84"/>
      <c r="HIX21" s="84"/>
      <c r="HIY21" s="84"/>
      <c r="HIZ21" s="84"/>
      <c r="HJA21" s="84"/>
      <c r="HJB21" s="84"/>
      <c r="HJC21" s="84"/>
      <c r="HJD21" s="84"/>
      <c r="HJE21" s="84"/>
      <c r="HJF21" s="84"/>
      <c r="HJG21" s="84"/>
      <c r="HJH21" s="84"/>
      <c r="HJI21" s="84"/>
      <c r="HJJ21" s="84"/>
      <c r="HJK21" s="84"/>
      <c r="HJL21" s="84"/>
      <c r="HJM21" s="84"/>
      <c r="HJN21" s="84"/>
      <c r="HJO21" s="84"/>
      <c r="HJP21" s="84"/>
      <c r="HJQ21" s="84"/>
      <c r="HJR21" s="84"/>
      <c r="HJS21" s="84"/>
      <c r="HJT21" s="84"/>
      <c r="HJU21" s="84"/>
      <c r="HJV21" s="84"/>
      <c r="HJW21" s="84"/>
      <c r="HJX21" s="84"/>
      <c r="HJY21" s="84"/>
      <c r="HJZ21" s="84"/>
      <c r="HKA21" s="84"/>
      <c r="HKB21" s="84"/>
      <c r="HKC21" s="84"/>
      <c r="HKD21" s="84"/>
      <c r="HKE21" s="84"/>
      <c r="HKF21" s="84"/>
      <c r="HKG21" s="84"/>
      <c r="HKH21" s="84"/>
      <c r="HKI21" s="84"/>
      <c r="HKJ21" s="84"/>
      <c r="HKK21" s="84"/>
      <c r="HKL21" s="84"/>
      <c r="HKM21" s="84"/>
      <c r="HKN21" s="84"/>
      <c r="HKO21" s="84"/>
      <c r="HKP21" s="84"/>
      <c r="HKQ21" s="84"/>
      <c r="HKR21" s="84"/>
      <c r="HKS21" s="84"/>
      <c r="HKT21" s="84"/>
      <c r="HKU21" s="84"/>
      <c r="HKV21" s="84"/>
      <c r="HKW21" s="84"/>
      <c r="HKX21" s="84"/>
      <c r="HKY21" s="84"/>
      <c r="HKZ21" s="84"/>
      <c r="HLA21" s="84"/>
      <c r="HLB21" s="84"/>
      <c r="HLC21" s="84"/>
      <c r="HLD21" s="84"/>
      <c r="HLE21" s="84"/>
      <c r="HLF21" s="84"/>
      <c r="HLG21" s="84"/>
      <c r="HLH21" s="84"/>
      <c r="HLI21" s="84"/>
      <c r="HLJ21" s="84"/>
      <c r="HLK21" s="84"/>
      <c r="HLL21" s="84"/>
      <c r="HLM21" s="84"/>
      <c r="HLN21" s="84"/>
      <c r="HLO21" s="84"/>
      <c r="HLP21" s="84"/>
      <c r="HLQ21" s="84"/>
      <c r="HLR21" s="84"/>
      <c r="HLS21" s="84"/>
      <c r="HLT21" s="84"/>
      <c r="HLU21" s="84"/>
      <c r="HLV21" s="84"/>
      <c r="HLW21" s="84"/>
      <c r="HLX21" s="84"/>
      <c r="HLY21" s="84"/>
      <c r="HLZ21" s="84"/>
      <c r="HMA21" s="84"/>
      <c r="HMB21" s="84"/>
      <c r="HMC21" s="84"/>
      <c r="HMD21" s="84"/>
      <c r="HME21" s="84"/>
      <c r="HMF21" s="84"/>
      <c r="HMG21" s="84"/>
      <c r="HMH21" s="84"/>
      <c r="HMI21" s="84"/>
      <c r="HMJ21" s="84"/>
      <c r="HMK21" s="84"/>
      <c r="HML21" s="84"/>
      <c r="HMM21" s="84"/>
      <c r="HMN21" s="84"/>
      <c r="HMO21" s="84"/>
      <c r="HMP21" s="84"/>
      <c r="HMQ21" s="84"/>
      <c r="HMR21" s="84"/>
      <c r="HMS21" s="84"/>
      <c r="HMT21" s="84"/>
      <c r="HMU21" s="84"/>
      <c r="HMV21" s="84"/>
      <c r="HMW21" s="84"/>
      <c r="HMX21" s="84"/>
      <c r="HMY21" s="84"/>
      <c r="HMZ21" s="84"/>
      <c r="HNA21" s="84"/>
      <c r="HNB21" s="84"/>
      <c r="HNC21" s="84"/>
      <c r="HND21" s="84"/>
      <c r="HNE21" s="84"/>
      <c r="HNF21" s="84"/>
      <c r="HNG21" s="84"/>
      <c r="HNH21" s="84"/>
      <c r="HNI21" s="84"/>
      <c r="HNJ21" s="84"/>
      <c r="HNK21" s="84"/>
      <c r="HNL21" s="84"/>
      <c r="HNM21" s="84"/>
      <c r="HNN21" s="84"/>
      <c r="HNO21" s="84"/>
      <c r="HNP21" s="84"/>
      <c r="HNQ21" s="84"/>
      <c r="HNR21" s="84"/>
      <c r="HNS21" s="84"/>
      <c r="HNT21" s="84"/>
      <c r="HNU21" s="84"/>
      <c r="HNV21" s="84"/>
      <c r="HNW21" s="84"/>
      <c r="HNX21" s="84"/>
      <c r="HNY21" s="84"/>
      <c r="HNZ21" s="84"/>
      <c r="HOA21" s="84"/>
      <c r="HOB21" s="84"/>
      <c r="HOC21" s="84"/>
      <c r="HOD21" s="84"/>
      <c r="HOE21" s="84"/>
      <c r="HOF21" s="84"/>
      <c r="HOG21" s="84"/>
      <c r="HOH21" s="84"/>
      <c r="HOI21" s="84"/>
      <c r="HOJ21" s="84"/>
      <c r="HOK21" s="84"/>
      <c r="HOL21" s="84"/>
      <c r="HOM21" s="84"/>
      <c r="HON21" s="84"/>
      <c r="HOO21" s="84"/>
      <c r="HOP21" s="84"/>
      <c r="HOQ21" s="84"/>
      <c r="HOR21" s="84"/>
      <c r="HOS21" s="84"/>
      <c r="HOT21" s="84"/>
      <c r="HOU21" s="84"/>
      <c r="HOV21" s="84"/>
      <c r="HOW21" s="84"/>
      <c r="HOX21" s="84"/>
      <c r="HOY21" s="84"/>
      <c r="HOZ21" s="84"/>
      <c r="HPA21" s="84"/>
      <c r="HPB21" s="84"/>
      <c r="HPC21" s="84"/>
      <c r="HPD21" s="84"/>
      <c r="HPE21" s="84"/>
      <c r="HPF21" s="84"/>
      <c r="HPG21" s="84"/>
      <c r="HPH21" s="84"/>
      <c r="HPI21" s="84"/>
      <c r="HPJ21" s="84"/>
      <c r="HPK21" s="84"/>
      <c r="HPL21" s="84"/>
      <c r="HPM21" s="84"/>
      <c r="HPN21" s="84"/>
      <c r="HPO21" s="84"/>
      <c r="HPP21" s="84"/>
      <c r="HPQ21" s="84"/>
      <c r="HPR21" s="84"/>
      <c r="HPS21" s="84"/>
      <c r="HPT21" s="84"/>
      <c r="HPU21" s="84"/>
      <c r="HPV21" s="84"/>
      <c r="HPW21" s="84"/>
      <c r="HPX21" s="84"/>
      <c r="HPY21" s="84"/>
      <c r="HPZ21" s="84"/>
      <c r="HQA21" s="84"/>
      <c r="HQB21" s="84"/>
      <c r="HQC21" s="84"/>
      <c r="HQD21" s="84"/>
      <c r="HQE21" s="84"/>
      <c r="HQF21" s="84"/>
      <c r="HQG21" s="84"/>
      <c r="HQH21" s="84"/>
      <c r="HQI21" s="84"/>
      <c r="HQJ21" s="84"/>
      <c r="HQK21" s="84"/>
      <c r="HQL21" s="84"/>
      <c r="HQM21" s="84"/>
      <c r="HQN21" s="84"/>
      <c r="HQO21" s="84"/>
      <c r="HQP21" s="84"/>
      <c r="HQQ21" s="84"/>
      <c r="HQR21" s="84"/>
      <c r="HQS21" s="84"/>
      <c r="HQT21" s="84"/>
      <c r="HQU21" s="84"/>
      <c r="HQV21" s="84"/>
      <c r="HQW21" s="84"/>
      <c r="HQX21" s="84"/>
      <c r="HQY21" s="84"/>
      <c r="HQZ21" s="84"/>
      <c r="HRA21" s="84"/>
      <c r="HRB21" s="84"/>
      <c r="HRC21" s="84"/>
      <c r="HRD21" s="84"/>
      <c r="HRE21" s="84"/>
      <c r="HRF21" s="84"/>
      <c r="HRG21" s="84"/>
      <c r="HRH21" s="84"/>
      <c r="HRI21" s="84"/>
      <c r="HRJ21" s="84"/>
      <c r="HRK21" s="84"/>
      <c r="HRL21" s="84"/>
      <c r="HRM21" s="84"/>
      <c r="HRN21" s="84"/>
      <c r="HRO21" s="84"/>
      <c r="HRP21" s="84"/>
      <c r="HRQ21" s="84"/>
      <c r="HRR21" s="84"/>
      <c r="HRS21" s="84"/>
      <c r="HRT21" s="84"/>
      <c r="HRU21" s="84"/>
      <c r="HRV21" s="84"/>
      <c r="HRW21" s="84"/>
      <c r="HRX21" s="84"/>
      <c r="HRY21" s="84"/>
      <c r="HRZ21" s="84"/>
      <c r="HSA21" s="84"/>
      <c r="HSB21" s="84"/>
      <c r="HSC21" s="84"/>
      <c r="HSD21" s="84"/>
      <c r="HSE21" s="84"/>
      <c r="HSF21" s="84"/>
      <c r="HSG21" s="84"/>
      <c r="HSH21" s="84"/>
      <c r="HSI21" s="84"/>
      <c r="HSJ21" s="84"/>
      <c r="HSK21" s="84"/>
      <c r="HSL21" s="84"/>
      <c r="HSM21" s="84"/>
      <c r="HSN21" s="84"/>
      <c r="HSO21" s="84"/>
      <c r="HSP21" s="84"/>
      <c r="HSQ21" s="84"/>
      <c r="HSR21" s="84"/>
      <c r="HSS21" s="84"/>
      <c r="HST21" s="84"/>
      <c r="HSU21" s="84"/>
      <c r="HSV21" s="84"/>
      <c r="HSW21" s="84"/>
      <c r="HSX21" s="84"/>
      <c r="HSY21" s="84"/>
      <c r="HSZ21" s="84"/>
      <c r="HTA21" s="84"/>
      <c r="HTB21" s="84"/>
      <c r="HTC21" s="84"/>
      <c r="HTD21" s="84"/>
      <c r="HTE21" s="84"/>
      <c r="HTF21" s="84"/>
      <c r="HTG21" s="84"/>
      <c r="HTH21" s="84"/>
      <c r="HTI21" s="84"/>
      <c r="HTJ21" s="84"/>
      <c r="HTK21" s="84"/>
      <c r="HTL21" s="84"/>
      <c r="HTM21" s="84"/>
      <c r="HTN21" s="84"/>
      <c r="HTO21" s="84"/>
      <c r="HTP21" s="84"/>
      <c r="HTQ21" s="84"/>
      <c r="HTR21" s="84"/>
      <c r="HTS21" s="84"/>
      <c r="HTT21" s="84"/>
      <c r="HTU21" s="84"/>
      <c r="HTV21" s="84"/>
      <c r="HTW21" s="84"/>
      <c r="HTX21" s="84"/>
      <c r="HTY21" s="84"/>
      <c r="HTZ21" s="84"/>
      <c r="HUA21" s="84"/>
      <c r="HUB21" s="84"/>
      <c r="HUC21" s="84"/>
      <c r="HUD21" s="84"/>
      <c r="HUE21" s="84"/>
      <c r="HUF21" s="84"/>
      <c r="HUG21" s="84"/>
      <c r="HUH21" s="84"/>
      <c r="HUI21" s="84"/>
      <c r="HUJ21" s="84"/>
      <c r="HUK21" s="84"/>
      <c r="HUL21" s="84"/>
      <c r="HUM21" s="84"/>
      <c r="HUN21" s="84"/>
      <c r="HUO21" s="84"/>
      <c r="HUP21" s="84"/>
      <c r="HUQ21" s="84"/>
      <c r="HUR21" s="84"/>
      <c r="HUS21" s="84"/>
      <c r="HUT21" s="84"/>
      <c r="HUU21" s="84"/>
      <c r="HUV21" s="84"/>
      <c r="HUW21" s="84"/>
      <c r="HUX21" s="84"/>
      <c r="HUY21" s="84"/>
      <c r="HUZ21" s="84"/>
      <c r="HVA21" s="84"/>
      <c r="HVB21" s="84"/>
      <c r="HVC21" s="84"/>
      <c r="HVD21" s="84"/>
      <c r="HVE21" s="84"/>
      <c r="HVF21" s="84"/>
      <c r="HVG21" s="84"/>
      <c r="HVH21" s="84"/>
      <c r="HVI21" s="84"/>
      <c r="HVJ21" s="84"/>
      <c r="HVK21" s="84"/>
      <c r="HVL21" s="84"/>
      <c r="HVM21" s="84"/>
      <c r="HVN21" s="84"/>
      <c r="HVO21" s="84"/>
      <c r="HVP21" s="84"/>
      <c r="HVQ21" s="84"/>
      <c r="HVR21" s="84"/>
      <c r="HVS21" s="84"/>
      <c r="HVT21" s="84"/>
      <c r="HVU21" s="84"/>
      <c r="HVV21" s="84"/>
      <c r="HVW21" s="84"/>
      <c r="HVX21" s="84"/>
      <c r="HVY21" s="84"/>
      <c r="HVZ21" s="84"/>
      <c r="HWA21" s="84"/>
      <c r="HWB21" s="84"/>
      <c r="HWC21" s="84"/>
      <c r="HWD21" s="84"/>
      <c r="HWE21" s="84"/>
      <c r="HWF21" s="84"/>
      <c r="HWG21" s="84"/>
      <c r="HWH21" s="84"/>
      <c r="HWI21" s="84"/>
      <c r="HWJ21" s="84"/>
      <c r="HWK21" s="84"/>
      <c r="HWL21" s="84"/>
      <c r="HWM21" s="84"/>
      <c r="HWN21" s="84"/>
      <c r="HWO21" s="84"/>
      <c r="HWP21" s="84"/>
      <c r="HWQ21" s="84"/>
      <c r="HWR21" s="84"/>
      <c r="HWS21" s="84"/>
      <c r="HWT21" s="84"/>
      <c r="HWU21" s="84"/>
      <c r="HWV21" s="84"/>
      <c r="HWW21" s="84"/>
      <c r="HWX21" s="84"/>
      <c r="HWY21" s="84"/>
      <c r="HWZ21" s="84"/>
      <c r="HXA21" s="84"/>
      <c r="HXB21" s="84"/>
      <c r="HXC21" s="84"/>
      <c r="HXD21" s="84"/>
      <c r="HXE21" s="84"/>
      <c r="HXF21" s="84"/>
      <c r="HXG21" s="84"/>
      <c r="HXH21" s="84"/>
      <c r="HXI21" s="84"/>
      <c r="HXJ21" s="84"/>
      <c r="HXK21" s="84"/>
      <c r="HXL21" s="84"/>
      <c r="HXM21" s="84"/>
      <c r="HXN21" s="84"/>
      <c r="HXO21" s="84"/>
      <c r="HXP21" s="84"/>
      <c r="HXQ21" s="84"/>
      <c r="HXR21" s="84"/>
      <c r="HXS21" s="84"/>
      <c r="HXT21" s="84"/>
      <c r="HXU21" s="84"/>
      <c r="HXV21" s="84"/>
      <c r="HXW21" s="84"/>
      <c r="HXX21" s="84"/>
      <c r="HXY21" s="84"/>
      <c r="HXZ21" s="84"/>
      <c r="HYA21" s="84"/>
      <c r="HYB21" s="84"/>
      <c r="HYC21" s="84"/>
      <c r="HYD21" s="84"/>
      <c r="HYE21" s="84"/>
      <c r="HYF21" s="84"/>
      <c r="HYG21" s="84"/>
      <c r="HYH21" s="84"/>
      <c r="HYI21" s="84"/>
      <c r="HYJ21" s="84"/>
      <c r="HYK21" s="84"/>
      <c r="HYL21" s="84"/>
      <c r="HYM21" s="84"/>
      <c r="HYN21" s="84"/>
      <c r="HYO21" s="84"/>
      <c r="HYP21" s="84"/>
      <c r="HYQ21" s="84"/>
      <c r="HYR21" s="84"/>
      <c r="HYS21" s="84"/>
      <c r="HYT21" s="84"/>
      <c r="HYU21" s="84"/>
      <c r="HYV21" s="84"/>
      <c r="HYW21" s="84"/>
      <c r="HYX21" s="84"/>
      <c r="HYY21" s="84"/>
      <c r="HYZ21" s="84"/>
      <c r="HZA21" s="84"/>
      <c r="HZB21" s="84"/>
      <c r="HZC21" s="84"/>
      <c r="HZD21" s="84"/>
      <c r="HZE21" s="84"/>
      <c r="HZF21" s="84"/>
      <c r="HZG21" s="84"/>
      <c r="HZH21" s="84"/>
      <c r="HZI21" s="84"/>
      <c r="HZJ21" s="84"/>
      <c r="HZK21" s="84"/>
      <c r="HZL21" s="84"/>
      <c r="HZM21" s="84"/>
      <c r="HZN21" s="84"/>
      <c r="HZO21" s="84"/>
      <c r="HZP21" s="84"/>
      <c r="HZQ21" s="84"/>
      <c r="HZR21" s="84"/>
      <c r="HZS21" s="84"/>
      <c r="HZT21" s="84"/>
      <c r="HZU21" s="84"/>
      <c r="HZV21" s="84"/>
      <c r="HZW21" s="84"/>
      <c r="HZX21" s="84"/>
      <c r="HZY21" s="84"/>
      <c r="HZZ21" s="84"/>
      <c r="IAA21" s="84"/>
      <c r="IAB21" s="84"/>
      <c r="IAC21" s="84"/>
      <c r="IAD21" s="84"/>
      <c r="IAE21" s="84"/>
      <c r="IAF21" s="84"/>
      <c r="IAG21" s="84"/>
      <c r="IAH21" s="84"/>
      <c r="IAI21" s="84"/>
      <c r="IAJ21" s="84"/>
      <c r="IAK21" s="84"/>
      <c r="IAL21" s="84"/>
      <c r="IAM21" s="84"/>
      <c r="IAN21" s="84"/>
      <c r="IAO21" s="84"/>
      <c r="IAP21" s="84"/>
      <c r="IAQ21" s="84"/>
      <c r="IAR21" s="84"/>
      <c r="IAS21" s="84"/>
      <c r="IAT21" s="84"/>
      <c r="IAU21" s="84"/>
      <c r="IAV21" s="84"/>
      <c r="IAW21" s="84"/>
      <c r="IAX21" s="84"/>
      <c r="IAY21" s="84"/>
      <c r="IAZ21" s="84"/>
      <c r="IBA21" s="84"/>
      <c r="IBB21" s="84"/>
      <c r="IBC21" s="84"/>
      <c r="IBD21" s="84"/>
      <c r="IBE21" s="84"/>
      <c r="IBF21" s="84"/>
      <c r="IBG21" s="84"/>
      <c r="IBH21" s="84"/>
      <c r="IBI21" s="84"/>
      <c r="IBJ21" s="84"/>
      <c r="IBK21" s="84"/>
      <c r="IBL21" s="84"/>
      <c r="IBM21" s="84"/>
      <c r="IBN21" s="84"/>
      <c r="IBO21" s="84"/>
      <c r="IBP21" s="84"/>
      <c r="IBQ21" s="84"/>
      <c r="IBR21" s="84"/>
      <c r="IBS21" s="84"/>
      <c r="IBT21" s="84"/>
      <c r="IBU21" s="84"/>
      <c r="IBV21" s="84"/>
      <c r="IBW21" s="84"/>
      <c r="IBX21" s="84"/>
      <c r="IBY21" s="84"/>
      <c r="IBZ21" s="84"/>
      <c r="ICA21" s="84"/>
      <c r="ICB21" s="84"/>
      <c r="ICC21" s="84"/>
      <c r="ICD21" s="84"/>
      <c r="ICE21" s="84"/>
      <c r="ICF21" s="84"/>
      <c r="ICG21" s="84"/>
      <c r="ICH21" s="84"/>
      <c r="ICI21" s="84"/>
      <c r="ICJ21" s="84"/>
      <c r="ICK21" s="84"/>
      <c r="ICL21" s="84"/>
      <c r="ICM21" s="84"/>
      <c r="ICN21" s="84"/>
      <c r="ICO21" s="84"/>
      <c r="ICP21" s="84"/>
      <c r="ICQ21" s="84"/>
      <c r="ICR21" s="84"/>
      <c r="ICS21" s="84"/>
      <c r="ICT21" s="84"/>
      <c r="ICU21" s="84"/>
      <c r="ICV21" s="84"/>
      <c r="ICW21" s="84"/>
      <c r="ICX21" s="84"/>
      <c r="ICY21" s="84"/>
      <c r="ICZ21" s="84"/>
      <c r="IDA21" s="84"/>
      <c r="IDB21" s="84"/>
      <c r="IDC21" s="84"/>
      <c r="IDD21" s="84"/>
      <c r="IDE21" s="84"/>
      <c r="IDF21" s="84"/>
      <c r="IDG21" s="84"/>
      <c r="IDH21" s="84"/>
      <c r="IDI21" s="84"/>
      <c r="IDJ21" s="84"/>
      <c r="IDK21" s="84"/>
      <c r="IDL21" s="84"/>
      <c r="IDM21" s="84"/>
      <c r="IDN21" s="84"/>
      <c r="IDO21" s="84"/>
      <c r="IDP21" s="84"/>
      <c r="IDQ21" s="84"/>
      <c r="IDR21" s="84"/>
      <c r="IDS21" s="84"/>
      <c r="IDT21" s="84"/>
      <c r="IDU21" s="84"/>
      <c r="IDV21" s="84"/>
      <c r="IDW21" s="84"/>
      <c r="IDX21" s="84"/>
      <c r="IDY21" s="84"/>
      <c r="IDZ21" s="84"/>
      <c r="IEA21" s="84"/>
      <c r="IEB21" s="84"/>
      <c r="IEC21" s="84"/>
      <c r="IED21" s="84"/>
      <c r="IEE21" s="84"/>
      <c r="IEF21" s="84"/>
      <c r="IEG21" s="84"/>
      <c r="IEH21" s="84"/>
      <c r="IEI21" s="84"/>
      <c r="IEJ21" s="84"/>
      <c r="IEK21" s="84"/>
      <c r="IEL21" s="84"/>
      <c r="IEM21" s="84"/>
      <c r="IEN21" s="84"/>
      <c r="IEO21" s="84"/>
      <c r="IEP21" s="84"/>
      <c r="IEQ21" s="84"/>
      <c r="IER21" s="84"/>
      <c r="IES21" s="84"/>
      <c r="IET21" s="84"/>
      <c r="IEU21" s="84"/>
      <c r="IEV21" s="84"/>
      <c r="IEW21" s="84"/>
      <c r="IEX21" s="84"/>
      <c r="IEY21" s="84"/>
      <c r="IEZ21" s="84"/>
      <c r="IFA21" s="84"/>
      <c r="IFB21" s="84"/>
      <c r="IFC21" s="84"/>
      <c r="IFD21" s="84"/>
      <c r="IFE21" s="84"/>
      <c r="IFF21" s="84"/>
      <c r="IFG21" s="84"/>
      <c r="IFH21" s="84"/>
      <c r="IFI21" s="84"/>
      <c r="IFJ21" s="84"/>
      <c r="IFK21" s="84"/>
      <c r="IFL21" s="84"/>
      <c r="IFM21" s="84"/>
      <c r="IFN21" s="84"/>
      <c r="IFO21" s="84"/>
      <c r="IFP21" s="84"/>
      <c r="IFQ21" s="84"/>
      <c r="IFR21" s="84"/>
      <c r="IFS21" s="84"/>
      <c r="IFT21" s="84"/>
      <c r="IFU21" s="84"/>
      <c r="IFV21" s="84"/>
      <c r="IFW21" s="84"/>
      <c r="IFX21" s="84"/>
      <c r="IFY21" s="84"/>
      <c r="IFZ21" s="84"/>
      <c r="IGA21" s="84"/>
      <c r="IGB21" s="84"/>
      <c r="IGC21" s="84"/>
      <c r="IGD21" s="84"/>
      <c r="IGE21" s="84"/>
      <c r="IGF21" s="84"/>
      <c r="IGG21" s="84"/>
      <c r="IGH21" s="84"/>
      <c r="IGI21" s="84"/>
      <c r="IGJ21" s="84"/>
      <c r="IGK21" s="84"/>
      <c r="IGL21" s="84"/>
      <c r="IGM21" s="84"/>
      <c r="IGN21" s="84"/>
      <c r="IGO21" s="84"/>
      <c r="IGP21" s="84"/>
      <c r="IGQ21" s="84"/>
      <c r="IGR21" s="84"/>
      <c r="IGS21" s="84"/>
      <c r="IGT21" s="84"/>
      <c r="IGU21" s="84"/>
      <c r="IGV21" s="84"/>
      <c r="IGW21" s="84"/>
      <c r="IGX21" s="84"/>
      <c r="IGY21" s="84"/>
      <c r="IGZ21" s="84"/>
      <c r="IHA21" s="84"/>
      <c r="IHB21" s="84"/>
      <c r="IHC21" s="84"/>
      <c r="IHD21" s="84"/>
      <c r="IHE21" s="84"/>
      <c r="IHF21" s="84"/>
      <c r="IHG21" s="84"/>
      <c r="IHH21" s="84"/>
      <c r="IHI21" s="84"/>
      <c r="IHJ21" s="84"/>
      <c r="IHK21" s="84"/>
      <c r="IHL21" s="84"/>
      <c r="IHM21" s="84"/>
      <c r="IHN21" s="84"/>
      <c r="IHO21" s="84"/>
      <c r="IHP21" s="84"/>
      <c r="IHQ21" s="84"/>
      <c r="IHR21" s="84"/>
      <c r="IHS21" s="84"/>
      <c r="IHT21" s="84"/>
      <c r="IHU21" s="84"/>
      <c r="IHV21" s="84"/>
      <c r="IHW21" s="84"/>
      <c r="IHX21" s="84"/>
      <c r="IHY21" s="84"/>
      <c r="IHZ21" s="84"/>
      <c r="IIA21" s="84"/>
      <c r="IIB21" s="84"/>
      <c r="IIC21" s="84"/>
      <c r="IID21" s="84"/>
      <c r="IIE21" s="84"/>
      <c r="IIF21" s="84"/>
      <c r="IIG21" s="84"/>
      <c r="IIH21" s="84"/>
      <c r="III21" s="84"/>
      <c r="IIJ21" s="84"/>
      <c r="IIK21" s="84"/>
      <c r="IIL21" s="84"/>
      <c r="IIM21" s="84"/>
      <c r="IIN21" s="84"/>
      <c r="IIO21" s="84"/>
      <c r="IIP21" s="84"/>
      <c r="IIQ21" s="84"/>
      <c r="IIR21" s="84"/>
      <c r="IIS21" s="84"/>
      <c r="IIT21" s="84"/>
      <c r="IIU21" s="84"/>
      <c r="IIV21" s="84"/>
      <c r="IIW21" s="84"/>
      <c r="IIX21" s="84"/>
      <c r="IIY21" s="84"/>
      <c r="IIZ21" s="84"/>
      <c r="IJA21" s="84"/>
      <c r="IJB21" s="84"/>
      <c r="IJC21" s="84"/>
      <c r="IJD21" s="84"/>
      <c r="IJE21" s="84"/>
      <c r="IJF21" s="84"/>
      <c r="IJG21" s="84"/>
      <c r="IJH21" s="84"/>
      <c r="IJI21" s="84"/>
      <c r="IJJ21" s="84"/>
      <c r="IJK21" s="84"/>
      <c r="IJL21" s="84"/>
      <c r="IJM21" s="84"/>
      <c r="IJN21" s="84"/>
      <c r="IJO21" s="84"/>
      <c r="IJP21" s="84"/>
      <c r="IJQ21" s="84"/>
      <c r="IJR21" s="84"/>
      <c r="IJS21" s="84"/>
      <c r="IJT21" s="84"/>
      <c r="IJU21" s="84"/>
      <c r="IJV21" s="84"/>
      <c r="IJW21" s="84"/>
      <c r="IJX21" s="84"/>
      <c r="IJY21" s="84"/>
      <c r="IJZ21" s="84"/>
      <c r="IKA21" s="84"/>
      <c r="IKB21" s="84"/>
      <c r="IKC21" s="84"/>
      <c r="IKD21" s="84"/>
      <c r="IKE21" s="84"/>
      <c r="IKF21" s="84"/>
      <c r="IKG21" s="84"/>
      <c r="IKH21" s="84"/>
      <c r="IKI21" s="84"/>
      <c r="IKJ21" s="84"/>
      <c r="IKK21" s="84"/>
      <c r="IKL21" s="84"/>
      <c r="IKM21" s="84"/>
      <c r="IKN21" s="84"/>
      <c r="IKO21" s="84"/>
      <c r="IKP21" s="84"/>
      <c r="IKQ21" s="84"/>
      <c r="IKR21" s="84"/>
      <c r="IKS21" s="84"/>
      <c r="IKT21" s="84"/>
      <c r="IKU21" s="84"/>
      <c r="IKV21" s="84"/>
      <c r="IKW21" s="84"/>
      <c r="IKX21" s="84"/>
      <c r="IKY21" s="84"/>
      <c r="IKZ21" s="84"/>
      <c r="ILA21" s="84"/>
      <c r="ILB21" s="84"/>
      <c r="ILC21" s="84"/>
      <c r="ILD21" s="84"/>
      <c r="ILE21" s="84"/>
      <c r="ILF21" s="84"/>
      <c r="ILG21" s="84"/>
      <c r="ILH21" s="84"/>
      <c r="ILI21" s="84"/>
      <c r="ILJ21" s="84"/>
      <c r="ILK21" s="84"/>
      <c r="ILL21" s="84"/>
      <c r="ILM21" s="84"/>
      <c r="ILN21" s="84"/>
      <c r="ILO21" s="84"/>
      <c r="ILP21" s="84"/>
      <c r="ILQ21" s="84"/>
      <c r="ILR21" s="84"/>
      <c r="ILS21" s="84"/>
      <c r="ILT21" s="84"/>
      <c r="ILU21" s="84"/>
      <c r="ILV21" s="84"/>
      <c r="ILW21" s="84"/>
      <c r="ILX21" s="84"/>
      <c r="ILY21" s="84"/>
      <c r="ILZ21" s="84"/>
      <c r="IMA21" s="84"/>
      <c r="IMB21" s="84"/>
      <c r="IMC21" s="84"/>
      <c r="IMD21" s="84"/>
      <c r="IME21" s="84"/>
      <c r="IMF21" s="84"/>
      <c r="IMG21" s="84"/>
      <c r="IMH21" s="84"/>
      <c r="IMI21" s="84"/>
      <c r="IMJ21" s="84"/>
      <c r="IMK21" s="84"/>
      <c r="IML21" s="84"/>
      <c r="IMM21" s="84"/>
      <c r="IMN21" s="84"/>
      <c r="IMO21" s="84"/>
      <c r="IMP21" s="84"/>
      <c r="IMQ21" s="84"/>
      <c r="IMR21" s="84"/>
      <c r="IMS21" s="84"/>
      <c r="IMT21" s="84"/>
      <c r="IMU21" s="84"/>
      <c r="IMV21" s="84"/>
      <c r="IMW21" s="84"/>
      <c r="IMX21" s="84"/>
      <c r="IMY21" s="84"/>
      <c r="IMZ21" s="84"/>
      <c r="INA21" s="84"/>
      <c r="INB21" s="84"/>
      <c r="INC21" s="84"/>
      <c r="IND21" s="84"/>
      <c r="INE21" s="84"/>
      <c r="INF21" s="84"/>
      <c r="ING21" s="84"/>
      <c r="INH21" s="84"/>
      <c r="INI21" s="84"/>
      <c r="INJ21" s="84"/>
      <c r="INK21" s="84"/>
      <c r="INL21" s="84"/>
      <c r="INM21" s="84"/>
      <c r="INN21" s="84"/>
      <c r="INO21" s="84"/>
      <c r="INP21" s="84"/>
      <c r="INQ21" s="84"/>
      <c r="INR21" s="84"/>
      <c r="INS21" s="84"/>
      <c r="INT21" s="84"/>
      <c r="INU21" s="84"/>
      <c r="INV21" s="84"/>
      <c r="INW21" s="84"/>
      <c r="INX21" s="84"/>
      <c r="INY21" s="84"/>
      <c r="INZ21" s="84"/>
      <c r="IOA21" s="84"/>
      <c r="IOB21" s="84"/>
      <c r="IOC21" s="84"/>
      <c r="IOD21" s="84"/>
      <c r="IOE21" s="84"/>
      <c r="IOF21" s="84"/>
      <c r="IOG21" s="84"/>
      <c r="IOH21" s="84"/>
      <c r="IOI21" s="84"/>
      <c r="IOJ21" s="84"/>
      <c r="IOK21" s="84"/>
      <c r="IOL21" s="84"/>
      <c r="IOM21" s="84"/>
      <c r="ION21" s="84"/>
      <c r="IOO21" s="84"/>
      <c r="IOP21" s="84"/>
      <c r="IOQ21" s="84"/>
      <c r="IOR21" s="84"/>
      <c r="IOS21" s="84"/>
      <c r="IOT21" s="84"/>
      <c r="IOU21" s="84"/>
      <c r="IOV21" s="84"/>
      <c r="IOW21" s="84"/>
      <c r="IOX21" s="84"/>
      <c r="IOY21" s="84"/>
      <c r="IOZ21" s="84"/>
      <c r="IPA21" s="84"/>
      <c r="IPB21" s="84"/>
      <c r="IPC21" s="84"/>
      <c r="IPD21" s="84"/>
      <c r="IPE21" s="84"/>
      <c r="IPF21" s="84"/>
      <c r="IPG21" s="84"/>
      <c r="IPH21" s="84"/>
      <c r="IPI21" s="84"/>
      <c r="IPJ21" s="84"/>
      <c r="IPK21" s="84"/>
      <c r="IPL21" s="84"/>
      <c r="IPM21" s="84"/>
      <c r="IPN21" s="84"/>
      <c r="IPO21" s="84"/>
      <c r="IPP21" s="84"/>
      <c r="IPQ21" s="84"/>
      <c r="IPR21" s="84"/>
      <c r="IPS21" s="84"/>
      <c r="IPT21" s="84"/>
      <c r="IPU21" s="84"/>
      <c r="IPV21" s="84"/>
      <c r="IPW21" s="84"/>
      <c r="IPX21" s="84"/>
      <c r="IPY21" s="84"/>
      <c r="IPZ21" s="84"/>
      <c r="IQA21" s="84"/>
      <c r="IQB21" s="84"/>
      <c r="IQC21" s="84"/>
      <c r="IQD21" s="84"/>
      <c r="IQE21" s="84"/>
      <c r="IQF21" s="84"/>
      <c r="IQG21" s="84"/>
      <c r="IQH21" s="84"/>
      <c r="IQI21" s="84"/>
      <c r="IQJ21" s="84"/>
      <c r="IQK21" s="84"/>
      <c r="IQL21" s="84"/>
      <c r="IQM21" s="84"/>
      <c r="IQN21" s="84"/>
      <c r="IQO21" s="84"/>
      <c r="IQP21" s="84"/>
      <c r="IQQ21" s="84"/>
      <c r="IQR21" s="84"/>
      <c r="IQS21" s="84"/>
      <c r="IQT21" s="84"/>
      <c r="IQU21" s="84"/>
      <c r="IQV21" s="84"/>
      <c r="IQW21" s="84"/>
      <c r="IQX21" s="84"/>
      <c r="IQY21" s="84"/>
      <c r="IQZ21" s="84"/>
      <c r="IRA21" s="84"/>
      <c r="IRB21" s="84"/>
      <c r="IRC21" s="84"/>
      <c r="IRD21" s="84"/>
      <c r="IRE21" s="84"/>
      <c r="IRF21" s="84"/>
      <c r="IRG21" s="84"/>
      <c r="IRH21" s="84"/>
      <c r="IRI21" s="84"/>
      <c r="IRJ21" s="84"/>
      <c r="IRK21" s="84"/>
      <c r="IRL21" s="84"/>
      <c r="IRM21" s="84"/>
      <c r="IRN21" s="84"/>
      <c r="IRO21" s="84"/>
      <c r="IRP21" s="84"/>
      <c r="IRQ21" s="84"/>
      <c r="IRR21" s="84"/>
      <c r="IRS21" s="84"/>
      <c r="IRT21" s="84"/>
      <c r="IRU21" s="84"/>
      <c r="IRV21" s="84"/>
      <c r="IRW21" s="84"/>
      <c r="IRX21" s="84"/>
      <c r="IRY21" s="84"/>
      <c r="IRZ21" s="84"/>
      <c r="ISA21" s="84"/>
      <c r="ISB21" s="84"/>
      <c r="ISC21" s="84"/>
      <c r="ISD21" s="84"/>
      <c r="ISE21" s="84"/>
      <c r="ISF21" s="84"/>
      <c r="ISG21" s="84"/>
      <c r="ISH21" s="84"/>
      <c r="ISI21" s="84"/>
      <c r="ISJ21" s="84"/>
      <c r="ISK21" s="84"/>
      <c r="ISL21" s="84"/>
      <c r="ISM21" s="84"/>
      <c r="ISN21" s="84"/>
      <c r="ISO21" s="84"/>
      <c r="ISP21" s="84"/>
      <c r="ISQ21" s="84"/>
      <c r="ISR21" s="84"/>
      <c r="ISS21" s="84"/>
      <c r="IST21" s="84"/>
      <c r="ISU21" s="84"/>
      <c r="ISV21" s="84"/>
      <c r="ISW21" s="84"/>
      <c r="ISX21" s="84"/>
      <c r="ISY21" s="84"/>
      <c r="ISZ21" s="84"/>
      <c r="ITA21" s="84"/>
      <c r="ITB21" s="84"/>
      <c r="ITC21" s="84"/>
      <c r="ITD21" s="84"/>
      <c r="ITE21" s="84"/>
      <c r="ITF21" s="84"/>
      <c r="ITG21" s="84"/>
      <c r="ITH21" s="84"/>
      <c r="ITI21" s="84"/>
      <c r="ITJ21" s="84"/>
      <c r="ITK21" s="84"/>
      <c r="ITL21" s="84"/>
      <c r="ITM21" s="84"/>
      <c r="ITN21" s="84"/>
      <c r="ITO21" s="84"/>
      <c r="ITP21" s="84"/>
      <c r="ITQ21" s="84"/>
      <c r="ITR21" s="84"/>
      <c r="ITS21" s="84"/>
      <c r="ITT21" s="84"/>
      <c r="ITU21" s="84"/>
      <c r="ITV21" s="84"/>
      <c r="ITW21" s="84"/>
      <c r="ITX21" s="84"/>
      <c r="ITY21" s="84"/>
      <c r="ITZ21" s="84"/>
      <c r="IUA21" s="84"/>
      <c r="IUB21" s="84"/>
      <c r="IUC21" s="84"/>
      <c r="IUD21" s="84"/>
      <c r="IUE21" s="84"/>
      <c r="IUF21" s="84"/>
      <c r="IUG21" s="84"/>
      <c r="IUH21" s="84"/>
      <c r="IUI21" s="84"/>
      <c r="IUJ21" s="84"/>
      <c r="IUK21" s="84"/>
      <c r="IUL21" s="84"/>
      <c r="IUM21" s="84"/>
      <c r="IUN21" s="84"/>
      <c r="IUO21" s="84"/>
      <c r="IUP21" s="84"/>
      <c r="IUQ21" s="84"/>
      <c r="IUR21" s="84"/>
      <c r="IUS21" s="84"/>
      <c r="IUT21" s="84"/>
      <c r="IUU21" s="84"/>
      <c r="IUV21" s="84"/>
      <c r="IUW21" s="84"/>
      <c r="IUX21" s="84"/>
      <c r="IUY21" s="84"/>
      <c r="IUZ21" s="84"/>
      <c r="IVA21" s="84"/>
      <c r="IVB21" s="84"/>
      <c r="IVC21" s="84"/>
      <c r="IVD21" s="84"/>
      <c r="IVE21" s="84"/>
      <c r="IVF21" s="84"/>
      <c r="IVG21" s="84"/>
      <c r="IVH21" s="84"/>
      <c r="IVI21" s="84"/>
      <c r="IVJ21" s="84"/>
      <c r="IVK21" s="84"/>
      <c r="IVL21" s="84"/>
      <c r="IVM21" s="84"/>
      <c r="IVN21" s="84"/>
      <c r="IVO21" s="84"/>
      <c r="IVP21" s="84"/>
      <c r="IVQ21" s="84"/>
      <c r="IVR21" s="84"/>
      <c r="IVS21" s="84"/>
      <c r="IVT21" s="84"/>
      <c r="IVU21" s="84"/>
      <c r="IVV21" s="84"/>
      <c r="IVW21" s="84"/>
      <c r="IVX21" s="84"/>
      <c r="IVY21" s="84"/>
      <c r="IVZ21" s="84"/>
      <c r="IWA21" s="84"/>
      <c r="IWB21" s="84"/>
      <c r="IWC21" s="84"/>
      <c r="IWD21" s="84"/>
      <c r="IWE21" s="84"/>
      <c r="IWF21" s="84"/>
      <c r="IWG21" s="84"/>
      <c r="IWH21" s="84"/>
      <c r="IWI21" s="84"/>
      <c r="IWJ21" s="84"/>
      <c r="IWK21" s="84"/>
      <c r="IWL21" s="84"/>
      <c r="IWM21" s="84"/>
      <c r="IWN21" s="84"/>
      <c r="IWO21" s="84"/>
      <c r="IWP21" s="84"/>
      <c r="IWQ21" s="84"/>
      <c r="IWR21" s="84"/>
      <c r="IWS21" s="84"/>
      <c r="IWT21" s="84"/>
      <c r="IWU21" s="84"/>
      <c r="IWV21" s="84"/>
      <c r="IWW21" s="84"/>
      <c r="IWX21" s="84"/>
      <c r="IWY21" s="84"/>
      <c r="IWZ21" s="84"/>
      <c r="IXA21" s="84"/>
      <c r="IXB21" s="84"/>
      <c r="IXC21" s="84"/>
      <c r="IXD21" s="84"/>
      <c r="IXE21" s="84"/>
      <c r="IXF21" s="84"/>
      <c r="IXG21" s="84"/>
      <c r="IXH21" s="84"/>
      <c r="IXI21" s="84"/>
      <c r="IXJ21" s="84"/>
      <c r="IXK21" s="84"/>
      <c r="IXL21" s="84"/>
      <c r="IXM21" s="84"/>
      <c r="IXN21" s="84"/>
      <c r="IXO21" s="84"/>
      <c r="IXP21" s="84"/>
      <c r="IXQ21" s="84"/>
      <c r="IXR21" s="84"/>
      <c r="IXS21" s="84"/>
      <c r="IXT21" s="84"/>
      <c r="IXU21" s="84"/>
      <c r="IXV21" s="84"/>
      <c r="IXW21" s="84"/>
      <c r="IXX21" s="84"/>
      <c r="IXY21" s="84"/>
      <c r="IXZ21" s="84"/>
      <c r="IYA21" s="84"/>
      <c r="IYB21" s="84"/>
      <c r="IYC21" s="84"/>
      <c r="IYD21" s="84"/>
      <c r="IYE21" s="84"/>
      <c r="IYF21" s="84"/>
      <c r="IYG21" s="84"/>
      <c r="IYH21" s="84"/>
      <c r="IYI21" s="84"/>
      <c r="IYJ21" s="84"/>
      <c r="IYK21" s="84"/>
      <c r="IYL21" s="84"/>
      <c r="IYM21" s="84"/>
      <c r="IYN21" s="84"/>
      <c r="IYO21" s="84"/>
      <c r="IYP21" s="84"/>
      <c r="IYQ21" s="84"/>
      <c r="IYR21" s="84"/>
      <c r="IYS21" s="84"/>
      <c r="IYT21" s="84"/>
      <c r="IYU21" s="84"/>
      <c r="IYV21" s="84"/>
      <c r="IYW21" s="84"/>
      <c r="IYX21" s="84"/>
      <c r="IYY21" s="84"/>
      <c r="IYZ21" s="84"/>
      <c r="IZA21" s="84"/>
      <c r="IZB21" s="84"/>
      <c r="IZC21" s="84"/>
      <c r="IZD21" s="84"/>
      <c r="IZE21" s="84"/>
      <c r="IZF21" s="84"/>
      <c r="IZG21" s="84"/>
      <c r="IZH21" s="84"/>
      <c r="IZI21" s="84"/>
      <c r="IZJ21" s="84"/>
      <c r="IZK21" s="84"/>
      <c r="IZL21" s="84"/>
      <c r="IZM21" s="84"/>
      <c r="IZN21" s="84"/>
      <c r="IZO21" s="84"/>
      <c r="IZP21" s="84"/>
      <c r="IZQ21" s="84"/>
      <c r="IZR21" s="84"/>
      <c r="IZS21" s="84"/>
      <c r="IZT21" s="84"/>
      <c r="IZU21" s="84"/>
      <c r="IZV21" s="84"/>
      <c r="IZW21" s="84"/>
      <c r="IZX21" s="84"/>
      <c r="IZY21" s="84"/>
      <c r="IZZ21" s="84"/>
      <c r="JAA21" s="84"/>
      <c r="JAB21" s="84"/>
      <c r="JAC21" s="84"/>
      <c r="JAD21" s="84"/>
      <c r="JAE21" s="84"/>
      <c r="JAF21" s="84"/>
      <c r="JAG21" s="84"/>
      <c r="JAH21" s="84"/>
      <c r="JAI21" s="84"/>
      <c r="JAJ21" s="84"/>
      <c r="JAK21" s="84"/>
      <c r="JAL21" s="84"/>
      <c r="JAM21" s="84"/>
      <c r="JAN21" s="84"/>
      <c r="JAO21" s="84"/>
      <c r="JAP21" s="84"/>
      <c r="JAQ21" s="84"/>
      <c r="JAR21" s="84"/>
      <c r="JAS21" s="84"/>
      <c r="JAT21" s="84"/>
      <c r="JAU21" s="84"/>
      <c r="JAV21" s="84"/>
      <c r="JAW21" s="84"/>
      <c r="JAX21" s="84"/>
      <c r="JAY21" s="84"/>
      <c r="JAZ21" s="84"/>
      <c r="JBA21" s="84"/>
      <c r="JBB21" s="84"/>
      <c r="JBC21" s="84"/>
      <c r="JBD21" s="84"/>
      <c r="JBE21" s="84"/>
      <c r="JBF21" s="84"/>
      <c r="JBG21" s="84"/>
      <c r="JBH21" s="84"/>
      <c r="JBI21" s="84"/>
      <c r="JBJ21" s="84"/>
      <c r="JBK21" s="84"/>
      <c r="JBL21" s="84"/>
      <c r="JBM21" s="84"/>
      <c r="JBN21" s="84"/>
      <c r="JBO21" s="84"/>
      <c r="JBP21" s="84"/>
      <c r="JBQ21" s="84"/>
      <c r="JBR21" s="84"/>
      <c r="JBS21" s="84"/>
      <c r="JBT21" s="84"/>
      <c r="JBU21" s="84"/>
      <c r="JBV21" s="84"/>
      <c r="JBW21" s="84"/>
      <c r="JBX21" s="84"/>
      <c r="JBY21" s="84"/>
      <c r="JBZ21" s="84"/>
      <c r="JCA21" s="84"/>
      <c r="JCB21" s="84"/>
      <c r="JCC21" s="84"/>
      <c r="JCD21" s="84"/>
      <c r="JCE21" s="84"/>
      <c r="JCF21" s="84"/>
      <c r="JCG21" s="84"/>
      <c r="JCH21" s="84"/>
      <c r="JCI21" s="84"/>
      <c r="JCJ21" s="84"/>
      <c r="JCK21" s="84"/>
      <c r="JCL21" s="84"/>
      <c r="JCM21" s="84"/>
      <c r="JCN21" s="84"/>
      <c r="JCO21" s="84"/>
      <c r="JCP21" s="84"/>
      <c r="JCQ21" s="84"/>
      <c r="JCR21" s="84"/>
      <c r="JCS21" s="84"/>
      <c r="JCT21" s="84"/>
      <c r="JCU21" s="84"/>
      <c r="JCV21" s="84"/>
      <c r="JCW21" s="84"/>
      <c r="JCX21" s="84"/>
      <c r="JCY21" s="84"/>
      <c r="JCZ21" s="84"/>
      <c r="JDA21" s="84"/>
      <c r="JDB21" s="84"/>
      <c r="JDC21" s="84"/>
      <c r="JDD21" s="84"/>
      <c r="JDE21" s="84"/>
      <c r="JDF21" s="84"/>
      <c r="JDG21" s="84"/>
      <c r="JDH21" s="84"/>
      <c r="JDI21" s="84"/>
      <c r="JDJ21" s="84"/>
      <c r="JDK21" s="84"/>
      <c r="JDL21" s="84"/>
      <c r="JDM21" s="84"/>
      <c r="JDN21" s="84"/>
      <c r="JDO21" s="84"/>
      <c r="JDP21" s="84"/>
      <c r="JDQ21" s="84"/>
      <c r="JDR21" s="84"/>
      <c r="JDS21" s="84"/>
      <c r="JDT21" s="84"/>
      <c r="JDU21" s="84"/>
      <c r="JDV21" s="84"/>
      <c r="JDW21" s="84"/>
      <c r="JDX21" s="84"/>
      <c r="JDY21" s="84"/>
      <c r="JDZ21" s="84"/>
      <c r="JEA21" s="84"/>
      <c r="JEB21" s="84"/>
      <c r="JEC21" s="84"/>
      <c r="JED21" s="84"/>
      <c r="JEE21" s="84"/>
      <c r="JEF21" s="84"/>
      <c r="JEG21" s="84"/>
      <c r="JEH21" s="84"/>
      <c r="JEI21" s="84"/>
      <c r="JEJ21" s="84"/>
      <c r="JEK21" s="84"/>
      <c r="JEL21" s="84"/>
      <c r="JEM21" s="84"/>
      <c r="JEN21" s="84"/>
      <c r="JEO21" s="84"/>
      <c r="JEP21" s="84"/>
      <c r="JEQ21" s="84"/>
      <c r="JER21" s="84"/>
      <c r="JES21" s="84"/>
      <c r="JET21" s="84"/>
      <c r="JEU21" s="84"/>
      <c r="JEV21" s="84"/>
      <c r="JEW21" s="84"/>
      <c r="JEX21" s="84"/>
      <c r="JEY21" s="84"/>
      <c r="JEZ21" s="84"/>
      <c r="JFA21" s="84"/>
      <c r="JFB21" s="84"/>
      <c r="JFC21" s="84"/>
      <c r="JFD21" s="84"/>
      <c r="JFE21" s="84"/>
      <c r="JFF21" s="84"/>
      <c r="JFG21" s="84"/>
      <c r="JFH21" s="84"/>
      <c r="JFI21" s="84"/>
      <c r="JFJ21" s="84"/>
      <c r="JFK21" s="84"/>
      <c r="JFL21" s="84"/>
      <c r="JFM21" s="84"/>
      <c r="JFN21" s="84"/>
      <c r="JFO21" s="84"/>
      <c r="JFP21" s="84"/>
      <c r="JFQ21" s="84"/>
      <c r="JFR21" s="84"/>
      <c r="JFS21" s="84"/>
      <c r="JFT21" s="84"/>
      <c r="JFU21" s="84"/>
      <c r="JFV21" s="84"/>
      <c r="JFW21" s="84"/>
      <c r="JFX21" s="84"/>
      <c r="JFY21" s="84"/>
      <c r="JFZ21" s="84"/>
      <c r="JGA21" s="84"/>
      <c r="JGB21" s="84"/>
      <c r="JGC21" s="84"/>
      <c r="JGD21" s="84"/>
      <c r="JGE21" s="84"/>
      <c r="JGF21" s="84"/>
      <c r="JGG21" s="84"/>
      <c r="JGH21" s="84"/>
      <c r="JGI21" s="84"/>
      <c r="JGJ21" s="84"/>
      <c r="JGK21" s="84"/>
      <c r="JGL21" s="84"/>
      <c r="JGM21" s="84"/>
      <c r="JGN21" s="84"/>
      <c r="JGO21" s="84"/>
      <c r="JGP21" s="84"/>
      <c r="JGQ21" s="84"/>
      <c r="JGR21" s="84"/>
      <c r="JGS21" s="84"/>
      <c r="JGT21" s="84"/>
      <c r="JGU21" s="84"/>
      <c r="JGV21" s="84"/>
      <c r="JGW21" s="84"/>
      <c r="JGX21" s="84"/>
      <c r="JGY21" s="84"/>
      <c r="JGZ21" s="84"/>
      <c r="JHA21" s="84"/>
      <c r="JHB21" s="84"/>
      <c r="JHC21" s="84"/>
      <c r="JHD21" s="84"/>
      <c r="JHE21" s="84"/>
      <c r="JHF21" s="84"/>
      <c r="JHG21" s="84"/>
      <c r="JHH21" s="84"/>
      <c r="JHI21" s="84"/>
      <c r="JHJ21" s="84"/>
      <c r="JHK21" s="84"/>
      <c r="JHL21" s="84"/>
      <c r="JHM21" s="84"/>
      <c r="JHN21" s="84"/>
      <c r="JHO21" s="84"/>
      <c r="JHP21" s="84"/>
      <c r="JHQ21" s="84"/>
      <c r="JHR21" s="84"/>
      <c r="JHS21" s="84"/>
      <c r="JHT21" s="84"/>
      <c r="JHU21" s="84"/>
      <c r="JHV21" s="84"/>
      <c r="JHW21" s="84"/>
      <c r="JHX21" s="84"/>
      <c r="JHY21" s="84"/>
      <c r="JHZ21" s="84"/>
      <c r="JIA21" s="84"/>
      <c r="JIB21" s="84"/>
      <c r="JIC21" s="84"/>
      <c r="JID21" s="84"/>
      <c r="JIE21" s="84"/>
      <c r="JIF21" s="84"/>
      <c r="JIG21" s="84"/>
      <c r="JIH21" s="84"/>
      <c r="JII21" s="84"/>
      <c r="JIJ21" s="84"/>
      <c r="JIK21" s="84"/>
      <c r="JIL21" s="84"/>
      <c r="JIM21" s="84"/>
      <c r="JIN21" s="84"/>
      <c r="JIO21" s="84"/>
      <c r="JIP21" s="84"/>
      <c r="JIQ21" s="84"/>
      <c r="JIR21" s="84"/>
      <c r="JIS21" s="84"/>
      <c r="JIT21" s="84"/>
      <c r="JIU21" s="84"/>
      <c r="JIV21" s="84"/>
      <c r="JIW21" s="84"/>
      <c r="JIX21" s="84"/>
      <c r="JIY21" s="84"/>
      <c r="JIZ21" s="84"/>
      <c r="JJA21" s="84"/>
      <c r="JJB21" s="84"/>
      <c r="JJC21" s="84"/>
      <c r="JJD21" s="84"/>
      <c r="JJE21" s="84"/>
      <c r="JJF21" s="84"/>
      <c r="JJG21" s="84"/>
      <c r="JJH21" s="84"/>
      <c r="JJI21" s="84"/>
      <c r="JJJ21" s="84"/>
      <c r="JJK21" s="84"/>
      <c r="JJL21" s="84"/>
      <c r="JJM21" s="84"/>
      <c r="JJN21" s="84"/>
      <c r="JJO21" s="84"/>
      <c r="JJP21" s="84"/>
      <c r="JJQ21" s="84"/>
      <c r="JJR21" s="84"/>
      <c r="JJS21" s="84"/>
      <c r="JJT21" s="84"/>
      <c r="JJU21" s="84"/>
      <c r="JJV21" s="84"/>
      <c r="JJW21" s="84"/>
      <c r="JJX21" s="84"/>
      <c r="JJY21" s="84"/>
      <c r="JJZ21" s="84"/>
      <c r="JKA21" s="84"/>
      <c r="JKB21" s="84"/>
      <c r="JKC21" s="84"/>
      <c r="JKD21" s="84"/>
      <c r="JKE21" s="84"/>
      <c r="JKF21" s="84"/>
      <c r="JKG21" s="84"/>
      <c r="JKH21" s="84"/>
      <c r="JKI21" s="84"/>
      <c r="JKJ21" s="84"/>
      <c r="JKK21" s="84"/>
      <c r="JKL21" s="84"/>
      <c r="JKM21" s="84"/>
      <c r="JKN21" s="84"/>
      <c r="JKO21" s="84"/>
      <c r="JKP21" s="84"/>
      <c r="JKQ21" s="84"/>
      <c r="JKR21" s="84"/>
      <c r="JKS21" s="84"/>
      <c r="JKT21" s="84"/>
      <c r="JKU21" s="84"/>
      <c r="JKV21" s="84"/>
      <c r="JKW21" s="84"/>
      <c r="JKX21" s="84"/>
      <c r="JKY21" s="84"/>
      <c r="JKZ21" s="84"/>
      <c r="JLA21" s="84"/>
      <c r="JLB21" s="84"/>
      <c r="JLC21" s="84"/>
      <c r="JLD21" s="84"/>
      <c r="JLE21" s="84"/>
      <c r="JLF21" s="84"/>
      <c r="JLG21" s="84"/>
      <c r="JLH21" s="84"/>
      <c r="JLI21" s="84"/>
      <c r="JLJ21" s="84"/>
      <c r="JLK21" s="84"/>
      <c r="JLL21" s="84"/>
      <c r="JLM21" s="84"/>
      <c r="JLN21" s="84"/>
      <c r="JLO21" s="84"/>
      <c r="JLP21" s="84"/>
      <c r="JLQ21" s="84"/>
      <c r="JLR21" s="84"/>
      <c r="JLS21" s="84"/>
      <c r="JLT21" s="84"/>
      <c r="JLU21" s="84"/>
      <c r="JLV21" s="84"/>
      <c r="JLW21" s="84"/>
      <c r="JLX21" s="84"/>
      <c r="JLY21" s="84"/>
      <c r="JLZ21" s="84"/>
      <c r="JMA21" s="84"/>
      <c r="JMB21" s="84"/>
      <c r="JMC21" s="84"/>
      <c r="JMD21" s="84"/>
      <c r="JME21" s="84"/>
      <c r="JMF21" s="84"/>
      <c r="JMG21" s="84"/>
      <c r="JMH21" s="84"/>
      <c r="JMI21" s="84"/>
      <c r="JMJ21" s="84"/>
      <c r="JMK21" s="84"/>
      <c r="JML21" s="84"/>
      <c r="JMM21" s="84"/>
      <c r="JMN21" s="84"/>
      <c r="JMO21" s="84"/>
      <c r="JMP21" s="84"/>
      <c r="JMQ21" s="84"/>
      <c r="JMR21" s="84"/>
      <c r="JMS21" s="84"/>
      <c r="JMT21" s="84"/>
      <c r="JMU21" s="84"/>
      <c r="JMV21" s="84"/>
      <c r="JMW21" s="84"/>
      <c r="JMX21" s="84"/>
      <c r="JMY21" s="84"/>
      <c r="JMZ21" s="84"/>
      <c r="JNA21" s="84"/>
      <c r="JNB21" s="84"/>
      <c r="JNC21" s="84"/>
      <c r="JND21" s="84"/>
      <c r="JNE21" s="84"/>
      <c r="JNF21" s="84"/>
      <c r="JNG21" s="84"/>
      <c r="JNH21" s="84"/>
      <c r="JNI21" s="84"/>
      <c r="JNJ21" s="84"/>
      <c r="JNK21" s="84"/>
      <c r="JNL21" s="84"/>
      <c r="JNM21" s="84"/>
      <c r="JNN21" s="84"/>
      <c r="JNO21" s="84"/>
      <c r="JNP21" s="84"/>
      <c r="JNQ21" s="84"/>
      <c r="JNR21" s="84"/>
      <c r="JNS21" s="84"/>
      <c r="JNT21" s="84"/>
      <c r="JNU21" s="84"/>
      <c r="JNV21" s="84"/>
      <c r="JNW21" s="84"/>
      <c r="JNX21" s="84"/>
      <c r="JNY21" s="84"/>
      <c r="JNZ21" s="84"/>
      <c r="JOA21" s="84"/>
      <c r="JOB21" s="84"/>
      <c r="JOC21" s="84"/>
      <c r="JOD21" s="84"/>
      <c r="JOE21" s="84"/>
      <c r="JOF21" s="84"/>
      <c r="JOG21" s="84"/>
      <c r="JOH21" s="84"/>
      <c r="JOI21" s="84"/>
      <c r="JOJ21" s="84"/>
      <c r="JOK21" s="84"/>
      <c r="JOL21" s="84"/>
      <c r="JOM21" s="84"/>
      <c r="JON21" s="84"/>
      <c r="JOO21" s="84"/>
      <c r="JOP21" s="84"/>
      <c r="JOQ21" s="84"/>
      <c r="JOR21" s="84"/>
      <c r="JOS21" s="84"/>
      <c r="JOT21" s="84"/>
      <c r="JOU21" s="84"/>
      <c r="JOV21" s="84"/>
      <c r="JOW21" s="84"/>
      <c r="JOX21" s="84"/>
      <c r="JOY21" s="84"/>
      <c r="JOZ21" s="84"/>
      <c r="JPA21" s="84"/>
      <c r="JPB21" s="84"/>
      <c r="JPC21" s="84"/>
      <c r="JPD21" s="84"/>
      <c r="JPE21" s="84"/>
      <c r="JPF21" s="84"/>
      <c r="JPG21" s="84"/>
      <c r="JPH21" s="84"/>
      <c r="JPI21" s="84"/>
      <c r="JPJ21" s="84"/>
      <c r="JPK21" s="84"/>
      <c r="JPL21" s="84"/>
      <c r="JPM21" s="84"/>
      <c r="JPN21" s="84"/>
      <c r="JPO21" s="84"/>
      <c r="JPP21" s="84"/>
      <c r="JPQ21" s="84"/>
      <c r="JPR21" s="84"/>
      <c r="JPS21" s="84"/>
      <c r="JPT21" s="84"/>
      <c r="JPU21" s="84"/>
      <c r="JPV21" s="84"/>
      <c r="JPW21" s="84"/>
      <c r="JPX21" s="84"/>
      <c r="JPY21" s="84"/>
      <c r="JPZ21" s="84"/>
      <c r="JQA21" s="84"/>
      <c r="JQB21" s="84"/>
      <c r="JQC21" s="84"/>
      <c r="JQD21" s="84"/>
      <c r="JQE21" s="84"/>
      <c r="JQF21" s="84"/>
      <c r="JQG21" s="84"/>
      <c r="JQH21" s="84"/>
      <c r="JQI21" s="84"/>
      <c r="JQJ21" s="84"/>
      <c r="JQK21" s="84"/>
      <c r="JQL21" s="84"/>
      <c r="JQM21" s="84"/>
      <c r="JQN21" s="84"/>
      <c r="JQO21" s="84"/>
      <c r="JQP21" s="84"/>
      <c r="JQQ21" s="84"/>
      <c r="JQR21" s="84"/>
      <c r="JQS21" s="84"/>
      <c r="JQT21" s="84"/>
      <c r="JQU21" s="84"/>
      <c r="JQV21" s="84"/>
      <c r="JQW21" s="84"/>
      <c r="JQX21" s="84"/>
      <c r="JQY21" s="84"/>
      <c r="JQZ21" s="84"/>
      <c r="JRA21" s="84"/>
      <c r="JRB21" s="84"/>
      <c r="JRC21" s="84"/>
      <c r="JRD21" s="84"/>
      <c r="JRE21" s="84"/>
      <c r="JRF21" s="84"/>
      <c r="JRG21" s="84"/>
      <c r="JRH21" s="84"/>
      <c r="JRI21" s="84"/>
      <c r="JRJ21" s="84"/>
      <c r="JRK21" s="84"/>
      <c r="JRL21" s="84"/>
      <c r="JRM21" s="84"/>
      <c r="JRN21" s="84"/>
      <c r="JRO21" s="84"/>
      <c r="JRP21" s="84"/>
      <c r="JRQ21" s="84"/>
      <c r="JRR21" s="84"/>
      <c r="JRS21" s="84"/>
      <c r="JRT21" s="84"/>
      <c r="JRU21" s="84"/>
      <c r="JRV21" s="84"/>
      <c r="JRW21" s="84"/>
      <c r="JRX21" s="84"/>
      <c r="JRY21" s="84"/>
      <c r="JRZ21" s="84"/>
      <c r="JSA21" s="84"/>
      <c r="JSB21" s="84"/>
      <c r="JSC21" s="84"/>
      <c r="JSD21" s="84"/>
      <c r="JSE21" s="84"/>
      <c r="JSF21" s="84"/>
      <c r="JSG21" s="84"/>
      <c r="JSH21" s="84"/>
      <c r="JSI21" s="84"/>
      <c r="JSJ21" s="84"/>
      <c r="JSK21" s="84"/>
      <c r="JSL21" s="84"/>
      <c r="JSM21" s="84"/>
      <c r="JSN21" s="84"/>
      <c r="JSO21" s="84"/>
      <c r="JSP21" s="84"/>
      <c r="JSQ21" s="84"/>
      <c r="JSR21" s="84"/>
      <c r="JSS21" s="84"/>
      <c r="JST21" s="84"/>
      <c r="JSU21" s="84"/>
      <c r="JSV21" s="84"/>
      <c r="JSW21" s="84"/>
      <c r="JSX21" s="84"/>
      <c r="JSY21" s="84"/>
      <c r="JSZ21" s="84"/>
      <c r="JTA21" s="84"/>
      <c r="JTB21" s="84"/>
      <c r="JTC21" s="84"/>
      <c r="JTD21" s="84"/>
      <c r="JTE21" s="84"/>
      <c r="JTF21" s="84"/>
      <c r="JTG21" s="84"/>
      <c r="JTH21" s="84"/>
      <c r="JTI21" s="84"/>
      <c r="JTJ21" s="84"/>
      <c r="JTK21" s="84"/>
      <c r="JTL21" s="84"/>
      <c r="JTM21" s="84"/>
      <c r="JTN21" s="84"/>
      <c r="JTO21" s="84"/>
      <c r="JTP21" s="84"/>
      <c r="JTQ21" s="84"/>
      <c r="JTR21" s="84"/>
      <c r="JTS21" s="84"/>
      <c r="JTT21" s="84"/>
      <c r="JTU21" s="84"/>
      <c r="JTV21" s="84"/>
      <c r="JTW21" s="84"/>
      <c r="JTX21" s="84"/>
      <c r="JTY21" s="84"/>
      <c r="JTZ21" s="84"/>
      <c r="JUA21" s="84"/>
      <c r="JUB21" s="84"/>
      <c r="JUC21" s="84"/>
      <c r="JUD21" s="84"/>
      <c r="JUE21" s="84"/>
      <c r="JUF21" s="84"/>
      <c r="JUG21" s="84"/>
      <c r="JUH21" s="84"/>
      <c r="JUI21" s="84"/>
      <c r="JUJ21" s="84"/>
      <c r="JUK21" s="84"/>
      <c r="JUL21" s="84"/>
      <c r="JUM21" s="84"/>
      <c r="JUN21" s="84"/>
      <c r="JUO21" s="84"/>
      <c r="JUP21" s="84"/>
      <c r="JUQ21" s="84"/>
      <c r="JUR21" s="84"/>
      <c r="JUS21" s="84"/>
      <c r="JUT21" s="84"/>
      <c r="JUU21" s="84"/>
      <c r="JUV21" s="84"/>
      <c r="JUW21" s="84"/>
      <c r="JUX21" s="84"/>
      <c r="JUY21" s="84"/>
      <c r="JUZ21" s="84"/>
      <c r="JVA21" s="84"/>
      <c r="JVB21" s="84"/>
      <c r="JVC21" s="84"/>
      <c r="JVD21" s="84"/>
      <c r="JVE21" s="84"/>
      <c r="JVF21" s="84"/>
      <c r="JVG21" s="84"/>
      <c r="JVH21" s="84"/>
      <c r="JVI21" s="84"/>
      <c r="JVJ21" s="84"/>
      <c r="JVK21" s="84"/>
      <c r="JVL21" s="84"/>
      <c r="JVM21" s="84"/>
      <c r="JVN21" s="84"/>
      <c r="JVO21" s="84"/>
      <c r="JVP21" s="84"/>
      <c r="JVQ21" s="84"/>
      <c r="JVR21" s="84"/>
      <c r="JVS21" s="84"/>
      <c r="JVT21" s="84"/>
      <c r="JVU21" s="84"/>
      <c r="JVV21" s="84"/>
      <c r="JVW21" s="84"/>
      <c r="JVX21" s="84"/>
      <c r="JVY21" s="84"/>
      <c r="JVZ21" s="84"/>
      <c r="JWA21" s="84"/>
      <c r="JWB21" s="84"/>
      <c r="JWC21" s="84"/>
      <c r="JWD21" s="84"/>
      <c r="JWE21" s="84"/>
      <c r="JWF21" s="84"/>
      <c r="JWG21" s="84"/>
      <c r="JWH21" s="84"/>
      <c r="JWI21" s="84"/>
      <c r="JWJ21" s="84"/>
      <c r="JWK21" s="84"/>
      <c r="JWL21" s="84"/>
      <c r="JWM21" s="84"/>
      <c r="JWN21" s="84"/>
      <c r="JWO21" s="84"/>
      <c r="JWP21" s="84"/>
      <c r="JWQ21" s="84"/>
      <c r="JWR21" s="84"/>
      <c r="JWS21" s="84"/>
      <c r="JWT21" s="84"/>
      <c r="JWU21" s="84"/>
      <c r="JWV21" s="84"/>
      <c r="JWW21" s="84"/>
      <c r="JWX21" s="84"/>
      <c r="JWY21" s="84"/>
      <c r="JWZ21" s="84"/>
      <c r="JXA21" s="84"/>
      <c r="JXB21" s="84"/>
      <c r="JXC21" s="84"/>
      <c r="JXD21" s="84"/>
      <c r="JXE21" s="84"/>
      <c r="JXF21" s="84"/>
      <c r="JXG21" s="84"/>
      <c r="JXH21" s="84"/>
      <c r="JXI21" s="84"/>
      <c r="JXJ21" s="84"/>
      <c r="JXK21" s="84"/>
      <c r="JXL21" s="84"/>
      <c r="JXM21" s="84"/>
      <c r="JXN21" s="84"/>
      <c r="JXO21" s="84"/>
      <c r="JXP21" s="84"/>
      <c r="JXQ21" s="84"/>
      <c r="JXR21" s="84"/>
      <c r="JXS21" s="84"/>
      <c r="JXT21" s="84"/>
      <c r="JXU21" s="84"/>
      <c r="JXV21" s="84"/>
      <c r="JXW21" s="84"/>
      <c r="JXX21" s="84"/>
      <c r="JXY21" s="84"/>
      <c r="JXZ21" s="84"/>
      <c r="JYA21" s="84"/>
      <c r="JYB21" s="84"/>
      <c r="JYC21" s="84"/>
      <c r="JYD21" s="84"/>
      <c r="JYE21" s="84"/>
      <c r="JYF21" s="84"/>
      <c r="JYG21" s="84"/>
      <c r="JYH21" s="84"/>
      <c r="JYI21" s="84"/>
      <c r="JYJ21" s="84"/>
      <c r="JYK21" s="84"/>
      <c r="JYL21" s="84"/>
      <c r="JYM21" s="84"/>
      <c r="JYN21" s="84"/>
      <c r="JYO21" s="84"/>
      <c r="JYP21" s="84"/>
      <c r="JYQ21" s="84"/>
      <c r="JYR21" s="84"/>
      <c r="JYS21" s="84"/>
      <c r="JYT21" s="84"/>
      <c r="JYU21" s="84"/>
      <c r="JYV21" s="84"/>
      <c r="JYW21" s="84"/>
      <c r="JYX21" s="84"/>
      <c r="JYY21" s="84"/>
      <c r="JYZ21" s="84"/>
      <c r="JZA21" s="84"/>
      <c r="JZB21" s="84"/>
      <c r="JZC21" s="84"/>
      <c r="JZD21" s="84"/>
      <c r="JZE21" s="84"/>
      <c r="JZF21" s="84"/>
      <c r="JZG21" s="84"/>
      <c r="JZH21" s="84"/>
      <c r="JZI21" s="84"/>
      <c r="JZJ21" s="84"/>
      <c r="JZK21" s="84"/>
      <c r="JZL21" s="84"/>
      <c r="JZM21" s="84"/>
      <c r="JZN21" s="84"/>
      <c r="JZO21" s="84"/>
      <c r="JZP21" s="84"/>
      <c r="JZQ21" s="84"/>
      <c r="JZR21" s="84"/>
      <c r="JZS21" s="84"/>
      <c r="JZT21" s="84"/>
      <c r="JZU21" s="84"/>
      <c r="JZV21" s="84"/>
      <c r="JZW21" s="84"/>
      <c r="JZX21" s="84"/>
      <c r="JZY21" s="84"/>
      <c r="JZZ21" s="84"/>
      <c r="KAA21" s="84"/>
      <c r="KAB21" s="84"/>
      <c r="KAC21" s="84"/>
      <c r="KAD21" s="84"/>
      <c r="KAE21" s="84"/>
      <c r="KAF21" s="84"/>
      <c r="KAG21" s="84"/>
      <c r="KAH21" s="84"/>
      <c r="KAI21" s="84"/>
      <c r="KAJ21" s="84"/>
      <c r="KAK21" s="84"/>
      <c r="KAL21" s="84"/>
      <c r="KAM21" s="84"/>
      <c r="KAN21" s="84"/>
      <c r="KAO21" s="84"/>
      <c r="KAP21" s="84"/>
      <c r="KAQ21" s="84"/>
      <c r="KAR21" s="84"/>
      <c r="KAS21" s="84"/>
      <c r="KAT21" s="84"/>
      <c r="KAU21" s="84"/>
      <c r="KAV21" s="84"/>
      <c r="KAW21" s="84"/>
      <c r="KAX21" s="84"/>
      <c r="KAY21" s="84"/>
      <c r="KAZ21" s="84"/>
      <c r="KBA21" s="84"/>
      <c r="KBB21" s="84"/>
      <c r="KBC21" s="84"/>
      <c r="KBD21" s="84"/>
      <c r="KBE21" s="84"/>
      <c r="KBF21" s="84"/>
      <c r="KBG21" s="84"/>
      <c r="KBH21" s="84"/>
      <c r="KBI21" s="84"/>
      <c r="KBJ21" s="84"/>
      <c r="KBK21" s="84"/>
      <c r="KBL21" s="84"/>
      <c r="KBM21" s="84"/>
      <c r="KBN21" s="84"/>
      <c r="KBO21" s="84"/>
      <c r="KBP21" s="84"/>
      <c r="KBQ21" s="84"/>
      <c r="KBR21" s="84"/>
      <c r="KBS21" s="84"/>
      <c r="KBT21" s="84"/>
      <c r="KBU21" s="84"/>
      <c r="KBV21" s="84"/>
      <c r="KBW21" s="84"/>
      <c r="KBX21" s="84"/>
      <c r="KBY21" s="84"/>
      <c r="KBZ21" s="84"/>
      <c r="KCA21" s="84"/>
      <c r="KCB21" s="84"/>
      <c r="KCC21" s="84"/>
      <c r="KCD21" s="84"/>
      <c r="KCE21" s="84"/>
      <c r="KCF21" s="84"/>
      <c r="KCG21" s="84"/>
      <c r="KCH21" s="84"/>
      <c r="KCI21" s="84"/>
      <c r="KCJ21" s="84"/>
      <c r="KCK21" s="84"/>
      <c r="KCL21" s="84"/>
      <c r="KCM21" s="84"/>
      <c r="KCN21" s="84"/>
      <c r="KCO21" s="84"/>
      <c r="KCP21" s="84"/>
      <c r="KCQ21" s="84"/>
      <c r="KCR21" s="84"/>
      <c r="KCS21" s="84"/>
      <c r="KCT21" s="84"/>
      <c r="KCU21" s="84"/>
      <c r="KCV21" s="84"/>
      <c r="KCW21" s="84"/>
      <c r="KCX21" s="84"/>
      <c r="KCY21" s="84"/>
      <c r="KCZ21" s="84"/>
      <c r="KDA21" s="84"/>
      <c r="KDB21" s="84"/>
      <c r="KDC21" s="84"/>
      <c r="KDD21" s="84"/>
      <c r="KDE21" s="84"/>
      <c r="KDF21" s="84"/>
      <c r="KDG21" s="84"/>
      <c r="KDH21" s="84"/>
      <c r="KDI21" s="84"/>
      <c r="KDJ21" s="84"/>
      <c r="KDK21" s="84"/>
      <c r="KDL21" s="84"/>
      <c r="KDM21" s="84"/>
      <c r="KDN21" s="84"/>
      <c r="KDO21" s="84"/>
      <c r="KDP21" s="84"/>
      <c r="KDQ21" s="84"/>
      <c r="KDR21" s="84"/>
      <c r="KDS21" s="84"/>
      <c r="KDT21" s="84"/>
      <c r="KDU21" s="84"/>
      <c r="KDV21" s="84"/>
      <c r="KDW21" s="84"/>
      <c r="KDX21" s="84"/>
      <c r="KDY21" s="84"/>
      <c r="KDZ21" s="84"/>
      <c r="KEA21" s="84"/>
      <c r="KEB21" s="84"/>
      <c r="KEC21" s="84"/>
      <c r="KED21" s="84"/>
      <c r="KEE21" s="84"/>
      <c r="KEF21" s="84"/>
      <c r="KEG21" s="84"/>
      <c r="KEH21" s="84"/>
      <c r="KEI21" s="84"/>
      <c r="KEJ21" s="84"/>
      <c r="KEK21" s="84"/>
      <c r="KEL21" s="84"/>
      <c r="KEM21" s="84"/>
      <c r="KEN21" s="84"/>
      <c r="KEO21" s="84"/>
      <c r="KEP21" s="84"/>
      <c r="KEQ21" s="84"/>
      <c r="KER21" s="84"/>
      <c r="KES21" s="84"/>
      <c r="KET21" s="84"/>
      <c r="KEU21" s="84"/>
      <c r="KEV21" s="84"/>
      <c r="KEW21" s="84"/>
      <c r="KEX21" s="84"/>
      <c r="KEY21" s="84"/>
      <c r="KEZ21" s="84"/>
      <c r="KFA21" s="84"/>
      <c r="KFB21" s="84"/>
      <c r="KFC21" s="84"/>
      <c r="KFD21" s="84"/>
      <c r="KFE21" s="84"/>
      <c r="KFF21" s="84"/>
      <c r="KFG21" s="84"/>
      <c r="KFH21" s="84"/>
      <c r="KFI21" s="84"/>
      <c r="KFJ21" s="84"/>
      <c r="KFK21" s="84"/>
      <c r="KFL21" s="84"/>
      <c r="KFM21" s="84"/>
      <c r="KFN21" s="84"/>
      <c r="KFO21" s="84"/>
      <c r="KFP21" s="84"/>
      <c r="KFQ21" s="84"/>
      <c r="KFR21" s="84"/>
      <c r="KFS21" s="84"/>
      <c r="KFT21" s="84"/>
      <c r="KFU21" s="84"/>
      <c r="KFV21" s="84"/>
      <c r="KFW21" s="84"/>
      <c r="KFX21" s="84"/>
      <c r="KFY21" s="84"/>
      <c r="KFZ21" s="84"/>
      <c r="KGA21" s="84"/>
      <c r="KGB21" s="84"/>
      <c r="KGC21" s="84"/>
      <c r="KGD21" s="84"/>
      <c r="KGE21" s="84"/>
      <c r="KGF21" s="84"/>
      <c r="KGG21" s="84"/>
      <c r="KGH21" s="84"/>
      <c r="KGI21" s="84"/>
      <c r="KGJ21" s="84"/>
      <c r="KGK21" s="84"/>
      <c r="KGL21" s="84"/>
      <c r="KGM21" s="84"/>
      <c r="KGN21" s="84"/>
      <c r="KGO21" s="84"/>
      <c r="KGP21" s="84"/>
      <c r="KGQ21" s="84"/>
      <c r="KGR21" s="84"/>
      <c r="KGS21" s="84"/>
      <c r="KGT21" s="84"/>
      <c r="KGU21" s="84"/>
      <c r="KGV21" s="84"/>
      <c r="KGW21" s="84"/>
      <c r="KGX21" s="84"/>
      <c r="KGY21" s="84"/>
      <c r="KGZ21" s="84"/>
      <c r="KHA21" s="84"/>
      <c r="KHB21" s="84"/>
      <c r="KHC21" s="84"/>
      <c r="KHD21" s="84"/>
      <c r="KHE21" s="84"/>
      <c r="KHF21" s="84"/>
      <c r="KHG21" s="84"/>
      <c r="KHH21" s="84"/>
      <c r="KHI21" s="84"/>
      <c r="KHJ21" s="84"/>
      <c r="KHK21" s="84"/>
      <c r="KHL21" s="84"/>
      <c r="KHM21" s="84"/>
      <c r="KHN21" s="84"/>
      <c r="KHO21" s="84"/>
      <c r="KHP21" s="84"/>
      <c r="KHQ21" s="84"/>
      <c r="KHR21" s="84"/>
      <c r="KHS21" s="84"/>
      <c r="KHT21" s="84"/>
      <c r="KHU21" s="84"/>
      <c r="KHV21" s="84"/>
      <c r="KHW21" s="84"/>
      <c r="KHX21" s="84"/>
      <c r="KHY21" s="84"/>
      <c r="KHZ21" s="84"/>
      <c r="KIA21" s="84"/>
      <c r="KIB21" s="84"/>
      <c r="KIC21" s="84"/>
      <c r="KID21" s="84"/>
      <c r="KIE21" s="84"/>
      <c r="KIF21" s="84"/>
      <c r="KIG21" s="84"/>
      <c r="KIH21" s="84"/>
      <c r="KII21" s="84"/>
      <c r="KIJ21" s="84"/>
      <c r="KIK21" s="84"/>
      <c r="KIL21" s="84"/>
      <c r="KIM21" s="84"/>
      <c r="KIN21" s="84"/>
      <c r="KIO21" s="84"/>
      <c r="KIP21" s="84"/>
      <c r="KIQ21" s="84"/>
      <c r="KIR21" s="84"/>
      <c r="KIS21" s="84"/>
      <c r="KIT21" s="84"/>
      <c r="KIU21" s="84"/>
      <c r="KIV21" s="84"/>
      <c r="KIW21" s="84"/>
      <c r="KIX21" s="84"/>
      <c r="KIY21" s="84"/>
      <c r="KIZ21" s="84"/>
      <c r="KJA21" s="84"/>
      <c r="KJB21" s="84"/>
      <c r="KJC21" s="84"/>
      <c r="KJD21" s="84"/>
      <c r="KJE21" s="84"/>
      <c r="KJF21" s="84"/>
      <c r="KJG21" s="84"/>
      <c r="KJH21" s="84"/>
      <c r="KJI21" s="84"/>
      <c r="KJJ21" s="84"/>
      <c r="KJK21" s="84"/>
      <c r="KJL21" s="84"/>
      <c r="KJM21" s="84"/>
      <c r="KJN21" s="84"/>
      <c r="KJO21" s="84"/>
      <c r="KJP21" s="84"/>
      <c r="KJQ21" s="84"/>
      <c r="KJR21" s="84"/>
      <c r="KJS21" s="84"/>
      <c r="KJT21" s="84"/>
      <c r="KJU21" s="84"/>
      <c r="KJV21" s="84"/>
      <c r="KJW21" s="84"/>
      <c r="KJX21" s="84"/>
      <c r="KJY21" s="84"/>
      <c r="KJZ21" s="84"/>
      <c r="KKA21" s="84"/>
      <c r="KKB21" s="84"/>
      <c r="KKC21" s="84"/>
      <c r="KKD21" s="84"/>
      <c r="KKE21" s="84"/>
      <c r="KKF21" s="84"/>
      <c r="KKG21" s="84"/>
      <c r="KKH21" s="84"/>
      <c r="KKI21" s="84"/>
      <c r="KKJ21" s="84"/>
      <c r="KKK21" s="84"/>
      <c r="KKL21" s="84"/>
      <c r="KKM21" s="84"/>
      <c r="KKN21" s="84"/>
      <c r="KKO21" s="84"/>
      <c r="KKP21" s="84"/>
      <c r="KKQ21" s="84"/>
      <c r="KKR21" s="84"/>
      <c r="KKS21" s="84"/>
      <c r="KKT21" s="84"/>
      <c r="KKU21" s="84"/>
      <c r="KKV21" s="84"/>
      <c r="KKW21" s="84"/>
      <c r="KKX21" s="84"/>
      <c r="KKY21" s="84"/>
      <c r="KKZ21" s="84"/>
      <c r="KLA21" s="84"/>
      <c r="KLB21" s="84"/>
      <c r="KLC21" s="84"/>
      <c r="KLD21" s="84"/>
      <c r="KLE21" s="84"/>
      <c r="KLF21" s="84"/>
      <c r="KLG21" s="84"/>
      <c r="KLH21" s="84"/>
      <c r="KLI21" s="84"/>
      <c r="KLJ21" s="84"/>
      <c r="KLK21" s="84"/>
      <c r="KLL21" s="84"/>
      <c r="KLM21" s="84"/>
      <c r="KLN21" s="84"/>
      <c r="KLO21" s="84"/>
      <c r="KLP21" s="84"/>
      <c r="KLQ21" s="84"/>
      <c r="KLR21" s="84"/>
      <c r="KLS21" s="84"/>
      <c r="KLT21" s="84"/>
      <c r="KLU21" s="84"/>
      <c r="KLV21" s="84"/>
      <c r="KLW21" s="84"/>
      <c r="KLX21" s="84"/>
      <c r="KLY21" s="84"/>
      <c r="KLZ21" s="84"/>
      <c r="KMA21" s="84"/>
      <c r="KMB21" s="84"/>
      <c r="KMC21" s="84"/>
      <c r="KMD21" s="84"/>
      <c r="KME21" s="84"/>
      <c r="KMF21" s="84"/>
      <c r="KMG21" s="84"/>
      <c r="KMH21" s="84"/>
      <c r="KMI21" s="84"/>
      <c r="KMJ21" s="84"/>
      <c r="KMK21" s="84"/>
      <c r="KML21" s="84"/>
      <c r="KMM21" s="84"/>
      <c r="KMN21" s="84"/>
      <c r="KMO21" s="84"/>
      <c r="KMP21" s="84"/>
      <c r="KMQ21" s="84"/>
      <c r="KMR21" s="84"/>
      <c r="KMS21" s="84"/>
      <c r="KMT21" s="84"/>
      <c r="KMU21" s="84"/>
      <c r="KMV21" s="84"/>
      <c r="KMW21" s="84"/>
      <c r="KMX21" s="84"/>
      <c r="KMY21" s="84"/>
      <c r="KMZ21" s="84"/>
      <c r="KNA21" s="84"/>
      <c r="KNB21" s="84"/>
      <c r="KNC21" s="84"/>
      <c r="KND21" s="84"/>
      <c r="KNE21" s="84"/>
      <c r="KNF21" s="84"/>
      <c r="KNG21" s="84"/>
      <c r="KNH21" s="84"/>
      <c r="KNI21" s="84"/>
      <c r="KNJ21" s="84"/>
      <c r="KNK21" s="84"/>
      <c r="KNL21" s="84"/>
      <c r="KNM21" s="84"/>
      <c r="KNN21" s="84"/>
      <c r="KNO21" s="84"/>
      <c r="KNP21" s="84"/>
      <c r="KNQ21" s="84"/>
      <c r="KNR21" s="84"/>
      <c r="KNS21" s="84"/>
      <c r="KNT21" s="84"/>
      <c r="KNU21" s="84"/>
      <c r="KNV21" s="84"/>
      <c r="KNW21" s="84"/>
      <c r="KNX21" s="84"/>
      <c r="KNY21" s="84"/>
      <c r="KNZ21" s="84"/>
      <c r="KOA21" s="84"/>
      <c r="KOB21" s="84"/>
      <c r="KOC21" s="84"/>
      <c r="KOD21" s="84"/>
      <c r="KOE21" s="84"/>
      <c r="KOF21" s="84"/>
      <c r="KOG21" s="84"/>
      <c r="KOH21" s="84"/>
      <c r="KOI21" s="84"/>
      <c r="KOJ21" s="84"/>
      <c r="KOK21" s="84"/>
      <c r="KOL21" s="84"/>
      <c r="KOM21" s="84"/>
      <c r="KON21" s="84"/>
      <c r="KOO21" s="84"/>
      <c r="KOP21" s="84"/>
      <c r="KOQ21" s="84"/>
      <c r="KOR21" s="84"/>
      <c r="KOS21" s="84"/>
      <c r="KOT21" s="84"/>
      <c r="KOU21" s="84"/>
      <c r="KOV21" s="84"/>
      <c r="KOW21" s="84"/>
      <c r="KOX21" s="84"/>
      <c r="KOY21" s="84"/>
      <c r="KOZ21" s="84"/>
      <c r="KPA21" s="84"/>
      <c r="KPB21" s="84"/>
      <c r="KPC21" s="84"/>
      <c r="KPD21" s="84"/>
      <c r="KPE21" s="84"/>
      <c r="KPF21" s="84"/>
      <c r="KPG21" s="84"/>
      <c r="KPH21" s="84"/>
      <c r="KPI21" s="84"/>
      <c r="KPJ21" s="84"/>
      <c r="KPK21" s="84"/>
      <c r="KPL21" s="84"/>
      <c r="KPM21" s="84"/>
      <c r="KPN21" s="84"/>
      <c r="KPO21" s="84"/>
      <c r="KPP21" s="84"/>
      <c r="KPQ21" s="84"/>
      <c r="KPR21" s="84"/>
      <c r="KPS21" s="84"/>
      <c r="KPT21" s="84"/>
      <c r="KPU21" s="84"/>
      <c r="KPV21" s="84"/>
      <c r="KPW21" s="84"/>
      <c r="KPX21" s="84"/>
      <c r="KPY21" s="84"/>
      <c r="KPZ21" s="84"/>
      <c r="KQA21" s="84"/>
      <c r="KQB21" s="84"/>
      <c r="KQC21" s="84"/>
      <c r="KQD21" s="84"/>
      <c r="KQE21" s="84"/>
      <c r="KQF21" s="84"/>
      <c r="KQG21" s="84"/>
      <c r="KQH21" s="84"/>
      <c r="KQI21" s="84"/>
      <c r="KQJ21" s="84"/>
      <c r="KQK21" s="84"/>
      <c r="KQL21" s="84"/>
      <c r="KQM21" s="84"/>
      <c r="KQN21" s="84"/>
      <c r="KQO21" s="84"/>
      <c r="KQP21" s="84"/>
      <c r="KQQ21" s="84"/>
      <c r="KQR21" s="84"/>
      <c r="KQS21" s="84"/>
      <c r="KQT21" s="84"/>
      <c r="KQU21" s="84"/>
      <c r="KQV21" s="84"/>
      <c r="KQW21" s="84"/>
      <c r="KQX21" s="84"/>
      <c r="KQY21" s="84"/>
      <c r="KQZ21" s="84"/>
      <c r="KRA21" s="84"/>
      <c r="KRB21" s="84"/>
      <c r="KRC21" s="84"/>
      <c r="KRD21" s="84"/>
      <c r="KRE21" s="84"/>
      <c r="KRF21" s="84"/>
      <c r="KRG21" s="84"/>
      <c r="KRH21" s="84"/>
      <c r="KRI21" s="84"/>
      <c r="KRJ21" s="84"/>
      <c r="KRK21" s="84"/>
      <c r="KRL21" s="84"/>
      <c r="KRM21" s="84"/>
      <c r="KRN21" s="84"/>
      <c r="KRO21" s="84"/>
      <c r="KRP21" s="84"/>
      <c r="KRQ21" s="84"/>
      <c r="KRR21" s="84"/>
      <c r="KRS21" s="84"/>
      <c r="KRT21" s="84"/>
      <c r="KRU21" s="84"/>
      <c r="KRV21" s="84"/>
      <c r="KRW21" s="84"/>
      <c r="KRX21" s="84"/>
      <c r="KRY21" s="84"/>
      <c r="KRZ21" s="84"/>
      <c r="KSA21" s="84"/>
      <c r="KSB21" s="84"/>
      <c r="KSC21" s="84"/>
      <c r="KSD21" s="84"/>
      <c r="KSE21" s="84"/>
      <c r="KSF21" s="84"/>
      <c r="KSG21" s="84"/>
      <c r="KSH21" s="84"/>
      <c r="KSI21" s="84"/>
      <c r="KSJ21" s="84"/>
      <c r="KSK21" s="84"/>
      <c r="KSL21" s="84"/>
      <c r="KSM21" s="84"/>
      <c r="KSN21" s="84"/>
      <c r="KSO21" s="84"/>
      <c r="KSP21" s="84"/>
      <c r="KSQ21" s="84"/>
      <c r="KSR21" s="84"/>
      <c r="KSS21" s="84"/>
      <c r="KST21" s="84"/>
      <c r="KSU21" s="84"/>
      <c r="KSV21" s="84"/>
      <c r="KSW21" s="84"/>
      <c r="KSX21" s="84"/>
      <c r="KSY21" s="84"/>
      <c r="KSZ21" s="84"/>
      <c r="KTA21" s="84"/>
      <c r="KTB21" s="84"/>
      <c r="KTC21" s="84"/>
      <c r="KTD21" s="84"/>
      <c r="KTE21" s="84"/>
      <c r="KTF21" s="84"/>
      <c r="KTG21" s="84"/>
      <c r="KTH21" s="84"/>
      <c r="KTI21" s="84"/>
      <c r="KTJ21" s="84"/>
      <c r="KTK21" s="84"/>
      <c r="KTL21" s="84"/>
      <c r="KTM21" s="84"/>
      <c r="KTN21" s="84"/>
      <c r="KTO21" s="84"/>
      <c r="KTP21" s="84"/>
      <c r="KTQ21" s="84"/>
      <c r="KTR21" s="84"/>
      <c r="KTS21" s="84"/>
      <c r="KTT21" s="84"/>
      <c r="KTU21" s="84"/>
      <c r="KTV21" s="84"/>
      <c r="KTW21" s="84"/>
      <c r="KTX21" s="84"/>
      <c r="KTY21" s="84"/>
      <c r="KTZ21" s="84"/>
      <c r="KUA21" s="84"/>
      <c r="KUB21" s="84"/>
      <c r="KUC21" s="84"/>
      <c r="KUD21" s="84"/>
      <c r="KUE21" s="84"/>
      <c r="KUF21" s="84"/>
      <c r="KUG21" s="84"/>
      <c r="KUH21" s="84"/>
      <c r="KUI21" s="84"/>
      <c r="KUJ21" s="84"/>
      <c r="KUK21" s="84"/>
      <c r="KUL21" s="84"/>
      <c r="KUM21" s="84"/>
      <c r="KUN21" s="84"/>
      <c r="KUO21" s="84"/>
      <c r="KUP21" s="84"/>
      <c r="KUQ21" s="84"/>
      <c r="KUR21" s="84"/>
      <c r="KUS21" s="84"/>
      <c r="KUT21" s="84"/>
      <c r="KUU21" s="84"/>
      <c r="KUV21" s="84"/>
      <c r="KUW21" s="84"/>
      <c r="KUX21" s="84"/>
      <c r="KUY21" s="84"/>
      <c r="KUZ21" s="84"/>
      <c r="KVA21" s="84"/>
      <c r="KVB21" s="84"/>
      <c r="KVC21" s="84"/>
      <c r="KVD21" s="84"/>
      <c r="KVE21" s="84"/>
      <c r="KVF21" s="84"/>
      <c r="KVG21" s="84"/>
      <c r="KVH21" s="84"/>
      <c r="KVI21" s="84"/>
      <c r="KVJ21" s="84"/>
      <c r="KVK21" s="84"/>
      <c r="KVL21" s="84"/>
      <c r="KVM21" s="84"/>
      <c r="KVN21" s="84"/>
      <c r="KVO21" s="84"/>
      <c r="KVP21" s="84"/>
      <c r="KVQ21" s="84"/>
      <c r="KVR21" s="84"/>
      <c r="KVS21" s="84"/>
      <c r="KVT21" s="84"/>
      <c r="KVU21" s="84"/>
      <c r="KVV21" s="84"/>
      <c r="KVW21" s="84"/>
      <c r="KVX21" s="84"/>
      <c r="KVY21" s="84"/>
      <c r="KVZ21" s="84"/>
      <c r="KWA21" s="84"/>
      <c r="KWB21" s="84"/>
      <c r="KWC21" s="84"/>
      <c r="KWD21" s="84"/>
      <c r="KWE21" s="84"/>
      <c r="KWF21" s="84"/>
      <c r="KWG21" s="84"/>
      <c r="KWH21" s="84"/>
      <c r="KWI21" s="84"/>
      <c r="KWJ21" s="84"/>
      <c r="KWK21" s="84"/>
      <c r="KWL21" s="84"/>
      <c r="KWM21" s="84"/>
      <c r="KWN21" s="84"/>
      <c r="KWO21" s="84"/>
      <c r="KWP21" s="84"/>
      <c r="KWQ21" s="84"/>
      <c r="KWR21" s="84"/>
      <c r="KWS21" s="84"/>
      <c r="KWT21" s="84"/>
      <c r="KWU21" s="84"/>
      <c r="KWV21" s="84"/>
      <c r="KWW21" s="84"/>
      <c r="KWX21" s="84"/>
      <c r="KWY21" s="84"/>
      <c r="KWZ21" s="84"/>
      <c r="KXA21" s="84"/>
      <c r="KXB21" s="84"/>
      <c r="KXC21" s="84"/>
      <c r="KXD21" s="84"/>
      <c r="KXE21" s="84"/>
      <c r="KXF21" s="84"/>
      <c r="KXG21" s="84"/>
      <c r="KXH21" s="84"/>
      <c r="KXI21" s="84"/>
      <c r="KXJ21" s="84"/>
      <c r="KXK21" s="84"/>
      <c r="KXL21" s="84"/>
      <c r="KXM21" s="84"/>
      <c r="KXN21" s="84"/>
      <c r="KXO21" s="84"/>
      <c r="KXP21" s="84"/>
      <c r="KXQ21" s="84"/>
      <c r="KXR21" s="84"/>
      <c r="KXS21" s="84"/>
      <c r="KXT21" s="84"/>
      <c r="KXU21" s="84"/>
      <c r="KXV21" s="84"/>
      <c r="KXW21" s="84"/>
      <c r="KXX21" s="84"/>
      <c r="KXY21" s="84"/>
      <c r="KXZ21" s="84"/>
      <c r="KYA21" s="84"/>
      <c r="KYB21" s="84"/>
      <c r="KYC21" s="84"/>
      <c r="KYD21" s="84"/>
      <c r="KYE21" s="84"/>
      <c r="KYF21" s="84"/>
      <c r="KYG21" s="84"/>
      <c r="KYH21" s="84"/>
      <c r="KYI21" s="84"/>
      <c r="KYJ21" s="84"/>
      <c r="KYK21" s="84"/>
      <c r="KYL21" s="84"/>
      <c r="KYM21" s="84"/>
      <c r="KYN21" s="84"/>
      <c r="KYO21" s="84"/>
      <c r="KYP21" s="84"/>
      <c r="KYQ21" s="84"/>
      <c r="KYR21" s="84"/>
      <c r="KYS21" s="84"/>
      <c r="KYT21" s="84"/>
      <c r="KYU21" s="84"/>
      <c r="KYV21" s="84"/>
      <c r="KYW21" s="84"/>
      <c r="KYX21" s="84"/>
      <c r="KYY21" s="84"/>
      <c r="KYZ21" s="84"/>
      <c r="KZA21" s="84"/>
      <c r="KZB21" s="84"/>
      <c r="KZC21" s="84"/>
      <c r="KZD21" s="84"/>
      <c r="KZE21" s="84"/>
      <c r="KZF21" s="84"/>
      <c r="KZG21" s="84"/>
      <c r="KZH21" s="84"/>
      <c r="KZI21" s="84"/>
      <c r="KZJ21" s="84"/>
      <c r="KZK21" s="84"/>
      <c r="KZL21" s="84"/>
      <c r="KZM21" s="84"/>
      <c r="KZN21" s="84"/>
      <c r="KZO21" s="84"/>
      <c r="KZP21" s="84"/>
      <c r="KZQ21" s="84"/>
      <c r="KZR21" s="84"/>
      <c r="KZS21" s="84"/>
      <c r="KZT21" s="84"/>
      <c r="KZU21" s="84"/>
      <c r="KZV21" s="84"/>
      <c r="KZW21" s="84"/>
      <c r="KZX21" s="84"/>
      <c r="KZY21" s="84"/>
      <c r="KZZ21" s="84"/>
      <c r="LAA21" s="84"/>
      <c r="LAB21" s="84"/>
      <c r="LAC21" s="84"/>
      <c r="LAD21" s="84"/>
      <c r="LAE21" s="84"/>
      <c r="LAF21" s="84"/>
      <c r="LAG21" s="84"/>
      <c r="LAH21" s="84"/>
      <c r="LAI21" s="84"/>
      <c r="LAJ21" s="84"/>
      <c r="LAK21" s="84"/>
      <c r="LAL21" s="84"/>
      <c r="LAM21" s="84"/>
      <c r="LAN21" s="84"/>
      <c r="LAO21" s="84"/>
      <c r="LAP21" s="84"/>
      <c r="LAQ21" s="84"/>
      <c r="LAR21" s="84"/>
      <c r="LAS21" s="84"/>
      <c r="LAT21" s="84"/>
      <c r="LAU21" s="84"/>
      <c r="LAV21" s="84"/>
      <c r="LAW21" s="84"/>
      <c r="LAX21" s="84"/>
      <c r="LAY21" s="84"/>
      <c r="LAZ21" s="84"/>
      <c r="LBA21" s="84"/>
      <c r="LBB21" s="84"/>
      <c r="LBC21" s="84"/>
      <c r="LBD21" s="84"/>
      <c r="LBE21" s="84"/>
      <c r="LBF21" s="84"/>
      <c r="LBG21" s="84"/>
      <c r="LBH21" s="84"/>
      <c r="LBI21" s="84"/>
      <c r="LBJ21" s="84"/>
      <c r="LBK21" s="84"/>
      <c r="LBL21" s="84"/>
      <c r="LBM21" s="84"/>
      <c r="LBN21" s="84"/>
      <c r="LBO21" s="84"/>
      <c r="LBP21" s="84"/>
      <c r="LBQ21" s="84"/>
      <c r="LBR21" s="84"/>
      <c r="LBS21" s="84"/>
      <c r="LBT21" s="84"/>
      <c r="LBU21" s="84"/>
      <c r="LBV21" s="84"/>
      <c r="LBW21" s="84"/>
      <c r="LBX21" s="84"/>
      <c r="LBY21" s="84"/>
      <c r="LBZ21" s="84"/>
      <c r="LCA21" s="84"/>
      <c r="LCB21" s="84"/>
      <c r="LCC21" s="84"/>
      <c r="LCD21" s="84"/>
      <c r="LCE21" s="84"/>
      <c r="LCF21" s="84"/>
      <c r="LCG21" s="84"/>
      <c r="LCH21" s="84"/>
      <c r="LCI21" s="84"/>
      <c r="LCJ21" s="84"/>
      <c r="LCK21" s="84"/>
      <c r="LCL21" s="84"/>
      <c r="LCM21" s="84"/>
      <c r="LCN21" s="84"/>
      <c r="LCO21" s="84"/>
      <c r="LCP21" s="84"/>
      <c r="LCQ21" s="84"/>
      <c r="LCR21" s="84"/>
      <c r="LCS21" s="84"/>
      <c r="LCT21" s="84"/>
      <c r="LCU21" s="84"/>
      <c r="LCV21" s="84"/>
      <c r="LCW21" s="84"/>
      <c r="LCX21" s="84"/>
      <c r="LCY21" s="84"/>
      <c r="LCZ21" s="84"/>
      <c r="LDA21" s="84"/>
      <c r="LDB21" s="84"/>
      <c r="LDC21" s="84"/>
      <c r="LDD21" s="84"/>
      <c r="LDE21" s="84"/>
      <c r="LDF21" s="84"/>
      <c r="LDG21" s="84"/>
      <c r="LDH21" s="84"/>
      <c r="LDI21" s="84"/>
      <c r="LDJ21" s="84"/>
      <c r="LDK21" s="84"/>
      <c r="LDL21" s="84"/>
      <c r="LDM21" s="84"/>
      <c r="LDN21" s="84"/>
      <c r="LDO21" s="84"/>
      <c r="LDP21" s="84"/>
      <c r="LDQ21" s="84"/>
      <c r="LDR21" s="84"/>
      <c r="LDS21" s="84"/>
      <c r="LDT21" s="84"/>
      <c r="LDU21" s="84"/>
      <c r="LDV21" s="84"/>
      <c r="LDW21" s="84"/>
      <c r="LDX21" s="84"/>
      <c r="LDY21" s="84"/>
      <c r="LDZ21" s="84"/>
      <c r="LEA21" s="84"/>
      <c r="LEB21" s="84"/>
      <c r="LEC21" s="84"/>
      <c r="LED21" s="84"/>
      <c r="LEE21" s="84"/>
      <c r="LEF21" s="84"/>
      <c r="LEG21" s="84"/>
      <c r="LEH21" s="84"/>
      <c r="LEI21" s="84"/>
      <c r="LEJ21" s="84"/>
      <c r="LEK21" s="84"/>
      <c r="LEL21" s="84"/>
      <c r="LEM21" s="84"/>
      <c r="LEN21" s="84"/>
      <c r="LEO21" s="84"/>
      <c r="LEP21" s="84"/>
      <c r="LEQ21" s="84"/>
      <c r="LER21" s="84"/>
      <c r="LES21" s="84"/>
      <c r="LET21" s="84"/>
      <c r="LEU21" s="84"/>
      <c r="LEV21" s="84"/>
      <c r="LEW21" s="84"/>
      <c r="LEX21" s="84"/>
      <c r="LEY21" s="84"/>
      <c r="LEZ21" s="84"/>
      <c r="LFA21" s="84"/>
      <c r="LFB21" s="84"/>
      <c r="LFC21" s="84"/>
      <c r="LFD21" s="84"/>
      <c r="LFE21" s="84"/>
      <c r="LFF21" s="84"/>
      <c r="LFG21" s="84"/>
      <c r="LFH21" s="84"/>
      <c r="LFI21" s="84"/>
      <c r="LFJ21" s="84"/>
      <c r="LFK21" s="84"/>
      <c r="LFL21" s="84"/>
      <c r="LFM21" s="84"/>
      <c r="LFN21" s="84"/>
      <c r="LFO21" s="84"/>
      <c r="LFP21" s="84"/>
      <c r="LFQ21" s="84"/>
      <c r="LFR21" s="84"/>
      <c r="LFS21" s="84"/>
      <c r="LFT21" s="84"/>
      <c r="LFU21" s="84"/>
      <c r="LFV21" s="84"/>
      <c r="LFW21" s="84"/>
      <c r="LFX21" s="84"/>
      <c r="LFY21" s="84"/>
      <c r="LFZ21" s="84"/>
      <c r="LGA21" s="84"/>
      <c r="LGB21" s="84"/>
      <c r="LGC21" s="84"/>
      <c r="LGD21" s="84"/>
      <c r="LGE21" s="84"/>
      <c r="LGF21" s="84"/>
      <c r="LGG21" s="84"/>
      <c r="LGH21" s="84"/>
      <c r="LGI21" s="84"/>
      <c r="LGJ21" s="84"/>
      <c r="LGK21" s="84"/>
      <c r="LGL21" s="84"/>
      <c r="LGM21" s="84"/>
      <c r="LGN21" s="84"/>
      <c r="LGO21" s="84"/>
      <c r="LGP21" s="84"/>
      <c r="LGQ21" s="84"/>
      <c r="LGR21" s="84"/>
      <c r="LGS21" s="84"/>
      <c r="LGT21" s="84"/>
      <c r="LGU21" s="84"/>
      <c r="LGV21" s="84"/>
      <c r="LGW21" s="84"/>
      <c r="LGX21" s="84"/>
      <c r="LGY21" s="84"/>
      <c r="LGZ21" s="84"/>
      <c r="LHA21" s="84"/>
      <c r="LHB21" s="84"/>
      <c r="LHC21" s="84"/>
      <c r="LHD21" s="84"/>
      <c r="LHE21" s="84"/>
      <c r="LHF21" s="84"/>
      <c r="LHG21" s="84"/>
      <c r="LHH21" s="84"/>
      <c r="LHI21" s="84"/>
      <c r="LHJ21" s="84"/>
      <c r="LHK21" s="84"/>
      <c r="LHL21" s="84"/>
      <c r="LHM21" s="84"/>
      <c r="LHN21" s="84"/>
      <c r="LHO21" s="84"/>
      <c r="LHP21" s="84"/>
      <c r="LHQ21" s="84"/>
      <c r="LHR21" s="84"/>
      <c r="LHS21" s="84"/>
      <c r="LHT21" s="84"/>
      <c r="LHU21" s="84"/>
      <c r="LHV21" s="84"/>
      <c r="LHW21" s="84"/>
      <c r="LHX21" s="84"/>
      <c r="LHY21" s="84"/>
      <c r="LHZ21" s="84"/>
      <c r="LIA21" s="84"/>
      <c r="LIB21" s="84"/>
      <c r="LIC21" s="84"/>
      <c r="LID21" s="84"/>
      <c r="LIE21" s="84"/>
      <c r="LIF21" s="84"/>
      <c r="LIG21" s="84"/>
      <c r="LIH21" s="84"/>
      <c r="LII21" s="84"/>
      <c r="LIJ21" s="84"/>
      <c r="LIK21" s="84"/>
      <c r="LIL21" s="84"/>
      <c r="LIM21" s="84"/>
      <c r="LIN21" s="84"/>
      <c r="LIO21" s="84"/>
      <c r="LIP21" s="84"/>
      <c r="LIQ21" s="84"/>
      <c r="LIR21" s="84"/>
      <c r="LIS21" s="84"/>
      <c r="LIT21" s="84"/>
      <c r="LIU21" s="84"/>
      <c r="LIV21" s="84"/>
      <c r="LIW21" s="84"/>
      <c r="LIX21" s="84"/>
      <c r="LIY21" s="84"/>
      <c r="LIZ21" s="84"/>
      <c r="LJA21" s="84"/>
      <c r="LJB21" s="84"/>
      <c r="LJC21" s="84"/>
      <c r="LJD21" s="84"/>
      <c r="LJE21" s="84"/>
      <c r="LJF21" s="84"/>
      <c r="LJG21" s="84"/>
      <c r="LJH21" s="84"/>
      <c r="LJI21" s="84"/>
      <c r="LJJ21" s="84"/>
      <c r="LJK21" s="84"/>
      <c r="LJL21" s="84"/>
      <c r="LJM21" s="84"/>
      <c r="LJN21" s="84"/>
      <c r="LJO21" s="84"/>
      <c r="LJP21" s="84"/>
      <c r="LJQ21" s="84"/>
      <c r="LJR21" s="84"/>
      <c r="LJS21" s="84"/>
      <c r="LJT21" s="84"/>
      <c r="LJU21" s="84"/>
      <c r="LJV21" s="84"/>
      <c r="LJW21" s="84"/>
      <c r="LJX21" s="84"/>
      <c r="LJY21" s="84"/>
      <c r="LJZ21" s="84"/>
      <c r="LKA21" s="84"/>
      <c r="LKB21" s="84"/>
      <c r="LKC21" s="84"/>
      <c r="LKD21" s="84"/>
      <c r="LKE21" s="84"/>
      <c r="LKF21" s="84"/>
      <c r="LKG21" s="84"/>
      <c r="LKH21" s="84"/>
      <c r="LKI21" s="84"/>
      <c r="LKJ21" s="84"/>
      <c r="LKK21" s="84"/>
      <c r="LKL21" s="84"/>
      <c r="LKM21" s="84"/>
      <c r="LKN21" s="84"/>
      <c r="LKO21" s="84"/>
      <c r="LKP21" s="84"/>
      <c r="LKQ21" s="84"/>
      <c r="LKR21" s="84"/>
      <c r="LKS21" s="84"/>
      <c r="LKT21" s="84"/>
      <c r="LKU21" s="84"/>
      <c r="LKV21" s="84"/>
      <c r="LKW21" s="84"/>
      <c r="LKX21" s="84"/>
      <c r="LKY21" s="84"/>
      <c r="LKZ21" s="84"/>
      <c r="LLA21" s="84"/>
      <c r="LLB21" s="84"/>
      <c r="LLC21" s="84"/>
      <c r="LLD21" s="84"/>
      <c r="LLE21" s="84"/>
      <c r="LLF21" s="84"/>
      <c r="LLG21" s="84"/>
      <c r="LLH21" s="84"/>
      <c r="LLI21" s="84"/>
      <c r="LLJ21" s="84"/>
      <c r="LLK21" s="84"/>
      <c r="LLL21" s="84"/>
      <c r="LLM21" s="84"/>
      <c r="LLN21" s="84"/>
      <c r="LLO21" s="84"/>
      <c r="LLP21" s="84"/>
      <c r="LLQ21" s="84"/>
      <c r="LLR21" s="84"/>
      <c r="LLS21" s="84"/>
      <c r="LLT21" s="84"/>
      <c r="LLU21" s="84"/>
      <c r="LLV21" s="84"/>
      <c r="LLW21" s="84"/>
      <c r="LLX21" s="84"/>
      <c r="LLY21" s="84"/>
      <c r="LLZ21" s="84"/>
      <c r="LMA21" s="84"/>
      <c r="LMB21" s="84"/>
      <c r="LMC21" s="84"/>
      <c r="LMD21" s="84"/>
      <c r="LME21" s="84"/>
      <c r="LMF21" s="84"/>
      <c r="LMG21" s="84"/>
      <c r="LMH21" s="84"/>
      <c r="LMI21" s="84"/>
      <c r="LMJ21" s="84"/>
      <c r="LMK21" s="84"/>
      <c r="LML21" s="84"/>
      <c r="LMM21" s="84"/>
      <c r="LMN21" s="84"/>
      <c r="LMO21" s="84"/>
      <c r="LMP21" s="84"/>
      <c r="LMQ21" s="84"/>
      <c r="LMR21" s="84"/>
      <c r="LMS21" s="84"/>
      <c r="LMT21" s="84"/>
      <c r="LMU21" s="84"/>
      <c r="LMV21" s="84"/>
      <c r="LMW21" s="84"/>
      <c r="LMX21" s="84"/>
      <c r="LMY21" s="84"/>
      <c r="LMZ21" s="84"/>
      <c r="LNA21" s="84"/>
      <c r="LNB21" s="84"/>
      <c r="LNC21" s="84"/>
      <c r="LND21" s="84"/>
      <c r="LNE21" s="84"/>
      <c r="LNF21" s="84"/>
      <c r="LNG21" s="84"/>
      <c r="LNH21" s="84"/>
      <c r="LNI21" s="84"/>
      <c r="LNJ21" s="84"/>
      <c r="LNK21" s="84"/>
      <c r="LNL21" s="84"/>
      <c r="LNM21" s="84"/>
      <c r="LNN21" s="84"/>
      <c r="LNO21" s="84"/>
      <c r="LNP21" s="84"/>
      <c r="LNQ21" s="84"/>
      <c r="LNR21" s="84"/>
      <c r="LNS21" s="84"/>
      <c r="LNT21" s="84"/>
      <c r="LNU21" s="84"/>
      <c r="LNV21" s="84"/>
      <c r="LNW21" s="84"/>
      <c r="LNX21" s="84"/>
      <c r="LNY21" s="84"/>
      <c r="LNZ21" s="84"/>
      <c r="LOA21" s="84"/>
      <c r="LOB21" s="84"/>
      <c r="LOC21" s="84"/>
      <c r="LOD21" s="84"/>
      <c r="LOE21" s="84"/>
      <c r="LOF21" s="84"/>
      <c r="LOG21" s="84"/>
      <c r="LOH21" s="84"/>
      <c r="LOI21" s="84"/>
      <c r="LOJ21" s="84"/>
      <c r="LOK21" s="84"/>
      <c r="LOL21" s="84"/>
      <c r="LOM21" s="84"/>
      <c r="LON21" s="84"/>
      <c r="LOO21" s="84"/>
      <c r="LOP21" s="84"/>
      <c r="LOQ21" s="84"/>
      <c r="LOR21" s="84"/>
      <c r="LOS21" s="84"/>
      <c r="LOT21" s="84"/>
      <c r="LOU21" s="84"/>
      <c r="LOV21" s="84"/>
      <c r="LOW21" s="84"/>
      <c r="LOX21" s="84"/>
      <c r="LOY21" s="84"/>
      <c r="LOZ21" s="84"/>
      <c r="LPA21" s="84"/>
      <c r="LPB21" s="84"/>
      <c r="LPC21" s="84"/>
      <c r="LPD21" s="84"/>
      <c r="LPE21" s="84"/>
      <c r="LPF21" s="84"/>
      <c r="LPG21" s="84"/>
      <c r="LPH21" s="84"/>
      <c r="LPI21" s="84"/>
      <c r="LPJ21" s="84"/>
      <c r="LPK21" s="84"/>
      <c r="LPL21" s="84"/>
      <c r="LPM21" s="84"/>
      <c r="LPN21" s="84"/>
      <c r="LPO21" s="84"/>
      <c r="LPP21" s="84"/>
      <c r="LPQ21" s="84"/>
      <c r="LPR21" s="84"/>
      <c r="LPS21" s="84"/>
      <c r="LPT21" s="84"/>
      <c r="LPU21" s="84"/>
      <c r="LPV21" s="84"/>
      <c r="LPW21" s="84"/>
      <c r="LPX21" s="84"/>
      <c r="LPY21" s="84"/>
      <c r="LPZ21" s="84"/>
      <c r="LQA21" s="84"/>
      <c r="LQB21" s="84"/>
      <c r="LQC21" s="84"/>
      <c r="LQD21" s="84"/>
      <c r="LQE21" s="84"/>
      <c r="LQF21" s="84"/>
      <c r="LQG21" s="84"/>
      <c r="LQH21" s="84"/>
      <c r="LQI21" s="84"/>
      <c r="LQJ21" s="84"/>
      <c r="LQK21" s="84"/>
      <c r="LQL21" s="84"/>
      <c r="LQM21" s="84"/>
      <c r="LQN21" s="84"/>
      <c r="LQO21" s="84"/>
      <c r="LQP21" s="84"/>
      <c r="LQQ21" s="84"/>
      <c r="LQR21" s="84"/>
      <c r="LQS21" s="84"/>
      <c r="LQT21" s="84"/>
      <c r="LQU21" s="84"/>
      <c r="LQV21" s="84"/>
      <c r="LQW21" s="84"/>
      <c r="LQX21" s="84"/>
      <c r="LQY21" s="84"/>
      <c r="LQZ21" s="84"/>
      <c r="LRA21" s="84"/>
      <c r="LRB21" s="84"/>
      <c r="LRC21" s="84"/>
      <c r="LRD21" s="84"/>
      <c r="LRE21" s="84"/>
      <c r="LRF21" s="84"/>
      <c r="LRG21" s="84"/>
      <c r="LRH21" s="84"/>
      <c r="LRI21" s="84"/>
      <c r="LRJ21" s="84"/>
      <c r="LRK21" s="84"/>
      <c r="LRL21" s="84"/>
      <c r="LRM21" s="84"/>
      <c r="LRN21" s="84"/>
      <c r="LRO21" s="84"/>
      <c r="LRP21" s="84"/>
      <c r="LRQ21" s="84"/>
      <c r="LRR21" s="84"/>
      <c r="LRS21" s="84"/>
      <c r="LRT21" s="84"/>
      <c r="LRU21" s="84"/>
      <c r="LRV21" s="84"/>
      <c r="LRW21" s="84"/>
      <c r="LRX21" s="84"/>
      <c r="LRY21" s="84"/>
      <c r="LRZ21" s="84"/>
      <c r="LSA21" s="84"/>
      <c r="LSB21" s="84"/>
      <c r="LSC21" s="84"/>
      <c r="LSD21" s="84"/>
      <c r="LSE21" s="84"/>
      <c r="LSF21" s="84"/>
      <c r="LSG21" s="84"/>
      <c r="LSH21" s="84"/>
      <c r="LSI21" s="84"/>
      <c r="LSJ21" s="84"/>
      <c r="LSK21" s="84"/>
      <c r="LSL21" s="84"/>
      <c r="LSM21" s="84"/>
      <c r="LSN21" s="84"/>
      <c r="LSO21" s="84"/>
      <c r="LSP21" s="84"/>
      <c r="LSQ21" s="84"/>
      <c r="LSR21" s="84"/>
      <c r="LSS21" s="84"/>
      <c r="LST21" s="84"/>
      <c r="LSU21" s="84"/>
      <c r="LSV21" s="84"/>
      <c r="LSW21" s="84"/>
      <c r="LSX21" s="84"/>
      <c r="LSY21" s="84"/>
      <c r="LSZ21" s="84"/>
      <c r="LTA21" s="84"/>
      <c r="LTB21" s="84"/>
      <c r="LTC21" s="84"/>
      <c r="LTD21" s="84"/>
      <c r="LTE21" s="84"/>
      <c r="LTF21" s="84"/>
      <c r="LTG21" s="84"/>
      <c r="LTH21" s="84"/>
      <c r="LTI21" s="84"/>
      <c r="LTJ21" s="84"/>
      <c r="LTK21" s="84"/>
      <c r="LTL21" s="84"/>
      <c r="LTM21" s="84"/>
      <c r="LTN21" s="84"/>
      <c r="LTO21" s="84"/>
      <c r="LTP21" s="84"/>
      <c r="LTQ21" s="84"/>
      <c r="LTR21" s="84"/>
      <c r="LTS21" s="84"/>
      <c r="LTT21" s="84"/>
      <c r="LTU21" s="84"/>
      <c r="LTV21" s="84"/>
      <c r="LTW21" s="84"/>
      <c r="LTX21" s="84"/>
      <c r="LTY21" s="84"/>
      <c r="LTZ21" s="84"/>
      <c r="LUA21" s="84"/>
      <c r="LUB21" s="84"/>
      <c r="LUC21" s="84"/>
      <c r="LUD21" s="84"/>
      <c r="LUE21" s="84"/>
      <c r="LUF21" s="84"/>
      <c r="LUG21" s="84"/>
      <c r="LUH21" s="84"/>
      <c r="LUI21" s="84"/>
      <c r="LUJ21" s="84"/>
      <c r="LUK21" s="84"/>
      <c r="LUL21" s="84"/>
      <c r="LUM21" s="84"/>
      <c r="LUN21" s="84"/>
      <c r="LUO21" s="84"/>
      <c r="LUP21" s="84"/>
      <c r="LUQ21" s="84"/>
      <c r="LUR21" s="84"/>
      <c r="LUS21" s="84"/>
      <c r="LUT21" s="84"/>
      <c r="LUU21" s="84"/>
      <c r="LUV21" s="84"/>
      <c r="LUW21" s="84"/>
      <c r="LUX21" s="84"/>
      <c r="LUY21" s="84"/>
      <c r="LUZ21" s="84"/>
      <c r="LVA21" s="84"/>
      <c r="LVB21" s="84"/>
      <c r="LVC21" s="84"/>
      <c r="LVD21" s="84"/>
      <c r="LVE21" s="84"/>
      <c r="LVF21" s="84"/>
      <c r="LVG21" s="84"/>
      <c r="LVH21" s="84"/>
      <c r="LVI21" s="84"/>
      <c r="LVJ21" s="84"/>
      <c r="LVK21" s="84"/>
      <c r="LVL21" s="84"/>
      <c r="LVM21" s="84"/>
      <c r="LVN21" s="84"/>
      <c r="LVO21" s="84"/>
      <c r="LVP21" s="84"/>
      <c r="LVQ21" s="84"/>
      <c r="LVR21" s="84"/>
      <c r="LVS21" s="84"/>
      <c r="LVT21" s="84"/>
      <c r="LVU21" s="84"/>
      <c r="LVV21" s="84"/>
      <c r="LVW21" s="84"/>
      <c r="LVX21" s="84"/>
      <c r="LVY21" s="84"/>
      <c r="LVZ21" s="84"/>
      <c r="LWA21" s="84"/>
      <c r="LWB21" s="84"/>
      <c r="LWC21" s="84"/>
      <c r="LWD21" s="84"/>
      <c r="LWE21" s="84"/>
      <c r="LWF21" s="84"/>
      <c r="LWG21" s="84"/>
      <c r="LWH21" s="84"/>
      <c r="LWI21" s="84"/>
      <c r="LWJ21" s="84"/>
      <c r="LWK21" s="84"/>
      <c r="LWL21" s="84"/>
      <c r="LWM21" s="84"/>
      <c r="LWN21" s="84"/>
      <c r="LWO21" s="84"/>
      <c r="LWP21" s="84"/>
      <c r="LWQ21" s="84"/>
      <c r="LWR21" s="84"/>
      <c r="LWS21" s="84"/>
      <c r="LWT21" s="84"/>
      <c r="LWU21" s="84"/>
      <c r="LWV21" s="84"/>
      <c r="LWW21" s="84"/>
      <c r="LWX21" s="84"/>
      <c r="LWY21" s="84"/>
      <c r="LWZ21" s="84"/>
      <c r="LXA21" s="84"/>
      <c r="LXB21" s="84"/>
      <c r="LXC21" s="84"/>
      <c r="LXD21" s="84"/>
      <c r="LXE21" s="84"/>
      <c r="LXF21" s="84"/>
      <c r="LXG21" s="84"/>
      <c r="LXH21" s="84"/>
      <c r="LXI21" s="84"/>
      <c r="LXJ21" s="84"/>
      <c r="LXK21" s="84"/>
      <c r="LXL21" s="84"/>
      <c r="LXM21" s="84"/>
      <c r="LXN21" s="84"/>
      <c r="LXO21" s="84"/>
      <c r="LXP21" s="84"/>
      <c r="LXQ21" s="84"/>
      <c r="LXR21" s="84"/>
      <c r="LXS21" s="84"/>
      <c r="LXT21" s="84"/>
      <c r="LXU21" s="84"/>
      <c r="LXV21" s="84"/>
      <c r="LXW21" s="84"/>
      <c r="LXX21" s="84"/>
      <c r="LXY21" s="84"/>
      <c r="LXZ21" s="84"/>
      <c r="LYA21" s="84"/>
      <c r="LYB21" s="84"/>
      <c r="LYC21" s="84"/>
      <c r="LYD21" s="84"/>
      <c r="LYE21" s="84"/>
      <c r="LYF21" s="84"/>
      <c r="LYG21" s="84"/>
      <c r="LYH21" s="84"/>
      <c r="LYI21" s="84"/>
      <c r="LYJ21" s="84"/>
      <c r="LYK21" s="84"/>
      <c r="LYL21" s="84"/>
      <c r="LYM21" s="84"/>
      <c r="LYN21" s="84"/>
      <c r="LYO21" s="84"/>
      <c r="LYP21" s="84"/>
      <c r="LYQ21" s="84"/>
      <c r="LYR21" s="84"/>
      <c r="LYS21" s="84"/>
      <c r="LYT21" s="84"/>
      <c r="LYU21" s="84"/>
      <c r="LYV21" s="84"/>
      <c r="LYW21" s="84"/>
      <c r="LYX21" s="84"/>
      <c r="LYY21" s="84"/>
      <c r="LYZ21" s="84"/>
      <c r="LZA21" s="84"/>
      <c r="LZB21" s="84"/>
      <c r="LZC21" s="84"/>
      <c r="LZD21" s="84"/>
      <c r="LZE21" s="84"/>
      <c r="LZF21" s="84"/>
      <c r="LZG21" s="84"/>
      <c r="LZH21" s="84"/>
      <c r="LZI21" s="84"/>
      <c r="LZJ21" s="84"/>
      <c r="LZK21" s="84"/>
      <c r="LZL21" s="84"/>
      <c r="LZM21" s="84"/>
      <c r="LZN21" s="84"/>
      <c r="LZO21" s="84"/>
      <c r="LZP21" s="84"/>
      <c r="LZQ21" s="84"/>
      <c r="LZR21" s="84"/>
      <c r="LZS21" s="84"/>
      <c r="LZT21" s="84"/>
      <c r="LZU21" s="84"/>
      <c r="LZV21" s="84"/>
      <c r="LZW21" s="84"/>
      <c r="LZX21" s="84"/>
      <c r="LZY21" s="84"/>
      <c r="LZZ21" s="84"/>
      <c r="MAA21" s="84"/>
      <c r="MAB21" s="84"/>
      <c r="MAC21" s="84"/>
      <c r="MAD21" s="84"/>
      <c r="MAE21" s="84"/>
      <c r="MAF21" s="84"/>
      <c r="MAG21" s="84"/>
      <c r="MAH21" s="84"/>
      <c r="MAI21" s="84"/>
      <c r="MAJ21" s="84"/>
      <c r="MAK21" s="84"/>
      <c r="MAL21" s="84"/>
      <c r="MAM21" s="84"/>
      <c r="MAN21" s="84"/>
      <c r="MAO21" s="84"/>
      <c r="MAP21" s="84"/>
      <c r="MAQ21" s="84"/>
      <c r="MAR21" s="84"/>
      <c r="MAS21" s="84"/>
      <c r="MAT21" s="84"/>
      <c r="MAU21" s="84"/>
      <c r="MAV21" s="84"/>
      <c r="MAW21" s="84"/>
      <c r="MAX21" s="84"/>
      <c r="MAY21" s="84"/>
      <c r="MAZ21" s="84"/>
      <c r="MBA21" s="84"/>
      <c r="MBB21" s="84"/>
      <c r="MBC21" s="84"/>
      <c r="MBD21" s="84"/>
      <c r="MBE21" s="84"/>
      <c r="MBF21" s="84"/>
      <c r="MBG21" s="84"/>
      <c r="MBH21" s="84"/>
      <c r="MBI21" s="84"/>
      <c r="MBJ21" s="84"/>
      <c r="MBK21" s="84"/>
      <c r="MBL21" s="84"/>
      <c r="MBM21" s="84"/>
      <c r="MBN21" s="84"/>
      <c r="MBO21" s="84"/>
      <c r="MBP21" s="84"/>
      <c r="MBQ21" s="84"/>
      <c r="MBR21" s="84"/>
      <c r="MBS21" s="84"/>
      <c r="MBT21" s="84"/>
      <c r="MBU21" s="84"/>
      <c r="MBV21" s="84"/>
      <c r="MBW21" s="84"/>
      <c r="MBX21" s="84"/>
      <c r="MBY21" s="84"/>
      <c r="MBZ21" s="84"/>
      <c r="MCA21" s="84"/>
      <c r="MCB21" s="84"/>
      <c r="MCC21" s="84"/>
      <c r="MCD21" s="84"/>
      <c r="MCE21" s="84"/>
      <c r="MCF21" s="84"/>
      <c r="MCG21" s="84"/>
      <c r="MCH21" s="84"/>
      <c r="MCI21" s="84"/>
      <c r="MCJ21" s="84"/>
      <c r="MCK21" s="84"/>
      <c r="MCL21" s="84"/>
      <c r="MCM21" s="84"/>
      <c r="MCN21" s="84"/>
      <c r="MCO21" s="84"/>
      <c r="MCP21" s="84"/>
      <c r="MCQ21" s="84"/>
      <c r="MCR21" s="84"/>
      <c r="MCS21" s="84"/>
      <c r="MCT21" s="84"/>
      <c r="MCU21" s="84"/>
      <c r="MCV21" s="84"/>
      <c r="MCW21" s="84"/>
      <c r="MCX21" s="84"/>
      <c r="MCY21" s="84"/>
      <c r="MCZ21" s="84"/>
      <c r="MDA21" s="84"/>
      <c r="MDB21" s="84"/>
      <c r="MDC21" s="84"/>
      <c r="MDD21" s="84"/>
      <c r="MDE21" s="84"/>
      <c r="MDF21" s="84"/>
      <c r="MDG21" s="84"/>
      <c r="MDH21" s="84"/>
      <c r="MDI21" s="84"/>
      <c r="MDJ21" s="84"/>
      <c r="MDK21" s="84"/>
      <c r="MDL21" s="84"/>
      <c r="MDM21" s="84"/>
      <c r="MDN21" s="84"/>
      <c r="MDO21" s="84"/>
      <c r="MDP21" s="84"/>
      <c r="MDQ21" s="84"/>
      <c r="MDR21" s="84"/>
      <c r="MDS21" s="84"/>
      <c r="MDT21" s="84"/>
      <c r="MDU21" s="84"/>
      <c r="MDV21" s="84"/>
      <c r="MDW21" s="84"/>
      <c r="MDX21" s="84"/>
      <c r="MDY21" s="84"/>
      <c r="MDZ21" s="84"/>
      <c r="MEA21" s="84"/>
      <c r="MEB21" s="84"/>
      <c r="MEC21" s="84"/>
      <c r="MED21" s="84"/>
      <c r="MEE21" s="84"/>
      <c r="MEF21" s="84"/>
      <c r="MEG21" s="84"/>
      <c r="MEH21" s="84"/>
      <c r="MEI21" s="84"/>
      <c r="MEJ21" s="84"/>
      <c r="MEK21" s="84"/>
      <c r="MEL21" s="84"/>
      <c r="MEM21" s="84"/>
      <c r="MEN21" s="84"/>
      <c r="MEO21" s="84"/>
      <c r="MEP21" s="84"/>
      <c r="MEQ21" s="84"/>
      <c r="MER21" s="84"/>
      <c r="MES21" s="84"/>
      <c r="MET21" s="84"/>
      <c r="MEU21" s="84"/>
      <c r="MEV21" s="84"/>
      <c r="MEW21" s="84"/>
      <c r="MEX21" s="84"/>
      <c r="MEY21" s="84"/>
      <c r="MEZ21" s="84"/>
      <c r="MFA21" s="84"/>
      <c r="MFB21" s="84"/>
      <c r="MFC21" s="84"/>
      <c r="MFD21" s="84"/>
      <c r="MFE21" s="84"/>
      <c r="MFF21" s="84"/>
      <c r="MFG21" s="84"/>
      <c r="MFH21" s="84"/>
      <c r="MFI21" s="84"/>
      <c r="MFJ21" s="84"/>
      <c r="MFK21" s="84"/>
      <c r="MFL21" s="84"/>
      <c r="MFM21" s="84"/>
      <c r="MFN21" s="84"/>
      <c r="MFO21" s="84"/>
      <c r="MFP21" s="84"/>
      <c r="MFQ21" s="84"/>
      <c r="MFR21" s="84"/>
      <c r="MFS21" s="84"/>
      <c r="MFT21" s="84"/>
      <c r="MFU21" s="84"/>
      <c r="MFV21" s="84"/>
      <c r="MFW21" s="84"/>
      <c r="MFX21" s="84"/>
      <c r="MFY21" s="84"/>
      <c r="MFZ21" s="84"/>
      <c r="MGA21" s="84"/>
      <c r="MGB21" s="84"/>
      <c r="MGC21" s="84"/>
      <c r="MGD21" s="84"/>
      <c r="MGE21" s="84"/>
      <c r="MGF21" s="84"/>
      <c r="MGG21" s="84"/>
      <c r="MGH21" s="84"/>
      <c r="MGI21" s="84"/>
      <c r="MGJ21" s="84"/>
      <c r="MGK21" s="84"/>
      <c r="MGL21" s="84"/>
      <c r="MGM21" s="84"/>
      <c r="MGN21" s="84"/>
      <c r="MGO21" s="84"/>
      <c r="MGP21" s="84"/>
      <c r="MGQ21" s="84"/>
      <c r="MGR21" s="84"/>
      <c r="MGS21" s="84"/>
      <c r="MGT21" s="84"/>
      <c r="MGU21" s="84"/>
      <c r="MGV21" s="84"/>
      <c r="MGW21" s="84"/>
      <c r="MGX21" s="84"/>
      <c r="MGY21" s="84"/>
      <c r="MGZ21" s="84"/>
      <c r="MHA21" s="84"/>
      <c r="MHB21" s="84"/>
      <c r="MHC21" s="84"/>
      <c r="MHD21" s="84"/>
      <c r="MHE21" s="84"/>
      <c r="MHF21" s="84"/>
      <c r="MHG21" s="84"/>
      <c r="MHH21" s="84"/>
      <c r="MHI21" s="84"/>
      <c r="MHJ21" s="84"/>
      <c r="MHK21" s="84"/>
      <c r="MHL21" s="84"/>
      <c r="MHM21" s="84"/>
      <c r="MHN21" s="84"/>
      <c r="MHO21" s="84"/>
      <c r="MHP21" s="84"/>
      <c r="MHQ21" s="84"/>
      <c r="MHR21" s="84"/>
      <c r="MHS21" s="84"/>
      <c r="MHT21" s="84"/>
      <c r="MHU21" s="84"/>
      <c r="MHV21" s="84"/>
      <c r="MHW21" s="84"/>
      <c r="MHX21" s="84"/>
      <c r="MHY21" s="84"/>
      <c r="MHZ21" s="84"/>
      <c r="MIA21" s="84"/>
      <c r="MIB21" s="84"/>
      <c r="MIC21" s="84"/>
      <c r="MID21" s="84"/>
      <c r="MIE21" s="84"/>
      <c r="MIF21" s="84"/>
      <c r="MIG21" s="84"/>
      <c r="MIH21" s="84"/>
      <c r="MII21" s="84"/>
      <c r="MIJ21" s="84"/>
      <c r="MIK21" s="84"/>
      <c r="MIL21" s="84"/>
      <c r="MIM21" s="84"/>
      <c r="MIN21" s="84"/>
      <c r="MIO21" s="84"/>
      <c r="MIP21" s="84"/>
      <c r="MIQ21" s="84"/>
      <c r="MIR21" s="84"/>
      <c r="MIS21" s="84"/>
      <c r="MIT21" s="84"/>
      <c r="MIU21" s="84"/>
      <c r="MIV21" s="84"/>
      <c r="MIW21" s="84"/>
      <c r="MIX21" s="84"/>
      <c r="MIY21" s="84"/>
      <c r="MIZ21" s="84"/>
      <c r="MJA21" s="84"/>
      <c r="MJB21" s="84"/>
      <c r="MJC21" s="84"/>
      <c r="MJD21" s="84"/>
      <c r="MJE21" s="84"/>
      <c r="MJF21" s="84"/>
      <c r="MJG21" s="84"/>
      <c r="MJH21" s="84"/>
      <c r="MJI21" s="84"/>
      <c r="MJJ21" s="84"/>
      <c r="MJK21" s="84"/>
      <c r="MJL21" s="84"/>
      <c r="MJM21" s="84"/>
      <c r="MJN21" s="84"/>
      <c r="MJO21" s="84"/>
      <c r="MJP21" s="84"/>
      <c r="MJQ21" s="84"/>
      <c r="MJR21" s="84"/>
      <c r="MJS21" s="84"/>
      <c r="MJT21" s="84"/>
      <c r="MJU21" s="84"/>
      <c r="MJV21" s="84"/>
      <c r="MJW21" s="84"/>
      <c r="MJX21" s="84"/>
      <c r="MJY21" s="84"/>
      <c r="MJZ21" s="84"/>
      <c r="MKA21" s="84"/>
      <c r="MKB21" s="84"/>
      <c r="MKC21" s="84"/>
      <c r="MKD21" s="84"/>
      <c r="MKE21" s="84"/>
      <c r="MKF21" s="84"/>
      <c r="MKG21" s="84"/>
      <c r="MKH21" s="84"/>
      <c r="MKI21" s="84"/>
      <c r="MKJ21" s="84"/>
      <c r="MKK21" s="84"/>
      <c r="MKL21" s="84"/>
      <c r="MKM21" s="84"/>
      <c r="MKN21" s="84"/>
      <c r="MKO21" s="84"/>
      <c r="MKP21" s="84"/>
      <c r="MKQ21" s="84"/>
      <c r="MKR21" s="84"/>
      <c r="MKS21" s="84"/>
      <c r="MKT21" s="84"/>
      <c r="MKU21" s="84"/>
      <c r="MKV21" s="84"/>
      <c r="MKW21" s="84"/>
      <c r="MKX21" s="84"/>
      <c r="MKY21" s="84"/>
      <c r="MKZ21" s="84"/>
      <c r="MLA21" s="84"/>
      <c r="MLB21" s="84"/>
      <c r="MLC21" s="84"/>
      <c r="MLD21" s="84"/>
      <c r="MLE21" s="84"/>
      <c r="MLF21" s="84"/>
      <c r="MLG21" s="84"/>
      <c r="MLH21" s="84"/>
      <c r="MLI21" s="84"/>
      <c r="MLJ21" s="84"/>
      <c r="MLK21" s="84"/>
      <c r="MLL21" s="84"/>
      <c r="MLM21" s="84"/>
      <c r="MLN21" s="84"/>
      <c r="MLO21" s="84"/>
      <c r="MLP21" s="84"/>
      <c r="MLQ21" s="84"/>
      <c r="MLR21" s="84"/>
      <c r="MLS21" s="84"/>
      <c r="MLT21" s="84"/>
      <c r="MLU21" s="84"/>
      <c r="MLV21" s="84"/>
      <c r="MLW21" s="84"/>
      <c r="MLX21" s="84"/>
      <c r="MLY21" s="84"/>
      <c r="MLZ21" s="84"/>
      <c r="MMA21" s="84"/>
      <c r="MMB21" s="84"/>
      <c r="MMC21" s="84"/>
      <c r="MMD21" s="84"/>
      <c r="MME21" s="84"/>
      <c r="MMF21" s="84"/>
      <c r="MMG21" s="84"/>
      <c r="MMH21" s="84"/>
      <c r="MMI21" s="84"/>
      <c r="MMJ21" s="84"/>
      <c r="MMK21" s="84"/>
      <c r="MML21" s="84"/>
      <c r="MMM21" s="84"/>
      <c r="MMN21" s="84"/>
      <c r="MMO21" s="84"/>
      <c r="MMP21" s="84"/>
      <c r="MMQ21" s="84"/>
      <c r="MMR21" s="84"/>
      <c r="MMS21" s="84"/>
      <c r="MMT21" s="84"/>
      <c r="MMU21" s="84"/>
      <c r="MMV21" s="84"/>
      <c r="MMW21" s="84"/>
      <c r="MMX21" s="84"/>
      <c r="MMY21" s="84"/>
      <c r="MMZ21" s="84"/>
      <c r="MNA21" s="84"/>
      <c r="MNB21" s="84"/>
      <c r="MNC21" s="84"/>
      <c r="MND21" s="84"/>
      <c r="MNE21" s="84"/>
      <c r="MNF21" s="84"/>
      <c r="MNG21" s="84"/>
      <c r="MNH21" s="84"/>
      <c r="MNI21" s="84"/>
      <c r="MNJ21" s="84"/>
      <c r="MNK21" s="84"/>
      <c r="MNL21" s="84"/>
      <c r="MNM21" s="84"/>
      <c r="MNN21" s="84"/>
      <c r="MNO21" s="84"/>
      <c r="MNP21" s="84"/>
      <c r="MNQ21" s="84"/>
      <c r="MNR21" s="84"/>
      <c r="MNS21" s="84"/>
      <c r="MNT21" s="84"/>
      <c r="MNU21" s="84"/>
      <c r="MNV21" s="84"/>
      <c r="MNW21" s="84"/>
      <c r="MNX21" s="84"/>
      <c r="MNY21" s="84"/>
      <c r="MNZ21" s="84"/>
      <c r="MOA21" s="84"/>
      <c r="MOB21" s="84"/>
      <c r="MOC21" s="84"/>
      <c r="MOD21" s="84"/>
      <c r="MOE21" s="84"/>
      <c r="MOF21" s="84"/>
      <c r="MOG21" s="84"/>
      <c r="MOH21" s="84"/>
      <c r="MOI21" s="84"/>
      <c r="MOJ21" s="84"/>
      <c r="MOK21" s="84"/>
      <c r="MOL21" s="84"/>
      <c r="MOM21" s="84"/>
      <c r="MON21" s="84"/>
      <c r="MOO21" s="84"/>
      <c r="MOP21" s="84"/>
      <c r="MOQ21" s="84"/>
      <c r="MOR21" s="84"/>
      <c r="MOS21" s="84"/>
      <c r="MOT21" s="84"/>
      <c r="MOU21" s="84"/>
      <c r="MOV21" s="84"/>
      <c r="MOW21" s="84"/>
      <c r="MOX21" s="84"/>
      <c r="MOY21" s="84"/>
      <c r="MOZ21" s="84"/>
      <c r="MPA21" s="84"/>
      <c r="MPB21" s="84"/>
      <c r="MPC21" s="84"/>
      <c r="MPD21" s="84"/>
      <c r="MPE21" s="84"/>
      <c r="MPF21" s="84"/>
      <c r="MPG21" s="84"/>
      <c r="MPH21" s="84"/>
      <c r="MPI21" s="84"/>
      <c r="MPJ21" s="84"/>
      <c r="MPK21" s="84"/>
      <c r="MPL21" s="84"/>
      <c r="MPM21" s="84"/>
      <c r="MPN21" s="84"/>
      <c r="MPO21" s="84"/>
      <c r="MPP21" s="84"/>
      <c r="MPQ21" s="84"/>
      <c r="MPR21" s="84"/>
      <c r="MPS21" s="84"/>
      <c r="MPT21" s="84"/>
      <c r="MPU21" s="84"/>
      <c r="MPV21" s="84"/>
      <c r="MPW21" s="84"/>
      <c r="MPX21" s="84"/>
      <c r="MPY21" s="84"/>
      <c r="MPZ21" s="84"/>
      <c r="MQA21" s="84"/>
      <c r="MQB21" s="84"/>
      <c r="MQC21" s="84"/>
      <c r="MQD21" s="84"/>
      <c r="MQE21" s="84"/>
      <c r="MQF21" s="84"/>
      <c r="MQG21" s="84"/>
      <c r="MQH21" s="84"/>
      <c r="MQI21" s="84"/>
      <c r="MQJ21" s="84"/>
      <c r="MQK21" s="84"/>
      <c r="MQL21" s="84"/>
      <c r="MQM21" s="84"/>
      <c r="MQN21" s="84"/>
      <c r="MQO21" s="84"/>
      <c r="MQP21" s="84"/>
      <c r="MQQ21" s="84"/>
      <c r="MQR21" s="84"/>
      <c r="MQS21" s="84"/>
      <c r="MQT21" s="84"/>
      <c r="MQU21" s="84"/>
      <c r="MQV21" s="84"/>
      <c r="MQW21" s="84"/>
      <c r="MQX21" s="84"/>
      <c r="MQY21" s="84"/>
      <c r="MQZ21" s="84"/>
      <c r="MRA21" s="84"/>
      <c r="MRB21" s="84"/>
      <c r="MRC21" s="84"/>
      <c r="MRD21" s="84"/>
      <c r="MRE21" s="84"/>
      <c r="MRF21" s="84"/>
      <c r="MRG21" s="84"/>
      <c r="MRH21" s="84"/>
      <c r="MRI21" s="84"/>
      <c r="MRJ21" s="84"/>
      <c r="MRK21" s="84"/>
      <c r="MRL21" s="84"/>
      <c r="MRM21" s="84"/>
      <c r="MRN21" s="84"/>
      <c r="MRO21" s="84"/>
      <c r="MRP21" s="84"/>
      <c r="MRQ21" s="84"/>
      <c r="MRR21" s="84"/>
      <c r="MRS21" s="84"/>
      <c r="MRT21" s="84"/>
      <c r="MRU21" s="84"/>
      <c r="MRV21" s="84"/>
      <c r="MRW21" s="84"/>
      <c r="MRX21" s="84"/>
      <c r="MRY21" s="84"/>
      <c r="MRZ21" s="84"/>
      <c r="MSA21" s="84"/>
      <c r="MSB21" s="84"/>
      <c r="MSC21" s="84"/>
      <c r="MSD21" s="84"/>
      <c r="MSE21" s="84"/>
      <c r="MSF21" s="84"/>
      <c r="MSG21" s="84"/>
      <c r="MSH21" s="84"/>
      <c r="MSI21" s="84"/>
      <c r="MSJ21" s="84"/>
      <c r="MSK21" s="84"/>
      <c r="MSL21" s="84"/>
      <c r="MSM21" s="84"/>
      <c r="MSN21" s="84"/>
      <c r="MSO21" s="84"/>
      <c r="MSP21" s="84"/>
      <c r="MSQ21" s="84"/>
      <c r="MSR21" s="84"/>
      <c r="MSS21" s="84"/>
      <c r="MST21" s="84"/>
      <c r="MSU21" s="84"/>
      <c r="MSV21" s="84"/>
      <c r="MSW21" s="84"/>
      <c r="MSX21" s="84"/>
      <c r="MSY21" s="84"/>
      <c r="MSZ21" s="84"/>
      <c r="MTA21" s="84"/>
      <c r="MTB21" s="84"/>
      <c r="MTC21" s="84"/>
      <c r="MTD21" s="84"/>
      <c r="MTE21" s="84"/>
      <c r="MTF21" s="84"/>
      <c r="MTG21" s="84"/>
      <c r="MTH21" s="84"/>
      <c r="MTI21" s="84"/>
      <c r="MTJ21" s="84"/>
      <c r="MTK21" s="84"/>
      <c r="MTL21" s="84"/>
      <c r="MTM21" s="84"/>
      <c r="MTN21" s="84"/>
      <c r="MTO21" s="84"/>
      <c r="MTP21" s="84"/>
      <c r="MTQ21" s="84"/>
      <c r="MTR21" s="84"/>
      <c r="MTS21" s="84"/>
      <c r="MTT21" s="84"/>
      <c r="MTU21" s="84"/>
      <c r="MTV21" s="84"/>
      <c r="MTW21" s="84"/>
      <c r="MTX21" s="84"/>
      <c r="MTY21" s="84"/>
      <c r="MTZ21" s="84"/>
      <c r="MUA21" s="84"/>
      <c r="MUB21" s="84"/>
      <c r="MUC21" s="84"/>
      <c r="MUD21" s="84"/>
      <c r="MUE21" s="84"/>
      <c r="MUF21" s="84"/>
      <c r="MUG21" s="84"/>
      <c r="MUH21" s="84"/>
      <c r="MUI21" s="84"/>
      <c r="MUJ21" s="84"/>
      <c r="MUK21" s="84"/>
      <c r="MUL21" s="84"/>
      <c r="MUM21" s="84"/>
      <c r="MUN21" s="84"/>
      <c r="MUO21" s="84"/>
      <c r="MUP21" s="84"/>
      <c r="MUQ21" s="84"/>
      <c r="MUR21" s="84"/>
      <c r="MUS21" s="84"/>
      <c r="MUT21" s="84"/>
      <c r="MUU21" s="84"/>
      <c r="MUV21" s="84"/>
      <c r="MUW21" s="84"/>
      <c r="MUX21" s="84"/>
      <c r="MUY21" s="84"/>
      <c r="MUZ21" s="84"/>
      <c r="MVA21" s="84"/>
      <c r="MVB21" s="84"/>
      <c r="MVC21" s="84"/>
      <c r="MVD21" s="84"/>
      <c r="MVE21" s="84"/>
      <c r="MVF21" s="84"/>
      <c r="MVG21" s="84"/>
      <c r="MVH21" s="84"/>
      <c r="MVI21" s="84"/>
      <c r="MVJ21" s="84"/>
      <c r="MVK21" s="84"/>
      <c r="MVL21" s="84"/>
      <c r="MVM21" s="84"/>
      <c r="MVN21" s="84"/>
      <c r="MVO21" s="84"/>
      <c r="MVP21" s="84"/>
      <c r="MVQ21" s="84"/>
      <c r="MVR21" s="84"/>
      <c r="MVS21" s="84"/>
      <c r="MVT21" s="84"/>
      <c r="MVU21" s="84"/>
      <c r="MVV21" s="84"/>
      <c r="MVW21" s="84"/>
      <c r="MVX21" s="84"/>
      <c r="MVY21" s="84"/>
      <c r="MVZ21" s="84"/>
      <c r="MWA21" s="84"/>
      <c r="MWB21" s="84"/>
      <c r="MWC21" s="84"/>
      <c r="MWD21" s="84"/>
      <c r="MWE21" s="84"/>
      <c r="MWF21" s="84"/>
      <c r="MWG21" s="84"/>
      <c r="MWH21" s="84"/>
      <c r="MWI21" s="84"/>
      <c r="MWJ21" s="84"/>
      <c r="MWK21" s="84"/>
      <c r="MWL21" s="84"/>
      <c r="MWM21" s="84"/>
      <c r="MWN21" s="84"/>
      <c r="MWO21" s="84"/>
      <c r="MWP21" s="84"/>
      <c r="MWQ21" s="84"/>
      <c r="MWR21" s="84"/>
      <c r="MWS21" s="84"/>
      <c r="MWT21" s="84"/>
      <c r="MWU21" s="84"/>
      <c r="MWV21" s="84"/>
      <c r="MWW21" s="84"/>
      <c r="MWX21" s="84"/>
      <c r="MWY21" s="84"/>
      <c r="MWZ21" s="84"/>
      <c r="MXA21" s="84"/>
      <c r="MXB21" s="84"/>
      <c r="MXC21" s="84"/>
      <c r="MXD21" s="84"/>
      <c r="MXE21" s="84"/>
      <c r="MXF21" s="84"/>
      <c r="MXG21" s="84"/>
      <c r="MXH21" s="84"/>
      <c r="MXI21" s="84"/>
      <c r="MXJ21" s="84"/>
      <c r="MXK21" s="84"/>
      <c r="MXL21" s="84"/>
      <c r="MXM21" s="84"/>
      <c r="MXN21" s="84"/>
      <c r="MXO21" s="84"/>
      <c r="MXP21" s="84"/>
      <c r="MXQ21" s="84"/>
      <c r="MXR21" s="84"/>
      <c r="MXS21" s="84"/>
      <c r="MXT21" s="84"/>
      <c r="MXU21" s="84"/>
      <c r="MXV21" s="84"/>
      <c r="MXW21" s="84"/>
      <c r="MXX21" s="84"/>
      <c r="MXY21" s="84"/>
      <c r="MXZ21" s="84"/>
      <c r="MYA21" s="84"/>
      <c r="MYB21" s="84"/>
      <c r="MYC21" s="84"/>
      <c r="MYD21" s="84"/>
      <c r="MYE21" s="84"/>
      <c r="MYF21" s="84"/>
      <c r="MYG21" s="84"/>
      <c r="MYH21" s="84"/>
      <c r="MYI21" s="84"/>
      <c r="MYJ21" s="84"/>
      <c r="MYK21" s="84"/>
      <c r="MYL21" s="84"/>
      <c r="MYM21" s="84"/>
      <c r="MYN21" s="84"/>
      <c r="MYO21" s="84"/>
      <c r="MYP21" s="84"/>
      <c r="MYQ21" s="84"/>
      <c r="MYR21" s="84"/>
      <c r="MYS21" s="84"/>
      <c r="MYT21" s="84"/>
      <c r="MYU21" s="84"/>
      <c r="MYV21" s="84"/>
      <c r="MYW21" s="84"/>
      <c r="MYX21" s="84"/>
      <c r="MYY21" s="84"/>
      <c r="MYZ21" s="84"/>
      <c r="MZA21" s="84"/>
      <c r="MZB21" s="84"/>
      <c r="MZC21" s="84"/>
      <c r="MZD21" s="84"/>
      <c r="MZE21" s="84"/>
      <c r="MZF21" s="84"/>
      <c r="MZG21" s="84"/>
      <c r="MZH21" s="84"/>
      <c r="MZI21" s="84"/>
      <c r="MZJ21" s="84"/>
      <c r="MZK21" s="84"/>
      <c r="MZL21" s="84"/>
      <c r="MZM21" s="84"/>
      <c r="MZN21" s="84"/>
      <c r="MZO21" s="84"/>
      <c r="MZP21" s="84"/>
      <c r="MZQ21" s="84"/>
      <c r="MZR21" s="84"/>
      <c r="MZS21" s="84"/>
      <c r="MZT21" s="84"/>
      <c r="MZU21" s="84"/>
      <c r="MZV21" s="84"/>
      <c r="MZW21" s="84"/>
      <c r="MZX21" s="84"/>
      <c r="MZY21" s="84"/>
      <c r="MZZ21" s="84"/>
      <c r="NAA21" s="84"/>
      <c r="NAB21" s="84"/>
      <c r="NAC21" s="84"/>
      <c r="NAD21" s="84"/>
      <c r="NAE21" s="84"/>
      <c r="NAF21" s="84"/>
      <c r="NAG21" s="84"/>
      <c r="NAH21" s="84"/>
      <c r="NAI21" s="84"/>
      <c r="NAJ21" s="84"/>
      <c r="NAK21" s="84"/>
      <c r="NAL21" s="84"/>
      <c r="NAM21" s="84"/>
      <c r="NAN21" s="84"/>
      <c r="NAO21" s="84"/>
      <c r="NAP21" s="84"/>
      <c r="NAQ21" s="84"/>
      <c r="NAR21" s="84"/>
      <c r="NAS21" s="84"/>
      <c r="NAT21" s="84"/>
      <c r="NAU21" s="84"/>
      <c r="NAV21" s="84"/>
      <c r="NAW21" s="84"/>
      <c r="NAX21" s="84"/>
      <c r="NAY21" s="84"/>
      <c r="NAZ21" s="84"/>
      <c r="NBA21" s="84"/>
      <c r="NBB21" s="84"/>
      <c r="NBC21" s="84"/>
      <c r="NBD21" s="84"/>
      <c r="NBE21" s="84"/>
      <c r="NBF21" s="84"/>
      <c r="NBG21" s="84"/>
      <c r="NBH21" s="84"/>
      <c r="NBI21" s="84"/>
      <c r="NBJ21" s="84"/>
      <c r="NBK21" s="84"/>
      <c r="NBL21" s="84"/>
      <c r="NBM21" s="84"/>
      <c r="NBN21" s="84"/>
      <c r="NBO21" s="84"/>
      <c r="NBP21" s="84"/>
      <c r="NBQ21" s="84"/>
      <c r="NBR21" s="84"/>
      <c r="NBS21" s="84"/>
      <c r="NBT21" s="84"/>
      <c r="NBU21" s="84"/>
      <c r="NBV21" s="84"/>
      <c r="NBW21" s="84"/>
      <c r="NBX21" s="84"/>
      <c r="NBY21" s="84"/>
      <c r="NBZ21" s="84"/>
      <c r="NCA21" s="84"/>
      <c r="NCB21" s="84"/>
      <c r="NCC21" s="84"/>
      <c r="NCD21" s="84"/>
      <c r="NCE21" s="84"/>
      <c r="NCF21" s="84"/>
      <c r="NCG21" s="84"/>
      <c r="NCH21" s="84"/>
      <c r="NCI21" s="84"/>
      <c r="NCJ21" s="84"/>
      <c r="NCK21" s="84"/>
      <c r="NCL21" s="84"/>
      <c r="NCM21" s="84"/>
      <c r="NCN21" s="84"/>
      <c r="NCO21" s="84"/>
      <c r="NCP21" s="84"/>
      <c r="NCQ21" s="84"/>
      <c r="NCR21" s="84"/>
      <c r="NCS21" s="84"/>
      <c r="NCT21" s="84"/>
      <c r="NCU21" s="84"/>
      <c r="NCV21" s="84"/>
      <c r="NCW21" s="84"/>
      <c r="NCX21" s="84"/>
      <c r="NCY21" s="84"/>
      <c r="NCZ21" s="84"/>
      <c r="NDA21" s="84"/>
      <c r="NDB21" s="84"/>
      <c r="NDC21" s="84"/>
      <c r="NDD21" s="84"/>
      <c r="NDE21" s="84"/>
      <c r="NDF21" s="84"/>
      <c r="NDG21" s="84"/>
      <c r="NDH21" s="84"/>
      <c r="NDI21" s="84"/>
      <c r="NDJ21" s="84"/>
      <c r="NDK21" s="84"/>
      <c r="NDL21" s="84"/>
      <c r="NDM21" s="84"/>
      <c r="NDN21" s="84"/>
      <c r="NDO21" s="84"/>
      <c r="NDP21" s="84"/>
      <c r="NDQ21" s="84"/>
      <c r="NDR21" s="84"/>
      <c r="NDS21" s="84"/>
      <c r="NDT21" s="84"/>
      <c r="NDU21" s="84"/>
      <c r="NDV21" s="84"/>
      <c r="NDW21" s="84"/>
      <c r="NDX21" s="84"/>
      <c r="NDY21" s="84"/>
      <c r="NDZ21" s="84"/>
      <c r="NEA21" s="84"/>
      <c r="NEB21" s="84"/>
      <c r="NEC21" s="84"/>
      <c r="NED21" s="84"/>
      <c r="NEE21" s="84"/>
      <c r="NEF21" s="84"/>
      <c r="NEG21" s="84"/>
      <c r="NEH21" s="84"/>
      <c r="NEI21" s="84"/>
      <c r="NEJ21" s="84"/>
      <c r="NEK21" s="84"/>
      <c r="NEL21" s="84"/>
      <c r="NEM21" s="84"/>
      <c r="NEN21" s="84"/>
      <c r="NEO21" s="84"/>
      <c r="NEP21" s="84"/>
      <c r="NEQ21" s="84"/>
      <c r="NER21" s="84"/>
      <c r="NES21" s="84"/>
      <c r="NET21" s="84"/>
      <c r="NEU21" s="84"/>
      <c r="NEV21" s="84"/>
      <c r="NEW21" s="84"/>
      <c r="NEX21" s="84"/>
      <c r="NEY21" s="84"/>
      <c r="NEZ21" s="84"/>
      <c r="NFA21" s="84"/>
      <c r="NFB21" s="84"/>
      <c r="NFC21" s="84"/>
      <c r="NFD21" s="84"/>
      <c r="NFE21" s="84"/>
      <c r="NFF21" s="84"/>
      <c r="NFG21" s="84"/>
      <c r="NFH21" s="84"/>
      <c r="NFI21" s="84"/>
      <c r="NFJ21" s="84"/>
      <c r="NFK21" s="84"/>
      <c r="NFL21" s="84"/>
      <c r="NFM21" s="84"/>
      <c r="NFN21" s="84"/>
      <c r="NFO21" s="84"/>
      <c r="NFP21" s="84"/>
      <c r="NFQ21" s="84"/>
      <c r="NFR21" s="84"/>
      <c r="NFS21" s="84"/>
      <c r="NFT21" s="84"/>
      <c r="NFU21" s="84"/>
      <c r="NFV21" s="84"/>
      <c r="NFW21" s="84"/>
      <c r="NFX21" s="84"/>
      <c r="NFY21" s="84"/>
      <c r="NFZ21" s="84"/>
      <c r="NGA21" s="84"/>
      <c r="NGB21" s="84"/>
      <c r="NGC21" s="84"/>
      <c r="NGD21" s="84"/>
      <c r="NGE21" s="84"/>
      <c r="NGF21" s="84"/>
      <c r="NGG21" s="84"/>
      <c r="NGH21" s="84"/>
      <c r="NGI21" s="84"/>
      <c r="NGJ21" s="84"/>
      <c r="NGK21" s="84"/>
      <c r="NGL21" s="84"/>
      <c r="NGM21" s="84"/>
      <c r="NGN21" s="84"/>
      <c r="NGO21" s="84"/>
      <c r="NGP21" s="84"/>
      <c r="NGQ21" s="84"/>
      <c r="NGR21" s="84"/>
      <c r="NGS21" s="84"/>
      <c r="NGT21" s="84"/>
      <c r="NGU21" s="84"/>
      <c r="NGV21" s="84"/>
      <c r="NGW21" s="84"/>
      <c r="NGX21" s="84"/>
      <c r="NGY21" s="84"/>
      <c r="NGZ21" s="84"/>
      <c r="NHA21" s="84"/>
      <c r="NHB21" s="84"/>
      <c r="NHC21" s="84"/>
      <c r="NHD21" s="84"/>
      <c r="NHE21" s="84"/>
      <c r="NHF21" s="84"/>
      <c r="NHG21" s="84"/>
      <c r="NHH21" s="84"/>
      <c r="NHI21" s="84"/>
      <c r="NHJ21" s="84"/>
      <c r="NHK21" s="84"/>
      <c r="NHL21" s="84"/>
      <c r="NHM21" s="84"/>
      <c r="NHN21" s="84"/>
      <c r="NHO21" s="84"/>
      <c r="NHP21" s="84"/>
      <c r="NHQ21" s="84"/>
      <c r="NHR21" s="84"/>
      <c r="NHS21" s="84"/>
      <c r="NHT21" s="84"/>
      <c r="NHU21" s="84"/>
      <c r="NHV21" s="84"/>
      <c r="NHW21" s="84"/>
      <c r="NHX21" s="84"/>
      <c r="NHY21" s="84"/>
      <c r="NHZ21" s="84"/>
      <c r="NIA21" s="84"/>
      <c r="NIB21" s="84"/>
      <c r="NIC21" s="84"/>
      <c r="NID21" s="84"/>
      <c r="NIE21" s="84"/>
      <c r="NIF21" s="84"/>
      <c r="NIG21" s="84"/>
      <c r="NIH21" s="84"/>
      <c r="NII21" s="84"/>
      <c r="NIJ21" s="84"/>
      <c r="NIK21" s="84"/>
      <c r="NIL21" s="84"/>
      <c r="NIM21" s="84"/>
      <c r="NIN21" s="84"/>
      <c r="NIO21" s="84"/>
      <c r="NIP21" s="84"/>
      <c r="NIQ21" s="84"/>
      <c r="NIR21" s="84"/>
      <c r="NIS21" s="84"/>
      <c r="NIT21" s="84"/>
      <c r="NIU21" s="84"/>
      <c r="NIV21" s="84"/>
      <c r="NIW21" s="84"/>
      <c r="NIX21" s="84"/>
      <c r="NIY21" s="84"/>
      <c r="NIZ21" s="84"/>
      <c r="NJA21" s="84"/>
      <c r="NJB21" s="84"/>
      <c r="NJC21" s="84"/>
      <c r="NJD21" s="84"/>
      <c r="NJE21" s="84"/>
      <c r="NJF21" s="84"/>
      <c r="NJG21" s="84"/>
      <c r="NJH21" s="84"/>
      <c r="NJI21" s="84"/>
      <c r="NJJ21" s="84"/>
      <c r="NJK21" s="84"/>
      <c r="NJL21" s="84"/>
      <c r="NJM21" s="84"/>
      <c r="NJN21" s="84"/>
      <c r="NJO21" s="84"/>
      <c r="NJP21" s="84"/>
      <c r="NJQ21" s="84"/>
      <c r="NJR21" s="84"/>
      <c r="NJS21" s="84"/>
      <c r="NJT21" s="84"/>
      <c r="NJU21" s="84"/>
      <c r="NJV21" s="84"/>
      <c r="NJW21" s="84"/>
      <c r="NJX21" s="84"/>
      <c r="NJY21" s="84"/>
      <c r="NJZ21" s="84"/>
      <c r="NKA21" s="84"/>
      <c r="NKB21" s="84"/>
      <c r="NKC21" s="84"/>
      <c r="NKD21" s="84"/>
      <c r="NKE21" s="84"/>
      <c r="NKF21" s="84"/>
      <c r="NKG21" s="84"/>
      <c r="NKH21" s="84"/>
      <c r="NKI21" s="84"/>
      <c r="NKJ21" s="84"/>
      <c r="NKK21" s="84"/>
      <c r="NKL21" s="84"/>
      <c r="NKM21" s="84"/>
      <c r="NKN21" s="84"/>
      <c r="NKO21" s="84"/>
      <c r="NKP21" s="84"/>
      <c r="NKQ21" s="84"/>
      <c r="NKR21" s="84"/>
      <c r="NKS21" s="84"/>
      <c r="NKT21" s="84"/>
      <c r="NKU21" s="84"/>
      <c r="NKV21" s="84"/>
      <c r="NKW21" s="84"/>
      <c r="NKX21" s="84"/>
      <c r="NKY21" s="84"/>
      <c r="NKZ21" s="84"/>
      <c r="NLA21" s="84"/>
      <c r="NLB21" s="84"/>
      <c r="NLC21" s="84"/>
      <c r="NLD21" s="84"/>
      <c r="NLE21" s="84"/>
      <c r="NLF21" s="84"/>
      <c r="NLG21" s="84"/>
      <c r="NLH21" s="84"/>
      <c r="NLI21" s="84"/>
      <c r="NLJ21" s="84"/>
      <c r="NLK21" s="84"/>
      <c r="NLL21" s="84"/>
      <c r="NLM21" s="84"/>
      <c r="NLN21" s="84"/>
      <c r="NLO21" s="84"/>
      <c r="NLP21" s="84"/>
      <c r="NLQ21" s="84"/>
      <c r="NLR21" s="84"/>
      <c r="NLS21" s="84"/>
      <c r="NLT21" s="84"/>
      <c r="NLU21" s="84"/>
      <c r="NLV21" s="84"/>
      <c r="NLW21" s="84"/>
      <c r="NLX21" s="84"/>
      <c r="NLY21" s="84"/>
      <c r="NLZ21" s="84"/>
      <c r="NMA21" s="84"/>
      <c r="NMB21" s="84"/>
      <c r="NMC21" s="84"/>
      <c r="NMD21" s="84"/>
      <c r="NME21" s="84"/>
      <c r="NMF21" s="84"/>
      <c r="NMG21" s="84"/>
      <c r="NMH21" s="84"/>
      <c r="NMI21" s="84"/>
      <c r="NMJ21" s="84"/>
      <c r="NMK21" s="84"/>
      <c r="NML21" s="84"/>
      <c r="NMM21" s="84"/>
      <c r="NMN21" s="84"/>
      <c r="NMO21" s="84"/>
      <c r="NMP21" s="84"/>
      <c r="NMQ21" s="84"/>
      <c r="NMR21" s="84"/>
      <c r="NMS21" s="84"/>
      <c r="NMT21" s="84"/>
      <c r="NMU21" s="84"/>
      <c r="NMV21" s="84"/>
      <c r="NMW21" s="84"/>
      <c r="NMX21" s="84"/>
      <c r="NMY21" s="84"/>
      <c r="NMZ21" s="84"/>
      <c r="NNA21" s="84"/>
      <c r="NNB21" s="84"/>
      <c r="NNC21" s="84"/>
      <c r="NND21" s="84"/>
      <c r="NNE21" s="84"/>
      <c r="NNF21" s="84"/>
      <c r="NNG21" s="84"/>
      <c r="NNH21" s="84"/>
      <c r="NNI21" s="84"/>
      <c r="NNJ21" s="84"/>
      <c r="NNK21" s="84"/>
      <c r="NNL21" s="84"/>
      <c r="NNM21" s="84"/>
      <c r="NNN21" s="84"/>
      <c r="NNO21" s="84"/>
      <c r="NNP21" s="84"/>
      <c r="NNQ21" s="84"/>
      <c r="NNR21" s="84"/>
      <c r="NNS21" s="84"/>
      <c r="NNT21" s="84"/>
      <c r="NNU21" s="84"/>
      <c r="NNV21" s="84"/>
      <c r="NNW21" s="84"/>
      <c r="NNX21" s="84"/>
      <c r="NNY21" s="84"/>
      <c r="NNZ21" s="84"/>
      <c r="NOA21" s="84"/>
      <c r="NOB21" s="84"/>
      <c r="NOC21" s="84"/>
      <c r="NOD21" s="84"/>
      <c r="NOE21" s="84"/>
      <c r="NOF21" s="84"/>
      <c r="NOG21" s="84"/>
      <c r="NOH21" s="84"/>
      <c r="NOI21" s="84"/>
      <c r="NOJ21" s="84"/>
      <c r="NOK21" s="84"/>
      <c r="NOL21" s="84"/>
      <c r="NOM21" s="84"/>
      <c r="NON21" s="84"/>
      <c r="NOO21" s="84"/>
      <c r="NOP21" s="84"/>
      <c r="NOQ21" s="84"/>
      <c r="NOR21" s="84"/>
      <c r="NOS21" s="84"/>
      <c r="NOT21" s="84"/>
      <c r="NOU21" s="84"/>
      <c r="NOV21" s="84"/>
      <c r="NOW21" s="84"/>
      <c r="NOX21" s="84"/>
      <c r="NOY21" s="84"/>
      <c r="NOZ21" s="84"/>
      <c r="NPA21" s="84"/>
      <c r="NPB21" s="84"/>
      <c r="NPC21" s="84"/>
      <c r="NPD21" s="84"/>
      <c r="NPE21" s="84"/>
      <c r="NPF21" s="84"/>
      <c r="NPG21" s="84"/>
      <c r="NPH21" s="84"/>
      <c r="NPI21" s="84"/>
      <c r="NPJ21" s="84"/>
      <c r="NPK21" s="84"/>
      <c r="NPL21" s="84"/>
      <c r="NPM21" s="84"/>
      <c r="NPN21" s="84"/>
      <c r="NPO21" s="84"/>
      <c r="NPP21" s="84"/>
      <c r="NPQ21" s="84"/>
      <c r="NPR21" s="84"/>
      <c r="NPS21" s="84"/>
      <c r="NPT21" s="84"/>
      <c r="NPU21" s="84"/>
      <c r="NPV21" s="84"/>
      <c r="NPW21" s="84"/>
      <c r="NPX21" s="84"/>
      <c r="NPY21" s="84"/>
      <c r="NPZ21" s="84"/>
      <c r="NQA21" s="84"/>
      <c r="NQB21" s="84"/>
      <c r="NQC21" s="84"/>
      <c r="NQD21" s="84"/>
      <c r="NQE21" s="84"/>
      <c r="NQF21" s="84"/>
      <c r="NQG21" s="84"/>
      <c r="NQH21" s="84"/>
      <c r="NQI21" s="84"/>
      <c r="NQJ21" s="84"/>
      <c r="NQK21" s="84"/>
      <c r="NQL21" s="84"/>
      <c r="NQM21" s="84"/>
      <c r="NQN21" s="84"/>
      <c r="NQO21" s="84"/>
      <c r="NQP21" s="84"/>
      <c r="NQQ21" s="84"/>
      <c r="NQR21" s="84"/>
      <c r="NQS21" s="84"/>
      <c r="NQT21" s="84"/>
      <c r="NQU21" s="84"/>
      <c r="NQV21" s="84"/>
      <c r="NQW21" s="84"/>
      <c r="NQX21" s="84"/>
      <c r="NQY21" s="84"/>
      <c r="NQZ21" s="84"/>
      <c r="NRA21" s="84"/>
      <c r="NRB21" s="84"/>
      <c r="NRC21" s="84"/>
      <c r="NRD21" s="84"/>
      <c r="NRE21" s="84"/>
      <c r="NRF21" s="84"/>
      <c r="NRG21" s="84"/>
      <c r="NRH21" s="84"/>
      <c r="NRI21" s="84"/>
      <c r="NRJ21" s="84"/>
      <c r="NRK21" s="84"/>
      <c r="NRL21" s="84"/>
      <c r="NRM21" s="84"/>
      <c r="NRN21" s="84"/>
      <c r="NRO21" s="84"/>
      <c r="NRP21" s="84"/>
      <c r="NRQ21" s="84"/>
      <c r="NRR21" s="84"/>
      <c r="NRS21" s="84"/>
      <c r="NRT21" s="84"/>
      <c r="NRU21" s="84"/>
      <c r="NRV21" s="84"/>
      <c r="NRW21" s="84"/>
      <c r="NRX21" s="84"/>
      <c r="NRY21" s="84"/>
      <c r="NRZ21" s="84"/>
      <c r="NSA21" s="84"/>
      <c r="NSB21" s="84"/>
      <c r="NSC21" s="84"/>
      <c r="NSD21" s="84"/>
      <c r="NSE21" s="84"/>
      <c r="NSF21" s="84"/>
      <c r="NSG21" s="84"/>
      <c r="NSH21" s="84"/>
      <c r="NSI21" s="84"/>
      <c r="NSJ21" s="84"/>
      <c r="NSK21" s="84"/>
      <c r="NSL21" s="84"/>
      <c r="NSM21" s="84"/>
      <c r="NSN21" s="84"/>
      <c r="NSO21" s="84"/>
      <c r="NSP21" s="84"/>
      <c r="NSQ21" s="84"/>
      <c r="NSR21" s="84"/>
      <c r="NSS21" s="84"/>
      <c r="NST21" s="84"/>
      <c r="NSU21" s="84"/>
      <c r="NSV21" s="84"/>
      <c r="NSW21" s="84"/>
      <c r="NSX21" s="84"/>
      <c r="NSY21" s="84"/>
      <c r="NSZ21" s="84"/>
      <c r="NTA21" s="84"/>
      <c r="NTB21" s="84"/>
      <c r="NTC21" s="84"/>
      <c r="NTD21" s="84"/>
      <c r="NTE21" s="84"/>
      <c r="NTF21" s="84"/>
      <c r="NTG21" s="84"/>
      <c r="NTH21" s="84"/>
      <c r="NTI21" s="84"/>
      <c r="NTJ21" s="84"/>
      <c r="NTK21" s="84"/>
      <c r="NTL21" s="84"/>
      <c r="NTM21" s="84"/>
      <c r="NTN21" s="84"/>
      <c r="NTO21" s="84"/>
      <c r="NTP21" s="84"/>
      <c r="NTQ21" s="84"/>
      <c r="NTR21" s="84"/>
      <c r="NTS21" s="84"/>
      <c r="NTT21" s="84"/>
      <c r="NTU21" s="84"/>
      <c r="NTV21" s="84"/>
      <c r="NTW21" s="84"/>
      <c r="NTX21" s="84"/>
      <c r="NTY21" s="84"/>
      <c r="NTZ21" s="84"/>
      <c r="NUA21" s="84"/>
      <c r="NUB21" s="84"/>
      <c r="NUC21" s="84"/>
      <c r="NUD21" s="84"/>
      <c r="NUE21" s="84"/>
      <c r="NUF21" s="84"/>
      <c r="NUG21" s="84"/>
      <c r="NUH21" s="84"/>
      <c r="NUI21" s="84"/>
      <c r="NUJ21" s="84"/>
      <c r="NUK21" s="84"/>
      <c r="NUL21" s="84"/>
      <c r="NUM21" s="84"/>
      <c r="NUN21" s="84"/>
      <c r="NUO21" s="84"/>
      <c r="NUP21" s="84"/>
      <c r="NUQ21" s="84"/>
      <c r="NUR21" s="84"/>
      <c r="NUS21" s="84"/>
      <c r="NUT21" s="84"/>
      <c r="NUU21" s="84"/>
      <c r="NUV21" s="84"/>
      <c r="NUW21" s="84"/>
      <c r="NUX21" s="84"/>
      <c r="NUY21" s="84"/>
      <c r="NUZ21" s="84"/>
      <c r="NVA21" s="84"/>
      <c r="NVB21" s="84"/>
      <c r="NVC21" s="84"/>
      <c r="NVD21" s="84"/>
      <c r="NVE21" s="84"/>
      <c r="NVF21" s="84"/>
      <c r="NVG21" s="84"/>
      <c r="NVH21" s="84"/>
      <c r="NVI21" s="84"/>
      <c r="NVJ21" s="84"/>
      <c r="NVK21" s="84"/>
      <c r="NVL21" s="84"/>
      <c r="NVM21" s="84"/>
      <c r="NVN21" s="84"/>
      <c r="NVO21" s="84"/>
      <c r="NVP21" s="84"/>
      <c r="NVQ21" s="84"/>
      <c r="NVR21" s="84"/>
      <c r="NVS21" s="84"/>
      <c r="NVT21" s="84"/>
      <c r="NVU21" s="84"/>
      <c r="NVV21" s="84"/>
      <c r="NVW21" s="84"/>
      <c r="NVX21" s="84"/>
      <c r="NVY21" s="84"/>
      <c r="NVZ21" s="84"/>
      <c r="NWA21" s="84"/>
      <c r="NWB21" s="84"/>
      <c r="NWC21" s="84"/>
      <c r="NWD21" s="84"/>
      <c r="NWE21" s="84"/>
      <c r="NWF21" s="84"/>
      <c r="NWG21" s="84"/>
      <c r="NWH21" s="84"/>
      <c r="NWI21" s="84"/>
      <c r="NWJ21" s="84"/>
      <c r="NWK21" s="84"/>
      <c r="NWL21" s="84"/>
      <c r="NWM21" s="84"/>
      <c r="NWN21" s="84"/>
      <c r="NWO21" s="84"/>
      <c r="NWP21" s="84"/>
      <c r="NWQ21" s="84"/>
      <c r="NWR21" s="84"/>
      <c r="NWS21" s="84"/>
      <c r="NWT21" s="84"/>
      <c r="NWU21" s="84"/>
      <c r="NWV21" s="84"/>
      <c r="NWW21" s="84"/>
      <c r="NWX21" s="84"/>
      <c r="NWY21" s="84"/>
      <c r="NWZ21" s="84"/>
      <c r="NXA21" s="84"/>
      <c r="NXB21" s="84"/>
      <c r="NXC21" s="84"/>
      <c r="NXD21" s="84"/>
      <c r="NXE21" s="84"/>
      <c r="NXF21" s="84"/>
      <c r="NXG21" s="84"/>
      <c r="NXH21" s="84"/>
      <c r="NXI21" s="84"/>
      <c r="NXJ21" s="84"/>
      <c r="NXK21" s="84"/>
      <c r="NXL21" s="84"/>
      <c r="NXM21" s="84"/>
      <c r="NXN21" s="84"/>
      <c r="NXO21" s="84"/>
      <c r="NXP21" s="84"/>
      <c r="NXQ21" s="84"/>
      <c r="NXR21" s="84"/>
      <c r="NXS21" s="84"/>
      <c r="NXT21" s="84"/>
      <c r="NXU21" s="84"/>
      <c r="NXV21" s="84"/>
      <c r="NXW21" s="84"/>
      <c r="NXX21" s="84"/>
      <c r="NXY21" s="84"/>
      <c r="NXZ21" s="84"/>
      <c r="NYA21" s="84"/>
      <c r="NYB21" s="84"/>
      <c r="NYC21" s="84"/>
      <c r="NYD21" s="84"/>
      <c r="NYE21" s="84"/>
      <c r="NYF21" s="84"/>
      <c r="NYG21" s="84"/>
      <c r="NYH21" s="84"/>
      <c r="NYI21" s="84"/>
      <c r="NYJ21" s="84"/>
      <c r="NYK21" s="84"/>
      <c r="NYL21" s="84"/>
      <c r="NYM21" s="84"/>
      <c r="NYN21" s="84"/>
      <c r="NYO21" s="84"/>
      <c r="NYP21" s="84"/>
      <c r="NYQ21" s="84"/>
      <c r="NYR21" s="84"/>
      <c r="NYS21" s="84"/>
      <c r="NYT21" s="84"/>
      <c r="NYU21" s="84"/>
      <c r="NYV21" s="84"/>
      <c r="NYW21" s="84"/>
      <c r="NYX21" s="84"/>
      <c r="NYY21" s="84"/>
      <c r="NYZ21" s="84"/>
      <c r="NZA21" s="84"/>
      <c r="NZB21" s="84"/>
      <c r="NZC21" s="84"/>
      <c r="NZD21" s="84"/>
      <c r="NZE21" s="84"/>
      <c r="NZF21" s="84"/>
      <c r="NZG21" s="84"/>
      <c r="NZH21" s="84"/>
      <c r="NZI21" s="84"/>
      <c r="NZJ21" s="84"/>
      <c r="NZK21" s="84"/>
      <c r="NZL21" s="84"/>
      <c r="NZM21" s="84"/>
      <c r="NZN21" s="84"/>
      <c r="NZO21" s="84"/>
      <c r="NZP21" s="84"/>
      <c r="NZQ21" s="84"/>
      <c r="NZR21" s="84"/>
      <c r="NZS21" s="84"/>
      <c r="NZT21" s="84"/>
      <c r="NZU21" s="84"/>
      <c r="NZV21" s="84"/>
      <c r="NZW21" s="84"/>
      <c r="NZX21" s="84"/>
      <c r="NZY21" s="84"/>
      <c r="NZZ21" s="84"/>
      <c r="OAA21" s="84"/>
      <c r="OAB21" s="84"/>
      <c r="OAC21" s="84"/>
      <c r="OAD21" s="84"/>
      <c r="OAE21" s="84"/>
      <c r="OAF21" s="84"/>
      <c r="OAG21" s="84"/>
      <c r="OAH21" s="84"/>
      <c r="OAI21" s="84"/>
      <c r="OAJ21" s="84"/>
      <c r="OAK21" s="84"/>
      <c r="OAL21" s="84"/>
      <c r="OAM21" s="84"/>
      <c r="OAN21" s="84"/>
      <c r="OAO21" s="84"/>
      <c r="OAP21" s="84"/>
      <c r="OAQ21" s="84"/>
      <c r="OAR21" s="84"/>
      <c r="OAS21" s="84"/>
      <c r="OAT21" s="84"/>
      <c r="OAU21" s="84"/>
      <c r="OAV21" s="84"/>
      <c r="OAW21" s="84"/>
      <c r="OAX21" s="84"/>
      <c r="OAY21" s="84"/>
      <c r="OAZ21" s="84"/>
      <c r="OBA21" s="84"/>
      <c r="OBB21" s="84"/>
      <c r="OBC21" s="84"/>
      <c r="OBD21" s="84"/>
      <c r="OBE21" s="84"/>
      <c r="OBF21" s="84"/>
      <c r="OBG21" s="84"/>
      <c r="OBH21" s="84"/>
      <c r="OBI21" s="84"/>
      <c r="OBJ21" s="84"/>
      <c r="OBK21" s="84"/>
      <c r="OBL21" s="84"/>
      <c r="OBM21" s="84"/>
      <c r="OBN21" s="84"/>
      <c r="OBO21" s="84"/>
      <c r="OBP21" s="84"/>
      <c r="OBQ21" s="84"/>
      <c r="OBR21" s="84"/>
      <c r="OBS21" s="84"/>
      <c r="OBT21" s="84"/>
      <c r="OBU21" s="84"/>
      <c r="OBV21" s="84"/>
      <c r="OBW21" s="84"/>
      <c r="OBX21" s="84"/>
      <c r="OBY21" s="84"/>
      <c r="OBZ21" s="84"/>
      <c r="OCA21" s="84"/>
      <c r="OCB21" s="84"/>
      <c r="OCC21" s="84"/>
      <c r="OCD21" s="84"/>
      <c r="OCE21" s="84"/>
      <c r="OCF21" s="84"/>
      <c r="OCG21" s="84"/>
      <c r="OCH21" s="84"/>
      <c r="OCI21" s="84"/>
      <c r="OCJ21" s="84"/>
      <c r="OCK21" s="84"/>
      <c r="OCL21" s="84"/>
      <c r="OCM21" s="84"/>
      <c r="OCN21" s="84"/>
      <c r="OCO21" s="84"/>
      <c r="OCP21" s="84"/>
      <c r="OCQ21" s="84"/>
      <c r="OCR21" s="84"/>
      <c r="OCS21" s="84"/>
      <c r="OCT21" s="84"/>
      <c r="OCU21" s="84"/>
      <c r="OCV21" s="84"/>
      <c r="OCW21" s="84"/>
      <c r="OCX21" s="84"/>
      <c r="OCY21" s="84"/>
      <c r="OCZ21" s="84"/>
      <c r="ODA21" s="84"/>
      <c r="ODB21" s="84"/>
      <c r="ODC21" s="84"/>
      <c r="ODD21" s="84"/>
      <c r="ODE21" s="84"/>
      <c r="ODF21" s="84"/>
      <c r="ODG21" s="84"/>
      <c r="ODH21" s="84"/>
      <c r="ODI21" s="84"/>
      <c r="ODJ21" s="84"/>
      <c r="ODK21" s="84"/>
      <c r="ODL21" s="84"/>
      <c r="ODM21" s="84"/>
      <c r="ODN21" s="84"/>
      <c r="ODO21" s="84"/>
      <c r="ODP21" s="84"/>
      <c r="ODQ21" s="84"/>
      <c r="ODR21" s="84"/>
      <c r="ODS21" s="84"/>
      <c r="ODT21" s="84"/>
      <c r="ODU21" s="84"/>
      <c r="ODV21" s="84"/>
      <c r="ODW21" s="84"/>
      <c r="ODX21" s="84"/>
      <c r="ODY21" s="84"/>
      <c r="ODZ21" s="84"/>
      <c r="OEA21" s="84"/>
      <c r="OEB21" s="84"/>
      <c r="OEC21" s="84"/>
      <c r="OED21" s="84"/>
      <c r="OEE21" s="84"/>
      <c r="OEF21" s="84"/>
      <c r="OEG21" s="84"/>
      <c r="OEH21" s="84"/>
      <c r="OEI21" s="84"/>
      <c r="OEJ21" s="84"/>
      <c r="OEK21" s="84"/>
      <c r="OEL21" s="84"/>
      <c r="OEM21" s="84"/>
      <c r="OEN21" s="84"/>
      <c r="OEO21" s="84"/>
      <c r="OEP21" s="84"/>
      <c r="OEQ21" s="84"/>
      <c r="OER21" s="84"/>
      <c r="OES21" s="84"/>
      <c r="OET21" s="84"/>
      <c r="OEU21" s="84"/>
      <c r="OEV21" s="84"/>
      <c r="OEW21" s="84"/>
      <c r="OEX21" s="84"/>
      <c r="OEY21" s="84"/>
      <c r="OEZ21" s="84"/>
      <c r="OFA21" s="84"/>
      <c r="OFB21" s="84"/>
      <c r="OFC21" s="84"/>
      <c r="OFD21" s="84"/>
      <c r="OFE21" s="84"/>
      <c r="OFF21" s="84"/>
      <c r="OFG21" s="84"/>
      <c r="OFH21" s="84"/>
      <c r="OFI21" s="84"/>
      <c r="OFJ21" s="84"/>
      <c r="OFK21" s="84"/>
      <c r="OFL21" s="84"/>
      <c r="OFM21" s="84"/>
      <c r="OFN21" s="84"/>
      <c r="OFO21" s="84"/>
      <c r="OFP21" s="84"/>
      <c r="OFQ21" s="84"/>
      <c r="OFR21" s="84"/>
      <c r="OFS21" s="84"/>
      <c r="OFT21" s="84"/>
      <c r="OFU21" s="84"/>
      <c r="OFV21" s="84"/>
      <c r="OFW21" s="84"/>
      <c r="OFX21" s="84"/>
      <c r="OFY21" s="84"/>
      <c r="OFZ21" s="84"/>
      <c r="OGA21" s="84"/>
      <c r="OGB21" s="84"/>
      <c r="OGC21" s="84"/>
      <c r="OGD21" s="84"/>
      <c r="OGE21" s="84"/>
      <c r="OGF21" s="84"/>
      <c r="OGG21" s="84"/>
      <c r="OGH21" s="84"/>
      <c r="OGI21" s="84"/>
      <c r="OGJ21" s="84"/>
      <c r="OGK21" s="84"/>
      <c r="OGL21" s="84"/>
      <c r="OGM21" s="84"/>
      <c r="OGN21" s="84"/>
      <c r="OGO21" s="84"/>
      <c r="OGP21" s="84"/>
      <c r="OGQ21" s="84"/>
      <c r="OGR21" s="84"/>
      <c r="OGS21" s="84"/>
      <c r="OGT21" s="84"/>
      <c r="OGU21" s="84"/>
      <c r="OGV21" s="84"/>
      <c r="OGW21" s="84"/>
      <c r="OGX21" s="84"/>
      <c r="OGY21" s="84"/>
      <c r="OGZ21" s="84"/>
      <c r="OHA21" s="84"/>
      <c r="OHB21" s="84"/>
      <c r="OHC21" s="84"/>
      <c r="OHD21" s="84"/>
      <c r="OHE21" s="84"/>
      <c r="OHF21" s="84"/>
      <c r="OHG21" s="84"/>
      <c r="OHH21" s="84"/>
      <c r="OHI21" s="84"/>
      <c r="OHJ21" s="84"/>
      <c r="OHK21" s="84"/>
      <c r="OHL21" s="84"/>
      <c r="OHM21" s="84"/>
      <c r="OHN21" s="84"/>
      <c r="OHO21" s="84"/>
      <c r="OHP21" s="84"/>
      <c r="OHQ21" s="84"/>
      <c r="OHR21" s="84"/>
      <c r="OHS21" s="84"/>
      <c r="OHT21" s="84"/>
      <c r="OHU21" s="84"/>
      <c r="OHV21" s="84"/>
      <c r="OHW21" s="84"/>
      <c r="OHX21" s="84"/>
      <c r="OHY21" s="84"/>
      <c r="OHZ21" s="84"/>
      <c r="OIA21" s="84"/>
      <c r="OIB21" s="84"/>
      <c r="OIC21" s="84"/>
      <c r="OID21" s="84"/>
      <c r="OIE21" s="84"/>
      <c r="OIF21" s="84"/>
      <c r="OIG21" s="84"/>
      <c r="OIH21" s="84"/>
      <c r="OII21" s="84"/>
      <c r="OIJ21" s="84"/>
      <c r="OIK21" s="84"/>
      <c r="OIL21" s="84"/>
      <c r="OIM21" s="84"/>
      <c r="OIN21" s="84"/>
      <c r="OIO21" s="84"/>
      <c r="OIP21" s="84"/>
      <c r="OIQ21" s="84"/>
      <c r="OIR21" s="84"/>
      <c r="OIS21" s="84"/>
      <c r="OIT21" s="84"/>
      <c r="OIU21" s="84"/>
      <c r="OIV21" s="84"/>
      <c r="OIW21" s="84"/>
      <c r="OIX21" s="84"/>
      <c r="OIY21" s="84"/>
      <c r="OIZ21" s="84"/>
      <c r="OJA21" s="84"/>
      <c r="OJB21" s="84"/>
      <c r="OJC21" s="84"/>
      <c r="OJD21" s="84"/>
      <c r="OJE21" s="84"/>
      <c r="OJF21" s="84"/>
      <c r="OJG21" s="84"/>
      <c r="OJH21" s="84"/>
      <c r="OJI21" s="84"/>
      <c r="OJJ21" s="84"/>
      <c r="OJK21" s="84"/>
      <c r="OJL21" s="84"/>
      <c r="OJM21" s="84"/>
      <c r="OJN21" s="84"/>
      <c r="OJO21" s="84"/>
      <c r="OJP21" s="84"/>
      <c r="OJQ21" s="84"/>
      <c r="OJR21" s="84"/>
      <c r="OJS21" s="84"/>
      <c r="OJT21" s="84"/>
      <c r="OJU21" s="84"/>
      <c r="OJV21" s="84"/>
      <c r="OJW21" s="84"/>
      <c r="OJX21" s="84"/>
      <c r="OJY21" s="84"/>
      <c r="OJZ21" s="84"/>
      <c r="OKA21" s="84"/>
      <c r="OKB21" s="84"/>
      <c r="OKC21" s="84"/>
      <c r="OKD21" s="84"/>
      <c r="OKE21" s="84"/>
      <c r="OKF21" s="84"/>
      <c r="OKG21" s="84"/>
      <c r="OKH21" s="84"/>
      <c r="OKI21" s="84"/>
      <c r="OKJ21" s="84"/>
      <c r="OKK21" s="84"/>
      <c r="OKL21" s="84"/>
      <c r="OKM21" s="84"/>
      <c r="OKN21" s="84"/>
      <c r="OKO21" s="84"/>
      <c r="OKP21" s="84"/>
      <c r="OKQ21" s="84"/>
      <c r="OKR21" s="84"/>
      <c r="OKS21" s="84"/>
      <c r="OKT21" s="84"/>
      <c r="OKU21" s="84"/>
      <c r="OKV21" s="84"/>
      <c r="OKW21" s="84"/>
      <c r="OKX21" s="84"/>
      <c r="OKY21" s="84"/>
      <c r="OKZ21" s="84"/>
      <c r="OLA21" s="84"/>
      <c r="OLB21" s="84"/>
      <c r="OLC21" s="84"/>
      <c r="OLD21" s="84"/>
      <c r="OLE21" s="84"/>
      <c r="OLF21" s="84"/>
      <c r="OLG21" s="84"/>
      <c r="OLH21" s="84"/>
      <c r="OLI21" s="84"/>
      <c r="OLJ21" s="84"/>
      <c r="OLK21" s="84"/>
      <c r="OLL21" s="84"/>
      <c r="OLM21" s="84"/>
      <c r="OLN21" s="84"/>
      <c r="OLO21" s="84"/>
      <c r="OLP21" s="84"/>
      <c r="OLQ21" s="84"/>
      <c r="OLR21" s="84"/>
      <c r="OLS21" s="84"/>
      <c r="OLT21" s="84"/>
      <c r="OLU21" s="84"/>
      <c r="OLV21" s="84"/>
      <c r="OLW21" s="84"/>
      <c r="OLX21" s="84"/>
      <c r="OLY21" s="84"/>
      <c r="OLZ21" s="84"/>
      <c r="OMA21" s="84"/>
      <c r="OMB21" s="84"/>
      <c r="OMC21" s="84"/>
      <c r="OMD21" s="84"/>
      <c r="OME21" s="84"/>
      <c r="OMF21" s="84"/>
      <c r="OMG21" s="84"/>
      <c r="OMH21" s="84"/>
      <c r="OMI21" s="84"/>
      <c r="OMJ21" s="84"/>
      <c r="OMK21" s="84"/>
      <c r="OML21" s="84"/>
      <c r="OMM21" s="84"/>
      <c r="OMN21" s="84"/>
      <c r="OMO21" s="84"/>
      <c r="OMP21" s="84"/>
      <c r="OMQ21" s="84"/>
      <c r="OMR21" s="84"/>
      <c r="OMS21" s="84"/>
      <c r="OMT21" s="84"/>
      <c r="OMU21" s="84"/>
      <c r="OMV21" s="84"/>
      <c r="OMW21" s="84"/>
      <c r="OMX21" s="84"/>
      <c r="OMY21" s="84"/>
      <c r="OMZ21" s="84"/>
      <c r="ONA21" s="84"/>
      <c r="ONB21" s="84"/>
      <c r="ONC21" s="84"/>
      <c r="OND21" s="84"/>
      <c r="ONE21" s="84"/>
      <c r="ONF21" s="84"/>
      <c r="ONG21" s="84"/>
      <c r="ONH21" s="84"/>
      <c r="ONI21" s="84"/>
      <c r="ONJ21" s="84"/>
      <c r="ONK21" s="84"/>
      <c r="ONL21" s="84"/>
      <c r="ONM21" s="84"/>
      <c r="ONN21" s="84"/>
      <c r="ONO21" s="84"/>
      <c r="ONP21" s="84"/>
      <c r="ONQ21" s="84"/>
      <c r="ONR21" s="84"/>
      <c r="ONS21" s="84"/>
      <c r="ONT21" s="84"/>
      <c r="ONU21" s="84"/>
      <c r="ONV21" s="84"/>
      <c r="ONW21" s="84"/>
      <c r="ONX21" s="84"/>
      <c r="ONY21" s="84"/>
      <c r="ONZ21" s="84"/>
      <c r="OOA21" s="84"/>
      <c r="OOB21" s="84"/>
      <c r="OOC21" s="84"/>
      <c r="OOD21" s="84"/>
      <c r="OOE21" s="84"/>
      <c r="OOF21" s="84"/>
      <c r="OOG21" s="84"/>
      <c r="OOH21" s="84"/>
      <c r="OOI21" s="84"/>
      <c r="OOJ21" s="84"/>
      <c r="OOK21" s="84"/>
      <c r="OOL21" s="84"/>
      <c r="OOM21" s="84"/>
      <c r="OON21" s="84"/>
      <c r="OOO21" s="84"/>
      <c r="OOP21" s="84"/>
      <c r="OOQ21" s="84"/>
      <c r="OOR21" s="84"/>
      <c r="OOS21" s="84"/>
      <c r="OOT21" s="84"/>
      <c r="OOU21" s="84"/>
      <c r="OOV21" s="84"/>
      <c r="OOW21" s="84"/>
      <c r="OOX21" s="84"/>
      <c r="OOY21" s="84"/>
      <c r="OOZ21" s="84"/>
      <c r="OPA21" s="84"/>
      <c r="OPB21" s="84"/>
      <c r="OPC21" s="84"/>
      <c r="OPD21" s="84"/>
      <c r="OPE21" s="84"/>
      <c r="OPF21" s="84"/>
      <c r="OPG21" s="84"/>
      <c r="OPH21" s="84"/>
      <c r="OPI21" s="84"/>
      <c r="OPJ21" s="84"/>
      <c r="OPK21" s="84"/>
      <c r="OPL21" s="84"/>
      <c r="OPM21" s="84"/>
      <c r="OPN21" s="84"/>
      <c r="OPO21" s="84"/>
      <c r="OPP21" s="84"/>
      <c r="OPQ21" s="84"/>
      <c r="OPR21" s="84"/>
      <c r="OPS21" s="84"/>
      <c r="OPT21" s="84"/>
      <c r="OPU21" s="84"/>
      <c r="OPV21" s="84"/>
      <c r="OPW21" s="84"/>
      <c r="OPX21" s="84"/>
      <c r="OPY21" s="84"/>
      <c r="OPZ21" s="84"/>
      <c r="OQA21" s="84"/>
      <c r="OQB21" s="84"/>
      <c r="OQC21" s="84"/>
      <c r="OQD21" s="84"/>
      <c r="OQE21" s="84"/>
      <c r="OQF21" s="84"/>
      <c r="OQG21" s="84"/>
      <c r="OQH21" s="84"/>
      <c r="OQI21" s="84"/>
      <c r="OQJ21" s="84"/>
      <c r="OQK21" s="84"/>
      <c r="OQL21" s="84"/>
      <c r="OQM21" s="84"/>
      <c r="OQN21" s="84"/>
      <c r="OQO21" s="84"/>
      <c r="OQP21" s="84"/>
      <c r="OQQ21" s="84"/>
      <c r="OQR21" s="84"/>
      <c r="OQS21" s="84"/>
      <c r="OQT21" s="84"/>
      <c r="OQU21" s="84"/>
      <c r="OQV21" s="84"/>
      <c r="OQW21" s="84"/>
      <c r="OQX21" s="84"/>
      <c r="OQY21" s="84"/>
      <c r="OQZ21" s="84"/>
      <c r="ORA21" s="84"/>
      <c r="ORB21" s="84"/>
      <c r="ORC21" s="84"/>
      <c r="ORD21" s="84"/>
      <c r="ORE21" s="84"/>
      <c r="ORF21" s="84"/>
      <c r="ORG21" s="84"/>
      <c r="ORH21" s="84"/>
      <c r="ORI21" s="84"/>
      <c r="ORJ21" s="84"/>
      <c r="ORK21" s="84"/>
      <c r="ORL21" s="84"/>
      <c r="ORM21" s="84"/>
      <c r="ORN21" s="84"/>
      <c r="ORO21" s="84"/>
      <c r="ORP21" s="84"/>
      <c r="ORQ21" s="84"/>
      <c r="ORR21" s="84"/>
      <c r="ORS21" s="84"/>
      <c r="ORT21" s="84"/>
      <c r="ORU21" s="84"/>
      <c r="ORV21" s="84"/>
      <c r="ORW21" s="84"/>
      <c r="ORX21" s="84"/>
      <c r="ORY21" s="84"/>
      <c r="ORZ21" s="84"/>
      <c r="OSA21" s="84"/>
      <c r="OSB21" s="84"/>
      <c r="OSC21" s="84"/>
      <c r="OSD21" s="84"/>
      <c r="OSE21" s="84"/>
      <c r="OSF21" s="84"/>
      <c r="OSG21" s="84"/>
      <c r="OSH21" s="84"/>
      <c r="OSI21" s="84"/>
      <c r="OSJ21" s="84"/>
      <c r="OSK21" s="84"/>
      <c r="OSL21" s="84"/>
      <c r="OSM21" s="84"/>
      <c r="OSN21" s="84"/>
      <c r="OSO21" s="84"/>
      <c r="OSP21" s="84"/>
      <c r="OSQ21" s="84"/>
      <c r="OSR21" s="84"/>
      <c r="OSS21" s="84"/>
      <c r="OST21" s="84"/>
      <c r="OSU21" s="84"/>
      <c r="OSV21" s="84"/>
      <c r="OSW21" s="84"/>
      <c r="OSX21" s="84"/>
      <c r="OSY21" s="84"/>
      <c r="OSZ21" s="84"/>
      <c r="OTA21" s="84"/>
      <c r="OTB21" s="84"/>
      <c r="OTC21" s="84"/>
      <c r="OTD21" s="84"/>
      <c r="OTE21" s="84"/>
      <c r="OTF21" s="84"/>
      <c r="OTG21" s="84"/>
      <c r="OTH21" s="84"/>
      <c r="OTI21" s="84"/>
      <c r="OTJ21" s="84"/>
      <c r="OTK21" s="84"/>
      <c r="OTL21" s="84"/>
      <c r="OTM21" s="84"/>
      <c r="OTN21" s="84"/>
      <c r="OTO21" s="84"/>
      <c r="OTP21" s="84"/>
      <c r="OTQ21" s="84"/>
      <c r="OTR21" s="84"/>
      <c r="OTS21" s="84"/>
      <c r="OTT21" s="84"/>
      <c r="OTU21" s="84"/>
      <c r="OTV21" s="84"/>
      <c r="OTW21" s="84"/>
      <c r="OTX21" s="84"/>
      <c r="OTY21" s="84"/>
      <c r="OTZ21" s="84"/>
      <c r="OUA21" s="84"/>
      <c r="OUB21" s="84"/>
      <c r="OUC21" s="84"/>
      <c r="OUD21" s="84"/>
      <c r="OUE21" s="84"/>
      <c r="OUF21" s="84"/>
      <c r="OUG21" s="84"/>
      <c r="OUH21" s="84"/>
      <c r="OUI21" s="84"/>
      <c r="OUJ21" s="84"/>
      <c r="OUK21" s="84"/>
      <c r="OUL21" s="84"/>
      <c r="OUM21" s="84"/>
      <c r="OUN21" s="84"/>
      <c r="OUO21" s="84"/>
      <c r="OUP21" s="84"/>
      <c r="OUQ21" s="84"/>
      <c r="OUR21" s="84"/>
      <c r="OUS21" s="84"/>
      <c r="OUT21" s="84"/>
      <c r="OUU21" s="84"/>
      <c r="OUV21" s="84"/>
      <c r="OUW21" s="84"/>
      <c r="OUX21" s="84"/>
      <c r="OUY21" s="84"/>
      <c r="OUZ21" s="84"/>
      <c r="OVA21" s="84"/>
      <c r="OVB21" s="84"/>
      <c r="OVC21" s="84"/>
      <c r="OVD21" s="84"/>
      <c r="OVE21" s="84"/>
      <c r="OVF21" s="84"/>
      <c r="OVG21" s="84"/>
      <c r="OVH21" s="84"/>
      <c r="OVI21" s="84"/>
      <c r="OVJ21" s="84"/>
      <c r="OVK21" s="84"/>
      <c r="OVL21" s="84"/>
      <c r="OVM21" s="84"/>
      <c r="OVN21" s="84"/>
      <c r="OVO21" s="84"/>
      <c r="OVP21" s="84"/>
      <c r="OVQ21" s="84"/>
      <c r="OVR21" s="84"/>
      <c r="OVS21" s="84"/>
      <c r="OVT21" s="84"/>
      <c r="OVU21" s="84"/>
      <c r="OVV21" s="84"/>
      <c r="OVW21" s="84"/>
      <c r="OVX21" s="84"/>
      <c r="OVY21" s="84"/>
      <c r="OVZ21" s="84"/>
      <c r="OWA21" s="84"/>
      <c r="OWB21" s="84"/>
      <c r="OWC21" s="84"/>
      <c r="OWD21" s="84"/>
      <c r="OWE21" s="84"/>
      <c r="OWF21" s="84"/>
      <c r="OWG21" s="84"/>
      <c r="OWH21" s="84"/>
      <c r="OWI21" s="84"/>
      <c r="OWJ21" s="84"/>
      <c r="OWK21" s="84"/>
      <c r="OWL21" s="84"/>
      <c r="OWM21" s="84"/>
      <c r="OWN21" s="84"/>
      <c r="OWO21" s="84"/>
      <c r="OWP21" s="84"/>
      <c r="OWQ21" s="84"/>
      <c r="OWR21" s="84"/>
      <c r="OWS21" s="84"/>
      <c r="OWT21" s="84"/>
      <c r="OWU21" s="84"/>
      <c r="OWV21" s="84"/>
      <c r="OWW21" s="84"/>
      <c r="OWX21" s="84"/>
      <c r="OWY21" s="84"/>
      <c r="OWZ21" s="84"/>
      <c r="OXA21" s="84"/>
      <c r="OXB21" s="84"/>
      <c r="OXC21" s="84"/>
      <c r="OXD21" s="84"/>
      <c r="OXE21" s="84"/>
      <c r="OXF21" s="84"/>
      <c r="OXG21" s="84"/>
      <c r="OXH21" s="84"/>
      <c r="OXI21" s="84"/>
      <c r="OXJ21" s="84"/>
      <c r="OXK21" s="84"/>
      <c r="OXL21" s="84"/>
      <c r="OXM21" s="84"/>
      <c r="OXN21" s="84"/>
      <c r="OXO21" s="84"/>
      <c r="OXP21" s="84"/>
      <c r="OXQ21" s="84"/>
      <c r="OXR21" s="84"/>
      <c r="OXS21" s="84"/>
      <c r="OXT21" s="84"/>
      <c r="OXU21" s="84"/>
      <c r="OXV21" s="84"/>
      <c r="OXW21" s="84"/>
      <c r="OXX21" s="84"/>
      <c r="OXY21" s="84"/>
      <c r="OXZ21" s="84"/>
      <c r="OYA21" s="84"/>
      <c r="OYB21" s="84"/>
      <c r="OYC21" s="84"/>
      <c r="OYD21" s="84"/>
      <c r="OYE21" s="84"/>
      <c r="OYF21" s="84"/>
      <c r="OYG21" s="84"/>
      <c r="OYH21" s="84"/>
      <c r="OYI21" s="84"/>
      <c r="OYJ21" s="84"/>
      <c r="OYK21" s="84"/>
      <c r="OYL21" s="84"/>
      <c r="OYM21" s="84"/>
      <c r="OYN21" s="84"/>
      <c r="OYO21" s="84"/>
      <c r="OYP21" s="84"/>
      <c r="OYQ21" s="84"/>
      <c r="OYR21" s="84"/>
      <c r="OYS21" s="84"/>
      <c r="OYT21" s="84"/>
      <c r="OYU21" s="84"/>
      <c r="OYV21" s="84"/>
      <c r="OYW21" s="84"/>
      <c r="OYX21" s="84"/>
      <c r="OYY21" s="84"/>
      <c r="OYZ21" s="84"/>
      <c r="OZA21" s="84"/>
      <c r="OZB21" s="84"/>
      <c r="OZC21" s="84"/>
      <c r="OZD21" s="84"/>
      <c r="OZE21" s="84"/>
      <c r="OZF21" s="84"/>
      <c r="OZG21" s="84"/>
      <c r="OZH21" s="84"/>
      <c r="OZI21" s="84"/>
      <c r="OZJ21" s="84"/>
      <c r="OZK21" s="84"/>
      <c r="OZL21" s="84"/>
      <c r="OZM21" s="84"/>
      <c r="OZN21" s="84"/>
      <c r="OZO21" s="84"/>
      <c r="OZP21" s="84"/>
      <c r="OZQ21" s="84"/>
      <c r="OZR21" s="84"/>
      <c r="OZS21" s="84"/>
      <c r="OZT21" s="84"/>
      <c r="OZU21" s="84"/>
      <c r="OZV21" s="84"/>
      <c r="OZW21" s="84"/>
      <c r="OZX21" s="84"/>
      <c r="OZY21" s="84"/>
      <c r="OZZ21" s="84"/>
      <c r="PAA21" s="84"/>
      <c r="PAB21" s="84"/>
      <c r="PAC21" s="84"/>
      <c r="PAD21" s="84"/>
      <c r="PAE21" s="84"/>
      <c r="PAF21" s="84"/>
      <c r="PAG21" s="84"/>
      <c r="PAH21" s="84"/>
      <c r="PAI21" s="84"/>
      <c r="PAJ21" s="84"/>
      <c r="PAK21" s="84"/>
      <c r="PAL21" s="84"/>
      <c r="PAM21" s="84"/>
      <c r="PAN21" s="84"/>
      <c r="PAO21" s="84"/>
      <c r="PAP21" s="84"/>
      <c r="PAQ21" s="84"/>
      <c r="PAR21" s="84"/>
      <c r="PAS21" s="84"/>
      <c r="PAT21" s="84"/>
      <c r="PAU21" s="84"/>
      <c r="PAV21" s="84"/>
      <c r="PAW21" s="84"/>
      <c r="PAX21" s="84"/>
      <c r="PAY21" s="84"/>
      <c r="PAZ21" s="84"/>
      <c r="PBA21" s="84"/>
      <c r="PBB21" s="84"/>
      <c r="PBC21" s="84"/>
      <c r="PBD21" s="84"/>
      <c r="PBE21" s="84"/>
      <c r="PBF21" s="84"/>
      <c r="PBG21" s="84"/>
      <c r="PBH21" s="84"/>
      <c r="PBI21" s="84"/>
      <c r="PBJ21" s="84"/>
      <c r="PBK21" s="84"/>
      <c r="PBL21" s="84"/>
      <c r="PBM21" s="84"/>
      <c r="PBN21" s="84"/>
      <c r="PBO21" s="84"/>
      <c r="PBP21" s="84"/>
      <c r="PBQ21" s="84"/>
      <c r="PBR21" s="84"/>
      <c r="PBS21" s="84"/>
      <c r="PBT21" s="84"/>
      <c r="PBU21" s="84"/>
      <c r="PBV21" s="84"/>
      <c r="PBW21" s="84"/>
      <c r="PBX21" s="84"/>
      <c r="PBY21" s="84"/>
      <c r="PBZ21" s="84"/>
      <c r="PCA21" s="84"/>
      <c r="PCB21" s="84"/>
      <c r="PCC21" s="84"/>
      <c r="PCD21" s="84"/>
      <c r="PCE21" s="84"/>
      <c r="PCF21" s="84"/>
      <c r="PCG21" s="84"/>
      <c r="PCH21" s="84"/>
      <c r="PCI21" s="84"/>
      <c r="PCJ21" s="84"/>
      <c r="PCK21" s="84"/>
      <c r="PCL21" s="84"/>
      <c r="PCM21" s="84"/>
      <c r="PCN21" s="84"/>
      <c r="PCO21" s="84"/>
      <c r="PCP21" s="84"/>
      <c r="PCQ21" s="84"/>
      <c r="PCR21" s="84"/>
      <c r="PCS21" s="84"/>
      <c r="PCT21" s="84"/>
      <c r="PCU21" s="84"/>
      <c r="PCV21" s="84"/>
      <c r="PCW21" s="84"/>
      <c r="PCX21" s="84"/>
      <c r="PCY21" s="84"/>
      <c r="PCZ21" s="84"/>
      <c r="PDA21" s="84"/>
      <c r="PDB21" s="84"/>
      <c r="PDC21" s="84"/>
      <c r="PDD21" s="84"/>
      <c r="PDE21" s="84"/>
      <c r="PDF21" s="84"/>
      <c r="PDG21" s="84"/>
      <c r="PDH21" s="84"/>
      <c r="PDI21" s="84"/>
      <c r="PDJ21" s="84"/>
      <c r="PDK21" s="84"/>
      <c r="PDL21" s="84"/>
      <c r="PDM21" s="84"/>
      <c r="PDN21" s="84"/>
      <c r="PDO21" s="84"/>
      <c r="PDP21" s="84"/>
      <c r="PDQ21" s="84"/>
      <c r="PDR21" s="84"/>
      <c r="PDS21" s="84"/>
      <c r="PDT21" s="84"/>
      <c r="PDU21" s="84"/>
      <c r="PDV21" s="84"/>
      <c r="PDW21" s="84"/>
      <c r="PDX21" s="84"/>
      <c r="PDY21" s="84"/>
      <c r="PDZ21" s="84"/>
      <c r="PEA21" s="84"/>
      <c r="PEB21" s="84"/>
      <c r="PEC21" s="84"/>
      <c r="PED21" s="84"/>
      <c r="PEE21" s="84"/>
      <c r="PEF21" s="84"/>
      <c r="PEG21" s="84"/>
      <c r="PEH21" s="84"/>
      <c r="PEI21" s="84"/>
      <c r="PEJ21" s="84"/>
      <c r="PEK21" s="84"/>
      <c r="PEL21" s="84"/>
      <c r="PEM21" s="84"/>
      <c r="PEN21" s="84"/>
      <c r="PEO21" s="84"/>
      <c r="PEP21" s="84"/>
      <c r="PEQ21" s="84"/>
      <c r="PER21" s="84"/>
      <c r="PES21" s="84"/>
      <c r="PET21" s="84"/>
      <c r="PEU21" s="84"/>
      <c r="PEV21" s="84"/>
      <c r="PEW21" s="84"/>
      <c r="PEX21" s="84"/>
      <c r="PEY21" s="84"/>
      <c r="PEZ21" s="84"/>
      <c r="PFA21" s="84"/>
      <c r="PFB21" s="84"/>
      <c r="PFC21" s="84"/>
      <c r="PFD21" s="84"/>
      <c r="PFE21" s="84"/>
      <c r="PFF21" s="84"/>
      <c r="PFG21" s="84"/>
      <c r="PFH21" s="84"/>
      <c r="PFI21" s="84"/>
      <c r="PFJ21" s="84"/>
      <c r="PFK21" s="84"/>
      <c r="PFL21" s="84"/>
      <c r="PFM21" s="84"/>
      <c r="PFN21" s="84"/>
      <c r="PFO21" s="84"/>
      <c r="PFP21" s="84"/>
      <c r="PFQ21" s="84"/>
      <c r="PFR21" s="84"/>
      <c r="PFS21" s="84"/>
      <c r="PFT21" s="84"/>
      <c r="PFU21" s="84"/>
      <c r="PFV21" s="84"/>
      <c r="PFW21" s="84"/>
      <c r="PFX21" s="84"/>
      <c r="PFY21" s="84"/>
      <c r="PFZ21" s="84"/>
      <c r="PGA21" s="84"/>
      <c r="PGB21" s="84"/>
      <c r="PGC21" s="84"/>
      <c r="PGD21" s="84"/>
      <c r="PGE21" s="84"/>
      <c r="PGF21" s="84"/>
      <c r="PGG21" s="84"/>
      <c r="PGH21" s="84"/>
      <c r="PGI21" s="84"/>
      <c r="PGJ21" s="84"/>
      <c r="PGK21" s="84"/>
      <c r="PGL21" s="84"/>
      <c r="PGM21" s="84"/>
      <c r="PGN21" s="84"/>
      <c r="PGO21" s="84"/>
      <c r="PGP21" s="84"/>
      <c r="PGQ21" s="84"/>
      <c r="PGR21" s="84"/>
      <c r="PGS21" s="84"/>
      <c r="PGT21" s="84"/>
      <c r="PGU21" s="84"/>
      <c r="PGV21" s="84"/>
      <c r="PGW21" s="84"/>
      <c r="PGX21" s="84"/>
      <c r="PGY21" s="84"/>
      <c r="PGZ21" s="84"/>
      <c r="PHA21" s="84"/>
      <c r="PHB21" s="84"/>
      <c r="PHC21" s="84"/>
      <c r="PHD21" s="84"/>
      <c r="PHE21" s="84"/>
      <c r="PHF21" s="84"/>
      <c r="PHG21" s="84"/>
      <c r="PHH21" s="84"/>
      <c r="PHI21" s="84"/>
      <c r="PHJ21" s="84"/>
      <c r="PHK21" s="84"/>
      <c r="PHL21" s="84"/>
      <c r="PHM21" s="84"/>
      <c r="PHN21" s="84"/>
      <c r="PHO21" s="84"/>
      <c r="PHP21" s="84"/>
      <c r="PHQ21" s="84"/>
      <c r="PHR21" s="84"/>
      <c r="PHS21" s="84"/>
      <c r="PHT21" s="84"/>
      <c r="PHU21" s="84"/>
      <c r="PHV21" s="84"/>
      <c r="PHW21" s="84"/>
      <c r="PHX21" s="84"/>
      <c r="PHY21" s="84"/>
      <c r="PHZ21" s="84"/>
      <c r="PIA21" s="84"/>
      <c r="PIB21" s="84"/>
      <c r="PIC21" s="84"/>
      <c r="PID21" s="84"/>
      <c r="PIE21" s="84"/>
      <c r="PIF21" s="84"/>
      <c r="PIG21" s="84"/>
      <c r="PIH21" s="84"/>
      <c r="PII21" s="84"/>
      <c r="PIJ21" s="84"/>
      <c r="PIK21" s="84"/>
      <c r="PIL21" s="84"/>
      <c r="PIM21" s="84"/>
      <c r="PIN21" s="84"/>
      <c r="PIO21" s="84"/>
      <c r="PIP21" s="84"/>
      <c r="PIQ21" s="84"/>
      <c r="PIR21" s="84"/>
      <c r="PIS21" s="84"/>
      <c r="PIT21" s="84"/>
      <c r="PIU21" s="84"/>
      <c r="PIV21" s="84"/>
      <c r="PIW21" s="84"/>
      <c r="PIX21" s="84"/>
      <c r="PIY21" s="84"/>
      <c r="PIZ21" s="84"/>
      <c r="PJA21" s="84"/>
      <c r="PJB21" s="84"/>
      <c r="PJC21" s="84"/>
      <c r="PJD21" s="84"/>
      <c r="PJE21" s="84"/>
      <c r="PJF21" s="84"/>
      <c r="PJG21" s="84"/>
      <c r="PJH21" s="84"/>
      <c r="PJI21" s="84"/>
      <c r="PJJ21" s="84"/>
      <c r="PJK21" s="84"/>
      <c r="PJL21" s="84"/>
      <c r="PJM21" s="84"/>
      <c r="PJN21" s="84"/>
      <c r="PJO21" s="84"/>
      <c r="PJP21" s="84"/>
      <c r="PJQ21" s="84"/>
      <c r="PJR21" s="84"/>
      <c r="PJS21" s="84"/>
      <c r="PJT21" s="84"/>
      <c r="PJU21" s="84"/>
      <c r="PJV21" s="84"/>
      <c r="PJW21" s="84"/>
      <c r="PJX21" s="84"/>
      <c r="PJY21" s="84"/>
      <c r="PJZ21" s="84"/>
      <c r="PKA21" s="84"/>
      <c r="PKB21" s="84"/>
      <c r="PKC21" s="84"/>
      <c r="PKD21" s="84"/>
      <c r="PKE21" s="84"/>
      <c r="PKF21" s="84"/>
      <c r="PKG21" s="84"/>
      <c r="PKH21" s="84"/>
      <c r="PKI21" s="84"/>
      <c r="PKJ21" s="84"/>
      <c r="PKK21" s="84"/>
      <c r="PKL21" s="84"/>
      <c r="PKM21" s="84"/>
      <c r="PKN21" s="84"/>
      <c r="PKO21" s="84"/>
      <c r="PKP21" s="84"/>
      <c r="PKQ21" s="84"/>
      <c r="PKR21" s="84"/>
      <c r="PKS21" s="84"/>
      <c r="PKT21" s="84"/>
      <c r="PKU21" s="84"/>
      <c r="PKV21" s="84"/>
      <c r="PKW21" s="84"/>
      <c r="PKX21" s="84"/>
      <c r="PKY21" s="84"/>
      <c r="PKZ21" s="84"/>
      <c r="PLA21" s="84"/>
      <c r="PLB21" s="84"/>
      <c r="PLC21" s="84"/>
      <c r="PLD21" s="84"/>
      <c r="PLE21" s="84"/>
      <c r="PLF21" s="84"/>
      <c r="PLG21" s="84"/>
      <c r="PLH21" s="84"/>
      <c r="PLI21" s="84"/>
      <c r="PLJ21" s="84"/>
      <c r="PLK21" s="84"/>
      <c r="PLL21" s="84"/>
      <c r="PLM21" s="84"/>
      <c r="PLN21" s="84"/>
      <c r="PLO21" s="84"/>
      <c r="PLP21" s="84"/>
      <c r="PLQ21" s="84"/>
      <c r="PLR21" s="84"/>
      <c r="PLS21" s="84"/>
      <c r="PLT21" s="84"/>
      <c r="PLU21" s="84"/>
      <c r="PLV21" s="84"/>
      <c r="PLW21" s="84"/>
      <c r="PLX21" s="84"/>
      <c r="PLY21" s="84"/>
      <c r="PLZ21" s="84"/>
      <c r="PMA21" s="84"/>
      <c r="PMB21" s="84"/>
      <c r="PMC21" s="84"/>
      <c r="PMD21" s="84"/>
      <c r="PME21" s="84"/>
      <c r="PMF21" s="84"/>
      <c r="PMG21" s="84"/>
      <c r="PMH21" s="84"/>
      <c r="PMI21" s="84"/>
      <c r="PMJ21" s="84"/>
      <c r="PMK21" s="84"/>
      <c r="PML21" s="84"/>
      <c r="PMM21" s="84"/>
      <c r="PMN21" s="84"/>
      <c r="PMO21" s="84"/>
      <c r="PMP21" s="84"/>
      <c r="PMQ21" s="84"/>
      <c r="PMR21" s="84"/>
      <c r="PMS21" s="84"/>
      <c r="PMT21" s="84"/>
      <c r="PMU21" s="84"/>
      <c r="PMV21" s="84"/>
      <c r="PMW21" s="84"/>
      <c r="PMX21" s="84"/>
      <c r="PMY21" s="84"/>
      <c r="PMZ21" s="84"/>
      <c r="PNA21" s="84"/>
      <c r="PNB21" s="84"/>
      <c r="PNC21" s="84"/>
      <c r="PND21" s="84"/>
      <c r="PNE21" s="84"/>
      <c r="PNF21" s="84"/>
      <c r="PNG21" s="84"/>
      <c r="PNH21" s="84"/>
      <c r="PNI21" s="84"/>
      <c r="PNJ21" s="84"/>
      <c r="PNK21" s="84"/>
      <c r="PNL21" s="84"/>
      <c r="PNM21" s="84"/>
      <c r="PNN21" s="84"/>
      <c r="PNO21" s="84"/>
      <c r="PNP21" s="84"/>
      <c r="PNQ21" s="84"/>
      <c r="PNR21" s="84"/>
      <c r="PNS21" s="84"/>
      <c r="PNT21" s="84"/>
      <c r="PNU21" s="84"/>
      <c r="PNV21" s="84"/>
      <c r="PNW21" s="84"/>
      <c r="PNX21" s="84"/>
      <c r="PNY21" s="84"/>
      <c r="PNZ21" s="84"/>
      <c r="POA21" s="84"/>
      <c r="POB21" s="84"/>
      <c r="POC21" s="84"/>
      <c r="POD21" s="84"/>
      <c r="POE21" s="84"/>
      <c r="POF21" s="84"/>
      <c r="POG21" s="84"/>
      <c r="POH21" s="84"/>
      <c r="POI21" s="84"/>
      <c r="POJ21" s="84"/>
      <c r="POK21" s="84"/>
      <c r="POL21" s="84"/>
      <c r="POM21" s="84"/>
      <c r="PON21" s="84"/>
      <c r="POO21" s="84"/>
      <c r="POP21" s="84"/>
      <c r="POQ21" s="84"/>
      <c r="POR21" s="84"/>
      <c r="POS21" s="84"/>
      <c r="POT21" s="84"/>
      <c r="POU21" s="84"/>
      <c r="POV21" s="84"/>
      <c r="POW21" s="84"/>
      <c r="POX21" s="84"/>
      <c r="POY21" s="84"/>
      <c r="POZ21" s="84"/>
      <c r="PPA21" s="84"/>
      <c r="PPB21" s="84"/>
      <c r="PPC21" s="84"/>
      <c r="PPD21" s="84"/>
      <c r="PPE21" s="84"/>
      <c r="PPF21" s="84"/>
      <c r="PPG21" s="84"/>
      <c r="PPH21" s="84"/>
      <c r="PPI21" s="84"/>
      <c r="PPJ21" s="84"/>
      <c r="PPK21" s="84"/>
      <c r="PPL21" s="84"/>
      <c r="PPM21" s="84"/>
      <c r="PPN21" s="84"/>
      <c r="PPO21" s="84"/>
      <c r="PPP21" s="84"/>
      <c r="PPQ21" s="84"/>
      <c r="PPR21" s="84"/>
      <c r="PPS21" s="84"/>
      <c r="PPT21" s="84"/>
      <c r="PPU21" s="84"/>
      <c r="PPV21" s="84"/>
      <c r="PPW21" s="84"/>
      <c r="PPX21" s="84"/>
      <c r="PPY21" s="84"/>
      <c r="PPZ21" s="84"/>
      <c r="PQA21" s="84"/>
      <c r="PQB21" s="84"/>
      <c r="PQC21" s="84"/>
      <c r="PQD21" s="84"/>
      <c r="PQE21" s="84"/>
      <c r="PQF21" s="84"/>
      <c r="PQG21" s="84"/>
      <c r="PQH21" s="84"/>
      <c r="PQI21" s="84"/>
      <c r="PQJ21" s="84"/>
      <c r="PQK21" s="84"/>
      <c r="PQL21" s="84"/>
      <c r="PQM21" s="84"/>
      <c r="PQN21" s="84"/>
      <c r="PQO21" s="84"/>
      <c r="PQP21" s="84"/>
      <c r="PQQ21" s="84"/>
      <c r="PQR21" s="84"/>
      <c r="PQS21" s="84"/>
      <c r="PQT21" s="84"/>
      <c r="PQU21" s="84"/>
      <c r="PQV21" s="84"/>
      <c r="PQW21" s="84"/>
      <c r="PQX21" s="84"/>
      <c r="PQY21" s="84"/>
      <c r="PQZ21" s="84"/>
      <c r="PRA21" s="84"/>
      <c r="PRB21" s="84"/>
      <c r="PRC21" s="84"/>
      <c r="PRD21" s="84"/>
      <c r="PRE21" s="84"/>
      <c r="PRF21" s="84"/>
      <c r="PRG21" s="84"/>
      <c r="PRH21" s="84"/>
      <c r="PRI21" s="84"/>
      <c r="PRJ21" s="84"/>
      <c r="PRK21" s="84"/>
      <c r="PRL21" s="84"/>
      <c r="PRM21" s="84"/>
      <c r="PRN21" s="84"/>
      <c r="PRO21" s="84"/>
      <c r="PRP21" s="84"/>
      <c r="PRQ21" s="84"/>
      <c r="PRR21" s="84"/>
      <c r="PRS21" s="84"/>
      <c r="PRT21" s="84"/>
      <c r="PRU21" s="84"/>
      <c r="PRV21" s="84"/>
      <c r="PRW21" s="84"/>
      <c r="PRX21" s="84"/>
      <c r="PRY21" s="84"/>
      <c r="PRZ21" s="84"/>
      <c r="PSA21" s="84"/>
      <c r="PSB21" s="84"/>
      <c r="PSC21" s="84"/>
      <c r="PSD21" s="84"/>
      <c r="PSE21" s="84"/>
      <c r="PSF21" s="84"/>
      <c r="PSG21" s="84"/>
      <c r="PSH21" s="84"/>
      <c r="PSI21" s="84"/>
      <c r="PSJ21" s="84"/>
      <c r="PSK21" s="84"/>
      <c r="PSL21" s="84"/>
      <c r="PSM21" s="84"/>
      <c r="PSN21" s="84"/>
      <c r="PSO21" s="84"/>
      <c r="PSP21" s="84"/>
      <c r="PSQ21" s="84"/>
      <c r="PSR21" s="84"/>
      <c r="PSS21" s="84"/>
      <c r="PST21" s="84"/>
      <c r="PSU21" s="84"/>
      <c r="PSV21" s="84"/>
      <c r="PSW21" s="84"/>
      <c r="PSX21" s="84"/>
      <c r="PSY21" s="84"/>
      <c r="PSZ21" s="84"/>
      <c r="PTA21" s="84"/>
      <c r="PTB21" s="84"/>
      <c r="PTC21" s="84"/>
      <c r="PTD21" s="84"/>
      <c r="PTE21" s="84"/>
      <c r="PTF21" s="84"/>
      <c r="PTG21" s="84"/>
      <c r="PTH21" s="84"/>
      <c r="PTI21" s="84"/>
      <c r="PTJ21" s="84"/>
      <c r="PTK21" s="84"/>
      <c r="PTL21" s="84"/>
      <c r="PTM21" s="84"/>
      <c r="PTN21" s="84"/>
      <c r="PTO21" s="84"/>
      <c r="PTP21" s="84"/>
      <c r="PTQ21" s="84"/>
      <c r="PTR21" s="84"/>
      <c r="PTS21" s="84"/>
      <c r="PTT21" s="84"/>
      <c r="PTU21" s="84"/>
      <c r="PTV21" s="84"/>
      <c r="PTW21" s="84"/>
      <c r="PTX21" s="84"/>
      <c r="PTY21" s="84"/>
      <c r="PTZ21" s="84"/>
      <c r="PUA21" s="84"/>
      <c r="PUB21" s="84"/>
      <c r="PUC21" s="84"/>
      <c r="PUD21" s="84"/>
      <c r="PUE21" s="84"/>
      <c r="PUF21" s="84"/>
      <c r="PUG21" s="84"/>
      <c r="PUH21" s="84"/>
      <c r="PUI21" s="84"/>
      <c r="PUJ21" s="84"/>
      <c r="PUK21" s="84"/>
      <c r="PUL21" s="84"/>
      <c r="PUM21" s="84"/>
      <c r="PUN21" s="84"/>
      <c r="PUO21" s="84"/>
      <c r="PUP21" s="84"/>
      <c r="PUQ21" s="84"/>
      <c r="PUR21" s="84"/>
      <c r="PUS21" s="84"/>
      <c r="PUT21" s="84"/>
      <c r="PUU21" s="84"/>
      <c r="PUV21" s="84"/>
      <c r="PUW21" s="84"/>
      <c r="PUX21" s="84"/>
      <c r="PUY21" s="84"/>
      <c r="PUZ21" s="84"/>
      <c r="PVA21" s="84"/>
      <c r="PVB21" s="84"/>
      <c r="PVC21" s="84"/>
      <c r="PVD21" s="84"/>
      <c r="PVE21" s="84"/>
      <c r="PVF21" s="84"/>
      <c r="PVG21" s="84"/>
      <c r="PVH21" s="84"/>
      <c r="PVI21" s="84"/>
      <c r="PVJ21" s="84"/>
      <c r="PVK21" s="84"/>
      <c r="PVL21" s="84"/>
      <c r="PVM21" s="84"/>
      <c r="PVN21" s="84"/>
      <c r="PVO21" s="84"/>
      <c r="PVP21" s="84"/>
      <c r="PVQ21" s="84"/>
      <c r="PVR21" s="84"/>
      <c r="PVS21" s="84"/>
      <c r="PVT21" s="84"/>
      <c r="PVU21" s="84"/>
      <c r="PVV21" s="84"/>
      <c r="PVW21" s="84"/>
      <c r="PVX21" s="84"/>
      <c r="PVY21" s="84"/>
      <c r="PVZ21" s="84"/>
      <c r="PWA21" s="84"/>
      <c r="PWB21" s="84"/>
      <c r="PWC21" s="84"/>
      <c r="PWD21" s="84"/>
      <c r="PWE21" s="84"/>
      <c r="PWF21" s="84"/>
      <c r="PWG21" s="84"/>
      <c r="PWH21" s="84"/>
      <c r="PWI21" s="84"/>
      <c r="PWJ21" s="84"/>
      <c r="PWK21" s="84"/>
      <c r="PWL21" s="84"/>
      <c r="PWM21" s="84"/>
      <c r="PWN21" s="84"/>
      <c r="PWO21" s="84"/>
      <c r="PWP21" s="84"/>
      <c r="PWQ21" s="84"/>
      <c r="PWR21" s="84"/>
      <c r="PWS21" s="84"/>
      <c r="PWT21" s="84"/>
      <c r="PWU21" s="84"/>
      <c r="PWV21" s="84"/>
      <c r="PWW21" s="84"/>
      <c r="PWX21" s="84"/>
      <c r="PWY21" s="84"/>
      <c r="PWZ21" s="84"/>
      <c r="PXA21" s="84"/>
      <c r="PXB21" s="84"/>
      <c r="PXC21" s="84"/>
      <c r="PXD21" s="84"/>
      <c r="PXE21" s="84"/>
      <c r="PXF21" s="84"/>
      <c r="PXG21" s="84"/>
      <c r="PXH21" s="84"/>
      <c r="PXI21" s="84"/>
      <c r="PXJ21" s="84"/>
      <c r="PXK21" s="84"/>
      <c r="PXL21" s="84"/>
      <c r="PXM21" s="84"/>
      <c r="PXN21" s="84"/>
      <c r="PXO21" s="84"/>
      <c r="PXP21" s="84"/>
      <c r="PXQ21" s="84"/>
      <c r="PXR21" s="84"/>
      <c r="PXS21" s="84"/>
      <c r="PXT21" s="84"/>
      <c r="PXU21" s="84"/>
      <c r="PXV21" s="84"/>
      <c r="PXW21" s="84"/>
      <c r="PXX21" s="84"/>
      <c r="PXY21" s="84"/>
      <c r="PXZ21" s="84"/>
      <c r="PYA21" s="84"/>
      <c r="PYB21" s="84"/>
      <c r="PYC21" s="84"/>
      <c r="PYD21" s="84"/>
      <c r="PYE21" s="84"/>
      <c r="PYF21" s="84"/>
      <c r="PYG21" s="84"/>
      <c r="PYH21" s="84"/>
      <c r="PYI21" s="84"/>
      <c r="PYJ21" s="84"/>
      <c r="PYK21" s="84"/>
      <c r="PYL21" s="84"/>
      <c r="PYM21" s="84"/>
      <c r="PYN21" s="84"/>
      <c r="PYO21" s="84"/>
      <c r="PYP21" s="84"/>
      <c r="PYQ21" s="84"/>
      <c r="PYR21" s="84"/>
      <c r="PYS21" s="84"/>
      <c r="PYT21" s="84"/>
      <c r="PYU21" s="84"/>
      <c r="PYV21" s="84"/>
      <c r="PYW21" s="84"/>
      <c r="PYX21" s="84"/>
      <c r="PYY21" s="84"/>
      <c r="PYZ21" s="84"/>
      <c r="PZA21" s="84"/>
      <c r="PZB21" s="84"/>
      <c r="PZC21" s="84"/>
      <c r="PZD21" s="84"/>
      <c r="PZE21" s="84"/>
      <c r="PZF21" s="84"/>
      <c r="PZG21" s="84"/>
      <c r="PZH21" s="84"/>
      <c r="PZI21" s="84"/>
      <c r="PZJ21" s="84"/>
      <c r="PZK21" s="84"/>
      <c r="PZL21" s="84"/>
      <c r="PZM21" s="84"/>
      <c r="PZN21" s="84"/>
      <c r="PZO21" s="84"/>
      <c r="PZP21" s="84"/>
      <c r="PZQ21" s="84"/>
      <c r="PZR21" s="84"/>
      <c r="PZS21" s="84"/>
      <c r="PZT21" s="84"/>
      <c r="PZU21" s="84"/>
      <c r="PZV21" s="84"/>
      <c r="PZW21" s="84"/>
      <c r="PZX21" s="84"/>
      <c r="PZY21" s="84"/>
      <c r="PZZ21" s="84"/>
      <c r="QAA21" s="84"/>
      <c r="QAB21" s="84"/>
      <c r="QAC21" s="84"/>
      <c r="QAD21" s="84"/>
      <c r="QAE21" s="84"/>
      <c r="QAF21" s="84"/>
      <c r="QAG21" s="84"/>
      <c r="QAH21" s="84"/>
      <c r="QAI21" s="84"/>
      <c r="QAJ21" s="84"/>
      <c r="QAK21" s="84"/>
      <c r="QAL21" s="84"/>
      <c r="QAM21" s="84"/>
      <c r="QAN21" s="84"/>
      <c r="QAO21" s="84"/>
      <c r="QAP21" s="84"/>
      <c r="QAQ21" s="84"/>
      <c r="QAR21" s="84"/>
      <c r="QAS21" s="84"/>
      <c r="QAT21" s="84"/>
      <c r="QAU21" s="84"/>
      <c r="QAV21" s="84"/>
      <c r="QAW21" s="84"/>
      <c r="QAX21" s="84"/>
      <c r="QAY21" s="84"/>
      <c r="QAZ21" s="84"/>
      <c r="QBA21" s="84"/>
      <c r="QBB21" s="84"/>
      <c r="QBC21" s="84"/>
      <c r="QBD21" s="84"/>
      <c r="QBE21" s="84"/>
      <c r="QBF21" s="84"/>
      <c r="QBG21" s="84"/>
      <c r="QBH21" s="84"/>
      <c r="QBI21" s="84"/>
      <c r="QBJ21" s="84"/>
      <c r="QBK21" s="84"/>
      <c r="QBL21" s="84"/>
      <c r="QBM21" s="84"/>
      <c r="QBN21" s="84"/>
      <c r="QBO21" s="84"/>
      <c r="QBP21" s="84"/>
      <c r="QBQ21" s="84"/>
      <c r="QBR21" s="84"/>
      <c r="QBS21" s="84"/>
      <c r="QBT21" s="84"/>
      <c r="QBU21" s="84"/>
      <c r="QBV21" s="84"/>
      <c r="QBW21" s="84"/>
      <c r="QBX21" s="84"/>
      <c r="QBY21" s="84"/>
      <c r="QBZ21" s="84"/>
      <c r="QCA21" s="84"/>
      <c r="QCB21" s="84"/>
      <c r="QCC21" s="84"/>
      <c r="QCD21" s="84"/>
      <c r="QCE21" s="84"/>
      <c r="QCF21" s="84"/>
      <c r="QCG21" s="84"/>
      <c r="QCH21" s="84"/>
      <c r="QCI21" s="84"/>
      <c r="QCJ21" s="84"/>
      <c r="QCK21" s="84"/>
      <c r="QCL21" s="84"/>
      <c r="QCM21" s="84"/>
      <c r="QCN21" s="84"/>
      <c r="QCO21" s="84"/>
      <c r="QCP21" s="84"/>
      <c r="QCQ21" s="84"/>
      <c r="QCR21" s="84"/>
      <c r="QCS21" s="84"/>
      <c r="QCT21" s="84"/>
      <c r="QCU21" s="84"/>
      <c r="QCV21" s="84"/>
      <c r="QCW21" s="84"/>
      <c r="QCX21" s="84"/>
      <c r="QCY21" s="84"/>
      <c r="QCZ21" s="84"/>
      <c r="QDA21" s="84"/>
      <c r="QDB21" s="84"/>
      <c r="QDC21" s="84"/>
      <c r="QDD21" s="84"/>
      <c r="QDE21" s="84"/>
      <c r="QDF21" s="84"/>
      <c r="QDG21" s="84"/>
      <c r="QDH21" s="84"/>
      <c r="QDI21" s="84"/>
      <c r="QDJ21" s="84"/>
      <c r="QDK21" s="84"/>
      <c r="QDL21" s="84"/>
      <c r="QDM21" s="84"/>
      <c r="QDN21" s="84"/>
      <c r="QDO21" s="84"/>
      <c r="QDP21" s="84"/>
      <c r="QDQ21" s="84"/>
      <c r="QDR21" s="84"/>
      <c r="QDS21" s="84"/>
      <c r="QDT21" s="84"/>
      <c r="QDU21" s="84"/>
      <c r="QDV21" s="84"/>
      <c r="QDW21" s="84"/>
      <c r="QDX21" s="84"/>
      <c r="QDY21" s="84"/>
      <c r="QDZ21" s="84"/>
      <c r="QEA21" s="84"/>
      <c r="QEB21" s="84"/>
      <c r="QEC21" s="84"/>
      <c r="QED21" s="84"/>
      <c r="QEE21" s="84"/>
      <c r="QEF21" s="84"/>
      <c r="QEG21" s="84"/>
      <c r="QEH21" s="84"/>
      <c r="QEI21" s="84"/>
      <c r="QEJ21" s="84"/>
      <c r="QEK21" s="84"/>
      <c r="QEL21" s="84"/>
      <c r="QEM21" s="84"/>
      <c r="QEN21" s="84"/>
      <c r="QEO21" s="84"/>
      <c r="QEP21" s="84"/>
      <c r="QEQ21" s="84"/>
      <c r="QER21" s="84"/>
      <c r="QES21" s="84"/>
      <c r="QET21" s="84"/>
      <c r="QEU21" s="84"/>
      <c r="QEV21" s="84"/>
      <c r="QEW21" s="84"/>
      <c r="QEX21" s="84"/>
      <c r="QEY21" s="84"/>
      <c r="QEZ21" s="84"/>
      <c r="QFA21" s="84"/>
      <c r="QFB21" s="84"/>
      <c r="QFC21" s="84"/>
      <c r="QFD21" s="84"/>
      <c r="QFE21" s="84"/>
      <c r="QFF21" s="84"/>
      <c r="QFG21" s="84"/>
      <c r="QFH21" s="84"/>
      <c r="QFI21" s="84"/>
      <c r="QFJ21" s="84"/>
      <c r="QFK21" s="84"/>
      <c r="QFL21" s="84"/>
      <c r="QFM21" s="84"/>
      <c r="QFN21" s="84"/>
      <c r="QFO21" s="84"/>
      <c r="QFP21" s="84"/>
      <c r="QFQ21" s="84"/>
      <c r="QFR21" s="84"/>
      <c r="QFS21" s="84"/>
      <c r="QFT21" s="84"/>
      <c r="QFU21" s="84"/>
      <c r="QFV21" s="84"/>
      <c r="QFW21" s="84"/>
      <c r="QFX21" s="84"/>
      <c r="QFY21" s="84"/>
      <c r="QFZ21" s="84"/>
      <c r="QGA21" s="84"/>
      <c r="QGB21" s="84"/>
      <c r="QGC21" s="84"/>
      <c r="QGD21" s="84"/>
      <c r="QGE21" s="84"/>
      <c r="QGF21" s="84"/>
      <c r="QGG21" s="84"/>
      <c r="QGH21" s="84"/>
      <c r="QGI21" s="84"/>
      <c r="QGJ21" s="84"/>
      <c r="QGK21" s="84"/>
      <c r="QGL21" s="84"/>
      <c r="QGM21" s="84"/>
      <c r="QGN21" s="84"/>
      <c r="QGO21" s="84"/>
      <c r="QGP21" s="84"/>
      <c r="QGQ21" s="84"/>
      <c r="QGR21" s="84"/>
      <c r="QGS21" s="84"/>
      <c r="QGT21" s="84"/>
      <c r="QGU21" s="84"/>
      <c r="QGV21" s="84"/>
      <c r="QGW21" s="84"/>
      <c r="QGX21" s="84"/>
      <c r="QGY21" s="84"/>
      <c r="QGZ21" s="84"/>
      <c r="QHA21" s="84"/>
      <c r="QHB21" s="84"/>
      <c r="QHC21" s="84"/>
      <c r="QHD21" s="84"/>
      <c r="QHE21" s="84"/>
      <c r="QHF21" s="84"/>
      <c r="QHG21" s="84"/>
      <c r="QHH21" s="84"/>
      <c r="QHI21" s="84"/>
      <c r="QHJ21" s="84"/>
      <c r="QHK21" s="84"/>
      <c r="QHL21" s="84"/>
      <c r="QHM21" s="84"/>
      <c r="QHN21" s="84"/>
      <c r="QHO21" s="84"/>
      <c r="QHP21" s="84"/>
      <c r="QHQ21" s="84"/>
      <c r="QHR21" s="84"/>
      <c r="QHS21" s="84"/>
      <c r="QHT21" s="84"/>
      <c r="QHU21" s="84"/>
      <c r="QHV21" s="84"/>
      <c r="QHW21" s="84"/>
      <c r="QHX21" s="84"/>
      <c r="QHY21" s="84"/>
      <c r="QHZ21" s="84"/>
      <c r="QIA21" s="84"/>
      <c r="QIB21" s="84"/>
      <c r="QIC21" s="84"/>
      <c r="QID21" s="84"/>
      <c r="QIE21" s="84"/>
      <c r="QIF21" s="84"/>
      <c r="QIG21" s="84"/>
      <c r="QIH21" s="84"/>
      <c r="QII21" s="84"/>
      <c r="QIJ21" s="84"/>
      <c r="QIK21" s="84"/>
      <c r="QIL21" s="84"/>
      <c r="QIM21" s="84"/>
      <c r="QIN21" s="84"/>
      <c r="QIO21" s="84"/>
      <c r="QIP21" s="84"/>
      <c r="QIQ21" s="84"/>
      <c r="QIR21" s="84"/>
      <c r="QIS21" s="84"/>
      <c r="QIT21" s="84"/>
      <c r="QIU21" s="84"/>
      <c r="QIV21" s="84"/>
      <c r="QIW21" s="84"/>
      <c r="QIX21" s="84"/>
      <c r="QIY21" s="84"/>
      <c r="QIZ21" s="84"/>
      <c r="QJA21" s="84"/>
      <c r="QJB21" s="84"/>
      <c r="QJC21" s="84"/>
      <c r="QJD21" s="84"/>
      <c r="QJE21" s="84"/>
      <c r="QJF21" s="84"/>
      <c r="QJG21" s="84"/>
      <c r="QJH21" s="84"/>
      <c r="QJI21" s="84"/>
      <c r="QJJ21" s="84"/>
      <c r="QJK21" s="84"/>
      <c r="QJL21" s="84"/>
      <c r="QJM21" s="84"/>
      <c r="QJN21" s="84"/>
      <c r="QJO21" s="84"/>
      <c r="QJP21" s="84"/>
      <c r="QJQ21" s="84"/>
      <c r="QJR21" s="84"/>
      <c r="QJS21" s="84"/>
      <c r="QJT21" s="84"/>
      <c r="QJU21" s="84"/>
      <c r="QJV21" s="84"/>
      <c r="QJW21" s="84"/>
      <c r="QJX21" s="84"/>
      <c r="QJY21" s="84"/>
      <c r="QJZ21" s="84"/>
      <c r="QKA21" s="84"/>
      <c r="QKB21" s="84"/>
      <c r="QKC21" s="84"/>
      <c r="QKD21" s="84"/>
      <c r="QKE21" s="84"/>
      <c r="QKF21" s="84"/>
      <c r="QKG21" s="84"/>
      <c r="QKH21" s="84"/>
      <c r="QKI21" s="84"/>
      <c r="QKJ21" s="84"/>
      <c r="QKK21" s="84"/>
      <c r="QKL21" s="84"/>
      <c r="QKM21" s="84"/>
      <c r="QKN21" s="84"/>
      <c r="QKO21" s="84"/>
      <c r="QKP21" s="84"/>
      <c r="QKQ21" s="84"/>
      <c r="QKR21" s="84"/>
      <c r="QKS21" s="84"/>
      <c r="QKT21" s="84"/>
      <c r="QKU21" s="84"/>
      <c r="QKV21" s="84"/>
      <c r="QKW21" s="84"/>
      <c r="QKX21" s="84"/>
      <c r="QKY21" s="84"/>
      <c r="QKZ21" s="84"/>
      <c r="QLA21" s="84"/>
      <c r="QLB21" s="84"/>
      <c r="QLC21" s="84"/>
      <c r="QLD21" s="84"/>
      <c r="QLE21" s="84"/>
      <c r="QLF21" s="84"/>
      <c r="QLG21" s="84"/>
      <c r="QLH21" s="84"/>
      <c r="QLI21" s="84"/>
      <c r="QLJ21" s="84"/>
      <c r="QLK21" s="84"/>
      <c r="QLL21" s="84"/>
      <c r="QLM21" s="84"/>
      <c r="QLN21" s="84"/>
      <c r="QLO21" s="84"/>
      <c r="QLP21" s="84"/>
      <c r="QLQ21" s="84"/>
      <c r="QLR21" s="84"/>
      <c r="QLS21" s="84"/>
      <c r="QLT21" s="84"/>
      <c r="QLU21" s="84"/>
      <c r="QLV21" s="84"/>
      <c r="QLW21" s="84"/>
      <c r="QLX21" s="84"/>
      <c r="QLY21" s="84"/>
      <c r="QLZ21" s="84"/>
      <c r="QMA21" s="84"/>
      <c r="QMB21" s="84"/>
      <c r="QMC21" s="84"/>
      <c r="QMD21" s="84"/>
      <c r="QME21" s="84"/>
      <c r="QMF21" s="84"/>
      <c r="QMG21" s="84"/>
      <c r="QMH21" s="84"/>
      <c r="QMI21" s="84"/>
      <c r="QMJ21" s="84"/>
      <c r="QMK21" s="84"/>
      <c r="QML21" s="84"/>
      <c r="QMM21" s="84"/>
      <c r="QMN21" s="84"/>
      <c r="QMO21" s="84"/>
      <c r="QMP21" s="84"/>
      <c r="QMQ21" s="84"/>
      <c r="QMR21" s="84"/>
      <c r="QMS21" s="84"/>
      <c r="QMT21" s="84"/>
      <c r="QMU21" s="84"/>
      <c r="QMV21" s="84"/>
      <c r="QMW21" s="84"/>
      <c r="QMX21" s="84"/>
      <c r="QMY21" s="84"/>
      <c r="QMZ21" s="84"/>
      <c r="QNA21" s="84"/>
      <c r="QNB21" s="84"/>
      <c r="QNC21" s="84"/>
      <c r="QND21" s="84"/>
      <c r="QNE21" s="84"/>
      <c r="QNF21" s="84"/>
      <c r="QNG21" s="84"/>
      <c r="QNH21" s="84"/>
      <c r="QNI21" s="84"/>
      <c r="QNJ21" s="84"/>
      <c r="QNK21" s="84"/>
      <c r="QNL21" s="84"/>
      <c r="QNM21" s="84"/>
      <c r="QNN21" s="84"/>
      <c r="QNO21" s="84"/>
      <c r="QNP21" s="84"/>
      <c r="QNQ21" s="84"/>
      <c r="QNR21" s="84"/>
      <c r="QNS21" s="84"/>
      <c r="QNT21" s="84"/>
      <c r="QNU21" s="84"/>
      <c r="QNV21" s="84"/>
      <c r="QNW21" s="84"/>
      <c r="QNX21" s="84"/>
      <c r="QNY21" s="84"/>
      <c r="QNZ21" s="84"/>
      <c r="QOA21" s="84"/>
      <c r="QOB21" s="84"/>
      <c r="QOC21" s="84"/>
      <c r="QOD21" s="84"/>
      <c r="QOE21" s="84"/>
      <c r="QOF21" s="84"/>
      <c r="QOG21" s="84"/>
      <c r="QOH21" s="84"/>
      <c r="QOI21" s="84"/>
      <c r="QOJ21" s="84"/>
      <c r="QOK21" s="84"/>
      <c r="QOL21" s="84"/>
      <c r="QOM21" s="84"/>
      <c r="QON21" s="84"/>
      <c r="QOO21" s="84"/>
      <c r="QOP21" s="84"/>
      <c r="QOQ21" s="84"/>
      <c r="QOR21" s="84"/>
      <c r="QOS21" s="84"/>
      <c r="QOT21" s="84"/>
      <c r="QOU21" s="84"/>
      <c r="QOV21" s="84"/>
      <c r="QOW21" s="84"/>
      <c r="QOX21" s="84"/>
      <c r="QOY21" s="84"/>
      <c r="QOZ21" s="84"/>
      <c r="QPA21" s="84"/>
      <c r="QPB21" s="84"/>
      <c r="QPC21" s="84"/>
      <c r="QPD21" s="84"/>
      <c r="QPE21" s="84"/>
      <c r="QPF21" s="84"/>
      <c r="QPG21" s="84"/>
      <c r="QPH21" s="84"/>
      <c r="QPI21" s="84"/>
      <c r="QPJ21" s="84"/>
      <c r="QPK21" s="84"/>
      <c r="QPL21" s="84"/>
      <c r="QPM21" s="84"/>
      <c r="QPN21" s="84"/>
      <c r="QPO21" s="84"/>
      <c r="QPP21" s="84"/>
      <c r="QPQ21" s="84"/>
      <c r="QPR21" s="84"/>
      <c r="QPS21" s="84"/>
      <c r="QPT21" s="84"/>
      <c r="QPU21" s="84"/>
      <c r="QPV21" s="84"/>
      <c r="QPW21" s="84"/>
      <c r="QPX21" s="84"/>
      <c r="QPY21" s="84"/>
      <c r="QPZ21" s="84"/>
      <c r="QQA21" s="84"/>
      <c r="QQB21" s="84"/>
      <c r="QQC21" s="84"/>
      <c r="QQD21" s="84"/>
      <c r="QQE21" s="84"/>
      <c r="QQF21" s="84"/>
      <c r="QQG21" s="84"/>
      <c r="QQH21" s="84"/>
      <c r="QQI21" s="84"/>
      <c r="QQJ21" s="84"/>
      <c r="QQK21" s="84"/>
      <c r="QQL21" s="84"/>
      <c r="QQM21" s="84"/>
      <c r="QQN21" s="84"/>
      <c r="QQO21" s="84"/>
      <c r="QQP21" s="84"/>
      <c r="QQQ21" s="84"/>
      <c r="QQR21" s="84"/>
      <c r="QQS21" s="84"/>
      <c r="QQT21" s="84"/>
      <c r="QQU21" s="84"/>
      <c r="QQV21" s="84"/>
      <c r="QQW21" s="84"/>
      <c r="QQX21" s="84"/>
      <c r="QQY21" s="84"/>
      <c r="QQZ21" s="84"/>
      <c r="QRA21" s="84"/>
      <c r="QRB21" s="84"/>
      <c r="QRC21" s="84"/>
      <c r="QRD21" s="84"/>
      <c r="QRE21" s="84"/>
      <c r="QRF21" s="84"/>
      <c r="QRG21" s="84"/>
      <c r="QRH21" s="84"/>
      <c r="QRI21" s="84"/>
      <c r="QRJ21" s="84"/>
      <c r="QRK21" s="84"/>
      <c r="QRL21" s="84"/>
      <c r="QRM21" s="84"/>
      <c r="QRN21" s="84"/>
      <c r="QRO21" s="84"/>
      <c r="QRP21" s="84"/>
      <c r="QRQ21" s="84"/>
      <c r="QRR21" s="84"/>
      <c r="QRS21" s="84"/>
      <c r="QRT21" s="84"/>
      <c r="QRU21" s="84"/>
      <c r="QRV21" s="84"/>
      <c r="QRW21" s="84"/>
      <c r="QRX21" s="84"/>
      <c r="QRY21" s="84"/>
      <c r="QRZ21" s="84"/>
      <c r="QSA21" s="84"/>
      <c r="QSB21" s="84"/>
      <c r="QSC21" s="84"/>
      <c r="QSD21" s="84"/>
      <c r="QSE21" s="84"/>
      <c r="QSF21" s="84"/>
      <c r="QSG21" s="84"/>
      <c r="QSH21" s="84"/>
      <c r="QSI21" s="84"/>
      <c r="QSJ21" s="84"/>
      <c r="QSK21" s="84"/>
      <c r="QSL21" s="84"/>
      <c r="QSM21" s="84"/>
      <c r="QSN21" s="84"/>
      <c r="QSO21" s="84"/>
      <c r="QSP21" s="84"/>
      <c r="QSQ21" s="84"/>
      <c r="QSR21" s="84"/>
      <c r="QSS21" s="84"/>
      <c r="QST21" s="84"/>
      <c r="QSU21" s="84"/>
      <c r="QSV21" s="84"/>
      <c r="QSW21" s="84"/>
      <c r="QSX21" s="84"/>
      <c r="QSY21" s="84"/>
      <c r="QSZ21" s="84"/>
      <c r="QTA21" s="84"/>
      <c r="QTB21" s="84"/>
      <c r="QTC21" s="84"/>
      <c r="QTD21" s="84"/>
      <c r="QTE21" s="84"/>
      <c r="QTF21" s="84"/>
      <c r="QTG21" s="84"/>
      <c r="QTH21" s="84"/>
      <c r="QTI21" s="84"/>
      <c r="QTJ21" s="84"/>
      <c r="QTK21" s="84"/>
      <c r="QTL21" s="84"/>
      <c r="QTM21" s="84"/>
      <c r="QTN21" s="84"/>
      <c r="QTO21" s="84"/>
      <c r="QTP21" s="84"/>
      <c r="QTQ21" s="84"/>
      <c r="QTR21" s="84"/>
      <c r="QTS21" s="84"/>
      <c r="QTT21" s="84"/>
      <c r="QTU21" s="84"/>
      <c r="QTV21" s="84"/>
      <c r="QTW21" s="84"/>
      <c r="QTX21" s="84"/>
      <c r="QTY21" s="84"/>
      <c r="QTZ21" s="84"/>
      <c r="QUA21" s="84"/>
      <c r="QUB21" s="84"/>
      <c r="QUC21" s="84"/>
      <c r="QUD21" s="84"/>
      <c r="QUE21" s="84"/>
      <c r="QUF21" s="84"/>
      <c r="QUG21" s="84"/>
      <c r="QUH21" s="84"/>
      <c r="QUI21" s="84"/>
      <c r="QUJ21" s="84"/>
      <c r="QUK21" s="84"/>
      <c r="QUL21" s="84"/>
      <c r="QUM21" s="84"/>
      <c r="QUN21" s="84"/>
      <c r="QUO21" s="84"/>
      <c r="QUP21" s="84"/>
      <c r="QUQ21" s="84"/>
      <c r="QUR21" s="84"/>
      <c r="QUS21" s="84"/>
      <c r="QUT21" s="84"/>
      <c r="QUU21" s="84"/>
      <c r="QUV21" s="84"/>
      <c r="QUW21" s="84"/>
      <c r="QUX21" s="84"/>
      <c r="QUY21" s="84"/>
      <c r="QUZ21" s="84"/>
      <c r="QVA21" s="84"/>
      <c r="QVB21" s="84"/>
      <c r="QVC21" s="84"/>
      <c r="QVD21" s="84"/>
      <c r="QVE21" s="84"/>
      <c r="QVF21" s="84"/>
      <c r="QVG21" s="84"/>
      <c r="QVH21" s="84"/>
      <c r="QVI21" s="84"/>
      <c r="QVJ21" s="84"/>
      <c r="QVK21" s="84"/>
      <c r="QVL21" s="84"/>
      <c r="QVM21" s="84"/>
      <c r="QVN21" s="84"/>
      <c r="QVO21" s="84"/>
      <c r="QVP21" s="84"/>
      <c r="QVQ21" s="84"/>
      <c r="QVR21" s="84"/>
      <c r="QVS21" s="84"/>
      <c r="QVT21" s="84"/>
      <c r="QVU21" s="84"/>
      <c r="QVV21" s="84"/>
      <c r="QVW21" s="84"/>
      <c r="QVX21" s="84"/>
      <c r="QVY21" s="84"/>
      <c r="QVZ21" s="84"/>
      <c r="QWA21" s="84"/>
      <c r="QWB21" s="84"/>
      <c r="QWC21" s="84"/>
      <c r="QWD21" s="84"/>
      <c r="QWE21" s="84"/>
      <c r="QWF21" s="84"/>
      <c r="QWG21" s="84"/>
      <c r="QWH21" s="84"/>
      <c r="QWI21" s="84"/>
      <c r="QWJ21" s="84"/>
      <c r="QWK21" s="84"/>
      <c r="QWL21" s="84"/>
      <c r="QWM21" s="84"/>
      <c r="QWN21" s="84"/>
      <c r="QWO21" s="84"/>
      <c r="QWP21" s="84"/>
      <c r="QWQ21" s="84"/>
      <c r="QWR21" s="84"/>
      <c r="QWS21" s="84"/>
      <c r="QWT21" s="84"/>
      <c r="QWU21" s="84"/>
      <c r="QWV21" s="84"/>
      <c r="QWW21" s="84"/>
      <c r="QWX21" s="84"/>
      <c r="QWY21" s="84"/>
      <c r="QWZ21" s="84"/>
      <c r="QXA21" s="84"/>
      <c r="QXB21" s="84"/>
      <c r="QXC21" s="84"/>
      <c r="QXD21" s="84"/>
      <c r="QXE21" s="84"/>
      <c r="QXF21" s="84"/>
      <c r="QXG21" s="84"/>
      <c r="QXH21" s="84"/>
      <c r="QXI21" s="84"/>
      <c r="QXJ21" s="84"/>
      <c r="QXK21" s="84"/>
      <c r="QXL21" s="84"/>
      <c r="QXM21" s="84"/>
      <c r="QXN21" s="84"/>
      <c r="QXO21" s="84"/>
      <c r="QXP21" s="84"/>
      <c r="QXQ21" s="84"/>
      <c r="QXR21" s="84"/>
      <c r="QXS21" s="84"/>
      <c r="QXT21" s="84"/>
      <c r="QXU21" s="84"/>
      <c r="QXV21" s="84"/>
      <c r="QXW21" s="84"/>
      <c r="QXX21" s="84"/>
      <c r="QXY21" s="84"/>
      <c r="QXZ21" s="84"/>
      <c r="QYA21" s="84"/>
      <c r="QYB21" s="84"/>
      <c r="QYC21" s="84"/>
      <c r="QYD21" s="84"/>
      <c r="QYE21" s="84"/>
      <c r="QYF21" s="84"/>
      <c r="QYG21" s="84"/>
      <c r="QYH21" s="84"/>
      <c r="QYI21" s="84"/>
      <c r="QYJ21" s="84"/>
      <c r="QYK21" s="84"/>
      <c r="QYL21" s="84"/>
      <c r="QYM21" s="84"/>
      <c r="QYN21" s="84"/>
      <c r="QYO21" s="84"/>
      <c r="QYP21" s="84"/>
      <c r="QYQ21" s="84"/>
      <c r="QYR21" s="84"/>
      <c r="QYS21" s="84"/>
      <c r="QYT21" s="84"/>
      <c r="QYU21" s="84"/>
      <c r="QYV21" s="84"/>
      <c r="QYW21" s="84"/>
      <c r="QYX21" s="84"/>
      <c r="QYY21" s="84"/>
      <c r="QYZ21" s="84"/>
      <c r="QZA21" s="84"/>
      <c r="QZB21" s="84"/>
      <c r="QZC21" s="84"/>
      <c r="QZD21" s="84"/>
      <c r="QZE21" s="84"/>
      <c r="QZF21" s="84"/>
      <c r="QZG21" s="84"/>
      <c r="QZH21" s="84"/>
      <c r="QZI21" s="84"/>
      <c r="QZJ21" s="84"/>
      <c r="QZK21" s="84"/>
      <c r="QZL21" s="84"/>
      <c r="QZM21" s="84"/>
      <c r="QZN21" s="84"/>
      <c r="QZO21" s="84"/>
      <c r="QZP21" s="84"/>
      <c r="QZQ21" s="84"/>
      <c r="QZR21" s="84"/>
      <c r="QZS21" s="84"/>
      <c r="QZT21" s="84"/>
      <c r="QZU21" s="84"/>
      <c r="QZV21" s="84"/>
      <c r="QZW21" s="84"/>
      <c r="QZX21" s="84"/>
      <c r="QZY21" s="84"/>
      <c r="QZZ21" s="84"/>
      <c r="RAA21" s="84"/>
      <c r="RAB21" s="84"/>
      <c r="RAC21" s="84"/>
      <c r="RAD21" s="84"/>
      <c r="RAE21" s="84"/>
      <c r="RAF21" s="84"/>
      <c r="RAG21" s="84"/>
      <c r="RAH21" s="84"/>
      <c r="RAI21" s="84"/>
      <c r="RAJ21" s="84"/>
      <c r="RAK21" s="84"/>
      <c r="RAL21" s="84"/>
      <c r="RAM21" s="84"/>
      <c r="RAN21" s="84"/>
      <c r="RAO21" s="84"/>
      <c r="RAP21" s="84"/>
      <c r="RAQ21" s="84"/>
      <c r="RAR21" s="84"/>
      <c r="RAS21" s="84"/>
      <c r="RAT21" s="84"/>
      <c r="RAU21" s="84"/>
      <c r="RAV21" s="84"/>
      <c r="RAW21" s="84"/>
      <c r="RAX21" s="84"/>
      <c r="RAY21" s="84"/>
      <c r="RAZ21" s="84"/>
      <c r="RBA21" s="84"/>
      <c r="RBB21" s="84"/>
      <c r="RBC21" s="84"/>
      <c r="RBD21" s="84"/>
      <c r="RBE21" s="84"/>
      <c r="RBF21" s="84"/>
      <c r="RBG21" s="84"/>
      <c r="RBH21" s="84"/>
      <c r="RBI21" s="84"/>
      <c r="RBJ21" s="84"/>
      <c r="RBK21" s="84"/>
      <c r="RBL21" s="84"/>
      <c r="RBM21" s="84"/>
      <c r="RBN21" s="84"/>
      <c r="RBO21" s="84"/>
      <c r="RBP21" s="84"/>
      <c r="RBQ21" s="84"/>
      <c r="RBR21" s="84"/>
      <c r="RBS21" s="84"/>
      <c r="RBT21" s="84"/>
      <c r="RBU21" s="84"/>
      <c r="RBV21" s="84"/>
      <c r="RBW21" s="84"/>
      <c r="RBX21" s="84"/>
      <c r="RBY21" s="84"/>
      <c r="RBZ21" s="84"/>
      <c r="RCA21" s="84"/>
      <c r="RCB21" s="84"/>
      <c r="RCC21" s="84"/>
      <c r="RCD21" s="84"/>
      <c r="RCE21" s="84"/>
      <c r="RCF21" s="84"/>
      <c r="RCG21" s="84"/>
      <c r="RCH21" s="84"/>
      <c r="RCI21" s="84"/>
      <c r="RCJ21" s="84"/>
      <c r="RCK21" s="84"/>
      <c r="RCL21" s="84"/>
      <c r="RCM21" s="84"/>
      <c r="RCN21" s="84"/>
      <c r="RCO21" s="84"/>
      <c r="RCP21" s="84"/>
      <c r="RCQ21" s="84"/>
      <c r="RCR21" s="84"/>
      <c r="RCS21" s="84"/>
      <c r="RCT21" s="84"/>
      <c r="RCU21" s="84"/>
      <c r="RCV21" s="84"/>
      <c r="RCW21" s="84"/>
      <c r="RCX21" s="84"/>
      <c r="RCY21" s="84"/>
      <c r="RCZ21" s="84"/>
      <c r="RDA21" s="84"/>
      <c r="RDB21" s="84"/>
      <c r="RDC21" s="84"/>
      <c r="RDD21" s="84"/>
      <c r="RDE21" s="84"/>
      <c r="RDF21" s="84"/>
      <c r="RDG21" s="84"/>
      <c r="RDH21" s="84"/>
      <c r="RDI21" s="84"/>
      <c r="RDJ21" s="84"/>
      <c r="RDK21" s="84"/>
      <c r="RDL21" s="84"/>
      <c r="RDM21" s="84"/>
      <c r="RDN21" s="84"/>
      <c r="RDO21" s="84"/>
      <c r="RDP21" s="84"/>
      <c r="RDQ21" s="84"/>
      <c r="RDR21" s="84"/>
      <c r="RDS21" s="84"/>
      <c r="RDT21" s="84"/>
      <c r="RDU21" s="84"/>
      <c r="RDV21" s="84"/>
      <c r="RDW21" s="84"/>
      <c r="RDX21" s="84"/>
      <c r="RDY21" s="84"/>
      <c r="RDZ21" s="84"/>
      <c r="REA21" s="84"/>
      <c r="REB21" s="84"/>
      <c r="REC21" s="84"/>
      <c r="RED21" s="84"/>
      <c r="REE21" s="84"/>
      <c r="REF21" s="84"/>
      <c r="REG21" s="84"/>
      <c r="REH21" s="84"/>
      <c r="REI21" s="84"/>
      <c r="REJ21" s="84"/>
      <c r="REK21" s="84"/>
      <c r="REL21" s="84"/>
      <c r="REM21" s="84"/>
      <c r="REN21" s="84"/>
      <c r="REO21" s="84"/>
      <c r="REP21" s="84"/>
      <c r="REQ21" s="84"/>
      <c r="RER21" s="84"/>
      <c r="RES21" s="84"/>
      <c r="RET21" s="84"/>
      <c r="REU21" s="84"/>
      <c r="REV21" s="84"/>
      <c r="REW21" s="84"/>
      <c r="REX21" s="84"/>
      <c r="REY21" s="84"/>
      <c r="REZ21" s="84"/>
      <c r="RFA21" s="84"/>
      <c r="RFB21" s="84"/>
      <c r="RFC21" s="84"/>
      <c r="RFD21" s="84"/>
      <c r="RFE21" s="84"/>
      <c r="RFF21" s="84"/>
      <c r="RFG21" s="84"/>
      <c r="RFH21" s="84"/>
      <c r="RFI21" s="84"/>
      <c r="RFJ21" s="84"/>
      <c r="RFK21" s="84"/>
      <c r="RFL21" s="84"/>
      <c r="RFM21" s="84"/>
      <c r="RFN21" s="84"/>
      <c r="RFO21" s="84"/>
      <c r="RFP21" s="84"/>
      <c r="RFQ21" s="84"/>
      <c r="RFR21" s="84"/>
      <c r="RFS21" s="84"/>
      <c r="RFT21" s="84"/>
      <c r="RFU21" s="84"/>
      <c r="RFV21" s="84"/>
      <c r="RFW21" s="84"/>
      <c r="RFX21" s="84"/>
      <c r="RFY21" s="84"/>
      <c r="RFZ21" s="84"/>
      <c r="RGA21" s="84"/>
      <c r="RGB21" s="84"/>
      <c r="RGC21" s="84"/>
      <c r="RGD21" s="84"/>
      <c r="RGE21" s="84"/>
      <c r="RGF21" s="84"/>
      <c r="RGG21" s="84"/>
      <c r="RGH21" s="84"/>
      <c r="RGI21" s="84"/>
      <c r="RGJ21" s="84"/>
      <c r="RGK21" s="84"/>
      <c r="RGL21" s="84"/>
      <c r="RGM21" s="84"/>
      <c r="RGN21" s="84"/>
      <c r="RGO21" s="84"/>
      <c r="RGP21" s="84"/>
      <c r="RGQ21" s="84"/>
      <c r="RGR21" s="84"/>
      <c r="RGS21" s="84"/>
      <c r="RGT21" s="84"/>
      <c r="RGU21" s="84"/>
      <c r="RGV21" s="84"/>
      <c r="RGW21" s="84"/>
      <c r="RGX21" s="84"/>
      <c r="RGY21" s="84"/>
      <c r="RGZ21" s="84"/>
      <c r="RHA21" s="84"/>
      <c r="RHB21" s="84"/>
      <c r="RHC21" s="84"/>
      <c r="RHD21" s="84"/>
      <c r="RHE21" s="84"/>
      <c r="RHF21" s="84"/>
      <c r="RHG21" s="84"/>
      <c r="RHH21" s="84"/>
      <c r="RHI21" s="84"/>
      <c r="RHJ21" s="84"/>
      <c r="RHK21" s="84"/>
      <c r="RHL21" s="84"/>
      <c r="RHM21" s="84"/>
      <c r="RHN21" s="84"/>
      <c r="RHO21" s="84"/>
      <c r="RHP21" s="84"/>
      <c r="RHQ21" s="84"/>
      <c r="RHR21" s="84"/>
      <c r="RHS21" s="84"/>
      <c r="RHT21" s="84"/>
      <c r="RHU21" s="84"/>
      <c r="RHV21" s="84"/>
      <c r="RHW21" s="84"/>
      <c r="RHX21" s="84"/>
      <c r="RHY21" s="84"/>
      <c r="RHZ21" s="84"/>
      <c r="RIA21" s="84"/>
      <c r="RIB21" s="84"/>
      <c r="RIC21" s="84"/>
      <c r="RID21" s="84"/>
      <c r="RIE21" s="84"/>
      <c r="RIF21" s="84"/>
      <c r="RIG21" s="84"/>
      <c r="RIH21" s="84"/>
      <c r="RII21" s="84"/>
      <c r="RIJ21" s="84"/>
      <c r="RIK21" s="84"/>
      <c r="RIL21" s="84"/>
      <c r="RIM21" s="84"/>
      <c r="RIN21" s="84"/>
      <c r="RIO21" s="84"/>
      <c r="RIP21" s="84"/>
      <c r="RIQ21" s="84"/>
      <c r="RIR21" s="84"/>
      <c r="RIS21" s="84"/>
      <c r="RIT21" s="84"/>
      <c r="RIU21" s="84"/>
      <c r="RIV21" s="84"/>
      <c r="RIW21" s="84"/>
      <c r="RIX21" s="84"/>
      <c r="RIY21" s="84"/>
      <c r="RIZ21" s="84"/>
      <c r="RJA21" s="84"/>
      <c r="RJB21" s="84"/>
      <c r="RJC21" s="84"/>
      <c r="RJD21" s="84"/>
      <c r="RJE21" s="84"/>
      <c r="RJF21" s="84"/>
      <c r="RJG21" s="84"/>
      <c r="RJH21" s="84"/>
      <c r="RJI21" s="84"/>
      <c r="RJJ21" s="84"/>
      <c r="RJK21" s="84"/>
      <c r="RJL21" s="84"/>
      <c r="RJM21" s="84"/>
      <c r="RJN21" s="84"/>
      <c r="RJO21" s="84"/>
      <c r="RJP21" s="84"/>
      <c r="RJQ21" s="84"/>
      <c r="RJR21" s="84"/>
      <c r="RJS21" s="84"/>
      <c r="RJT21" s="84"/>
      <c r="RJU21" s="84"/>
      <c r="RJV21" s="84"/>
      <c r="RJW21" s="84"/>
      <c r="RJX21" s="84"/>
      <c r="RJY21" s="84"/>
      <c r="RJZ21" s="84"/>
      <c r="RKA21" s="84"/>
      <c r="RKB21" s="84"/>
      <c r="RKC21" s="84"/>
      <c r="RKD21" s="84"/>
      <c r="RKE21" s="84"/>
      <c r="RKF21" s="84"/>
      <c r="RKG21" s="84"/>
      <c r="RKH21" s="84"/>
      <c r="RKI21" s="84"/>
      <c r="RKJ21" s="84"/>
      <c r="RKK21" s="84"/>
      <c r="RKL21" s="84"/>
      <c r="RKM21" s="84"/>
      <c r="RKN21" s="84"/>
      <c r="RKO21" s="84"/>
      <c r="RKP21" s="84"/>
      <c r="RKQ21" s="84"/>
      <c r="RKR21" s="84"/>
      <c r="RKS21" s="84"/>
      <c r="RKT21" s="84"/>
      <c r="RKU21" s="84"/>
      <c r="RKV21" s="84"/>
      <c r="RKW21" s="84"/>
      <c r="RKX21" s="84"/>
      <c r="RKY21" s="84"/>
      <c r="RKZ21" s="84"/>
      <c r="RLA21" s="84"/>
      <c r="RLB21" s="84"/>
      <c r="RLC21" s="84"/>
      <c r="RLD21" s="84"/>
      <c r="RLE21" s="84"/>
      <c r="RLF21" s="84"/>
      <c r="RLG21" s="84"/>
      <c r="RLH21" s="84"/>
      <c r="RLI21" s="84"/>
      <c r="RLJ21" s="84"/>
      <c r="RLK21" s="84"/>
      <c r="RLL21" s="84"/>
      <c r="RLM21" s="84"/>
      <c r="RLN21" s="84"/>
      <c r="RLO21" s="84"/>
      <c r="RLP21" s="84"/>
      <c r="RLQ21" s="84"/>
      <c r="RLR21" s="84"/>
      <c r="RLS21" s="84"/>
      <c r="RLT21" s="84"/>
      <c r="RLU21" s="84"/>
      <c r="RLV21" s="84"/>
      <c r="RLW21" s="84"/>
      <c r="RLX21" s="84"/>
      <c r="RLY21" s="84"/>
      <c r="RLZ21" s="84"/>
      <c r="RMA21" s="84"/>
      <c r="RMB21" s="84"/>
      <c r="RMC21" s="84"/>
      <c r="RMD21" s="84"/>
      <c r="RME21" s="84"/>
      <c r="RMF21" s="84"/>
      <c r="RMG21" s="84"/>
      <c r="RMH21" s="84"/>
      <c r="RMI21" s="84"/>
      <c r="RMJ21" s="84"/>
      <c r="RMK21" s="84"/>
      <c r="RML21" s="84"/>
      <c r="RMM21" s="84"/>
      <c r="RMN21" s="84"/>
      <c r="RMO21" s="84"/>
      <c r="RMP21" s="84"/>
      <c r="RMQ21" s="84"/>
      <c r="RMR21" s="84"/>
      <c r="RMS21" s="84"/>
      <c r="RMT21" s="84"/>
      <c r="RMU21" s="84"/>
      <c r="RMV21" s="84"/>
      <c r="RMW21" s="84"/>
      <c r="RMX21" s="84"/>
      <c r="RMY21" s="84"/>
      <c r="RMZ21" s="84"/>
      <c r="RNA21" s="84"/>
      <c r="RNB21" s="84"/>
      <c r="RNC21" s="84"/>
      <c r="RND21" s="84"/>
      <c r="RNE21" s="84"/>
      <c r="RNF21" s="84"/>
      <c r="RNG21" s="84"/>
      <c r="RNH21" s="84"/>
      <c r="RNI21" s="84"/>
      <c r="RNJ21" s="84"/>
      <c r="RNK21" s="84"/>
      <c r="RNL21" s="84"/>
      <c r="RNM21" s="84"/>
      <c r="RNN21" s="84"/>
      <c r="RNO21" s="84"/>
      <c r="RNP21" s="84"/>
      <c r="RNQ21" s="84"/>
      <c r="RNR21" s="84"/>
      <c r="RNS21" s="84"/>
      <c r="RNT21" s="84"/>
      <c r="RNU21" s="84"/>
      <c r="RNV21" s="84"/>
      <c r="RNW21" s="84"/>
      <c r="RNX21" s="84"/>
      <c r="RNY21" s="84"/>
      <c r="RNZ21" s="84"/>
      <c r="ROA21" s="84"/>
      <c r="ROB21" s="84"/>
      <c r="ROC21" s="84"/>
      <c r="ROD21" s="84"/>
      <c r="ROE21" s="84"/>
      <c r="ROF21" s="84"/>
      <c r="ROG21" s="84"/>
      <c r="ROH21" s="84"/>
      <c r="ROI21" s="84"/>
      <c r="ROJ21" s="84"/>
      <c r="ROK21" s="84"/>
      <c r="ROL21" s="84"/>
      <c r="ROM21" s="84"/>
      <c r="RON21" s="84"/>
      <c r="ROO21" s="84"/>
      <c r="ROP21" s="84"/>
      <c r="ROQ21" s="84"/>
      <c r="ROR21" s="84"/>
      <c r="ROS21" s="84"/>
      <c r="ROT21" s="84"/>
      <c r="ROU21" s="84"/>
      <c r="ROV21" s="84"/>
      <c r="ROW21" s="84"/>
      <c r="ROX21" s="84"/>
      <c r="ROY21" s="84"/>
      <c r="ROZ21" s="84"/>
      <c r="RPA21" s="84"/>
      <c r="RPB21" s="84"/>
      <c r="RPC21" s="84"/>
      <c r="RPD21" s="84"/>
      <c r="RPE21" s="84"/>
      <c r="RPF21" s="84"/>
      <c r="RPG21" s="84"/>
      <c r="RPH21" s="84"/>
      <c r="RPI21" s="84"/>
      <c r="RPJ21" s="84"/>
      <c r="RPK21" s="84"/>
      <c r="RPL21" s="84"/>
      <c r="RPM21" s="84"/>
      <c r="RPN21" s="84"/>
      <c r="RPO21" s="84"/>
      <c r="RPP21" s="84"/>
      <c r="RPQ21" s="84"/>
      <c r="RPR21" s="84"/>
      <c r="RPS21" s="84"/>
      <c r="RPT21" s="84"/>
      <c r="RPU21" s="84"/>
      <c r="RPV21" s="84"/>
      <c r="RPW21" s="84"/>
      <c r="RPX21" s="84"/>
      <c r="RPY21" s="84"/>
      <c r="RPZ21" s="84"/>
      <c r="RQA21" s="84"/>
      <c r="RQB21" s="84"/>
      <c r="RQC21" s="84"/>
      <c r="RQD21" s="84"/>
      <c r="RQE21" s="84"/>
      <c r="RQF21" s="84"/>
      <c r="RQG21" s="84"/>
      <c r="RQH21" s="84"/>
      <c r="RQI21" s="84"/>
      <c r="RQJ21" s="84"/>
      <c r="RQK21" s="84"/>
      <c r="RQL21" s="84"/>
      <c r="RQM21" s="84"/>
      <c r="RQN21" s="84"/>
      <c r="RQO21" s="84"/>
      <c r="RQP21" s="84"/>
      <c r="RQQ21" s="84"/>
      <c r="RQR21" s="84"/>
      <c r="RQS21" s="84"/>
      <c r="RQT21" s="84"/>
      <c r="RQU21" s="84"/>
      <c r="RQV21" s="84"/>
      <c r="RQW21" s="84"/>
      <c r="RQX21" s="84"/>
      <c r="RQY21" s="84"/>
      <c r="RQZ21" s="84"/>
      <c r="RRA21" s="84"/>
      <c r="RRB21" s="84"/>
      <c r="RRC21" s="84"/>
      <c r="RRD21" s="84"/>
      <c r="RRE21" s="84"/>
      <c r="RRF21" s="84"/>
      <c r="RRG21" s="84"/>
      <c r="RRH21" s="84"/>
      <c r="RRI21" s="84"/>
      <c r="RRJ21" s="84"/>
      <c r="RRK21" s="84"/>
      <c r="RRL21" s="84"/>
      <c r="RRM21" s="84"/>
      <c r="RRN21" s="84"/>
      <c r="RRO21" s="84"/>
      <c r="RRP21" s="84"/>
      <c r="RRQ21" s="84"/>
      <c r="RRR21" s="84"/>
      <c r="RRS21" s="84"/>
      <c r="RRT21" s="84"/>
      <c r="RRU21" s="84"/>
      <c r="RRV21" s="84"/>
      <c r="RRW21" s="84"/>
      <c r="RRX21" s="84"/>
      <c r="RRY21" s="84"/>
      <c r="RRZ21" s="84"/>
      <c r="RSA21" s="84"/>
      <c r="RSB21" s="84"/>
      <c r="RSC21" s="84"/>
      <c r="RSD21" s="84"/>
      <c r="RSE21" s="84"/>
      <c r="RSF21" s="84"/>
      <c r="RSG21" s="84"/>
      <c r="RSH21" s="84"/>
      <c r="RSI21" s="84"/>
      <c r="RSJ21" s="84"/>
      <c r="RSK21" s="84"/>
      <c r="RSL21" s="84"/>
      <c r="RSM21" s="84"/>
      <c r="RSN21" s="84"/>
      <c r="RSO21" s="84"/>
      <c r="RSP21" s="84"/>
      <c r="RSQ21" s="84"/>
      <c r="RSR21" s="84"/>
      <c r="RSS21" s="84"/>
      <c r="RST21" s="84"/>
      <c r="RSU21" s="84"/>
      <c r="RSV21" s="84"/>
      <c r="RSW21" s="84"/>
      <c r="RSX21" s="84"/>
      <c r="RSY21" s="84"/>
      <c r="RSZ21" s="84"/>
      <c r="RTA21" s="84"/>
      <c r="RTB21" s="84"/>
      <c r="RTC21" s="84"/>
      <c r="RTD21" s="84"/>
      <c r="RTE21" s="84"/>
      <c r="RTF21" s="84"/>
      <c r="RTG21" s="84"/>
      <c r="RTH21" s="84"/>
      <c r="RTI21" s="84"/>
      <c r="RTJ21" s="84"/>
      <c r="RTK21" s="84"/>
      <c r="RTL21" s="84"/>
      <c r="RTM21" s="84"/>
      <c r="RTN21" s="84"/>
      <c r="RTO21" s="84"/>
      <c r="RTP21" s="84"/>
      <c r="RTQ21" s="84"/>
      <c r="RTR21" s="84"/>
      <c r="RTS21" s="84"/>
      <c r="RTT21" s="84"/>
      <c r="RTU21" s="84"/>
      <c r="RTV21" s="84"/>
      <c r="RTW21" s="84"/>
      <c r="RTX21" s="84"/>
      <c r="RTY21" s="84"/>
      <c r="RTZ21" s="84"/>
      <c r="RUA21" s="84"/>
      <c r="RUB21" s="84"/>
      <c r="RUC21" s="84"/>
      <c r="RUD21" s="84"/>
      <c r="RUE21" s="84"/>
      <c r="RUF21" s="84"/>
      <c r="RUG21" s="84"/>
      <c r="RUH21" s="84"/>
      <c r="RUI21" s="84"/>
      <c r="RUJ21" s="84"/>
      <c r="RUK21" s="84"/>
      <c r="RUL21" s="84"/>
      <c r="RUM21" s="84"/>
      <c r="RUN21" s="84"/>
      <c r="RUO21" s="84"/>
      <c r="RUP21" s="84"/>
      <c r="RUQ21" s="84"/>
      <c r="RUR21" s="84"/>
      <c r="RUS21" s="84"/>
      <c r="RUT21" s="84"/>
      <c r="RUU21" s="84"/>
      <c r="RUV21" s="84"/>
      <c r="RUW21" s="84"/>
      <c r="RUX21" s="84"/>
      <c r="RUY21" s="84"/>
      <c r="RUZ21" s="84"/>
      <c r="RVA21" s="84"/>
      <c r="RVB21" s="84"/>
      <c r="RVC21" s="84"/>
      <c r="RVD21" s="84"/>
      <c r="RVE21" s="84"/>
      <c r="RVF21" s="84"/>
      <c r="RVG21" s="84"/>
      <c r="RVH21" s="84"/>
      <c r="RVI21" s="84"/>
      <c r="RVJ21" s="84"/>
      <c r="RVK21" s="84"/>
      <c r="RVL21" s="84"/>
      <c r="RVM21" s="84"/>
      <c r="RVN21" s="84"/>
      <c r="RVO21" s="84"/>
      <c r="RVP21" s="84"/>
      <c r="RVQ21" s="84"/>
      <c r="RVR21" s="84"/>
      <c r="RVS21" s="84"/>
      <c r="RVT21" s="84"/>
      <c r="RVU21" s="84"/>
      <c r="RVV21" s="84"/>
      <c r="RVW21" s="84"/>
      <c r="RVX21" s="84"/>
      <c r="RVY21" s="84"/>
      <c r="RVZ21" s="84"/>
      <c r="RWA21" s="84"/>
      <c r="RWB21" s="84"/>
      <c r="RWC21" s="84"/>
      <c r="RWD21" s="84"/>
      <c r="RWE21" s="84"/>
      <c r="RWF21" s="84"/>
      <c r="RWG21" s="84"/>
      <c r="RWH21" s="84"/>
      <c r="RWI21" s="84"/>
      <c r="RWJ21" s="84"/>
      <c r="RWK21" s="84"/>
      <c r="RWL21" s="84"/>
      <c r="RWM21" s="84"/>
      <c r="RWN21" s="84"/>
      <c r="RWO21" s="84"/>
      <c r="RWP21" s="84"/>
      <c r="RWQ21" s="84"/>
      <c r="RWR21" s="84"/>
      <c r="RWS21" s="84"/>
      <c r="RWT21" s="84"/>
      <c r="RWU21" s="84"/>
      <c r="RWV21" s="84"/>
      <c r="RWW21" s="84"/>
      <c r="RWX21" s="84"/>
      <c r="RWY21" s="84"/>
      <c r="RWZ21" s="84"/>
      <c r="RXA21" s="84"/>
      <c r="RXB21" s="84"/>
      <c r="RXC21" s="84"/>
      <c r="RXD21" s="84"/>
      <c r="RXE21" s="84"/>
      <c r="RXF21" s="84"/>
      <c r="RXG21" s="84"/>
      <c r="RXH21" s="84"/>
      <c r="RXI21" s="84"/>
      <c r="RXJ21" s="84"/>
      <c r="RXK21" s="84"/>
      <c r="RXL21" s="84"/>
      <c r="RXM21" s="84"/>
      <c r="RXN21" s="84"/>
      <c r="RXO21" s="84"/>
      <c r="RXP21" s="84"/>
      <c r="RXQ21" s="84"/>
      <c r="RXR21" s="84"/>
      <c r="RXS21" s="84"/>
      <c r="RXT21" s="84"/>
      <c r="RXU21" s="84"/>
      <c r="RXV21" s="84"/>
      <c r="RXW21" s="84"/>
      <c r="RXX21" s="84"/>
      <c r="RXY21" s="84"/>
      <c r="RXZ21" s="84"/>
      <c r="RYA21" s="84"/>
      <c r="RYB21" s="84"/>
      <c r="RYC21" s="84"/>
      <c r="RYD21" s="84"/>
      <c r="RYE21" s="84"/>
      <c r="RYF21" s="84"/>
      <c r="RYG21" s="84"/>
      <c r="RYH21" s="84"/>
      <c r="RYI21" s="84"/>
      <c r="RYJ21" s="84"/>
      <c r="RYK21" s="84"/>
      <c r="RYL21" s="84"/>
      <c r="RYM21" s="84"/>
      <c r="RYN21" s="84"/>
      <c r="RYO21" s="84"/>
      <c r="RYP21" s="84"/>
      <c r="RYQ21" s="84"/>
      <c r="RYR21" s="84"/>
      <c r="RYS21" s="84"/>
      <c r="RYT21" s="84"/>
      <c r="RYU21" s="84"/>
      <c r="RYV21" s="84"/>
      <c r="RYW21" s="84"/>
      <c r="RYX21" s="84"/>
      <c r="RYY21" s="84"/>
      <c r="RYZ21" s="84"/>
      <c r="RZA21" s="84"/>
      <c r="RZB21" s="84"/>
      <c r="RZC21" s="84"/>
      <c r="RZD21" s="84"/>
      <c r="RZE21" s="84"/>
      <c r="RZF21" s="84"/>
      <c r="RZG21" s="84"/>
      <c r="RZH21" s="84"/>
      <c r="RZI21" s="84"/>
      <c r="RZJ21" s="84"/>
      <c r="RZK21" s="84"/>
      <c r="RZL21" s="84"/>
      <c r="RZM21" s="84"/>
      <c r="RZN21" s="84"/>
      <c r="RZO21" s="84"/>
      <c r="RZP21" s="84"/>
      <c r="RZQ21" s="84"/>
      <c r="RZR21" s="84"/>
      <c r="RZS21" s="84"/>
      <c r="RZT21" s="84"/>
      <c r="RZU21" s="84"/>
      <c r="RZV21" s="84"/>
      <c r="RZW21" s="84"/>
      <c r="RZX21" s="84"/>
      <c r="RZY21" s="84"/>
      <c r="RZZ21" s="84"/>
      <c r="SAA21" s="84"/>
      <c r="SAB21" s="84"/>
      <c r="SAC21" s="84"/>
      <c r="SAD21" s="84"/>
      <c r="SAE21" s="84"/>
      <c r="SAF21" s="84"/>
      <c r="SAG21" s="84"/>
      <c r="SAH21" s="84"/>
      <c r="SAI21" s="84"/>
      <c r="SAJ21" s="84"/>
      <c r="SAK21" s="84"/>
      <c r="SAL21" s="84"/>
      <c r="SAM21" s="84"/>
      <c r="SAN21" s="84"/>
      <c r="SAO21" s="84"/>
      <c r="SAP21" s="84"/>
      <c r="SAQ21" s="84"/>
      <c r="SAR21" s="84"/>
      <c r="SAS21" s="84"/>
      <c r="SAT21" s="84"/>
      <c r="SAU21" s="84"/>
      <c r="SAV21" s="84"/>
      <c r="SAW21" s="84"/>
      <c r="SAX21" s="84"/>
      <c r="SAY21" s="84"/>
      <c r="SAZ21" s="84"/>
      <c r="SBA21" s="84"/>
      <c r="SBB21" s="84"/>
      <c r="SBC21" s="84"/>
      <c r="SBD21" s="84"/>
      <c r="SBE21" s="84"/>
      <c r="SBF21" s="84"/>
      <c r="SBG21" s="84"/>
      <c r="SBH21" s="84"/>
      <c r="SBI21" s="84"/>
      <c r="SBJ21" s="84"/>
      <c r="SBK21" s="84"/>
      <c r="SBL21" s="84"/>
      <c r="SBM21" s="84"/>
      <c r="SBN21" s="84"/>
      <c r="SBO21" s="84"/>
      <c r="SBP21" s="84"/>
      <c r="SBQ21" s="84"/>
      <c r="SBR21" s="84"/>
      <c r="SBS21" s="84"/>
      <c r="SBT21" s="84"/>
      <c r="SBU21" s="84"/>
      <c r="SBV21" s="84"/>
      <c r="SBW21" s="84"/>
      <c r="SBX21" s="84"/>
      <c r="SBY21" s="84"/>
      <c r="SBZ21" s="84"/>
      <c r="SCA21" s="84"/>
      <c r="SCB21" s="84"/>
      <c r="SCC21" s="84"/>
      <c r="SCD21" s="84"/>
      <c r="SCE21" s="84"/>
      <c r="SCF21" s="84"/>
      <c r="SCG21" s="84"/>
      <c r="SCH21" s="84"/>
      <c r="SCI21" s="84"/>
      <c r="SCJ21" s="84"/>
      <c r="SCK21" s="84"/>
      <c r="SCL21" s="84"/>
      <c r="SCM21" s="84"/>
      <c r="SCN21" s="84"/>
      <c r="SCO21" s="84"/>
      <c r="SCP21" s="84"/>
      <c r="SCQ21" s="84"/>
      <c r="SCR21" s="84"/>
      <c r="SCS21" s="84"/>
      <c r="SCT21" s="84"/>
      <c r="SCU21" s="84"/>
      <c r="SCV21" s="84"/>
      <c r="SCW21" s="84"/>
      <c r="SCX21" s="84"/>
      <c r="SCY21" s="84"/>
      <c r="SCZ21" s="84"/>
      <c r="SDA21" s="84"/>
      <c r="SDB21" s="84"/>
      <c r="SDC21" s="84"/>
      <c r="SDD21" s="84"/>
      <c r="SDE21" s="84"/>
      <c r="SDF21" s="84"/>
      <c r="SDG21" s="84"/>
      <c r="SDH21" s="84"/>
      <c r="SDI21" s="84"/>
      <c r="SDJ21" s="84"/>
      <c r="SDK21" s="84"/>
      <c r="SDL21" s="84"/>
      <c r="SDM21" s="84"/>
      <c r="SDN21" s="84"/>
      <c r="SDO21" s="84"/>
      <c r="SDP21" s="84"/>
      <c r="SDQ21" s="84"/>
      <c r="SDR21" s="84"/>
      <c r="SDS21" s="84"/>
      <c r="SDT21" s="84"/>
      <c r="SDU21" s="84"/>
      <c r="SDV21" s="84"/>
      <c r="SDW21" s="84"/>
      <c r="SDX21" s="84"/>
      <c r="SDY21" s="84"/>
      <c r="SDZ21" s="84"/>
      <c r="SEA21" s="84"/>
      <c r="SEB21" s="84"/>
      <c r="SEC21" s="84"/>
      <c r="SED21" s="84"/>
      <c r="SEE21" s="84"/>
      <c r="SEF21" s="84"/>
      <c r="SEG21" s="84"/>
      <c r="SEH21" s="84"/>
      <c r="SEI21" s="84"/>
      <c r="SEJ21" s="84"/>
      <c r="SEK21" s="84"/>
      <c r="SEL21" s="84"/>
      <c r="SEM21" s="84"/>
      <c r="SEN21" s="84"/>
      <c r="SEO21" s="84"/>
      <c r="SEP21" s="84"/>
      <c r="SEQ21" s="84"/>
      <c r="SER21" s="84"/>
      <c r="SES21" s="84"/>
      <c r="SET21" s="84"/>
      <c r="SEU21" s="84"/>
      <c r="SEV21" s="84"/>
      <c r="SEW21" s="84"/>
      <c r="SEX21" s="84"/>
      <c r="SEY21" s="84"/>
      <c r="SEZ21" s="84"/>
      <c r="SFA21" s="84"/>
      <c r="SFB21" s="84"/>
      <c r="SFC21" s="84"/>
      <c r="SFD21" s="84"/>
      <c r="SFE21" s="84"/>
      <c r="SFF21" s="84"/>
      <c r="SFG21" s="84"/>
      <c r="SFH21" s="84"/>
      <c r="SFI21" s="84"/>
      <c r="SFJ21" s="84"/>
      <c r="SFK21" s="84"/>
      <c r="SFL21" s="84"/>
      <c r="SFM21" s="84"/>
      <c r="SFN21" s="84"/>
      <c r="SFO21" s="84"/>
      <c r="SFP21" s="84"/>
      <c r="SFQ21" s="84"/>
      <c r="SFR21" s="84"/>
      <c r="SFS21" s="84"/>
      <c r="SFT21" s="84"/>
      <c r="SFU21" s="84"/>
      <c r="SFV21" s="84"/>
      <c r="SFW21" s="84"/>
      <c r="SFX21" s="84"/>
      <c r="SFY21" s="84"/>
      <c r="SFZ21" s="84"/>
      <c r="SGA21" s="84"/>
      <c r="SGB21" s="84"/>
      <c r="SGC21" s="84"/>
      <c r="SGD21" s="84"/>
      <c r="SGE21" s="84"/>
      <c r="SGF21" s="84"/>
      <c r="SGG21" s="84"/>
      <c r="SGH21" s="84"/>
      <c r="SGI21" s="84"/>
      <c r="SGJ21" s="84"/>
      <c r="SGK21" s="84"/>
      <c r="SGL21" s="84"/>
      <c r="SGM21" s="84"/>
      <c r="SGN21" s="84"/>
      <c r="SGO21" s="84"/>
      <c r="SGP21" s="84"/>
      <c r="SGQ21" s="84"/>
      <c r="SGR21" s="84"/>
      <c r="SGS21" s="84"/>
      <c r="SGT21" s="84"/>
      <c r="SGU21" s="84"/>
      <c r="SGV21" s="84"/>
      <c r="SGW21" s="84"/>
      <c r="SGX21" s="84"/>
      <c r="SGY21" s="84"/>
      <c r="SGZ21" s="84"/>
      <c r="SHA21" s="84"/>
      <c r="SHB21" s="84"/>
      <c r="SHC21" s="84"/>
      <c r="SHD21" s="84"/>
      <c r="SHE21" s="84"/>
      <c r="SHF21" s="84"/>
      <c r="SHG21" s="84"/>
      <c r="SHH21" s="84"/>
      <c r="SHI21" s="84"/>
      <c r="SHJ21" s="84"/>
      <c r="SHK21" s="84"/>
      <c r="SHL21" s="84"/>
      <c r="SHM21" s="84"/>
      <c r="SHN21" s="84"/>
      <c r="SHO21" s="84"/>
      <c r="SHP21" s="84"/>
      <c r="SHQ21" s="84"/>
      <c r="SHR21" s="84"/>
      <c r="SHS21" s="84"/>
      <c r="SHT21" s="84"/>
      <c r="SHU21" s="84"/>
      <c r="SHV21" s="84"/>
      <c r="SHW21" s="84"/>
      <c r="SHX21" s="84"/>
      <c r="SHY21" s="84"/>
      <c r="SHZ21" s="84"/>
      <c r="SIA21" s="84"/>
      <c r="SIB21" s="84"/>
      <c r="SIC21" s="84"/>
      <c r="SID21" s="84"/>
      <c r="SIE21" s="84"/>
      <c r="SIF21" s="84"/>
      <c r="SIG21" s="84"/>
      <c r="SIH21" s="84"/>
      <c r="SII21" s="84"/>
      <c r="SIJ21" s="84"/>
      <c r="SIK21" s="84"/>
      <c r="SIL21" s="84"/>
      <c r="SIM21" s="84"/>
      <c r="SIN21" s="84"/>
      <c r="SIO21" s="84"/>
      <c r="SIP21" s="84"/>
      <c r="SIQ21" s="84"/>
      <c r="SIR21" s="84"/>
      <c r="SIS21" s="84"/>
      <c r="SIT21" s="84"/>
      <c r="SIU21" s="84"/>
      <c r="SIV21" s="84"/>
      <c r="SIW21" s="84"/>
      <c r="SIX21" s="84"/>
      <c r="SIY21" s="84"/>
      <c r="SIZ21" s="84"/>
      <c r="SJA21" s="84"/>
      <c r="SJB21" s="84"/>
      <c r="SJC21" s="84"/>
      <c r="SJD21" s="84"/>
      <c r="SJE21" s="84"/>
      <c r="SJF21" s="84"/>
      <c r="SJG21" s="84"/>
      <c r="SJH21" s="84"/>
      <c r="SJI21" s="84"/>
      <c r="SJJ21" s="84"/>
      <c r="SJK21" s="84"/>
      <c r="SJL21" s="84"/>
      <c r="SJM21" s="84"/>
      <c r="SJN21" s="84"/>
      <c r="SJO21" s="84"/>
      <c r="SJP21" s="84"/>
      <c r="SJQ21" s="84"/>
      <c r="SJR21" s="84"/>
      <c r="SJS21" s="84"/>
      <c r="SJT21" s="84"/>
      <c r="SJU21" s="84"/>
      <c r="SJV21" s="84"/>
      <c r="SJW21" s="84"/>
      <c r="SJX21" s="84"/>
      <c r="SJY21" s="84"/>
      <c r="SJZ21" s="84"/>
      <c r="SKA21" s="84"/>
      <c r="SKB21" s="84"/>
      <c r="SKC21" s="84"/>
      <c r="SKD21" s="84"/>
      <c r="SKE21" s="84"/>
      <c r="SKF21" s="84"/>
      <c r="SKG21" s="84"/>
      <c r="SKH21" s="84"/>
      <c r="SKI21" s="84"/>
      <c r="SKJ21" s="84"/>
      <c r="SKK21" s="84"/>
      <c r="SKL21" s="84"/>
      <c r="SKM21" s="84"/>
      <c r="SKN21" s="84"/>
      <c r="SKO21" s="84"/>
      <c r="SKP21" s="84"/>
      <c r="SKQ21" s="84"/>
      <c r="SKR21" s="84"/>
      <c r="SKS21" s="84"/>
      <c r="SKT21" s="84"/>
      <c r="SKU21" s="84"/>
      <c r="SKV21" s="84"/>
      <c r="SKW21" s="84"/>
      <c r="SKX21" s="84"/>
      <c r="SKY21" s="84"/>
      <c r="SKZ21" s="84"/>
      <c r="SLA21" s="84"/>
      <c r="SLB21" s="84"/>
      <c r="SLC21" s="84"/>
      <c r="SLD21" s="84"/>
      <c r="SLE21" s="84"/>
      <c r="SLF21" s="84"/>
      <c r="SLG21" s="84"/>
      <c r="SLH21" s="84"/>
      <c r="SLI21" s="84"/>
      <c r="SLJ21" s="84"/>
      <c r="SLK21" s="84"/>
      <c r="SLL21" s="84"/>
      <c r="SLM21" s="84"/>
      <c r="SLN21" s="84"/>
      <c r="SLO21" s="84"/>
      <c r="SLP21" s="84"/>
      <c r="SLQ21" s="84"/>
      <c r="SLR21" s="84"/>
      <c r="SLS21" s="84"/>
      <c r="SLT21" s="84"/>
      <c r="SLU21" s="84"/>
      <c r="SLV21" s="84"/>
      <c r="SLW21" s="84"/>
      <c r="SLX21" s="84"/>
      <c r="SLY21" s="84"/>
      <c r="SLZ21" s="84"/>
      <c r="SMA21" s="84"/>
      <c r="SMB21" s="84"/>
      <c r="SMC21" s="84"/>
      <c r="SMD21" s="84"/>
      <c r="SME21" s="84"/>
      <c r="SMF21" s="84"/>
      <c r="SMG21" s="84"/>
      <c r="SMH21" s="84"/>
      <c r="SMI21" s="84"/>
      <c r="SMJ21" s="84"/>
      <c r="SMK21" s="84"/>
      <c r="SML21" s="84"/>
      <c r="SMM21" s="84"/>
      <c r="SMN21" s="84"/>
      <c r="SMO21" s="84"/>
      <c r="SMP21" s="84"/>
      <c r="SMQ21" s="84"/>
      <c r="SMR21" s="84"/>
      <c r="SMS21" s="84"/>
      <c r="SMT21" s="84"/>
      <c r="SMU21" s="84"/>
      <c r="SMV21" s="84"/>
      <c r="SMW21" s="84"/>
      <c r="SMX21" s="84"/>
      <c r="SMY21" s="84"/>
      <c r="SMZ21" s="84"/>
      <c r="SNA21" s="84"/>
      <c r="SNB21" s="84"/>
      <c r="SNC21" s="84"/>
      <c r="SND21" s="84"/>
      <c r="SNE21" s="84"/>
      <c r="SNF21" s="84"/>
      <c r="SNG21" s="84"/>
      <c r="SNH21" s="84"/>
      <c r="SNI21" s="84"/>
      <c r="SNJ21" s="84"/>
      <c r="SNK21" s="84"/>
      <c r="SNL21" s="84"/>
      <c r="SNM21" s="84"/>
      <c r="SNN21" s="84"/>
      <c r="SNO21" s="84"/>
      <c r="SNP21" s="84"/>
      <c r="SNQ21" s="84"/>
      <c r="SNR21" s="84"/>
      <c r="SNS21" s="84"/>
      <c r="SNT21" s="84"/>
      <c r="SNU21" s="84"/>
      <c r="SNV21" s="84"/>
      <c r="SNW21" s="84"/>
      <c r="SNX21" s="84"/>
      <c r="SNY21" s="84"/>
      <c r="SNZ21" s="84"/>
      <c r="SOA21" s="84"/>
      <c r="SOB21" s="84"/>
      <c r="SOC21" s="84"/>
      <c r="SOD21" s="84"/>
      <c r="SOE21" s="84"/>
      <c r="SOF21" s="84"/>
      <c r="SOG21" s="84"/>
      <c r="SOH21" s="84"/>
      <c r="SOI21" s="84"/>
      <c r="SOJ21" s="84"/>
      <c r="SOK21" s="84"/>
      <c r="SOL21" s="84"/>
      <c r="SOM21" s="84"/>
      <c r="SON21" s="84"/>
      <c r="SOO21" s="84"/>
      <c r="SOP21" s="84"/>
      <c r="SOQ21" s="84"/>
      <c r="SOR21" s="84"/>
      <c r="SOS21" s="84"/>
      <c r="SOT21" s="84"/>
      <c r="SOU21" s="84"/>
      <c r="SOV21" s="84"/>
      <c r="SOW21" s="84"/>
      <c r="SOX21" s="84"/>
      <c r="SOY21" s="84"/>
      <c r="SOZ21" s="84"/>
      <c r="SPA21" s="84"/>
      <c r="SPB21" s="84"/>
      <c r="SPC21" s="84"/>
      <c r="SPD21" s="84"/>
      <c r="SPE21" s="84"/>
      <c r="SPF21" s="84"/>
      <c r="SPG21" s="84"/>
      <c r="SPH21" s="84"/>
      <c r="SPI21" s="84"/>
      <c r="SPJ21" s="84"/>
      <c r="SPK21" s="84"/>
      <c r="SPL21" s="84"/>
      <c r="SPM21" s="84"/>
      <c r="SPN21" s="84"/>
      <c r="SPO21" s="84"/>
      <c r="SPP21" s="84"/>
      <c r="SPQ21" s="84"/>
      <c r="SPR21" s="84"/>
      <c r="SPS21" s="84"/>
      <c r="SPT21" s="84"/>
      <c r="SPU21" s="84"/>
      <c r="SPV21" s="84"/>
      <c r="SPW21" s="84"/>
      <c r="SPX21" s="84"/>
      <c r="SPY21" s="84"/>
      <c r="SPZ21" s="84"/>
      <c r="SQA21" s="84"/>
      <c r="SQB21" s="84"/>
      <c r="SQC21" s="84"/>
      <c r="SQD21" s="84"/>
      <c r="SQE21" s="84"/>
      <c r="SQF21" s="84"/>
      <c r="SQG21" s="84"/>
      <c r="SQH21" s="84"/>
      <c r="SQI21" s="84"/>
      <c r="SQJ21" s="84"/>
      <c r="SQK21" s="84"/>
      <c r="SQL21" s="84"/>
      <c r="SQM21" s="84"/>
      <c r="SQN21" s="84"/>
      <c r="SQO21" s="84"/>
      <c r="SQP21" s="84"/>
      <c r="SQQ21" s="84"/>
      <c r="SQR21" s="84"/>
      <c r="SQS21" s="84"/>
      <c r="SQT21" s="84"/>
      <c r="SQU21" s="84"/>
      <c r="SQV21" s="84"/>
      <c r="SQW21" s="84"/>
      <c r="SQX21" s="84"/>
      <c r="SQY21" s="84"/>
      <c r="SQZ21" s="84"/>
      <c r="SRA21" s="84"/>
      <c r="SRB21" s="84"/>
      <c r="SRC21" s="84"/>
      <c r="SRD21" s="84"/>
      <c r="SRE21" s="84"/>
      <c r="SRF21" s="84"/>
      <c r="SRG21" s="84"/>
      <c r="SRH21" s="84"/>
      <c r="SRI21" s="84"/>
      <c r="SRJ21" s="84"/>
      <c r="SRK21" s="84"/>
      <c r="SRL21" s="84"/>
      <c r="SRM21" s="84"/>
      <c r="SRN21" s="84"/>
      <c r="SRO21" s="84"/>
      <c r="SRP21" s="84"/>
      <c r="SRQ21" s="84"/>
      <c r="SRR21" s="84"/>
      <c r="SRS21" s="84"/>
      <c r="SRT21" s="84"/>
      <c r="SRU21" s="84"/>
      <c r="SRV21" s="84"/>
      <c r="SRW21" s="84"/>
      <c r="SRX21" s="84"/>
      <c r="SRY21" s="84"/>
      <c r="SRZ21" s="84"/>
      <c r="SSA21" s="84"/>
      <c r="SSB21" s="84"/>
      <c r="SSC21" s="84"/>
      <c r="SSD21" s="84"/>
      <c r="SSE21" s="84"/>
      <c r="SSF21" s="84"/>
      <c r="SSG21" s="84"/>
      <c r="SSH21" s="84"/>
      <c r="SSI21" s="84"/>
      <c r="SSJ21" s="84"/>
      <c r="SSK21" s="84"/>
      <c r="SSL21" s="84"/>
      <c r="SSM21" s="84"/>
      <c r="SSN21" s="84"/>
      <c r="SSO21" s="84"/>
      <c r="SSP21" s="84"/>
      <c r="SSQ21" s="84"/>
      <c r="SSR21" s="84"/>
      <c r="SSS21" s="84"/>
      <c r="SST21" s="84"/>
      <c r="SSU21" s="84"/>
      <c r="SSV21" s="84"/>
      <c r="SSW21" s="84"/>
      <c r="SSX21" s="84"/>
      <c r="SSY21" s="84"/>
      <c r="SSZ21" s="84"/>
      <c r="STA21" s="84"/>
      <c r="STB21" s="84"/>
      <c r="STC21" s="84"/>
      <c r="STD21" s="84"/>
      <c r="STE21" s="84"/>
      <c r="STF21" s="84"/>
      <c r="STG21" s="84"/>
      <c r="STH21" s="84"/>
      <c r="STI21" s="84"/>
      <c r="STJ21" s="84"/>
      <c r="STK21" s="84"/>
      <c r="STL21" s="84"/>
      <c r="STM21" s="84"/>
      <c r="STN21" s="84"/>
      <c r="STO21" s="84"/>
      <c r="STP21" s="84"/>
      <c r="STQ21" s="84"/>
      <c r="STR21" s="84"/>
      <c r="STS21" s="84"/>
      <c r="STT21" s="84"/>
      <c r="STU21" s="84"/>
      <c r="STV21" s="84"/>
      <c r="STW21" s="84"/>
      <c r="STX21" s="84"/>
      <c r="STY21" s="84"/>
      <c r="STZ21" s="84"/>
      <c r="SUA21" s="84"/>
      <c r="SUB21" s="84"/>
      <c r="SUC21" s="84"/>
      <c r="SUD21" s="84"/>
      <c r="SUE21" s="84"/>
      <c r="SUF21" s="84"/>
      <c r="SUG21" s="84"/>
      <c r="SUH21" s="84"/>
      <c r="SUI21" s="84"/>
      <c r="SUJ21" s="84"/>
      <c r="SUK21" s="84"/>
      <c r="SUL21" s="84"/>
      <c r="SUM21" s="84"/>
      <c r="SUN21" s="84"/>
      <c r="SUO21" s="84"/>
      <c r="SUP21" s="84"/>
      <c r="SUQ21" s="84"/>
      <c r="SUR21" s="84"/>
      <c r="SUS21" s="84"/>
      <c r="SUT21" s="84"/>
      <c r="SUU21" s="84"/>
      <c r="SUV21" s="84"/>
      <c r="SUW21" s="84"/>
      <c r="SUX21" s="84"/>
      <c r="SUY21" s="84"/>
      <c r="SUZ21" s="84"/>
      <c r="SVA21" s="84"/>
      <c r="SVB21" s="84"/>
      <c r="SVC21" s="84"/>
      <c r="SVD21" s="84"/>
      <c r="SVE21" s="84"/>
      <c r="SVF21" s="84"/>
      <c r="SVG21" s="84"/>
      <c r="SVH21" s="84"/>
      <c r="SVI21" s="84"/>
      <c r="SVJ21" s="84"/>
      <c r="SVK21" s="84"/>
      <c r="SVL21" s="84"/>
      <c r="SVM21" s="84"/>
      <c r="SVN21" s="84"/>
      <c r="SVO21" s="84"/>
      <c r="SVP21" s="84"/>
      <c r="SVQ21" s="84"/>
      <c r="SVR21" s="84"/>
      <c r="SVS21" s="84"/>
      <c r="SVT21" s="84"/>
      <c r="SVU21" s="84"/>
      <c r="SVV21" s="84"/>
      <c r="SVW21" s="84"/>
      <c r="SVX21" s="84"/>
      <c r="SVY21" s="84"/>
      <c r="SVZ21" s="84"/>
      <c r="SWA21" s="84"/>
      <c r="SWB21" s="84"/>
      <c r="SWC21" s="84"/>
      <c r="SWD21" s="84"/>
      <c r="SWE21" s="84"/>
      <c r="SWF21" s="84"/>
      <c r="SWG21" s="84"/>
      <c r="SWH21" s="84"/>
      <c r="SWI21" s="84"/>
      <c r="SWJ21" s="84"/>
      <c r="SWK21" s="84"/>
      <c r="SWL21" s="84"/>
      <c r="SWM21" s="84"/>
      <c r="SWN21" s="84"/>
      <c r="SWO21" s="84"/>
      <c r="SWP21" s="84"/>
      <c r="SWQ21" s="84"/>
      <c r="SWR21" s="84"/>
      <c r="SWS21" s="84"/>
      <c r="SWT21" s="84"/>
      <c r="SWU21" s="84"/>
      <c r="SWV21" s="84"/>
      <c r="SWW21" s="84"/>
      <c r="SWX21" s="84"/>
      <c r="SWY21" s="84"/>
      <c r="SWZ21" s="84"/>
      <c r="SXA21" s="84"/>
      <c r="SXB21" s="84"/>
      <c r="SXC21" s="84"/>
      <c r="SXD21" s="84"/>
      <c r="SXE21" s="84"/>
      <c r="SXF21" s="84"/>
      <c r="SXG21" s="84"/>
      <c r="SXH21" s="84"/>
      <c r="SXI21" s="84"/>
      <c r="SXJ21" s="84"/>
      <c r="SXK21" s="84"/>
      <c r="SXL21" s="84"/>
      <c r="SXM21" s="84"/>
      <c r="SXN21" s="84"/>
      <c r="SXO21" s="84"/>
      <c r="SXP21" s="84"/>
      <c r="SXQ21" s="84"/>
      <c r="SXR21" s="84"/>
      <c r="SXS21" s="84"/>
      <c r="SXT21" s="84"/>
      <c r="SXU21" s="84"/>
      <c r="SXV21" s="84"/>
      <c r="SXW21" s="84"/>
      <c r="SXX21" s="84"/>
      <c r="SXY21" s="84"/>
      <c r="SXZ21" s="84"/>
      <c r="SYA21" s="84"/>
      <c r="SYB21" s="84"/>
      <c r="SYC21" s="84"/>
      <c r="SYD21" s="84"/>
      <c r="SYE21" s="84"/>
      <c r="SYF21" s="84"/>
      <c r="SYG21" s="84"/>
      <c r="SYH21" s="84"/>
      <c r="SYI21" s="84"/>
      <c r="SYJ21" s="84"/>
      <c r="SYK21" s="84"/>
      <c r="SYL21" s="84"/>
      <c r="SYM21" s="84"/>
      <c r="SYN21" s="84"/>
      <c r="SYO21" s="84"/>
      <c r="SYP21" s="84"/>
      <c r="SYQ21" s="84"/>
      <c r="SYR21" s="84"/>
      <c r="SYS21" s="84"/>
      <c r="SYT21" s="84"/>
      <c r="SYU21" s="84"/>
      <c r="SYV21" s="84"/>
      <c r="SYW21" s="84"/>
      <c r="SYX21" s="84"/>
      <c r="SYY21" s="84"/>
      <c r="SYZ21" s="84"/>
      <c r="SZA21" s="84"/>
      <c r="SZB21" s="84"/>
      <c r="SZC21" s="84"/>
      <c r="SZD21" s="84"/>
      <c r="SZE21" s="84"/>
      <c r="SZF21" s="84"/>
      <c r="SZG21" s="84"/>
      <c r="SZH21" s="84"/>
      <c r="SZI21" s="84"/>
      <c r="SZJ21" s="84"/>
      <c r="SZK21" s="84"/>
      <c r="SZL21" s="84"/>
      <c r="SZM21" s="84"/>
      <c r="SZN21" s="84"/>
      <c r="SZO21" s="84"/>
      <c r="SZP21" s="84"/>
      <c r="SZQ21" s="84"/>
      <c r="SZR21" s="84"/>
      <c r="SZS21" s="84"/>
      <c r="SZT21" s="84"/>
      <c r="SZU21" s="84"/>
      <c r="SZV21" s="84"/>
      <c r="SZW21" s="84"/>
      <c r="SZX21" s="84"/>
      <c r="SZY21" s="84"/>
      <c r="SZZ21" s="84"/>
      <c r="TAA21" s="84"/>
      <c r="TAB21" s="84"/>
      <c r="TAC21" s="84"/>
      <c r="TAD21" s="84"/>
      <c r="TAE21" s="84"/>
      <c r="TAF21" s="84"/>
      <c r="TAG21" s="84"/>
      <c r="TAH21" s="84"/>
      <c r="TAI21" s="84"/>
      <c r="TAJ21" s="84"/>
      <c r="TAK21" s="84"/>
      <c r="TAL21" s="84"/>
      <c r="TAM21" s="84"/>
      <c r="TAN21" s="84"/>
      <c r="TAO21" s="84"/>
      <c r="TAP21" s="84"/>
      <c r="TAQ21" s="84"/>
      <c r="TAR21" s="84"/>
      <c r="TAS21" s="84"/>
      <c r="TAT21" s="84"/>
      <c r="TAU21" s="84"/>
      <c r="TAV21" s="84"/>
      <c r="TAW21" s="84"/>
      <c r="TAX21" s="84"/>
      <c r="TAY21" s="84"/>
      <c r="TAZ21" s="84"/>
      <c r="TBA21" s="84"/>
      <c r="TBB21" s="84"/>
      <c r="TBC21" s="84"/>
      <c r="TBD21" s="84"/>
      <c r="TBE21" s="84"/>
      <c r="TBF21" s="84"/>
      <c r="TBG21" s="84"/>
      <c r="TBH21" s="84"/>
      <c r="TBI21" s="84"/>
      <c r="TBJ21" s="84"/>
      <c r="TBK21" s="84"/>
      <c r="TBL21" s="84"/>
      <c r="TBM21" s="84"/>
      <c r="TBN21" s="84"/>
      <c r="TBO21" s="84"/>
      <c r="TBP21" s="84"/>
      <c r="TBQ21" s="84"/>
      <c r="TBR21" s="84"/>
      <c r="TBS21" s="84"/>
      <c r="TBT21" s="84"/>
      <c r="TBU21" s="84"/>
      <c r="TBV21" s="84"/>
      <c r="TBW21" s="84"/>
      <c r="TBX21" s="84"/>
      <c r="TBY21" s="84"/>
      <c r="TBZ21" s="84"/>
      <c r="TCA21" s="84"/>
      <c r="TCB21" s="84"/>
      <c r="TCC21" s="84"/>
      <c r="TCD21" s="84"/>
      <c r="TCE21" s="84"/>
      <c r="TCF21" s="84"/>
      <c r="TCG21" s="84"/>
      <c r="TCH21" s="84"/>
      <c r="TCI21" s="84"/>
      <c r="TCJ21" s="84"/>
      <c r="TCK21" s="84"/>
      <c r="TCL21" s="84"/>
      <c r="TCM21" s="84"/>
      <c r="TCN21" s="84"/>
      <c r="TCO21" s="84"/>
      <c r="TCP21" s="84"/>
      <c r="TCQ21" s="84"/>
      <c r="TCR21" s="84"/>
      <c r="TCS21" s="84"/>
      <c r="TCT21" s="84"/>
      <c r="TCU21" s="84"/>
      <c r="TCV21" s="84"/>
      <c r="TCW21" s="84"/>
      <c r="TCX21" s="84"/>
      <c r="TCY21" s="84"/>
      <c r="TCZ21" s="84"/>
      <c r="TDA21" s="84"/>
      <c r="TDB21" s="84"/>
      <c r="TDC21" s="84"/>
      <c r="TDD21" s="84"/>
      <c r="TDE21" s="84"/>
      <c r="TDF21" s="84"/>
      <c r="TDG21" s="84"/>
      <c r="TDH21" s="84"/>
      <c r="TDI21" s="84"/>
      <c r="TDJ21" s="84"/>
      <c r="TDK21" s="84"/>
      <c r="TDL21" s="84"/>
      <c r="TDM21" s="84"/>
      <c r="TDN21" s="84"/>
      <c r="TDO21" s="84"/>
      <c r="TDP21" s="84"/>
      <c r="TDQ21" s="84"/>
      <c r="TDR21" s="84"/>
      <c r="TDS21" s="84"/>
      <c r="TDT21" s="84"/>
      <c r="TDU21" s="84"/>
      <c r="TDV21" s="84"/>
      <c r="TDW21" s="84"/>
      <c r="TDX21" s="84"/>
      <c r="TDY21" s="84"/>
      <c r="TDZ21" s="84"/>
      <c r="TEA21" s="84"/>
      <c r="TEB21" s="84"/>
      <c r="TEC21" s="84"/>
      <c r="TED21" s="84"/>
      <c r="TEE21" s="84"/>
      <c r="TEF21" s="84"/>
      <c r="TEG21" s="84"/>
      <c r="TEH21" s="84"/>
      <c r="TEI21" s="84"/>
      <c r="TEJ21" s="84"/>
      <c r="TEK21" s="84"/>
      <c r="TEL21" s="84"/>
      <c r="TEM21" s="84"/>
      <c r="TEN21" s="84"/>
      <c r="TEO21" s="84"/>
      <c r="TEP21" s="84"/>
      <c r="TEQ21" s="84"/>
      <c r="TER21" s="84"/>
      <c r="TES21" s="84"/>
      <c r="TET21" s="84"/>
      <c r="TEU21" s="84"/>
      <c r="TEV21" s="84"/>
      <c r="TEW21" s="84"/>
      <c r="TEX21" s="84"/>
      <c r="TEY21" s="84"/>
      <c r="TEZ21" s="84"/>
      <c r="TFA21" s="84"/>
      <c r="TFB21" s="84"/>
      <c r="TFC21" s="84"/>
      <c r="TFD21" s="84"/>
      <c r="TFE21" s="84"/>
      <c r="TFF21" s="84"/>
      <c r="TFG21" s="84"/>
      <c r="TFH21" s="84"/>
      <c r="TFI21" s="84"/>
      <c r="TFJ21" s="84"/>
      <c r="TFK21" s="84"/>
      <c r="TFL21" s="84"/>
      <c r="TFM21" s="84"/>
      <c r="TFN21" s="84"/>
      <c r="TFO21" s="84"/>
      <c r="TFP21" s="84"/>
      <c r="TFQ21" s="84"/>
      <c r="TFR21" s="84"/>
      <c r="TFS21" s="84"/>
      <c r="TFT21" s="84"/>
      <c r="TFU21" s="84"/>
      <c r="TFV21" s="84"/>
      <c r="TFW21" s="84"/>
      <c r="TFX21" s="84"/>
      <c r="TFY21" s="84"/>
      <c r="TFZ21" s="84"/>
      <c r="TGA21" s="84"/>
      <c r="TGB21" s="84"/>
      <c r="TGC21" s="84"/>
      <c r="TGD21" s="84"/>
      <c r="TGE21" s="84"/>
      <c r="TGF21" s="84"/>
      <c r="TGG21" s="84"/>
      <c r="TGH21" s="84"/>
      <c r="TGI21" s="84"/>
      <c r="TGJ21" s="84"/>
      <c r="TGK21" s="84"/>
      <c r="TGL21" s="84"/>
      <c r="TGM21" s="84"/>
      <c r="TGN21" s="84"/>
      <c r="TGO21" s="84"/>
      <c r="TGP21" s="84"/>
      <c r="TGQ21" s="84"/>
      <c r="TGR21" s="84"/>
      <c r="TGS21" s="84"/>
      <c r="TGT21" s="84"/>
      <c r="TGU21" s="84"/>
      <c r="TGV21" s="84"/>
      <c r="TGW21" s="84"/>
      <c r="TGX21" s="84"/>
      <c r="TGY21" s="84"/>
      <c r="TGZ21" s="84"/>
      <c r="THA21" s="84"/>
      <c r="THB21" s="84"/>
      <c r="THC21" s="84"/>
      <c r="THD21" s="84"/>
      <c r="THE21" s="84"/>
      <c r="THF21" s="84"/>
      <c r="THG21" s="84"/>
      <c r="THH21" s="84"/>
      <c r="THI21" s="84"/>
      <c r="THJ21" s="84"/>
      <c r="THK21" s="84"/>
      <c r="THL21" s="84"/>
      <c r="THM21" s="84"/>
      <c r="THN21" s="84"/>
      <c r="THO21" s="84"/>
      <c r="THP21" s="84"/>
      <c r="THQ21" s="84"/>
      <c r="THR21" s="84"/>
      <c r="THS21" s="84"/>
      <c r="THT21" s="84"/>
      <c r="THU21" s="84"/>
      <c r="THV21" s="84"/>
      <c r="THW21" s="84"/>
      <c r="THX21" s="84"/>
      <c r="THY21" s="84"/>
      <c r="THZ21" s="84"/>
      <c r="TIA21" s="84"/>
      <c r="TIB21" s="84"/>
      <c r="TIC21" s="84"/>
      <c r="TID21" s="84"/>
      <c r="TIE21" s="84"/>
      <c r="TIF21" s="84"/>
      <c r="TIG21" s="84"/>
      <c r="TIH21" s="84"/>
      <c r="TII21" s="84"/>
      <c r="TIJ21" s="84"/>
      <c r="TIK21" s="84"/>
      <c r="TIL21" s="84"/>
      <c r="TIM21" s="84"/>
      <c r="TIN21" s="84"/>
      <c r="TIO21" s="84"/>
      <c r="TIP21" s="84"/>
      <c r="TIQ21" s="84"/>
      <c r="TIR21" s="84"/>
      <c r="TIS21" s="84"/>
      <c r="TIT21" s="84"/>
      <c r="TIU21" s="84"/>
      <c r="TIV21" s="84"/>
      <c r="TIW21" s="84"/>
      <c r="TIX21" s="84"/>
      <c r="TIY21" s="84"/>
      <c r="TIZ21" s="84"/>
      <c r="TJA21" s="84"/>
      <c r="TJB21" s="84"/>
      <c r="TJC21" s="84"/>
      <c r="TJD21" s="84"/>
      <c r="TJE21" s="84"/>
      <c r="TJF21" s="84"/>
      <c r="TJG21" s="84"/>
      <c r="TJH21" s="84"/>
      <c r="TJI21" s="84"/>
      <c r="TJJ21" s="84"/>
      <c r="TJK21" s="84"/>
      <c r="TJL21" s="84"/>
      <c r="TJM21" s="84"/>
      <c r="TJN21" s="84"/>
      <c r="TJO21" s="84"/>
      <c r="TJP21" s="84"/>
      <c r="TJQ21" s="84"/>
      <c r="TJR21" s="84"/>
      <c r="TJS21" s="84"/>
      <c r="TJT21" s="84"/>
      <c r="TJU21" s="84"/>
      <c r="TJV21" s="84"/>
      <c r="TJW21" s="84"/>
      <c r="TJX21" s="84"/>
      <c r="TJY21" s="84"/>
      <c r="TJZ21" s="84"/>
      <c r="TKA21" s="84"/>
      <c r="TKB21" s="84"/>
      <c r="TKC21" s="84"/>
      <c r="TKD21" s="84"/>
      <c r="TKE21" s="84"/>
      <c r="TKF21" s="84"/>
      <c r="TKG21" s="84"/>
      <c r="TKH21" s="84"/>
      <c r="TKI21" s="84"/>
      <c r="TKJ21" s="84"/>
      <c r="TKK21" s="84"/>
      <c r="TKL21" s="84"/>
      <c r="TKM21" s="84"/>
      <c r="TKN21" s="84"/>
      <c r="TKO21" s="84"/>
      <c r="TKP21" s="84"/>
      <c r="TKQ21" s="84"/>
      <c r="TKR21" s="84"/>
      <c r="TKS21" s="84"/>
      <c r="TKT21" s="84"/>
      <c r="TKU21" s="84"/>
      <c r="TKV21" s="84"/>
      <c r="TKW21" s="84"/>
      <c r="TKX21" s="84"/>
      <c r="TKY21" s="84"/>
      <c r="TKZ21" s="84"/>
      <c r="TLA21" s="84"/>
      <c r="TLB21" s="84"/>
      <c r="TLC21" s="84"/>
      <c r="TLD21" s="84"/>
      <c r="TLE21" s="84"/>
      <c r="TLF21" s="84"/>
      <c r="TLG21" s="84"/>
      <c r="TLH21" s="84"/>
      <c r="TLI21" s="84"/>
      <c r="TLJ21" s="84"/>
      <c r="TLK21" s="84"/>
      <c r="TLL21" s="84"/>
      <c r="TLM21" s="84"/>
      <c r="TLN21" s="84"/>
      <c r="TLO21" s="84"/>
      <c r="TLP21" s="84"/>
      <c r="TLQ21" s="84"/>
      <c r="TLR21" s="84"/>
      <c r="TLS21" s="84"/>
      <c r="TLT21" s="84"/>
      <c r="TLU21" s="84"/>
      <c r="TLV21" s="84"/>
      <c r="TLW21" s="84"/>
      <c r="TLX21" s="84"/>
      <c r="TLY21" s="84"/>
      <c r="TLZ21" s="84"/>
      <c r="TMA21" s="84"/>
      <c r="TMB21" s="84"/>
      <c r="TMC21" s="84"/>
      <c r="TMD21" s="84"/>
      <c r="TME21" s="84"/>
      <c r="TMF21" s="84"/>
      <c r="TMG21" s="84"/>
      <c r="TMH21" s="84"/>
      <c r="TMI21" s="84"/>
      <c r="TMJ21" s="84"/>
      <c r="TMK21" s="84"/>
      <c r="TML21" s="84"/>
      <c r="TMM21" s="84"/>
      <c r="TMN21" s="84"/>
      <c r="TMO21" s="84"/>
      <c r="TMP21" s="84"/>
      <c r="TMQ21" s="84"/>
      <c r="TMR21" s="84"/>
      <c r="TMS21" s="84"/>
      <c r="TMT21" s="84"/>
      <c r="TMU21" s="84"/>
      <c r="TMV21" s="84"/>
      <c r="TMW21" s="84"/>
      <c r="TMX21" s="84"/>
      <c r="TMY21" s="84"/>
      <c r="TMZ21" s="84"/>
      <c r="TNA21" s="84"/>
      <c r="TNB21" s="84"/>
      <c r="TNC21" s="84"/>
      <c r="TND21" s="84"/>
      <c r="TNE21" s="84"/>
      <c r="TNF21" s="84"/>
      <c r="TNG21" s="84"/>
      <c r="TNH21" s="84"/>
      <c r="TNI21" s="84"/>
      <c r="TNJ21" s="84"/>
      <c r="TNK21" s="84"/>
      <c r="TNL21" s="84"/>
      <c r="TNM21" s="84"/>
      <c r="TNN21" s="84"/>
      <c r="TNO21" s="84"/>
      <c r="TNP21" s="84"/>
      <c r="TNQ21" s="84"/>
      <c r="TNR21" s="84"/>
      <c r="TNS21" s="84"/>
      <c r="TNT21" s="84"/>
      <c r="TNU21" s="84"/>
      <c r="TNV21" s="84"/>
      <c r="TNW21" s="84"/>
      <c r="TNX21" s="84"/>
      <c r="TNY21" s="84"/>
      <c r="TNZ21" s="84"/>
      <c r="TOA21" s="84"/>
      <c r="TOB21" s="84"/>
      <c r="TOC21" s="84"/>
      <c r="TOD21" s="84"/>
      <c r="TOE21" s="84"/>
      <c r="TOF21" s="84"/>
      <c r="TOG21" s="84"/>
      <c r="TOH21" s="84"/>
      <c r="TOI21" s="84"/>
      <c r="TOJ21" s="84"/>
      <c r="TOK21" s="84"/>
      <c r="TOL21" s="84"/>
      <c r="TOM21" s="84"/>
      <c r="TON21" s="84"/>
      <c r="TOO21" s="84"/>
      <c r="TOP21" s="84"/>
      <c r="TOQ21" s="84"/>
      <c r="TOR21" s="84"/>
      <c r="TOS21" s="84"/>
      <c r="TOT21" s="84"/>
      <c r="TOU21" s="84"/>
      <c r="TOV21" s="84"/>
      <c r="TOW21" s="84"/>
      <c r="TOX21" s="84"/>
      <c r="TOY21" s="84"/>
      <c r="TOZ21" s="84"/>
      <c r="TPA21" s="84"/>
      <c r="TPB21" s="84"/>
      <c r="TPC21" s="84"/>
      <c r="TPD21" s="84"/>
      <c r="TPE21" s="84"/>
      <c r="TPF21" s="84"/>
      <c r="TPG21" s="84"/>
      <c r="TPH21" s="84"/>
      <c r="TPI21" s="84"/>
      <c r="TPJ21" s="84"/>
      <c r="TPK21" s="84"/>
      <c r="TPL21" s="84"/>
      <c r="TPM21" s="84"/>
      <c r="TPN21" s="84"/>
      <c r="TPO21" s="84"/>
      <c r="TPP21" s="84"/>
      <c r="TPQ21" s="84"/>
      <c r="TPR21" s="84"/>
      <c r="TPS21" s="84"/>
      <c r="TPT21" s="84"/>
      <c r="TPU21" s="84"/>
      <c r="TPV21" s="84"/>
      <c r="TPW21" s="84"/>
      <c r="TPX21" s="84"/>
      <c r="TPY21" s="84"/>
      <c r="TPZ21" s="84"/>
      <c r="TQA21" s="84"/>
      <c r="TQB21" s="84"/>
      <c r="TQC21" s="84"/>
      <c r="TQD21" s="84"/>
      <c r="TQE21" s="84"/>
      <c r="TQF21" s="84"/>
      <c r="TQG21" s="84"/>
      <c r="TQH21" s="84"/>
      <c r="TQI21" s="84"/>
      <c r="TQJ21" s="84"/>
      <c r="TQK21" s="84"/>
      <c r="TQL21" s="84"/>
      <c r="TQM21" s="84"/>
      <c r="TQN21" s="84"/>
      <c r="TQO21" s="84"/>
      <c r="TQP21" s="84"/>
      <c r="TQQ21" s="84"/>
      <c r="TQR21" s="84"/>
      <c r="TQS21" s="84"/>
      <c r="TQT21" s="84"/>
      <c r="TQU21" s="84"/>
      <c r="TQV21" s="84"/>
      <c r="TQW21" s="84"/>
      <c r="TQX21" s="84"/>
      <c r="TQY21" s="84"/>
      <c r="TQZ21" s="84"/>
      <c r="TRA21" s="84"/>
      <c r="TRB21" s="84"/>
      <c r="TRC21" s="84"/>
      <c r="TRD21" s="84"/>
      <c r="TRE21" s="84"/>
      <c r="TRF21" s="84"/>
      <c r="TRG21" s="84"/>
      <c r="TRH21" s="84"/>
      <c r="TRI21" s="84"/>
      <c r="TRJ21" s="84"/>
      <c r="TRK21" s="84"/>
      <c r="TRL21" s="84"/>
      <c r="TRM21" s="84"/>
      <c r="TRN21" s="84"/>
      <c r="TRO21" s="84"/>
      <c r="TRP21" s="84"/>
      <c r="TRQ21" s="84"/>
      <c r="TRR21" s="84"/>
      <c r="TRS21" s="84"/>
      <c r="TRT21" s="84"/>
      <c r="TRU21" s="84"/>
      <c r="TRV21" s="84"/>
      <c r="TRW21" s="84"/>
      <c r="TRX21" s="84"/>
      <c r="TRY21" s="84"/>
      <c r="TRZ21" s="84"/>
      <c r="TSA21" s="84"/>
      <c r="TSB21" s="84"/>
      <c r="TSC21" s="84"/>
      <c r="TSD21" s="84"/>
      <c r="TSE21" s="84"/>
      <c r="TSF21" s="84"/>
      <c r="TSG21" s="84"/>
      <c r="TSH21" s="84"/>
      <c r="TSI21" s="84"/>
      <c r="TSJ21" s="84"/>
      <c r="TSK21" s="84"/>
      <c r="TSL21" s="84"/>
      <c r="TSM21" s="84"/>
      <c r="TSN21" s="84"/>
      <c r="TSO21" s="84"/>
      <c r="TSP21" s="84"/>
      <c r="TSQ21" s="84"/>
      <c r="TSR21" s="84"/>
      <c r="TSS21" s="84"/>
      <c r="TST21" s="84"/>
      <c r="TSU21" s="84"/>
      <c r="TSV21" s="84"/>
      <c r="TSW21" s="84"/>
      <c r="TSX21" s="84"/>
      <c r="TSY21" s="84"/>
      <c r="TSZ21" s="84"/>
      <c r="TTA21" s="84"/>
      <c r="TTB21" s="84"/>
      <c r="TTC21" s="84"/>
      <c r="TTD21" s="84"/>
      <c r="TTE21" s="84"/>
      <c r="TTF21" s="84"/>
      <c r="TTG21" s="84"/>
      <c r="TTH21" s="84"/>
      <c r="TTI21" s="84"/>
      <c r="TTJ21" s="84"/>
      <c r="TTK21" s="84"/>
      <c r="TTL21" s="84"/>
      <c r="TTM21" s="84"/>
      <c r="TTN21" s="84"/>
      <c r="TTO21" s="84"/>
      <c r="TTP21" s="84"/>
      <c r="TTQ21" s="84"/>
      <c r="TTR21" s="84"/>
      <c r="TTS21" s="84"/>
      <c r="TTT21" s="84"/>
      <c r="TTU21" s="84"/>
      <c r="TTV21" s="84"/>
      <c r="TTW21" s="84"/>
      <c r="TTX21" s="84"/>
      <c r="TTY21" s="84"/>
      <c r="TTZ21" s="84"/>
      <c r="TUA21" s="84"/>
      <c r="TUB21" s="84"/>
      <c r="TUC21" s="84"/>
      <c r="TUD21" s="84"/>
      <c r="TUE21" s="84"/>
      <c r="TUF21" s="84"/>
      <c r="TUG21" s="84"/>
      <c r="TUH21" s="84"/>
      <c r="TUI21" s="84"/>
      <c r="TUJ21" s="84"/>
      <c r="TUK21" s="84"/>
      <c r="TUL21" s="84"/>
      <c r="TUM21" s="84"/>
      <c r="TUN21" s="84"/>
      <c r="TUO21" s="84"/>
      <c r="TUP21" s="84"/>
      <c r="TUQ21" s="84"/>
      <c r="TUR21" s="84"/>
      <c r="TUS21" s="84"/>
      <c r="TUT21" s="84"/>
      <c r="TUU21" s="84"/>
      <c r="TUV21" s="84"/>
      <c r="TUW21" s="84"/>
      <c r="TUX21" s="84"/>
      <c r="TUY21" s="84"/>
      <c r="TUZ21" s="84"/>
      <c r="TVA21" s="84"/>
      <c r="TVB21" s="84"/>
      <c r="TVC21" s="84"/>
      <c r="TVD21" s="84"/>
      <c r="TVE21" s="84"/>
      <c r="TVF21" s="84"/>
      <c r="TVG21" s="84"/>
      <c r="TVH21" s="84"/>
      <c r="TVI21" s="84"/>
      <c r="TVJ21" s="84"/>
      <c r="TVK21" s="84"/>
      <c r="TVL21" s="84"/>
      <c r="TVM21" s="84"/>
      <c r="TVN21" s="84"/>
      <c r="TVO21" s="84"/>
      <c r="TVP21" s="84"/>
      <c r="TVQ21" s="84"/>
      <c r="TVR21" s="84"/>
      <c r="TVS21" s="84"/>
      <c r="TVT21" s="84"/>
      <c r="TVU21" s="84"/>
      <c r="TVV21" s="84"/>
      <c r="TVW21" s="84"/>
      <c r="TVX21" s="84"/>
      <c r="TVY21" s="84"/>
      <c r="TVZ21" s="84"/>
      <c r="TWA21" s="84"/>
      <c r="TWB21" s="84"/>
      <c r="TWC21" s="84"/>
      <c r="TWD21" s="84"/>
      <c r="TWE21" s="84"/>
      <c r="TWF21" s="84"/>
      <c r="TWG21" s="84"/>
      <c r="TWH21" s="84"/>
      <c r="TWI21" s="84"/>
      <c r="TWJ21" s="84"/>
      <c r="TWK21" s="84"/>
      <c r="TWL21" s="84"/>
      <c r="TWM21" s="84"/>
      <c r="TWN21" s="84"/>
      <c r="TWO21" s="84"/>
      <c r="TWP21" s="84"/>
      <c r="TWQ21" s="84"/>
      <c r="TWR21" s="84"/>
      <c r="TWS21" s="84"/>
      <c r="TWT21" s="84"/>
      <c r="TWU21" s="84"/>
      <c r="TWV21" s="84"/>
      <c r="TWW21" s="84"/>
      <c r="TWX21" s="84"/>
      <c r="TWY21" s="84"/>
      <c r="TWZ21" s="84"/>
      <c r="TXA21" s="84"/>
      <c r="TXB21" s="84"/>
      <c r="TXC21" s="84"/>
      <c r="TXD21" s="84"/>
      <c r="TXE21" s="84"/>
      <c r="TXF21" s="84"/>
      <c r="TXG21" s="84"/>
      <c r="TXH21" s="84"/>
      <c r="TXI21" s="84"/>
      <c r="TXJ21" s="84"/>
      <c r="TXK21" s="84"/>
      <c r="TXL21" s="84"/>
      <c r="TXM21" s="84"/>
      <c r="TXN21" s="84"/>
      <c r="TXO21" s="84"/>
      <c r="TXP21" s="84"/>
      <c r="TXQ21" s="84"/>
      <c r="TXR21" s="84"/>
      <c r="TXS21" s="84"/>
      <c r="TXT21" s="84"/>
      <c r="TXU21" s="84"/>
      <c r="TXV21" s="84"/>
      <c r="TXW21" s="84"/>
      <c r="TXX21" s="84"/>
      <c r="TXY21" s="84"/>
      <c r="TXZ21" s="84"/>
      <c r="TYA21" s="84"/>
      <c r="TYB21" s="84"/>
      <c r="TYC21" s="84"/>
      <c r="TYD21" s="84"/>
      <c r="TYE21" s="84"/>
      <c r="TYF21" s="84"/>
      <c r="TYG21" s="84"/>
      <c r="TYH21" s="84"/>
      <c r="TYI21" s="84"/>
      <c r="TYJ21" s="84"/>
      <c r="TYK21" s="84"/>
      <c r="TYL21" s="84"/>
      <c r="TYM21" s="84"/>
      <c r="TYN21" s="84"/>
      <c r="TYO21" s="84"/>
      <c r="TYP21" s="84"/>
      <c r="TYQ21" s="84"/>
      <c r="TYR21" s="84"/>
      <c r="TYS21" s="84"/>
      <c r="TYT21" s="84"/>
      <c r="TYU21" s="84"/>
      <c r="TYV21" s="84"/>
      <c r="TYW21" s="84"/>
      <c r="TYX21" s="84"/>
      <c r="TYY21" s="84"/>
      <c r="TYZ21" s="84"/>
      <c r="TZA21" s="84"/>
      <c r="TZB21" s="84"/>
      <c r="TZC21" s="84"/>
      <c r="TZD21" s="84"/>
      <c r="TZE21" s="84"/>
      <c r="TZF21" s="84"/>
      <c r="TZG21" s="84"/>
      <c r="TZH21" s="84"/>
      <c r="TZI21" s="84"/>
      <c r="TZJ21" s="84"/>
      <c r="TZK21" s="84"/>
      <c r="TZL21" s="84"/>
      <c r="TZM21" s="84"/>
      <c r="TZN21" s="84"/>
      <c r="TZO21" s="84"/>
      <c r="TZP21" s="84"/>
      <c r="TZQ21" s="84"/>
      <c r="TZR21" s="84"/>
      <c r="TZS21" s="84"/>
      <c r="TZT21" s="84"/>
      <c r="TZU21" s="84"/>
      <c r="TZV21" s="84"/>
      <c r="TZW21" s="84"/>
      <c r="TZX21" s="84"/>
      <c r="TZY21" s="84"/>
      <c r="TZZ21" s="84"/>
      <c r="UAA21" s="84"/>
      <c r="UAB21" s="84"/>
      <c r="UAC21" s="84"/>
      <c r="UAD21" s="84"/>
      <c r="UAE21" s="84"/>
      <c r="UAF21" s="84"/>
      <c r="UAG21" s="84"/>
      <c r="UAH21" s="84"/>
      <c r="UAI21" s="84"/>
      <c r="UAJ21" s="84"/>
      <c r="UAK21" s="84"/>
      <c r="UAL21" s="84"/>
      <c r="UAM21" s="84"/>
      <c r="UAN21" s="84"/>
      <c r="UAO21" s="84"/>
      <c r="UAP21" s="84"/>
      <c r="UAQ21" s="84"/>
      <c r="UAR21" s="84"/>
      <c r="UAS21" s="84"/>
      <c r="UAT21" s="84"/>
      <c r="UAU21" s="84"/>
      <c r="UAV21" s="84"/>
      <c r="UAW21" s="84"/>
      <c r="UAX21" s="84"/>
      <c r="UAY21" s="84"/>
      <c r="UAZ21" s="84"/>
      <c r="UBA21" s="84"/>
      <c r="UBB21" s="84"/>
      <c r="UBC21" s="84"/>
      <c r="UBD21" s="84"/>
      <c r="UBE21" s="84"/>
      <c r="UBF21" s="84"/>
      <c r="UBG21" s="84"/>
      <c r="UBH21" s="84"/>
      <c r="UBI21" s="84"/>
      <c r="UBJ21" s="84"/>
      <c r="UBK21" s="84"/>
      <c r="UBL21" s="84"/>
      <c r="UBM21" s="84"/>
      <c r="UBN21" s="84"/>
      <c r="UBO21" s="84"/>
      <c r="UBP21" s="84"/>
      <c r="UBQ21" s="84"/>
      <c r="UBR21" s="84"/>
      <c r="UBS21" s="84"/>
      <c r="UBT21" s="84"/>
      <c r="UBU21" s="84"/>
      <c r="UBV21" s="84"/>
      <c r="UBW21" s="84"/>
      <c r="UBX21" s="84"/>
      <c r="UBY21" s="84"/>
      <c r="UBZ21" s="84"/>
      <c r="UCA21" s="84"/>
      <c r="UCB21" s="84"/>
      <c r="UCC21" s="84"/>
      <c r="UCD21" s="84"/>
      <c r="UCE21" s="84"/>
      <c r="UCF21" s="84"/>
      <c r="UCG21" s="84"/>
      <c r="UCH21" s="84"/>
      <c r="UCI21" s="84"/>
      <c r="UCJ21" s="84"/>
      <c r="UCK21" s="84"/>
      <c r="UCL21" s="84"/>
      <c r="UCM21" s="84"/>
      <c r="UCN21" s="84"/>
      <c r="UCO21" s="84"/>
      <c r="UCP21" s="84"/>
      <c r="UCQ21" s="84"/>
      <c r="UCR21" s="84"/>
      <c r="UCS21" s="84"/>
      <c r="UCT21" s="84"/>
      <c r="UCU21" s="84"/>
      <c r="UCV21" s="84"/>
      <c r="UCW21" s="84"/>
      <c r="UCX21" s="84"/>
      <c r="UCY21" s="84"/>
      <c r="UCZ21" s="84"/>
      <c r="UDA21" s="84"/>
      <c r="UDB21" s="84"/>
      <c r="UDC21" s="84"/>
      <c r="UDD21" s="84"/>
      <c r="UDE21" s="84"/>
      <c r="UDF21" s="84"/>
      <c r="UDG21" s="84"/>
      <c r="UDH21" s="84"/>
      <c r="UDI21" s="84"/>
      <c r="UDJ21" s="84"/>
      <c r="UDK21" s="84"/>
      <c r="UDL21" s="84"/>
      <c r="UDM21" s="84"/>
      <c r="UDN21" s="84"/>
      <c r="UDO21" s="84"/>
      <c r="UDP21" s="84"/>
      <c r="UDQ21" s="84"/>
      <c r="UDR21" s="84"/>
      <c r="UDS21" s="84"/>
      <c r="UDT21" s="84"/>
      <c r="UDU21" s="84"/>
      <c r="UDV21" s="84"/>
      <c r="UDW21" s="84"/>
      <c r="UDX21" s="84"/>
      <c r="UDY21" s="84"/>
      <c r="UDZ21" s="84"/>
      <c r="UEA21" s="84"/>
      <c r="UEB21" s="84"/>
      <c r="UEC21" s="84"/>
      <c r="UED21" s="84"/>
      <c r="UEE21" s="84"/>
      <c r="UEF21" s="84"/>
      <c r="UEG21" s="84"/>
      <c r="UEH21" s="84"/>
      <c r="UEI21" s="84"/>
      <c r="UEJ21" s="84"/>
      <c r="UEK21" s="84"/>
      <c r="UEL21" s="84"/>
      <c r="UEM21" s="84"/>
      <c r="UEN21" s="84"/>
      <c r="UEO21" s="84"/>
      <c r="UEP21" s="84"/>
      <c r="UEQ21" s="84"/>
      <c r="UER21" s="84"/>
      <c r="UES21" s="84"/>
      <c r="UET21" s="84"/>
      <c r="UEU21" s="84"/>
      <c r="UEV21" s="84"/>
      <c r="UEW21" s="84"/>
      <c r="UEX21" s="84"/>
      <c r="UEY21" s="84"/>
      <c r="UEZ21" s="84"/>
      <c r="UFA21" s="84"/>
      <c r="UFB21" s="84"/>
      <c r="UFC21" s="84"/>
      <c r="UFD21" s="84"/>
      <c r="UFE21" s="84"/>
      <c r="UFF21" s="84"/>
      <c r="UFG21" s="84"/>
      <c r="UFH21" s="84"/>
      <c r="UFI21" s="84"/>
      <c r="UFJ21" s="84"/>
      <c r="UFK21" s="84"/>
      <c r="UFL21" s="84"/>
      <c r="UFM21" s="84"/>
      <c r="UFN21" s="84"/>
      <c r="UFO21" s="84"/>
      <c r="UFP21" s="84"/>
      <c r="UFQ21" s="84"/>
      <c r="UFR21" s="84"/>
      <c r="UFS21" s="84"/>
      <c r="UFT21" s="84"/>
      <c r="UFU21" s="84"/>
      <c r="UFV21" s="84"/>
      <c r="UFW21" s="84"/>
      <c r="UFX21" s="84"/>
      <c r="UFY21" s="84"/>
      <c r="UFZ21" s="84"/>
      <c r="UGA21" s="84"/>
      <c r="UGB21" s="84"/>
      <c r="UGC21" s="84"/>
      <c r="UGD21" s="84"/>
      <c r="UGE21" s="84"/>
      <c r="UGF21" s="84"/>
      <c r="UGG21" s="84"/>
      <c r="UGH21" s="84"/>
      <c r="UGI21" s="84"/>
      <c r="UGJ21" s="84"/>
      <c r="UGK21" s="84"/>
      <c r="UGL21" s="84"/>
      <c r="UGM21" s="84"/>
      <c r="UGN21" s="84"/>
      <c r="UGO21" s="84"/>
      <c r="UGP21" s="84"/>
      <c r="UGQ21" s="84"/>
      <c r="UGR21" s="84"/>
      <c r="UGS21" s="84"/>
      <c r="UGT21" s="84"/>
      <c r="UGU21" s="84"/>
      <c r="UGV21" s="84"/>
      <c r="UGW21" s="84"/>
      <c r="UGX21" s="84"/>
      <c r="UGY21" s="84"/>
      <c r="UGZ21" s="84"/>
      <c r="UHA21" s="84"/>
      <c r="UHB21" s="84"/>
      <c r="UHC21" s="84"/>
      <c r="UHD21" s="84"/>
      <c r="UHE21" s="84"/>
      <c r="UHF21" s="84"/>
      <c r="UHG21" s="84"/>
      <c r="UHH21" s="84"/>
      <c r="UHI21" s="84"/>
      <c r="UHJ21" s="84"/>
      <c r="UHK21" s="84"/>
      <c r="UHL21" s="84"/>
      <c r="UHM21" s="84"/>
      <c r="UHN21" s="84"/>
      <c r="UHO21" s="84"/>
      <c r="UHP21" s="84"/>
      <c r="UHQ21" s="84"/>
      <c r="UHR21" s="84"/>
      <c r="UHS21" s="84"/>
      <c r="UHT21" s="84"/>
      <c r="UHU21" s="84"/>
      <c r="UHV21" s="84"/>
      <c r="UHW21" s="84"/>
      <c r="UHX21" s="84"/>
      <c r="UHY21" s="84"/>
      <c r="UHZ21" s="84"/>
      <c r="UIA21" s="84"/>
      <c r="UIB21" s="84"/>
      <c r="UIC21" s="84"/>
      <c r="UID21" s="84"/>
      <c r="UIE21" s="84"/>
      <c r="UIF21" s="84"/>
      <c r="UIG21" s="84"/>
      <c r="UIH21" s="84"/>
      <c r="UII21" s="84"/>
      <c r="UIJ21" s="84"/>
      <c r="UIK21" s="84"/>
      <c r="UIL21" s="84"/>
      <c r="UIM21" s="84"/>
      <c r="UIN21" s="84"/>
      <c r="UIO21" s="84"/>
      <c r="UIP21" s="84"/>
      <c r="UIQ21" s="84"/>
      <c r="UIR21" s="84"/>
      <c r="UIS21" s="84"/>
      <c r="UIT21" s="84"/>
      <c r="UIU21" s="84"/>
      <c r="UIV21" s="84"/>
      <c r="UIW21" s="84"/>
      <c r="UIX21" s="84"/>
      <c r="UIY21" s="84"/>
      <c r="UIZ21" s="84"/>
      <c r="UJA21" s="84"/>
      <c r="UJB21" s="84"/>
      <c r="UJC21" s="84"/>
      <c r="UJD21" s="84"/>
      <c r="UJE21" s="84"/>
      <c r="UJF21" s="84"/>
      <c r="UJG21" s="84"/>
      <c r="UJH21" s="84"/>
      <c r="UJI21" s="84"/>
      <c r="UJJ21" s="84"/>
      <c r="UJK21" s="84"/>
      <c r="UJL21" s="84"/>
      <c r="UJM21" s="84"/>
      <c r="UJN21" s="84"/>
      <c r="UJO21" s="84"/>
      <c r="UJP21" s="84"/>
      <c r="UJQ21" s="84"/>
      <c r="UJR21" s="84"/>
      <c r="UJS21" s="84"/>
      <c r="UJT21" s="84"/>
      <c r="UJU21" s="84"/>
      <c r="UJV21" s="84"/>
      <c r="UJW21" s="84"/>
      <c r="UJX21" s="84"/>
      <c r="UJY21" s="84"/>
      <c r="UJZ21" s="84"/>
      <c r="UKA21" s="84"/>
      <c r="UKB21" s="84"/>
      <c r="UKC21" s="84"/>
      <c r="UKD21" s="84"/>
      <c r="UKE21" s="84"/>
      <c r="UKF21" s="84"/>
      <c r="UKG21" s="84"/>
      <c r="UKH21" s="84"/>
      <c r="UKI21" s="84"/>
      <c r="UKJ21" s="84"/>
      <c r="UKK21" s="84"/>
      <c r="UKL21" s="84"/>
      <c r="UKM21" s="84"/>
      <c r="UKN21" s="84"/>
      <c r="UKO21" s="84"/>
      <c r="UKP21" s="84"/>
      <c r="UKQ21" s="84"/>
      <c r="UKR21" s="84"/>
      <c r="UKS21" s="84"/>
      <c r="UKT21" s="84"/>
      <c r="UKU21" s="84"/>
      <c r="UKV21" s="84"/>
      <c r="UKW21" s="84"/>
      <c r="UKX21" s="84"/>
      <c r="UKY21" s="84"/>
      <c r="UKZ21" s="84"/>
      <c r="ULA21" s="84"/>
      <c r="ULB21" s="84"/>
      <c r="ULC21" s="84"/>
      <c r="ULD21" s="84"/>
      <c r="ULE21" s="84"/>
      <c r="ULF21" s="84"/>
      <c r="ULG21" s="84"/>
      <c r="ULH21" s="84"/>
      <c r="ULI21" s="84"/>
      <c r="ULJ21" s="84"/>
      <c r="ULK21" s="84"/>
      <c r="ULL21" s="84"/>
      <c r="ULM21" s="84"/>
      <c r="ULN21" s="84"/>
      <c r="ULO21" s="84"/>
      <c r="ULP21" s="84"/>
      <c r="ULQ21" s="84"/>
      <c r="ULR21" s="84"/>
      <c r="ULS21" s="84"/>
      <c r="ULT21" s="84"/>
      <c r="ULU21" s="84"/>
      <c r="ULV21" s="84"/>
      <c r="ULW21" s="84"/>
      <c r="ULX21" s="84"/>
      <c r="ULY21" s="84"/>
      <c r="ULZ21" s="84"/>
      <c r="UMA21" s="84"/>
      <c r="UMB21" s="84"/>
      <c r="UMC21" s="84"/>
      <c r="UMD21" s="84"/>
      <c r="UME21" s="84"/>
      <c r="UMF21" s="84"/>
      <c r="UMG21" s="84"/>
      <c r="UMH21" s="84"/>
      <c r="UMI21" s="84"/>
      <c r="UMJ21" s="84"/>
      <c r="UMK21" s="84"/>
      <c r="UML21" s="84"/>
      <c r="UMM21" s="84"/>
      <c r="UMN21" s="84"/>
      <c r="UMO21" s="84"/>
      <c r="UMP21" s="84"/>
      <c r="UMQ21" s="84"/>
      <c r="UMR21" s="84"/>
      <c r="UMS21" s="84"/>
      <c r="UMT21" s="84"/>
      <c r="UMU21" s="84"/>
      <c r="UMV21" s="84"/>
      <c r="UMW21" s="84"/>
      <c r="UMX21" s="84"/>
      <c r="UMY21" s="84"/>
      <c r="UMZ21" s="84"/>
      <c r="UNA21" s="84"/>
      <c r="UNB21" s="84"/>
      <c r="UNC21" s="84"/>
      <c r="UND21" s="84"/>
      <c r="UNE21" s="84"/>
      <c r="UNF21" s="84"/>
      <c r="UNG21" s="84"/>
      <c r="UNH21" s="84"/>
      <c r="UNI21" s="84"/>
      <c r="UNJ21" s="84"/>
      <c r="UNK21" s="84"/>
      <c r="UNL21" s="84"/>
      <c r="UNM21" s="84"/>
      <c r="UNN21" s="84"/>
      <c r="UNO21" s="84"/>
      <c r="UNP21" s="84"/>
      <c r="UNQ21" s="84"/>
      <c r="UNR21" s="84"/>
      <c r="UNS21" s="84"/>
      <c r="UNT21" s="84"/>
      <c r="UNU21" s="84"/>
      <c r="UNV21" s="84"/>
      <c r="UNW21" s="84"/>
      <c r="UNX21" s="84"/>
      <c r="UNY21" s="84"/>
      <c r="UNZ21" s="84"/>
      <c r="UOA21" s="84"/>
      <c r="UOB21" s="84"/>
      <c r="UOC21" s="84"/>
      <c r="UOD21" s="84"/>
      <c r="UOE21" s="84"/>
      <c r="UOF21" s="84"/>
      <c r="UOG21" s="84"/>
      <c r="UOH21" s="84"/>
      <c r="UOI21" s="84"/>
      <c r="UOJ21" s="84"/>
      <c r="UOK21" s="84"/>
      <c r="UOL21" s="84"/>
      <c r="UOM21" s="84"/>
      <c r="UON21" s="84"/>
      <c r="UOO21" s="84"/>
      <c r="UOP21" s="84"/>
      <c r="UOQ21" s="84"/>
      <c r="UOR21" s="84"/>
      <c r="UOS21" s="84"/>
      <c r="UOT21" s="84"/>
      <c r="UOU21" s="84"/>
      <c r="UOV21" s="84"/>
      <c r="UOW21" s="84"/>
      <c r="UOX21" s="84"/>
      <c r="UOY21" s="84"/>
      <c r="UOZ21" s="84"/>
      <c r="UPA21" s="84"/>
      <c r="UPB21" s="84"/>
      <c r="UPC21" s="84"/>
      <c r="UPD21" s="84"/>
      <c r="UPE21" s="84"/>
      <c r="UPF21" s="84"/>
      <c r="UPG21" s="84"/>
      <c r="UPH21" s="84"/>
      <c r="UPI21" s="84"/>
      <c r="UPJ21" s="84"/>
      <c r="UPK21" s="84"/>
      <c r="UPL21" s="84"/>
      <c r="UPM21" s="84"/>
      <c r="UPN21" s="84"/>
      <c r="UPO21" s="84"/>
      <c r="UPP21" s="84"/>
      <c r="UPQ21" s="84"/>
      <c r="UPR21" s="84"/>
      <c r="UPS21" s="84"/>
      <c r="UPT21" s="84"/>
      <c r="UPU21" s="84"/>
      <c r="UPV21" s="84"/>
      <c r="UPW21" s="84"/>
      <c r="UPX21" s="84"/>
      <c r="UPY21" s="84"/>
      <c r="UPZ21" s="84"/>
      <c r="UQA21" s="84"/>
      <c r="UQB21" s="84"/>
      <c r="UQC21" s="84"/>
      <c r="UQD21" s="84"/>
      <c r="UQE21" s="84"/>
      <c r="UQF21" s="84"/>
      <c r="UQG21" s="84"/>
      <c r="UQH21" s="84"/>
      <c r="UQI21" s="84"/>
      <c r="UQJ21" s="84"/>
      <c r="UQK21" s="84"/>
      <c r="UQL21" s="84"/>
      <c r="UQM21" s="84"/>
      <c r="UQN21" s="84"/>
      <c r="UQO21" s="84"/>
      <c r="UQP21" s="84"/>
      <c r="UQQ21" s="84"/>
      <c r="UQR21" s="84"/>
      <c r="UQS21" s="84"/>
      <c r="UQT21" s="84"/>
      <c r="UQU21" s="84"/>
      <c r="UQV21" s="84"/>
      <c r="UQW21" s="84"/>
      <c r="UQX21" s="84"/>
      <c r="UQY21" s="84"/>
      <c r="UQZ21" s="84"/>
      <c r="URA21" s="84"/>
      <c r="URB21" s="84"/>
      <c r="URC21" s="84"/>
      <c r="URD21" s="84"/>
      <c r="URE21" s="84"/>
      <c r="URF21" s="84"/>
      <c r="URG21" s="84"/>
      <c r="URH21" s="84"/>
      <c r="URI21" s="84"/>
      <c r="URJ21" s="84"/>
      <c r="URK21" s="84"/>
      <c r="URL21" s="84"/>
      <c r="URM21" s="84"/>
      <c r="URN21" s="84"/>
      <c r="URO21" s="84"/>
      <c r="URP21" s="84"/>
      <c r="URQ21" s="84"/>
      <c r="URR21" s="84"/>
      <c r="URS21" s="84"/>
      <c r="URT21" s="84"/>
      <c r="URU21" s="84"/>
      <c r="URV21" s="84"/>
      <c r="URW21" s="84"/>
      <c r="URX21" s="84"/>
      <c r="URY21" s="84"/>
      <c r="URZ21" s="84"/>
      <c r="USA21" s="84"/>
      <c r="USB21" s="84"/>
      <c r="USC21" s="84"/>
      <c r="USD21" s="84"/>
      <c r="USE21" s="84"/>
      <c r="USF21" s="84"/>
      <c r="USG21" s="84"/>
      <c r="USH21" s="84"/>
      <c r="USI21" s="84"/>
      <c r="USJ21" s="84"/>
      <c r="USK21" s="84"/>
      <c r="USL21" s="84"/>
      <c r="USM21" s="84"/>
      <c r="USN21" s="84"/>
      <c r="USO21" s="84"/>
      <c r="USP21" s="84"/>
      <c r="USQ21" s="84"/>
      <c r="USR21" s="84"/>
      <c r="USS21" s="84"/>
      <c r="UST21" s="84"/>
      <c r="USU21" s="84"/>
      <c r="USV21" s="84"/>
      <c r="USW21" s="84"/>
      <c r="USX21" s="84"/>
      <c r="USY21" s="84"/>
      <c r="USZ21" s="84"/>
      <c r="UTA21" s="84"/>
      <c r="UTB21" s="84"/>
      <c r="UTC21" s="84"/>
      <c r="UTD21" s="84"/>
      <c r="UTE21" s="84"/>
      <c r="UTF21" s="84"/>
      <c r="UTG21" s="84"/>
      <c r="UTH21" s="84"/>
      <c r="UTI21" s="84"/>
      <c r="UTJ21" s="84"/>
      <c r="UTK21" s="84"/>
      <c r="UTL21" s="84"/>
      <c r="UTM21" s="84"/>
      <c r="UTN21" s="84"/>
      <c r="UTO21" s="84"/>
      <c r="UTP21" s="84"/>
      <c r="UTQ21" s="84"/>
      <c r="UTR21" s="84"/>
      <c r="UTS21" s="84"/>
      <c r="UTT21" s="84"/>
      <c r="UTU21" s="84"/>
      <c r="UTV21" s="84"/>
      <c r="UTW21" s="84"/>
      <c r="UTX21" s="84"/>
      <c r="UTY21" s="84"/>
      <c r="UTZ21" s="84"/>
      <c r="UUA21" s="84"/>
      <c r="UUB21" s="84"/>
      <c r="UUC21" s="84"/>
      <c r="UUD21" s="84"/>
      <c r="UUE21" s="84"/>
      <c r="UUF21" s="84"/>
      <c r="UUG21" s="84"/>
      <c r="UUH21" s="84"/>
      <c r="UUI21" s="84"/>
      <c r="UUJ21" s="84"/>
      <c r="UUK21" s="84"/>
      <c r="UUL21" s="84"/>
      <c r="UUM21" s="84"/>
      <c r="UUN21" s="84"/>
      <c r="UUO21" s="84"/>
      <c r="UUP21" s="84"/>
      <c r="UUQ21" s="84"/>
      <c r="UUR21" s="84"/>
      <c r="UUS21" s="84"/>
      <c r="UUT21" s="84"/>
      <c r="UUU21" s="84"/>
      <c r="UUV21" s="84"/>
      <c r="UUW21" s="84"/>
      <c r="UUX21" s="84"/>
      <c r="UUY21" s="84"/>
      <c r="UUZ21" s="84"/>
      <c r="UVA21" s="84"/>
      <c r="UVB21" s="84"/>
      <c r="UVC21" s="84"/>
      <c r="UVD21" s="84"/>
      <c r="UVE21" s="84"/>
      <c r="UVF21" s="84"/>
      <c r="UVG21" s="84"/>
      <c r="UVH21" s="84"/>
      <c r="UVI21" s="84"/>
      <c r="UVJ21" s="84"/>
      <c r="UVK21" s="84"/>
      <c r="UVL21" s="84"/>
      <c r="UVM21" s="84"/>
      <c r="UVN21" s="84"/>
      <c r="UVO21" s="84"/>
      <c r="UVP21" s="84"/>
      <c r="UVQ21" s="84"/>
      <c r="UVR21" s="84"/>
      <c r="UVS21" s="84"/>
      <c r="UVT21" s="84"/>
      <c r="UVU21" s="84"/>
      <c r="UVV21" s="84"/>
      <c r="UVW21" s="84"/>
      <c r="UVX21" s="84"/>
      <c r="UVY21" s="84"/>
      <c r="UVZ21" s="84"/>
      <c r="UWA21" s="84"/>
      <c r="UWB21" s="84"/>
      <c r="UWC21" s="84"/>
      <c r="UWD21" s="84"/>
      <c r="UWE21" s="84"/>
      <c r="UWF21" s="84"/>
      <c r="UWG21" s="84"/>
      <c r="UWH21" s="84"/>
      <c r="UWI21" s="84"/>
      <c r="UWJ21" s="84"/>
      <c r="UWK21" s="84"/>
      <c r="UWL21" s="84"/>
      <c r="UWM21" s="84"/>
      <c r="UWN21" s="84"/>
      <c r="UWO21" s="84"/>
      <c r="UWP21" s="84"/>
      <c r="UWQ21" s="84"/>
      <c r="UWR21" s="84"/>
      <c r="UWS21" s="84"/>
      <c r="UWT21" s="84"/>
      <c r="UWU21" s="84"/>
      <c r="UWV21" s="84"/>
      <c r="UWW21" s="84"/>
      <c r="UWX21" s="84"/>
      <c r="UWY21" s="84"/>
      <c r="UWZ21" s="84"/>
      <c r="UXA21" s="84"/>
      <c r="UXB21" s="84"/>
      <c r="UXC21" s="84"/>
      <c r="UXD21" s="84"/>
      <c r="UXE21" s="84"/>
      <c r="UXF21" s="84"/>
      <c r="UXG21" s="84"/>
      <c r="UXH21" s="84"/>
      <c r="UXI21" s="84"/>
      <c r="UXJ21" s="84"/>
      <c r="UXK21" s="84"/>
      <c r="UXL21" s="84"/>
      <c r="UXM21" s="84"/>
      <c r="UXN21" s="84"/>
      <c r="UXO21" s="84"/>
      <c r="UXP21" s="84"/>
      <c r="UXQ21" s="84"/>
      <c r="UXR21" s="84"/>
      <c r="UXS21" s="84"/>
      <c r="UXT21" s="84"/>
      <c r="UXU21" s="84"/>
      <c r="UXV21" s="84"/>
      <c r="UXW21" s="84"/>
      <c r="UXX21" s="84"/>
      <c r="UXY21" s="84"/>
      <c r="UXZ21" s="84"/>
      <c r="UYA21" s="84"/>
      <c r="UYB21" s="84"/>
      <c r="UYC21" s="84"/>
      <c r="UYD21" s="84"/>
      <c r="UYE21" s="84"/>
      <c r="UYF21" s="84"/>
      <c r="UYG21" s="84"/>
      <c r="UYH21" s="84"/>
      <c r="UYI21" s="84"/>
      <c r="UYJ21" s="84"/>
      <c r="UYK21" s="84"/>
      <c r="UYL21" s="84"/>
      <c r="UYM21" s="84"/>
      <c r="UYN21" s="84"/>
      <c r="UYO21" s="84"/>
      <c r="UYP21" s="84"/>
      <c r="UYQ21" s="84"/>
      <c r="UYR21" s="84"/>
      <c r="UYS21" s="84"/>
      <c r="UYT21" s="84"/>
      <c r="UYU21" s="84"/>
      <c r="UYV21" s="84"/>
      <c r="UYW21" s="84"/>
      <c r="UYX21" s="84"/>
      <c r="UYY21" s="84"/>
      <c r="UYZ21" s="84"/>
      <c r="UZA21" s="84"/>
      <c r="UZB21" s="84"/>
      <c r="UZC21" s="84"/>
      <c r="UZD21" s="84"/>
      <c r="UZE21" s="84"/>
      <c r="UZF21" s="84"/>
      <c r="UZG21" s="84"/>
      <c r="UZH21" s="84"/>
      <c r="UZI21" s="84"/>
      <c r="UZJ21" s="84"/>
      <c r="UZK21" s="84"/>
      <c r="UZL21" s="84"/>
      <c r="UZM21" s="84"/>
      <c r="UZN21" s="84"/>
      <c r="UZO21" s="84"/>
      <c r="UZP21" s="84"/>
      <c r="UZQ21" s="84"/>
      <c r="UZR21" s="84"/>
      <c r="UZS21" s="84"/>
      <c r="UZT21" s="84"/>
      <c r="UZU21" s="84"/>
      <c r="UZV21" s="84"/>
      <c r="UZW21" s="84"/>
      <c r="UZX21" s="84"/>
      <c r="UZY21" s="84"/>
      <c r="UZZ21" s="84"/>
      <c r="VAA21" s="84"/>
      <c r="VAB21" s="84"/>
      <c r="VAC21" s="84"/>
      <c r="VAD21" s="84"/>
      <c r="VAE21" s="84"/>
      <c r="VAF21" s="84"/>
      <c r="VAG21" s="84"/>
      <c r="VAH21" s="84"/>
      <c r="VAI21" s="84"/>
      <c r="VAJ21" s="84"/>
      <c r="VAK21" s="84"/>
      <c r="VAL21" s="84"/>
      <c r="VAM21" s="84"/>
      <c r="VAN21" s="84"/>
      <c r="VAO21" s="84"/>
      <c r="VAP21" s="84"/>
      <c r="VAQ21" s="84"/>
      <c r="VAR21" s="84"/>
      <c r="VAS21" s="84"/>
      <c r="VAT21" s="84"/>
      <c r="VAU21" s="84"/>
      <c r="VAV21" s="84"/>
      <c r="VAW21" s="84"/>
      <c r="VAX21" s="84"/>
      <c r="VAY21" s="84"/>
      <c r="VAZ21" s="84"/>
      <c r="VBA21" s="84"/>
      <c r="VBB21" s="84"/>
      <c r="VBC21" s="84"/>
      <c r="VBD21" s="84"/>
      <c r="VBE21" s="84"/>
      <c r="VBF21" s="84"/>
      <c r="VBG21" s="84"/>
      <c r="VBH21" s="84"/>
      <c r="VBI21" s="84"/>
      <c r="VBJ21" s="84"/>
      <c r="VBK21" s="84"/>
      <c r="VBL21" s="84"/>
      <c r="VBM21" s="84"/>
      <c r="VBN21" s="84"/>
      <c r="VBO21" s="84"/>
      <c r="VBP21" s="84"/>
      <c r="VBQ21" s="84"/>
      <c r="VBR21" s="84"/>
      <c r="VBS21" s="84"/>
      <c r="VBT21" s="84"/>
      <c r="VBU21" s="84"/>
      <c r="VBV21" s="84"/>
      <c r="VBW21" s="84"/>
      <c r="VBX21" s="84"/>
      <c r="VBY21" s="84"/>
      <c r="VBZ21" s="84"/>
      <c r="VCA21" s="84"/>
      <c r="VCB21" s="84"/>
      <c r="VCC21" s="84"/>
      <c r="VCD21" s="84"/>
      <c r="VCE21" s="84"/>
      <c r="VCF21" s="84"/>
      <c r="VCG21" s="84"/>
      <c r="VCH21" s="84"/>
      <c r="VCI21" s="84"/>
      <c r="VCJ21" s="84"/>
      <c r="VCK21" s="84"/>
      <c r="VCL21" s="84"/>
      <c r="VCM21" s="84"/>
      <c r="VCN21" s="84"/>
      <c r="VCO21" s="84"/>
      <c r="VCP21" s="84"/>
      <c r="VCQ21" s="84"/>
      <c r="VCR21" s="84"/>
      <c r="VCS21" s="84"/>
      <c r="VCT21" s="84"/>
      <c r="VCU21" s="84"/>
      <c r="VCV21" s="84"/>
      <c r="VCW21" s="84"/>
      <c r="VCX21" s="84"/>
      <c r="VCY21" s="84"/>
      <c r="VCZ21" s="84"/>
      <c r="VDA21" s="84"/>
      <c r="VDB21" s="84"/>
      <c r="VDC21" s="84"/>
      <c r="VDD21" s="84"/>
      <c r="VDE21" s="84"/>
      <c r="VDF21" s="84"/>
      <c r="VDG21" s="84"/>
      <c r="VDH21" s="84"/>
      <c r="VDI21" s="84"/>
      <c r="VDJ21" s="84"/>
      <c r="VDK21" s="84"/>
      <c r="VDL21" s="84"/>
      <c r="VDM21" s="84"/>
      <c r="VDN21" s="84"/>
      <c r="VDO21" s="84"/>
      <c r="VDP21" s="84"/>
      <c r="VDQ21" s="84"/>
      <c r="VDR21" s="84"/>
      <c r="VDS21" s="84"/>
      <c r="VDT21" s="84"/>
      <c r="VDU21" s="84"/>
      <c r="VDV21" s="84"/>
      <c r="VDW21" s="84"/>
      <c r="VDX21" s="84"/>
      <c r="VDY21" s="84"/>
      <c r="VDZ21" s="84"/>
      <c r="VEA21" s="84"/>
      <c r="VEB21" s="84"/>
      <c r="VEC21" s="84"/>
      <c r="VED21" s="84"/>
      <c r="VEE21" s="84"/>
      <c r="VEF21" s="84"/>
      <c r="VEG21" s="84"/>
      <c r="VEH21" s="84"/>
      <c r="VEI21" s="84"/>
      <c r="VEJ21" s="84"/>
      <c r="VEK21" s="84"/>
      <c r="VEL21" s="84"/>
      <c r="VEM21" s="84"/>
      <c r="VEN21" s="84"/>
      <c r="VEO21" s="84"/>
      <c r="VEP21" s="84"/>
      <c r="VEQ21" s="84"/>
      <c r="VER21" s="84"/>
      <c r="VES21" s="84"/>
      <c r="VET21" s="84"/>
      <c r="VEU21" s="84"/>
      <c r="VEV21" s="84"/>
      <c r="VEW21" s="84"/>
      <c r="VEX21" s="84"/>
      <c r="VEY21" s="84"/>
      <c r="VEZ21" s="84"/>
      <c r="VFA21" s="84"/>
      <c r="VFB21" s="84"/>
      <c r="VFC21" s="84"/>
      <c r="VFD21" s="84"/>
      <c r="VFE21" s="84"/>
      <c r="VFF21" s="84"/>
      <c r="VFG21" s="84"/>
      <c r="VFH21" s="84"/>
      <c r="VFI21" s="84"/>
      <c r="VFJ21" s="84"/>
      <c r="VFK21" s="84"/>
      <c r="VFL21" s="84"/>
      <c r="VFM21" s="84"/>
      <c r="VFN21" s="84"/>
      <c r="VFO21" s="84"/>
      <c r="VFP21" s="84"/>
      <c r="VFQ21" s="84"/>
      <c r="VFR21" s="84"/>
      <c r="VFS21" s="84"/>
      <c r="VFT21" s="84"/>
      <c r="VFU21" s="84"/>
      <c r="VFV21" s="84"/>
      <c r="VFW21" s="84"/>
      <c r="VFX21" s="84"/>
      <c r="VFY21" s="84"/>
      <c r="VFZ21" s="84"/>
      <c r="VGA21" s="84"/>
      <c r="VGB21" s="84"/>
      <c r="VGC21" s="84"/>
      <c r="VGD21" s="84"/>
      <c r="VGE21" s="84"/>
      <c r="VGF21" s="84"/>
      <c r="VGG21" s="84"/>
      <c r="VGH21" s="84"/>
      <c r="VGI21" s="84"/>
      <c r="VGJ21" s="84"/>
      <c r="VGK21" s="84"/>
      <c r="VGL21" s="84"/>
      <c r="VGM21" s="84"/>
      <c r="VGN21" s="84"/>
      <c r="VGO21" s="84"/>
      <c r="VGP21" s="84"/>
      <c r="VGQ21" s="84"/>
      <c r="VGR21" s="84"/>
      <c r="VGS21" s="84"/>
      <c r="VGT21" s="84"/>
      <c r="VGU21" s="84"/>
      <c r="VGV21" s="84"/>
      <c r="VGW21" s="84"/>
      <c r="VGX21" s="84"/>
      <c r="VGY21" s="84"/>
      <c r="VGZ21" s="84"/>
      <c r="VHA21" s="84"/>
      <c r="VHB21" s="84"/>
      <c r="VHC21" s="84"/>
      <c r="VHD21" s="84"/>
      <c r="VHE21" s="84"/>
      <c r="VHF21" s="84"/>
      <c r="VHG21" s="84"/>
      <c r="VHH21" s="84"/>
      <c r="VHI21" s="84"/>
      <c r="VHJ21" s="84"/>
      <c r="VHK21" s="84"/>
      <c r="VHL21" s="84"/>
      <c r="VHM21" s="84"/>
      <c r="VHN21" s="84"/>
      <c r="VHO21" s="84"/>
      <c r="VHP21" s="84"/>
      <c r="VHQ21" s="84"/>
      <c r="VHR21" s="84"/>
      <c r="VHS21" s="84"/>
      <c r="VHT21" s="84"/>
      <c r="VHU21" s="84"/>
      <c r="VHV21" s="84"/>
      <c r="VHW21" s="84"/>
      <c r="VHX21" s="84"/>
      <c r="VHY21" s="84"/>
      <c r="VHZ21" s="84"/>
      <c r="VIA21" s="84"/>
      <c r="VIB21" s="84"/>
      <c r="VIC21" s="84"/>
      <c r="VID21" s="84"/>
      <c r="VIE21" s="84"/>
      <c r="VIF21" s="84"/>
      <c r="VIG21" s="84"/>
      <c r="VIH21" s="84"/>
      <c r="VII21" s="84"/>
      <c r="VIJ21" s="84"/>
      <c r="VIK21" s="84"/>
      <c r="VIL21" s="84"/>
      <c r="VIM21" s="84"/>
      <c r="VIN21" s="84"/>
      <c r="VIO21" s="84"/>
      <c r="VIP21" s="84"/>
      <c r="VIQ21" s="84"/>
      <c r="VIR21" s="84"/>
      <c r="VIS21" s="84"/>
      <c r="VIT21" s="84"/>
      <c r="VIU21" s="84"/>
      <c r="VIV21" s="84"/>
      <c r="VIW21" s="84"/>
      <c r="VIX21" s="84"/>
      <c r="VIY21" s="84"/>
      <c r="VIZ21" s="84"/>
      <c r="VJA21" s="84"/>
      <c r="VJB21" s="84"/>
      <c r="VJC21" s="84"/>
      <c r="VJD21" s="84"/>
      <c r="VJE21" s="84"/>
      <c r="VJF21" s="84"/>
      <c r="VJG21" s="84"/>
      <c r="VJH21" s="84"/>
      <c r="VJI21" s="84"/>
      <c r="VJJ21" s="84"/>
      <c r="VJK21" s="84"/>
      <c r="VJL21" s="84"/>
      <c r="VJM21" s="84"/>
      <c r="VJN21" s="84"/>
      <c r="VJO21" s="84"/>
      <c r="VJP21" s="84"/>
      <c r="VJQ21" s="84"/>
      <c r="VJR21" s="84"/>
      <c r="VJS21" s="84"/>
      <c r="VJT21" s="84"/>
      <c r="VJU21" s="84"/>
      <c r="VJV21" s="84"/>
      <c r="VJW21" s="84"/>
      <c r="VJX21" s="84"/>
      <c r="VJY21" s="84"/>
      <c r="VJZ21" s="84"/>
      <c r="VKA21" s="84"/>
      <c r="VKB21" s="84"/>
      <c r="VKC21" s="84"/>
      <c r="VKD21" s="84"/>
      <c r="VKE21" s="84"/>
      <c r="VKF21" s="84"/>
      <c r="VKG21" s="84"/>
      <c r="VKH21" s="84"/>
      <c r="VKI21" s="84"/>
      <c r="VKJ21" s="84"/>
      <c r="VKK21" s="84"/>
      <c r="VKL21" s="84"/>
      <c r="VKM21" s="84"/>
      <c r="VKN21" s="84"/>
      <c r="VKO21" s="84"/>
      <c r="VKP21" s="84"/>
      <c r="VKQ21" s="84"/>
      <c r="VKR21" s="84"/>
      <c r="VKS21" s="84"/>
      <c r="VKT21" s="84"/>
      <c r="VKU21" s="84"/>
      <c r="VKV21" s="84"/>
      <c r="VKW21" s="84"/>
      <c r="VKX21" s="84"/>
      <c r="VKY21" s="84"/>
      <c r="VKZ21" s="84"/>
      <c r="VLA21" s="84"/>
      <c r="VLB21" s="84"/>
      <c r="VLC21" s="84"/>
      <c r="VLD21" s="84"/>
      <c r="VLE21" s="84"/>
      <c r="VLF21" s="84"/>
      <c r="VLG21" s="84"/>
      <c r="VLH21" s="84"/>
      <c r="VLI21" s="84"/>
      <c r="VLJ21" s="84"/>
      <c r="VLK21" s="84"/>
      <c r="VLL21" s="84"/>
      <c r="VLM21" s="84"/>
      <c r="VLN21" s="84"/>
      <c r="VLO21" s="84"/>
      <c r="VLP21" s="84"/>
      <c r="VLQ21" s="84"/>
      <c r="VLR21" s="84"/>
      <c r="VLS21" s="84"/>
      <c r="VLT21" s="84"/>
      <c r="VLU21" s="84"/>
      <c r="VLV21" s="84"/>
      <c r="VLW21" s="84"/>
      <c r="VLX21" s="84"/>
      <c r="VLY21" s="84"/>
      <c r="VLZ21" s="84"/>
      <c r="VMA21" s="84"/>
      <c r="VMB21" s="84"/>
      <c r="VMC21" s="84"/>
      <c r="VMD21" s="84"/>
      <c r="VME21" s="84"/>
      <c r="VMF21" s="84"/>
      <c r="VMG21" s="84"/>
      <c r="VMH21" s="84"/>
      <c r="VMI21" s="84"/>
      <c r="VMJ21" s="84"/>
      <c r="VMK21" s="84"/>
      <c r="VML21" s="84"/>
      <c r="VMM21" s="84"/>
      <c r="VMN21" s="84"/>
      <c r="VMO21" s="84"/>
      <c r="VMP21" s="84"/>
      <c r="VMQ21" s="84"/>
      <c r="VMR21" s="84"/>
      <c r="VMS21" s="84"/>
      <c r="VMT21" s="84"/>
      <c r="VMU21" s="84"/>
      <c r="VMV21" s="84"/>
      <c r="VMW21" s="84"/>
      <c r="VMX21" s="84"/>
      <c r="VMY21" s="84"/>
      <c r="VMZ21" s="84"/>
      <c r="VNA21" s="84"/>
      <c r="VNB21" s="84"/>
      <c r="VNC21" s="84"/>
      <c r="VND21" s="84"/>
      <c r="VNE21" s="84"/>
      <c r="VNF21" s="84"/>
      <c r="VNG21" s="84"/>
      <c r="VNH21" s="84"/>
      <c r="VNI21" s="84"/>
      <c r="VNJ21" s="84"/>
      <c r="VNK21" s="84"/>
      <c r="VNL21" s="84"/>
      <c r="VNM21" s="84"/>
      <c r="VNN21" s="84"/>
      <c r="VNO21" s="84"/>
      <c r="VNP21" s="84"/>
      <c r="VNQ21" s="84"/>
      <c r="VNR21" s="84"/>
      <c r="VNS21" s="84"/>
      <c r="VNT21" s="84"/>
      <c r="VNU21" s="84"/>
      <c r="VNV21" s="84"/>
      <c r="VNW21" s="84"/>
      <c r="VNX21" s="84"/>
      <c r="VNY21" s="84"/>
      <c r="VNZ21" s="84"/>
      <c r="VOA21" s="84"/>
      <c r="VOB21" s="84"/>
      <c r="VOC21" s="84"/>
      <c r="VOD21" s="84"/>
      <c r="VOE21" s="84"/>
      <c r="VOF21" s="84"/>
      <c r="VOG21" s="84"/>
      <c r="VOH21" s="84"/>
      <c r="VOI21" s="84"/>
      <c r="VOJ21" s="84"/>
      <c r="VOK21" s="84"/>
      <c r="VOL21" s="84"/>
      <c r="VOM21" s="84"/>
      <c r="VON21" s="84"/>
      <c r="VOO21" s="84"/>
      <c r="VOP21" s="84"/>
      <c r="VOQ21" s="84"/>
      <c r="VOR21" s="84"/>
      <c r="VOS21" s="84"/>
      <c r="VOT21" s="84"/>
      <c r="VOU21" s="84"/>
      <c r="VOV21" s="84"/>
      <c r="VOW21" s="84"/>
      <c r="VOX21" s="84"/>
      <c r="VOY21" s="84"/>
      <c r="VOZ21" s="84"/>
      <c r="VPA21" s="84"/>
      <c r="VPB21" s="84"/>
      <c r="VPC21" s="84"/>
      <c r="VPD21" s="84"/>
      <c r="VPE21" s="84"/>
      <c r="VPF21" s="84"/>
      <c r="VPG21" s="84"/>
      <c r="VPH21" s="84"/>
      <c r="VPI21" s="84"/>
      <c r="VPJ21" s="84"/>
      <c r="VPK21" s="84"/>
      <c r="VPL21" s="84"/>
      <c r="VPM21" s="84"/>
      <c r="VPN21" s="84"/>
      <c r="VPO21" s="84"/>
      <c r="VPP21" s="84"/>
      <c r="VPQ21" s="84"/>
      <c r="VPR21" s="84"/>
      <c r="VPS21" s="84"/>
      <c r="VPT21" s="84"/>
      <c r="VPU21" s="84"/>
      <c r="VPV21" s="84"/>
      <c r="VPW21" s="84"/>
      <c r="VPX21" s="84"/>
      <c r="VPY21" s="84"/>
      <c r="VPZ21" s="84"/>
      <c r="VQA21" s="84"/>
      <c r="VQB21" s="84"/>
      <c r="VQC21" s="84"/>
      <c r="VQD21" s="84"/>
      <c r="VQE21" s="84"/>
      <c r="VQF21" s="84"/>
      <c r="VQG21" s="84"/>
      <c r="VQH21" s="84"/>
      <c r="VQI21" s="84"/>
      <c r="VQJ21" s="84"/>
      <c r="VQK21" s="84"/>
      <c r="VQL21" s="84"/>
      <c r="VQM21" s="84"/>
      <c r="VQN21" s="84"/>
      <c r="VQO21" s="84"/>
      <c r="VQP21" s="84"/>
      <c r="VQQ21" s="84"/>
      <c r="VQR21" s="84"/>
      <c r="VQS21" s="84"/>
      <c r="VQT21" s="84"/>
      <c r="VQU21" s="84"/>
      <c r="VQV21" s="84"/>
      <c r="VQW21" s="84"/>
      <c r="VQX21" s="84"/>
      <c r="VQY21" s="84"/>
      <c r="VQZ21" s="84"/>
      <c r="VRA21" s="84"/>
      <c r="VRB21" s="84"/>
      <c r="VRC21" s="84"/>
      <c r="VRD21" s="84"/>
      <c r="VRE21" s="84"/>
      <c r="VRF21" s="84"/>
      <c r="VRG21" s="84"/>
      <c r="VRH21" s="84"/>
      <c r="VRI21" s="84"/>
      <c r="VRJ21" s="84"/>
      <c r="VRK21" s="84"/>
      <c r="VRL21" s="84"/>
      <c r="VRM21" s="84"/>
      <c r="VRN21" s="84"/>
      <c r="VRO21" s="84"/>
      <c r="VRP21" s="84"/>
      <c r="VRQ21" s="84"/>
      <c r="VRR21" s="84"/>
      <c r="VRS21" s="84"/>
      <c r="VRT21" s="84"/>
      <c r="VRU21" s="84"/>
      <c r="VRV21" s="84"/>
      <c r="VRW21" s="84"/>
      <c r="VRX21" s="84"/>
      <c r="VRY21" s="84"/>
      <c r="VRZ21" s="84"/>
      <c r="VSA21" s="84"/>
      <c r="VSB21" s="84"/>
      <c r="VSC21" s="84"/>
      <c r="VSD21" s="84"/>
      <c r="VSE21" s="84"/>
      <c r="VSF21" s="84"/>
      <c r="VSG21" s="84"/>
      <c r="VSH21" s="84"/>
      <c r="VSI21" s="84"/>
      <c r="VSJ21" s="84"/>
      <c r="VSK21" s="84"/>
      <c r="VSL21" s="84"/>
      <c r="VSM21" s="84"/>
      <c r="VSN21" s="84"/>
      <c r="VSO21" s="84"/>
      <c r="VSP21" s="84"/>
      <c r="VSQ21" s="84"/>
      <c r="VSR21" s="84"/>
      <c r="VSS21" s="84"/>
      <c r="VST21" s="84"/>
      <c r="VSU21" s="84"/>
      <c r="VSV21" s="84"/>
      <c r="VSW21" s="84"/>
      <c r="VSX21" s="84"/>
      <c r="VSY21" s="84"/>
      <c r="VSZ21" s="84"/>
      <c r="VTA21" s="84"/>
      <c r="VTB21" s="84"/>
      <c r="VTC21" s="84"/>
      <c r="VTD21" s="84"/>
      <c r="VTE21" s="84"/>
      <c r="VTF21" s="84"/>
      <c r="VTG21" s="84"/>
      <c r="VTH21" s="84"/>
      <c r="VTI21" s="84"/>
      <c r="VTJ21" s="84"/>
      <c r="VTK21" s="84"/>
      <c r="VTL21" s="84"/>
      <c r="VTM21" s="84"/>
      <c r="VTN21" s="84"/>
      <c r="VTO21" s="84"/>
      <c r="VTP21" s="84"/>
      <c r="VTQ21" s="84"/>
      <c r="VTR21" s="84"/>
      <c r="VTS21" s="84"/>
      <c r="VTT21" s="84"/>
      <c r="VTU21" s="84"/>
      <c r="VTV21" s="84"/>
      <c r="VTW21" s="84"/>
      <c r="VTX21" s="84"/>
      <c r="VTY21" s="84"/>
      <c r="VTZ21" s="84"/>
      <c r="VUA21" s="84"/>
      <c r="VUB21" s="84"/>
      <c r="VUC21" s="84"/>
      <c r="VUD21" s="84"/>
      <c r="VUE21" s="84"/>
      <c r="VUF21" s="84"/>
      <c r="VUG21" s="84"/>
      <c r="VUH21" s="84"/>
      <c r="VUI21" s="84"/>
      <c r="VUJ21" s="84"/>
      <c r="VUK21" s="84"/>
      <c r="VUL21" s="84"/>
      <c r="VUM21" s="84"/>
      <c r="VUN21" s="84"/>
      <c r="VUO21" s="84"/>
      <c r="VUP21" s="84"/>
      <c r="VUQ21" s="84"/>
      <c r="VUR21" s="84"/>
      <c r="VUS21" s="84"/>
      <c r="VUT21" s="84"/>
      <c r="VUU21" s="84"/>
      <c r="VUV21" s="84"/>
      <c r="VUW21" s="84"/>
      <c r="VUX21" s="84"/>
      <c r="VUY21" s="84"/>
      <c r="VUZ21" s="84"/>
      <c r="VVA21" s="84"/>
      <c r="VVB21" s="84"/>
      <c r="VVC21" s="84"/>
      <c r="VVD21" s="84"/>
      <c r="VVE21" s="84"/>
      <c r="VVF21" s="84"/>
      <c r="VVG21" s="84"/>
      <c r="VVH21" s="84"/>
      <c r="VVI21" s="84"/>
      <c r="VVJ21" s="84"/>
      <c r="VVK21" s="84"/>
      <c r="VVL21" s="84"/>
      <c r="VVM21" s="84"/>
      <c r="VVN21" s="84"/>
      <c r="VVO21" s="84"/>
      <c r="VVP21" s="84"/>
      <c r="VVQ21" s="84"/>
      <c r="VVR21" s="84"/>
      <c r="VVS21" s="84"/>
      <c r="VVT21" s="84"/>
      <c r="VVU21" s="84"/>
      <c r="VVV21" s="84"/>
      <c r="VVW21" s="84"/>
      <c r="VVX21" s="84"/>
      <c r="VVY21" s="84"/>
      <c r="VVZ21" s="84"/>
      <c r="VWA21" s="84"/>
      <c r="VWB21" s="84"/>
      <c r="VWC21" s="84"/>
      <c r="VWD21" s="84"/>
      <c r="VWE21" s="84"/>
      <c r="VWF21" s="84"/>
      <c r="VWG21" s="84"/>
      <c r="VWH21" s="84"/>
      <c r="VWI21" s="84"/>
      <c r="VWJ21" s="84"/>
      <c r="VWK21" s="84"/>
      <c r="VWL21" s="84"/>
      <c r="VWM21" s="84"/>
      <c r="VWN21" s="84"/>
      <c r="VWO21" s="84"/>
      <c r="VWP21" s="84"/>
      <c r="VWQ21" s="84"/>
      <c r="VWR21" s="84"/>
      <c r="VWS21" s="84"/>
      <c r="VWT21" s="84"/>
      <c r="VWU21" s="84"/>
      <c r="VWV21" s="84"/>
      <c r="VWW21" s="84"/>
      <c r="VWX21" s="84"/>
      <c r="VWY21" s="84"/>
      <c r="VWZ21" s="84"/>
      <c r="VXA21" s="84"/>
      <c r="VXB21" s="84"/>
      <c r="VXC21" s="84"/>
      <c r="VXD21" s="84"/>
      <c r="VXE21" s="84"/>
      <c r="VXF21" s="84"/>
      <c r="VXG21" s="84"/>
      <c r="VXH21" s="84"/>
      <c r="VXI21" s="84"/>
      <c r="VXJ21" s="84"/>
      <c r="VXK21" s="84"/>
      <c r="VXL21" s="84"/>
      <c r="VXM21" s="84"/>
      <c r="VXN21" s="84"/>
      <c r="VXO21" s="84"/>
      <c r="VXP21" s="84"/>
      <c r="VXQ21" s="84"/>
      <c r="VXR21" s="84"/>
      <c r="VXS21" s="84"/>
      <c r="VXT21" s="84"/>
      <c r="VXU21" s="84"/>
      <c r="VXV21" s="84"/>
      <c r="VXW21" s="84"/>
      <c r="VXX21" s="84"/>
      <c r="VXY21" s="84"/>
      <c r="VXZ21" s="84"/>
      <c r="VYA21" s="84"/>
      <c r="VYB21" s="84"/>
      <c r="VYC21" s="84"/>
      <c r="VYD21" s="84"/>
      <c r="VYE21" s="84"/>
      <c r="VYF21" s="84"/>
      <c r="VYG21" s="84"/>
      <c r="VYH21" s="84"/>
      <c r="VYI21" s="84"/>
      <c r="VYJ21" s="84"/>
      <c r="VYK21" s="84"/>
      <c r="VYL21" s="84"/>
      <c r="VYM21" s="84"/>
      <c r="VYN21" s="84"/>
      <c r="VYO21" s="84"/>
      <c r="VYP21" s="84"/>
      <c r="VYQ21" s="84"/>
      <c r="VYR21" s="84"/>
      <c r="VYS21" s="84"/>
      <c r="VYT21" s="84"/>
      <c r="VYU21" s="84"/>
      <c r="VYV21" s="84"/>
      <c r="VYW21" s="84"/>
      <c r="VYX21" s="84"/>
      <c r="VYY21" s="84"/>
      <c r="VYZ21" s="84"/>
      <c r="VZA21" s="84"/>
      <c r="VZB21" s="84"/>
      <c r="VZC21" s="84"/>
      <c r="VZD21" s="84"/>
      <c r="VZE21" s="84"/>
      <c r="VZF21" s="84"/>
      <c r="VZG21" s="84"/>
      <c r="VZH21" s="84"/>
      <c r="VZI21" s="84"/>
      <c r="VZJ21" s="84"/>
      <c r="VZK21" s="84"/>
      <c r="VZL21" s="84"/>
      <c r="VZM21" s="84"/>
      <c r="VZN21" s="84"/>
      <c r="VZO21" s="84"/>
      <c r="VZP21" s="84"/>
      <c r="VZQ21" s="84"/>
      <c r="VZR21" s="84"/>
      <c r="VZS21" s="84"/>
      <c r="VZT21" s="84"/>
      <c r="VZU21" s="84"/>
      <c r="VZV21" s="84"/>
      <c r="VZW21" s="84"/>
      <c r="VZX21" s="84"/>
      <c r="VZY21" s="84"/>
      <c r="VZZ21" s="84"/>
      <c r="WAA21" s="84"/>
      <c r="WAB21" s="84"/>
      <c r="WAC21" s="84"/>
      <c r="WAD21" s="84"/>
      <c r="WAE21" s="84"/>
      <c r="WAF21" s="84"/>
      <c r="WAG21" s="84"/>
      <c r="WAH21" s="84"/>
      <c r="WAI21" s="84"/>
      <c r="WAJ21" s="84"/>
      <c r="WAK21" s="84"/>
      <c r="WAL21" s="84"/>
      <c r="WAM21" s="84"/>
      <c r="WAN21" s="84"/>
      <c r="WAO21" s="84"/>
      <c r="WAP21" s="84"/>
      <c r="WAQ21" s="84"/>
      <c r="WAR21" s="84"/>
      <c r="WAS21" s="84"/>
      <c r="WAT21" s="84"/>
      <c r="WAU21" s="84"/>
      <c r="WAV21" s="84"/>
      <c r="WAW21" s="84"/>
      <c r="WAX21" s="84"/>
      <c r="WAY21" s="84"/>
      <c r="WAZ21" s="84"/>
      <c r="WBA21" s="84"/>
      <c r="WBB21" s="84"/>
      <c r="WBC21" s="84"/>
      <c r="WBD21" s="84"/>
      <c r="WBE21" s="84"/>
      <c r="WBF21" s="84"/>
      <c r="WBG21" s="84"/>
      <c r="WBH21" s="84"/>
      <c r="WBI21" s="84"/>
      <c r="WBJ21" s="84"/>
      <c r="WBK21" s="84"/>
      <c r="WBL21" s="84"/>
      <c r="WBM21" s="84"/>
      <c r="WBN21" s="84"/>
      <c r="WBO21" s="84"/>
      <c r="WBP21" s="84"/>
      <c r="WBQ21" s="84"/>
      <c r="WBR21" s="84"/>
      <c r="WBS21" s="84"/>
      <c r="WBT21" s="84"/>
      <c r="WBU21" s="84"/>
      <c r="WBV21" s="84"/>
      <c r="WBW21" s="84"/>
      <c r="WBX21" s="84"/>
      <c r="WBY21" s="84"/>
      <c r="WBZ21" s="84"/>
      <c r="WCA21" s="84"/>
      <c r="WCB21" s="84"/>
      <c r="WCC21" s="84"/>
      <c r="WCD21" s="84"/>
      <c r="WCE21" s="84"/>
      <c r="WCF21" s="84"/>
      <c r="WCG21" s="84"/>
      <c r="WCH21" s="84"/>
      <c r="WCI21" s="84"/>
      <c r="WCJ21" s="84"/>
      <c r="WCK21" s="84"/>
      <c r="WCL21" s="84"/>
      <c r="WCM21" s="84"/>
      <c r="WCN21" s="84"/>
      <c r="WCO21" s="84"/>
      <c r="WCP21" s="84"/>
      <c r="WCQ21" s="84"/>
      <c r="WCR21" s="84"/>
      <c r="WCS21" s="84"/>
      <c r="WCT21" s="84"/>
      <c r="WCU21" s="84"/>
      <c r="WCV21" s="84"/>
      <c r="WCW21" s="84"/>
      <c r="WCX21" s="84"/>
      <c r="WCY21" s="84"/>
      <c r="WCZ21" s="84"/>
      <c r="WDA21" s="84"/>
      <c r="WDB21" s="84"/>
      <c r="WDC21" s="84"/>
      <c r="WDD21" s="84"/>
      <c r="WDE21" s="84"/>
      <c r="WDF21" s="84"/>
      <c r="WDG21" s="84"/>
      <c r="WDH21" s="84"/>
      <c r="WDI21" s="84"/>
      <c r="WDJ21" s="84"/>
      <c r="WDK21" s="84"/>
      <c r="WDL21" s="84"/>
      <c r="WDM21" s="84"/>
      <c r="WDN21" s="84"/>
      <c r="WDO21" s="84"/>
      <c r="WDP21" s="84"/>
      <c r="WDQ21" s="84"/>
      <c r="WDR21" s="84"/>
      <c r="WDS21" s="84"/>
      <c r="WDT21" s="84"/>
      <c r="WDU21" s="84"/>
      <c r="WDV21" s="84"/>
      <c r="WDW21" s="84"/>
      <c r="WDX21" s="84"/>
      <c r="WDY21" s="84"/>
      <c r="WDZ21" s="84"/>
      <c r="WEA21" s="84"/>
      <c r="WEB21" s="84"/>
      <c r="WEC21" s="84"/>
      <c r="WED21" s="84"/>
      <c r="WEE21" s="84"/>
      <c r="WEF21" s="84"/>
      <c r="WEG21" s="84"/>
      <c r="WEH21" s="84"/>
      <c r="WEI21" s="84"/>
      <c r="WEJ21" s="84"/>
      <c r="WEK21" s="84"/>
      <c r="WEL21" s="84"/>
      <c r="WEM21" s="84"/>
      <c r="WEN21" s="84"/>
      <c r="WEO21" s="84"/>
      <c r="WEP21" s="84"/>
      <c r="WEQ21" s="84"/>
      <c r="WER21" s="84"/>
      <c r="WES21" s="84"/>
      <c r="WET21" s="84"/>
      <c r="WEU21" s="84"/>
      <c r="WEV21" s="84"/>
      <c r="WEW21" s="84"/>
      <c r="WEX21" s="84"/>
      <c r="WEY21" s="84"/>
      <c r="WEZ21" s="84"/>
      <c r="WFA21" s="84"/>
      <c r="WFB21" s="84"/>
      <c r="WFC21" s="84"/>
      <c r="WFD21" s="84"/>
      <c r="WFE21" s="84"/>
      <c r="WFF21" s="84"/>
      <c r="WFG21" s="84"/>
      <c r="WFH21" s="84"/>
      <c r="WFI21" s="84"/>
      <c r="WFJ21" s="84"/>
      <c r="WFK21" s="84"/>
      <c r="WFL21" s="84"/>
      <c r="WFM21" s="84"/>
      <c r="WFN21" s="84"/>
      <c r="WFO21" s="84"/>
      <c r="WFP21" s="84"/>
      <c r="WFQ21" s="84"/>
      <c r="WFR21" s="84"/>
      <c r="WFS21" s="84"/>
      <c r="WFT21" s="84"/>
      <c r="WFU21" s="84"/>
      <c r="WFV21" s="84"/>
      <c r="WFW21" s="84"/>
      <c r="WFX21" s="84"/>
      <c r="WFY21" s="84"/>
      <c r="WFZ21" s="84"/>
      <c r="WGA21" s="84"/>
      <c r="WGB21" s="84"/>
      <c r="WGC21" s="84"/>
      <c r="WGD21" s="84"/>
      <c r="WGE21" s="84"/>
      <c r="WGF21" s="84"/>
      <c r="WGG21" s="84"/>
      <c r="WGH21" s="84"/>
      <c r="WGI21" s="84"/>
      <c r="WGJ21" s="84"/>
      <c r="WGK21" s="84"/>
      <c r="WGL21" s="84"/>
      <c r="WGM21" s="84"/>
      <c r="WGN21" s="84"/>
      <c r="WGO21" s="84"/>
      <c r="WGP21" s="84"/>
      <c r="WGQ21" s="84"/>
      <c r="WGR21" s="84"/>
      <c r="WGS21" s="84"/>
      <c r="WGT21" s="84"/>
      <c r="WGU21" s="84"/>
      <c r="WGV21" s="84"/>
      <c r="WGW21" s="84"/>
      <c r="WGX21" s="84"/>
      <c r="WGY21" s="84"/>
      <c r="WGZ21" s="84"/>
      <c r="WHA21" s="84"/>
      <c r="WHB21" s="84"/>
      <c r="WHC21" s="84"/>
      <c r="WHD21" s="84"/>
      <c r="WHE21" s="84"/>
      <c r="WHF21" s="84"/>
      <c r="WHG21" s="84"/>
      <c r="WHH21" s="84"/>
      <c r="WHI21" s="84"/>
      <c r="WHJ21" s="84"/>
      <c r="WHK21" s="84"/>
      <c r="WHL21" s="84"/>
      <c r="WHM21" s="84"/>
      <c r="WHN21" s="84"/>
      <c r="WHO21" s="84"/>
      <c r="WHP21" s="84"/>
      <c r="WHQ21" s="84"/>
      <c r="WHR21" s="84"/>
      <c r="WHS21" s="84"/>
      <c r="WHT21" s="84"/>
      <c r="WHU21" s="84"/>
      <c r="WHV21" s="84"/>
      <c r="WHW21" s="84"/>
      <c r="WHX21" s="84"/>
      <c r="WHY21" s="84"/>
      <c r="WHZ21" s="84"/>
      <c r="WIA21" s="84"/>
      <c r="WIB21" s="84"/>
      <c r="WIC21" s="84"/>
      <c r="WID21" s="84"/>
      <c r="WIE21" s="84"/>
      <c r="WIF21" s="84"/>
      <c r="WIG21" s="84"/>
      <c r="WIH21" s="84"/>
      <c r="WII21" s="84"/>
      <c r="WIJ21" s="84"/>
      <c r="WIK21" s="84"/>
      <c r="WIL21" s="84"/>
      <c r="WIM21" s="84"/>
      <c r="WIN21" s="84"/>
      <c r="WIO21" s="84"/>
      <c r="WIP21" s="84"/>
      <c r="WIQ21" s="84"/>
      <c r="WIR21" s="84"/>
      <c r="WIS21" s="84"/>
      <c r="WIT21" s="84"/>
      <c r="WIU21" s="84"/>
      <c r="WIV21" s="84"/>
      <c r="WIW21" s="84"/>
      <c r="WIX21" s="84"/>
      <c r="WIY21" s="84"/>
      <c r="WIZ21" s="84"/>
      <c r="WJA21" s="84"/>
      <c r="WJB21" s="84"/>
      <c r="WJC21" s="84"/>
      <c r="WJD21" s="84"/>
      <c r="WJE21" s="84"/>
      <c r="WJF21" s="84"/>
      <c r="WJG21" s="84"/>
      <c r="WJH21" s="84"/>
      <c r="WJI21" s="84"/>
      <c r="WJJ21" s="84"/>
      <c r="WJK21" s="84"/>
      <c r="WJL21" s="84"/>
      <c r="WJM21" s="84"/>
      <c r="WJN21" s="84"/>
      <c r="WJO21" s="84"/>
      <c r="WJP21" s="84"/>
      <c r="WJQ21" s="84"/>
      <c r="WJR21" s="84"/>
      <c r="WJS21" s="84"/>
      <c r="WJT21" s="84"/>
      <c r="WJU21" s="84"/>
      <c r="WJV21" s="84"/>
      <c r="WJW21" s="84"/>
      <c r="WJX21" s="84"/>
      <c r="WJY21" s="84"/>
      <c r="WJZ21" s="84"/>
      <c r="WKA21" s="84"/>
      <c r="WKB21" s="84"/>
      <c r="WKC21" s="84"/>
      <c r="WKD21" s="84"/>
      <c r="WKE21" s="84"/>
      <c r="WKF21" s="84"/>
      <c r="WKG21" s="84"/>
      <c r="WKH21" s="84"/>
      <c r="WKI21" s="84"/>
      <c r="WKJ21" s="84"/>
      <c r="WKK21" s="84"/>
      <c r="WKL21" s="84"/>
      <c r="WKM21" s="84"/>
      <c r="WKN21" s="84"/>
      <c r="WKO21" s="84"/>
      <c r="WKP21" s="84"/>
      <c r="WKQ21" s="84"/>
      <c r="WKR21" s="84"/>
      <c r="WKS21" s="84"/>
      <c r="WKT21" s="84"/>
      <c r="WKU21" s="84"/>
      <c r="WKV21" s="84"/>
      <c r="WKW21" s="84"/>
      <c r="WKX21" s="84"/>
      <c r="WKY21" s="84"/>
      <c r="WKZ21" s="84"/>
      <c r="WLA21" s="84"/>
      <c r="WLB21" s="84"/>
      <c r="WLC21" s="84"/>
      <c r="WLD21" s="84"/>
      <c r="WLE21" s="84"/>
      <c r="WLF21" s="84"/>
      <c r="WLG21" s="84"/>
      <c r="WLH21" s="84"/>
      <c r="WLI21" s="84"/>
      <c r="WLJ21" s="84"/>
      <c r="WLK21" s="84"/>
      <c r="WLL21" s="84"/>
      <c r="WLM21" s="84"/>
      <c r="WLN21" s="84"/>
      <c r="WLO21" s="84"/>
      <c r="WLP21" s="84"/>
      <c r="WLQ21" s="84"/>
      <c r="WLR21" s="84"/>
      <c r="WLS21" s="84"/>
      <c r="WLT21" s="84"/>
      <c r="WLU21" s="84"/>
      <c r="WLV21" s="84"/>
      <c r="WLW21" s="84"/>
      <c r="WLX21" s="84"/>
      <c r="WLY21" s="84"/>
      <c r="WLZ21" s="84"/>
      <c r="WMA21" s="84"/>
      <c r="WMB21" s="84"/>
      <c r="WMC21" s="84"/>
      <c r="WMD21" s="84"/>
      <c r="WME21" s="84"/>
      <c r="WMF21" s="84"/>
      <c r="WMG21" s="84"/>
      <c r="WMH21" s="84"/>
      <c r="WMI21" s="84"/>
      <c r="WMJ21" s="84"/>
      <c r="WMK21" s="84"/>
      <c r="WML21" s="84"/>
      <c r="WMM21" s="84"/>
      <c r="WMN21" s="84"/>
      <c r="WMO21" s="84"/>
      <c r="WMP21" s="84"/>
      <c r="WMQ21" s="84"/>
      <c r="WMR21" s="84"/>
      <c r="WMS21" s="84"/>
      <c r="WMT21" s="84"/>
      <c r="WMU21" s="84"/>
      <c r="WMV21" s="84"/>
      <c r="WMW21" s="84"/>
      <c r="WMX21" s="84"/>
      <c r="WMY21" s="84"/>
      <c r="WMZ21" s="84"/>
      <c r="WNA21" s="84"/>
      <c r="WNB21" s="84"/>
      <c r="WNC21" s="84"/>
      <c r="WND21" s="84"/>
      <c r="WNE21" s="84"/>
      <c r="WNF21" s="84"/>
      <c r="WNG21" s="84"/>
      <c r="WNH21" s="84"/>
      <c r="WNI21" s="84"/>
      <c r="WNJ21" s="84"/>
      <c r="WNK21" s="84"/>
      <c r="WNL21" s="84"/>
      <c r="WNM21" s="84"/>
      <c r="WNN21" s="84"/>
      <c r="WNO21" s="84"/>
      <c r="WNP21" s="84"/>
      <c r="WNQ21" s="84"/>
      <c r="WNR21" s="84"/>
      <c r="WNS21" s="84"/>
      <c r="WNT21" s="84"/>
      <c r="WNU21" s="84"/>
      <c r="WNV21" s="84"/>
      <c r="WNW21" s="84"/>
      <c r="WNX21" s="84"/>
      <c r="WNY21" s="84"/>
      <c r="WNZ21" s="84"/>
      <c r="WOA21" s="84"/>
      <c r="WOB21" s="84"/>
      <c r="WOC21" s="84"/>
      <c r="WOD21" s="84"/>
      <c r="WOE21" s="84"/>
      <c r="WOF21" s="84"/>
      <c r="WOG21" s="84"/>
      <c r="WOH21" s="84"/>
      <c r="WOI21" s="84"/>
      <c r="WOJ21" s="84"/>
      <c r="WOK21" s="84"/>
      <c r="WOL21" s="84"/>
      <c r="WOM21" s="84"/>
      <c r="WON21" s="84"/>
      <c r="WOO21" s="84"/>
      <c r="WOP21" s="84"/>
      <c r="WOQ21" s="84"/>
      <c r="WOR21" s="84"/>
      <c r="WOS21" s="84"/>
      <c r="WOT21" s="84"/>
      <c r="WOU21" s="84"/>
      <c r="WOV21" s="84"/>
      <c r="WOW21" s="84"/>
      <c r="WOX21" s="84"/>
      <c r="WOY21" s="84"/>
      <c r="WOZ21" s="84"/>
      <c r="WPA21" s="84"/>
      <c r="WPB21" s="84"/>
      <c r="WPC21" s="84"/>
      <c r="WPD21" s="84"/>
      <c r="WPE21" s="84"/>
      <c r="WPF21" s="84"/>
      <c r="WPG21" s="84"/>
      <c r="WPH21" s="84"/>
      <c r="WPI21" s="84"/>
      <c r="WPJ21" s="84"/>
      <c r="WPK21" s="84"/>
      <c r="WPL21" s="84"/>
      <c r="WPM21" s="84"/>
      <c r="WPN21" s="84"/>
      <c r="WPO21" s="84"/>
      <c r="WPP21" s="84"/>
      <c r="WPQ21" s="84"/>
      <c r="WPR21" s="84"/>
      <c r="WPS21" s="84"/>
      <c r="WPT21" s="84"/>
      <c r="WPU21" s="84"/>
      <c r="WPV21" s="84"/>
      <c r="WPW21" s="84"/>
      <c r="WPX21" s="84"/>
      <c r="WPY21" s="84"/>
      <c r="WPZ21" s="84"/>
      <c r="WQA21" s="84"/>
      <c r="WQB21" s="84"/>
      <c r="WQC21" s="84"/>
      <c r="WQD21" s="84"/>
      <c r="WQE21" s="84"/>
      <c r="WQF21" s="84"/>
      <c r="WQG21" s="84"/>
      <c r="WQH21" s="84"/>
      <c r="WQI21" s="84"/>
      <c r="WQJ21" s="84"/>
      <c r="WQK21" s="84"/>
      <c r="WQL21" s="84"/>
      <c r="WQM21" s="84"/>
      <c r="WQN21" s="84"/>
      <c r="WQO21" s="84"/>
      <c r="WQP21" s="84"/>
      <c r="WQQ21" s="84"/>
      <c r="WQR21" s="84"/>
      <c r="WQS21" s="84"/>
      <c r="WQT21" s="84"/>
      <c r="WQU21" s="84"/>
      <c r="WQV21" s="84"/>
      <c r="WQW21" s="84"/>
      <c r="WQX21" s="84"/>
      <c r="WQY21" s="84"/>
      <c r="WQZ21" s="84"/>
      <c r="WRA21" s="84"/>
      <c r="WRB21" s="84"/>
      <c r="WRC21" s="84"/>
      <c r="WRD21" s="84"/>
      <c r="WRE21" s="84"/>
      <c r="WRF21" s="84"/>
      <c r="WRG21" s="84"/>
      <c r="WRH21" s="84"/>
      <c r="WRI21" s="84"/>
      <c r="WRJ21" s="84"/>
      <c r="WRK21" s="84"/>
      <c r="WRL21" s="84"/>
      <c r="WRM21" s="84"/>
      <c r="WRN21" s="84"/>
      <c r="WRO21" s="84"/>
      <c r="WRP21" s="84"/>
      <c r="WRQ21" s="84"/>
      <c r="WRR21" s="84"/>
      <c r="WRS21" s="84"/>
      <c r="WRT21" s="84"/>
      <c r="WRU21" s="84"/>
      <c r="WRV21" s="84"/>
      <c r="WRW21" s="84"/>
      <c r="WRX21" s="84"/>
      <c r="WRY21" s="84"/>
      <c r="WRZ21" s="84"/>
      <c r="WSA21" s="84"/>
      <c r="WSB21" s="84"/>
      <c r="WSC21" s="84"/>
      <c r="WSD21" s="84"/>
      <c r="WSE21" s="84"/>
      <c r="WSF21" s="84"/>
      <c r="WSG21" s="84"/>
      <c r="WSH21" s="84"/>
      <c r="WSI21" s="84"/>
      <c r="WSJ21" s="84"/>
      <c r="WSK21" s="84"/>
      <c r="WSL21" s="84"/>
      <c r="WSM21" s="84"/>
      <c r="WSN21" s="84"/>
      <c r="WSO21" s="84"/>
      <c r="WSP21" s="84"/>
      <c r="WSQ21" s="84"/>
      <c r="WSR21" s="84"/>
      <c r="WSS21" s="84"/>
      <c r="WST21" s="84"/>
      <c r="WSU21" s="84"/>
      <c r="WSV21" s="84"/>
      <c r="WSW21" s="84"/>
      <c r="WSX21" s="84"/>
      <c r="WSY21" s="84"/>
      <c r="WSZ21" s="84"/>
      <c r="WTA21" s="84"/>
      <c r="WTB21" s="84"/>
      <c r="WTC21" s="84"/>
      <c r="WTD21" s="84"/>
      <c r="WTE21" s="84"/>
      <c r="WTF21" s="84"/>
      <c r="WTG21" s="84"/>
      <c r="WTH21" s="84"/>
      <c r="WTI21" s="84"/>
      <c r="WTJ21" s="84"/>
      <c r="WTK21" s="84"/>
      <c r="WTL21" s="84"/>
      <c r="WTM21" s="84"/>
      <c r="WTN21" s="84"/>
      <c r="WTO21" s="84"/>
      <c r="WTP21" s="84"/>
      <c r="WTQ21" s="84"/>
      <c r="WTR21" s="84"/>
      <c r="WTS21" s="84"/>
      <c r="WTT21" s="84"/>
      <c r="WTU21" s="84"/>
      <c r="WTV21" s="84"/>
      <c r="WTW21" s="84"/>
      <c r="WTX21" s="84"/>
      <c r="WTY21" s="84"/>
      <c r="WTZ21" s="84"/>
      <c r="WUA21" s="84"/>
      <c r="WUB21" s="84"/>
      <c r="WUC21" s="84"/>
      <c r="WUD21" s="84"/>
      <c r="WUE21" s="84"/>
      <c r="WUF21" s="84"/>
      <c r="WUG21" s="84"/>
      <c r="WUH21" s="84"/>
      <c r="WUI21" s="84"/>
      <c r="WUJ21" s="84"/>
      <c r="WUK21" s="84"/>
      <c r="WUL21" s="84"/>
      <c r="WUM21" s="84"/>
      <c r="WUN21" s="84"/>
      <c r="WUO21" s="84"/>
      <c r="WUP21" s="84"/>
      <c r="WUQ21" s="84"/>
      <c r="WUR21" s="84"/>
      <c r="WUS21" s="84"/>
      <c r="WUT21" s="84"/>
      <c r="WUU21" s="84"/>
      <c r="WUV21" s="84"/>
      <c r="WUW21" s="84"/>
      <c r="WUX21" s="84"/>
      <c r="WUY21" s="84"/>
      <c r="WUZ21" s="84"/>
      <c r="WVA21" s="84"/>
      <c r="WVB21" s="84"/>
      <c r="WVC21" s="84"/>
      <c r="WVD21" s="84"/>
      <c r="WVE21" s="84"/>
      <c r="WVF21" s="84"/>
      <c r="WVG21" s="84"/>
      <c r="WVH21" s="84"/>
      <c r="WVI21" s="84"/>
      <c r="WVJ21" s="84"/>
      <c r="WVK21" s="84"/>
      <c r="WVL21" s="84"/>
      <c r="WVM21" s="84"/>
      <c r="WVN21" s="84"/>
      <c r="WVO21" s="84"/>
      <c r="WVP21" s="84"/>
      <c r="WVQ21" s="84"/>
      <c r="WVR21" s="84"/>
      <c r="WVS21" s="84"/>
      <c r="WVT21" s="84"/>
      <c r="WVU21" s="84"/>
      <c r="WVV21" s="84"/>
      <c r="WVW21" s="84"/>
      <c r="WVX21" s="84"/>
      <c r="WVY21" s="84"/>
      <c r="WVZ21" s="84"/>
      <c r="WWA21" s="84"/>
      <c r="WWB21" s="84"/>
      <c r="WWC21" s="84"/>
      <c r="WWD21" s="84"/>
      <c r="WWE21" s="84"/>
      <c r="WWF21" s="84"/>
      <c r="WWG21" s="84"/>
      <c r="WWH21" s="84"/>
      <c r="WWI21" s="84"/>
      <c r="WWJ21" s="84"/>
      <c r="WWK21" s="84"/>
      <c r="WWL21" s="84"/>
      <c r="WWM21" s="84"/>
      <c r="WWN21" s="84"/>
      <c r="WWO21" s="84"/>
      <c r="WWP21" s="84"/>
      <c r="WWQ21" s="84"/>
      <c r="WWR21" s="84"/>
      <c r="WWS21" s="84"/>
      <c r="WWT21" s="84"/>
      <c r="WWU21" s="84"/>
      <c r="WWV21" s="84"/>
      <c r="WWW21" s="84"/>
      <c r="WWX21" s="84"/>
      <c r="WWY21" s="84"/>
      <c r="WWZ21" s="84"/>
      <c r="WXA21" s="84"/>
      <c r="WXB21" s="84"/>
      <c r="WXC21" s="84"/>
      <c r="WXD21" s="84"/>
      <c r="WXE21" s="84"/>
      <c r="WXF21" s="84"/>
      <c r="WXG21" s="84"/>
      <c r="WXH21" s="84"/>
      <c r="WXI21" s="84"/>
      <c r="WXJ21" s="84"/>
      <c r="WXK21" s="84"/>
      <c r="WXL21" s="84"/>
      <c r="WXM21" s="84"/>
      <c r="WXN21" s="84"/>
      <c r="WXO21" s="84"/>
      <c r="WXP21" s="84"/>
      <c r="WXQ21" s="84"/>
      <c r="WXR21" s="84"/>
      <c r="WXS21" s="84"/>
      <c r="WXT21" s="84"/>
      <c r="WXU21" s="84"/>
      <c r="WXV21" s="84"/>
      <c r="WXW21" s="84"/>
      <c r="WXX21" s="84"/>
      <c r="WXY21" s="84"/>
      <c r="WXZ21" s="84"/>
      <c r="WYA21" s="84"/>
      <c r="WYB21" s="84"/>
      <c r="WYC21" s="84"/>
      <c r="WYD21" s="84"/>
      <c r="WYE21" s="84"/>
      <c r="WYF21" s="84"/>
      <c r="WYG21" s="84"/>
      <c r="WYH21" s="84"/>
      <c r="WYI21" s="84"/>
      <c r="WYJ21" s="84"/>
      <c r="WYK21" s="84"/>
      <c r="WYL21" s="84"/>
      <c r="WYM21" s="84"/>
      <c r="WYN21" s="84"/>
      <c r="WYO21" s="84"/>
      <c r="WYP21" s="84"/>
      <c r="WYQ21" s="84"/>
      <c r="WYR21" s="84"/>
      <c r="WYS21" s="84"/>
      <c r="WYT21" s="84"/>
      <c r="WYU21" s="84"/>
      <c r="WYV21" s="84"/>
      <c r="WYW21" s="84"/>
      <c r="WYX21" s="84"/>
      <c r="WYY21" s="84"/>
      <c r="WYZ21" s="84"/>
      <c r="WZA21" s="84"/>
      <c r="WZB21" s="84"/>
      <c r="WZC21" s="84"/>
      <c r="WZD21" s="84"/>
      <c r="WZE21" s="84"/>
      <c r="WZF21" s="84"/>
      <c r="WZG21" s="84"/>
      <c r="WZH21" s="84"/>
      <c r="WZI21" s="84"/>
      <c r="WZJ21" s="84"/>
      <c r="WZK21" s="84"/>
      <c r="WZL21" s="84"/>
      <c r="WZM21" s="84"/>
      <c r="WZN21" s="84"/>
      <c r="WZO21" s="84"/>
      <c r="WZP21" s="84"/>
      <c r="WZQ21" s="84"/>
      <c r="WZR21" s="84"/>
      <c r="WZS21" s="84"/>
      <c r="WZT21" s="84"/>
      <c r="WZU21" s="84"/>
      <c r="WZV21" s="84"/>
      <c r="WZW21" s="84"/>
      <c r="WZX21" s="84"/>
      <c r="WZY21" s="84"/>
      <c r="WZZ21" s="84"/>
      <c r="XAA21" s="84"/>
      <c r="XAB21" s="84"/>
      <c r="XAC21" s="84"/>
      <c r="XAD21" s="84"/>
      <c r="XAE21" s="84"/>
      <c r="XAF21" s="84"/>
      <c r="XAG21" s="84"/>
      <c r="XAH21" s="84"/>
      <c r="XAI21" s="84"/>
      <c r="XAJ21" s="84"/>
      <c r="XAK21" s="84"/>
      <c r="XAL21" s="84"/>
      <c r="XAM21" s="84"/>
      <c r="XAN21" s="84"/>
      <c r="XAO21" s="84"/>
      <c r="XAP21" s="84"/>
      <c r="XAQ21" s="84"/>
      <c r="XAR21" s="84"/>
      <c r="XAS21" s="84"/>
      <c r="XAT21" s="84"/>
      <c r="XAU21" s="84"/>
      <c r="XAV21" s="84"/>
      <c r="XAW21" s="84"/>
      <c r="XAX21" s="84"/>
      <c r="XAY21" s="84"/>
      <c r="XAZ21" s="84"/>
      <c r="XBA21" s="84"/>
      <c r="XBB21" s="84"/>
      <c r="XBC21" s="84"/>
      <c r="XBD21" s="84"/>
      <c r="XBE21" s="84"/>
      <c r="XBF21" s="84"/>
      <c r="XBG21" s="84"/>
      <c r="XBH21" s="84"/>
      <c r="XBI21" s="84"/>
      <c r="XBJ21" s="84"/>
      <c r="XBK21" s="84"/>
      <c r="XBL21" s="84"/>
      <c r="XBM21" s="84"/>
      <c r="XBN21" s="84"/>
      <c r="XBO21" s="84"/>
      <c r="XBP21" s="84"/>
      <c r="XBQ21" s="84"/>
      <c r="XBR21" s="84"/>
      <c r="XBS21" s="84"/>
      <c r="XBT21" s="84"/>
      <c r="XBU21" s="84"/>
      <c r="XBV21" s="84"/>
      <c r="XBW21" s="84"/>
      <c r="XBX21" s="84"/>
      <c r="XBY21" s="84"/>
      <c r="XBZ21" s="84"/>
      <c r="XCA21" s="84"/>
      <c r="XCB21" s="84"/>
      <c r="XCC21" s="84"/>
      <c r="XCD21" s="84"/>
      <c r="XCE21" s="84"/>
      <c r="XCF21" s="84"/>
      <c r="XCG21" s="84"/>
      <c r="XCH21" s="84"/>
      <c r="XCI21" s="84"/>
      <c r="XCJ21" s="84"/>
      <c r="XCK21" s="84"/>
      <c r="XCL21" s="84"/>
      <c r="XCM21" s="84"/>
      <c r="XCN21" s="84"/>
      <c r="XCO21" s="84"/>
      <c r="XCP21" s="84"/>
      <c r="XCQ21" s="84"/>
      <c r="XCR21" s="84"/>
      <c r="XCS21" s="84"/>
      <c r="XCT21" s="84"/>
      <c r="XCU21" s="84"/>
      <c r="XCV21" s="84"/>
      <c r="XCW21" s="84"/>
      <c r="XCX21" s="84"/>
      <c r="XCY21" s="84"/>
      <c r="XCZ21" s="84"/>
      <c r="XDA21" s="84"/>
      <c r="XDB21" s="84"/>
      <c r="XDC21" s="84"/>
      <c r="XDD21" s="84"/>
      <c r="XDE21" s="84"/>
      <c r="XDF21" s="84"/>
      <c r="XDG21" s="84"/>
      <c r="XDH21" s="84"/>
      <c r="XDI21" s="84"/>
      <c r="XDJ21" s="84"/>
      <c r="XDK21" s="84"/>
      <c r="XDL21" s="84"/>
      <c r="XDM21" s="84"/>
      <c r="XDN21" s="84"/>
      <c r="XDO21" s="84"/>
      <c r="XDP21" s="84"/>
      <c r="XDQ21" s="84"/>
      <c r="XDR21" s="84"/>
      <c r="XDS21" s="84"/>
      <c r="XDT21" s="84"/>
      <c r="XDU21" s="84"/>
      <c r="XDV21" s="84"/>
      <c r="XDW21" s="84"/>
      <c r="XDX21" s="84"/>
      <c r="XDY21" s="84"/>
      <c r="XDZ21" s="84"/>
      <c r="XEA21" s="84"/>
      <c r="XEB21" s="84"/>
      <c r="XEC21" s="84"/>
      <c r="XED21" s="84"/>
      <c r="XEE21" s="84"/>
      <c r="XEF21" s="84"/>
      <c r="XEG21" s="84"/>
      <c r="XEH21" s="84"/>
      <c r="XEI21" s="84"/>
      <c r="XEJ21" s="84"/>
      <c r="XEK21" s="84"/>
      <c r="XEL21" s="84"/>
      <c r="XEM21" s="84"/>
      <c r="XEN21" s="84"/>
      <c r="XEO21" s="84"/>
      <c r="XEP21" s="84"/>
      <c r="XEQ21" s="84"/>
      <c r="XER21" s="84"/>
      <c r="XES21" s="84"/>
    </row>
    <row r="22" spans="1:16373" ht="16.5" customHeight="1">
      <c r="A22" s="950" t="s">
        <v>271</v>
      </c>
      <c r="B22" s="925"/>
      <c r="C22" s="925"/>
      <c r="D22" s="925"/>
      <c r="E22" s="925"/>
      <c r="F22" s="925"/>
      <c r="G22" s="925"/>
      <c r="H22" s="925"/>
      <c r="I22" s="925"/>
      <c r="J22" s="925"/>
      <c r="K22" s="925"/>
      <c r="L22" s="925"/>
      <c r="M22" s="925"/>
      <c r="N22" s="279"/>
      <c r="O22" s="279"/>
      <c r="P22" s="279"/>
      <c r="Q22" s="279"/>
    </row>
    <row r="23" spans="1:16373" ht="27" customHeight="1">
      <c r="A23" s="950" t="s">
        <v>272</v>
      </c>
      <c r="B23" s="924"/>
      <c r="C23" s="924"/>
      <c r="D23" s="924"/>
      <c r="E23" s="924"/>
      <c r="F23" s="924"/>
      <c r="G23" s="924"/>
      <c r="H23" s="924"/>
      <c r="I23" s="924"/>
      <c r="J23" s="924"/>
      <c r="K23" s="924"/>
      <c r="L23" s="924"/>
      <c r="M23" s="924"/>
      <c r="N23" s="279"/>
      <c r="O23" s="279"/>
      <c r="P23" s="279"/>
      <c r="Q23" s="279"/>
    </row>
    <row r="24" spans="1:16373" s="848" customFormat="1" ht="15" customHeight="1">
      <c r="A24" s="957"/>
      <c r="B24" s="958"/>
      <c r="C24" s="958"/>
      <c r="D24" s="958"/>
      <c r="E24" s="958"/>
      <c r="F24" s="958"/>
      <c r="G24" s="958"/>
      <c r="H24" s="958"/>
      <c r="I24" s="958"/>
      <c r="J24" s="958"/>
      <c r="K24" s="958"/>
      <c r="L24" s="958"/>
      <c r="M24" s="958"/>
    </row>
  </sheetData>
  <protectedRanges>
    <protectedRange password="D9D5" sqref="D17" name="Add Rows_8_1_1_1"/>
    <protectedRange sqref="D17" name="Enter Event Data_14_1_1_1"/>
    <protectedRange password="D9D5" sqref="G17" name="Add Rows_10_1_1_1"/>
    <protectedRange sqref="G17" name="Enter Event Data_16_1_1_1"/>
    <protectedRange password="D9D5" sqref="H17" name="Add Rows_11_1_1_1"/>
    <protectedRange sqref="H17" name="Enter Event Data_17_1_1_1"/>
    <protectedRange password="D9D5" sqref="K17" name="Add Rows_12_1_1_1"/>
    <protectedRange sqref="K17" name="Enter Event Data_18_1_1_1"/>
    <protectedRange password="D9D5" sqref="D2" name="Add Rows_8_1_1_1_1_1"/>
    <protectedRange sqref="D2" name="Enter Event Data_14_1_1_1_1_1"/>
    <protectedRange password="D9D5" sqref="G2" name="Add Rows_10_1_1_1_1_1"/>
    <protectedRange sqref="G2" name="Enter Event Data_16_1_1_1_1_1"/>
    <protectedRange password="D9D5" sqref="H2" name="Add Rows_11_1_1_1_1_1"/>
    <protectedRange sqref="H2" name="Enter Event Data_17_1_1_1_1_1"/>
    <protectedRange password="D9D5" sqref="K2" name="Add Rows_12_1_1_1_1_1"/>
    <protectedRange sqref="K2" name="Enter Event Data_18_1_1_1_1_1"/>
  </protectedRanges>
  <mergeCells count="8">
    <mergeCell ref="A24:M24"/>
    <mergeCell ref="A2:M2"/>
    <mergeCell ref="A17:M17"/>
    <mergeCell ref="A20:M20"/>
    <mergeCell ref="A21:M21"/>
    <mergeCell ref="A22:M22"/>
    <mergeCell ref="A23:M23"/>
    <mergeCell ref="A19:M19"/>
  </mergeCells>
  <printOptions horizontalCentered="1"/>
  <pageMargins left="0.39828431372549017" right="0.7" top="1.2524999999999999" bottom="0.75" header="0.3" footer="0.3"/>
  <pageSetup scale="72" fitToHeight="0" orientation="landscape" r:id="rId1"/>
  <headerFooter>
    <oddHeader>&amp;C&amp;"Arial,Bold"&amp;K000000Table I-4 
Pacific Gas and Electric Company 
 Interruptible and Price Responsive Programs
Year-to-Date Event Summary 
&amp;K000000December&amp;K000000 2017</oddHeader>
    <oddFooter>&amp;L&amp;F&amp;CPage 8 of 11 (5 of 5)&amp;REvents Summary</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view="pageLayout" zoomScale="55" zoomScaleNormal="100" zoomScalePageLayoutView="55" workbookViewId="0">
      <selection activeCell="M5" sqref="M5"/>
    </sheetView>
  </sheetViews>
  <sheetFormatPr defaultColWidth="9.3984375" defaultRowHeight="12.75"/>
  <cols>
    <col min="1" max="1" width="39.59765625" style="115" customWidth="1"/>
    <col min="2" max="5" width="12.3984375" style="115" customWidth="1"/>
    <col min="6" max="6" width="12.3984375" style="115" bestFit="1" customWidth="1"/>
    <col min="7" max="7" width="12.59765625" style="115" customWidth="1"/>
    <col min="8" max="8" width="12" style="115" customWidth="1"/>
    <col min="9" max="9" width="12.3984375" style="115" bestFit="1" customWidth="1"/>
    <col min="10" max="11" width="11.3984375" style="115" customWidth="1"/>
    <col min="12" max="13" width="12.3984375" style="115" customWidth="1"/>
    <col min="14" max="14" width="13.1328125" style="115" customWidth="1"/>
    <col min="15" max="16384" width="9.3984375" style="115"/>
  </cols>
  <sheetData>
    <row r="1" spans="1:15" s="231" customFormat="1" ht="17.25">
      <c r="A1" s="230"/>
    </row>
    <row r="2" spans="1:15" s="116" customFormat="1" ht="13.15" thickBot="1"/>
    <row r="3" spans="1:15" ht="13.15">
      <c r="A3" s="543" t="s">
        <v>133</v>
      </c>
      <c r="B3" s="741"/>
      <c r="C3" s="741"/>
      <c r="D3" s="741"/>
      <c r="E3" s="741"/>
      <c r="F3" s="741"/>
      <c r="G3" s="741"/>
      <c r="H3" s="741"/>
      <c r="I3" s="741"/>
      <c r="J3" s="741"/>
      <c r="K3" s="741"/>
      <c r="L3" s="741"/>
      <c r="M3" s="742"/>
      <c r="N3" s="121"/>
    </row>
    <row r="4" spans="1:15" ht="13.15">
      <c r="A4" s="546"/>
      <c r="B4" s="18"/>
      <c r="C4" s="18"/>
      <c r="D4" s="18"/>
      <c r="E4" s="18"/>
      <c r="F4" s="18"/>
      <c r="G4" s="18"/>
      <c r="H4" s="18"/>
      <c r="I4" s="18"/>
      <c r="J4" s="18"/>
      <c r="K4" s="18"/>
      <c r="L4" s="18"/>
      <c r="M4" s="122"/>
      <c r="N4" s="122"/>
    </row>
    <row r="5" spans="1:15" ht="43.5" customHeight="1">
      <c r="A5" s="743" t="s">
        <v>66</v>
      </c>
      <c r="B5" s="447" t="s">
        <v>5</v>
      </c>
      <c r="C5" s="15" t="s">
        <v>6</v>
      </c>
      <c r="D5" s="15" t="s">
        <v>7</v>
      </c>
      <c r="E5" s="15" t="s">
        <v>8</v>
      </c>
      <c r="F5" s="15" t="s">
        <v>9</v>
      </c>
      <c r="G5" s="15" t="s">
        <v>10</v>
      </c>
      <c r="H5" s="15" t="s">
        <v>31</v>
      </c>
      <c r="I5" s="15" t="s">
        <v>32</v>
      </c>
      <c r="J5" s="15" t="s">
        <v>33</v>
      </c>
      <c r="K5" s="15" t="s">
        <v>34</v>
      </c>
      <c r="L5" s="15" t="s">
        <v>35</v>
      </c>
      <c r="M5" s="744" t="s">
        <v>36</v>
      </c>
      <c r="N5" s="734" t="s">
        <v>241</v>
      </c>
    </row>
    <row r="6" spans="1:15" ht="19.5" customHeight="1">
      <c r="A6" s="745" t="s">
        <v>134</v>
      </c>
      <c r="B6" s="746"/>
      <c r="C6" s="114"/>
      <c r="D6" s="114"/>
      <c r="E6" s="114"/>
      <c r="F6" s="114"/>
      <c r="G6" s="114"/>
      <c r="H6" s="114"/>
      <c r="I6" s="114"/>
      <c r="J6" s="114"/>
      <c r="K6" s="114"/>
      <c r="L6" s="114"/>
      <c r="M6" s="448"/>
      <c r="N6" s="448"/>
    </row>
    <row r="7" spans="1:15" ht="15.6" customHeight="1">
      <c r="A7" s="550" t="s">
        <v>301</v>
      </c>
      <c r="B7" s="114">
        <v>0</v>
      </c>
      <c r="C7" s="114">
        <v>0</v>
      </c>
      <c r="D7" s="114">
        <v>0</v>
      </c>
      <c r="E7" s="114">
        <v>0</v>
      </c>
      <c r="F7" s="114">
        <v>0</v>
      </c>
      <c r="G7" s="114">
        <v>0</v>
      </c>
      <c r="H7" s="114">
        <v>0</v>
      </c>
      <c r="I7" s="114">
        <v>0</v>
      </c>
      <c r="J7" s="114">
        <v>0</v>
      </c>
      <c r="K7" s="114">
        <v>0</v>
      </c>
      <c r="L7" s="114">
        <v>0</v>
      </c>
      <c r="M7" s="735">
        <v>0</v>
      </c>
      <c r="N7" s="735">
        <f>SUM(B7:M7)</f>
        <v>0</v>
      </c>
    </row>
    <row r="8" spans="1:15" ht="15.6" customHeight="1">
      <c r="A8" s="550" t="s">
        <v>135</v>
      </c>
      <c r="B8" s="114">
        <v>0</v>
      </c>
      <c r="C8" s="114">
        <v>0</v>
      </c>
      <c r="D8" s="114">
        <v>0</v>
      </c>
      <c r="E8" s="114">
        <v>0</v>
      </c>
      <c r="F8" s="114">
        <v>0</v>
      </c>
      <c r="G8" s="114">
        <v>0</v>
      </c>
      <c r="H8" s="114">
        <v>0</v>
      </c>
      <c r="I8" s="114">
        <v>0</v>
      </c>
      <c r="J8" s="114">
        <v>0</v>
      </c>
      <c r="K8" s="114">
        <v>0</v>
      </c>
      <c r="L8" s="114">
        <v>0</v>
      </c>
      <c r="M8" s="735">
        <v>0</v>
      </c>
      <c r="N8" s="735">
        <f t="shared" ref="N8:N18" si="0">SUM(B8:M8)</f>
        <v>0</v>
      </c>
    </row>
    <row r="9" spans="1:15" ht="15.6" customHeight="1">
      <c r="A9" s="550" t="s">
        <v>244</v>
      </c>
      <c r="B9" s="114">
        <v>2111279.7400000002</v>
      </c>
      <c r="C9" s="114">
        <v>2254034.44</v>
      </c>
      <c r="D9" s="114">
        <v>2276364.1399999997</v>
      </c>
      <c r="E9" s="114">
        <v>2225509.8600000003</v>
      </c>
      <c r="F9" s="394">
        <v>2205415.79</v>
      </c>
      <c r="G9" s="114">
        <v>2325208.48</v>
      </c>
      <c r="H9" s="114">
        <v>2441786.66</v>
      </c>
      <c r="I9" s="114">
        <v>2416964.6</v>
      </c>
      <c r="J9" s="114">
        <v>2326592.46</v>
      </c>
      <c r="K9" s="114">
        <v>2265980.88</v>
      </c>
      <c r="L9" s="114">
        <v>2158850.56</v>
      </c>
      <c r="M9" s="735">
        <v>2051972.49</v>
      </c>
      <c r="N9" s="735">
        <f t="shared" si="0"/>
        <v>27059960.099999998</v>
      </c>
    </row>
    <row r="10" spans="1:15" ht="15.6" customHeight="1">
      <c r="A10" s="550" t="s">
        <v>242</v>
      </c>
      <c r="B10" s="114">
        <v>0</v>
      </c>
      <c r="C10" s="114">
        <v>0</v>
      </c>
      <c r="D10" s="114">
        <v>0</v>
      </c>
      <c r="E10" s="114">
        <v>0</v>
      </c>
      <c r="F10" s="114">
        <v>81311.28</v>
      </c>
      <c r="G10" s="114">
        <v>108146.48000000001</v>
      </c>
      <c r="H10" s="114">
        <v>378643.95999999996</v>
      </c>
      <c r="I10" s="114">
        <v>358532.37999999995</v>
      </c>
      <c r="J10" s="114">
        <v>212760.08000000005</v>
      </c>
      <c r="K10" s="114">
        <v>93624.380000000063</v>
      </c>
      <c r="L10" s="114">
        <v>-54743.840000000084</v>
      </c>
      <c r="M10" s="735">
        <v>45464.599999999991</v>
      </c>
      <c r="N10" s="735">
        <f t="shared" si="0"/>
        <v>1223739.32</v>
      </c>
    </row>
    <row r="11" spans="1:15" ht="15.6" customHeight="1">
      <c r="A11" s="550" t="s">
        <v>300</v>
      </c>
      <c r="B11" s="114">
        <v>0</v>
      </c>
      <c r="C11" s="114">
        <v>0</v>
      </c>
      <c r="D11" s="114">
        <v>0</v>
      </c>
      <c r="E11" s="114">
        <v>0</v>
      </c>
      <c r="F11" s="114">
        <v>0</v>
      </c>
      <c r="G11" s="114">
        <v>0</v>
      </c>
      <c r="H11" s="114">
        <v>0</v>
      </c>
      <c r="I11" s="114">
        <v>0</v>
      </c>
      <c r="J11" s="114">
        <v>0</v>
      </c>
      <c r="K11" s="114">
        <v>0</v>
      </c>
      <c r="L11" s="114">
        <v>0</v>
      </c>
      <c r="M11" s="735">
        <v>0</v>
      </c>
      <c r="N11" s="735">
        <f t="shared" si="0"/>
        <v>0</v>
      </c>
    </row>
    <row r="12" spans="1:15" ht="15.6" customHeight="1">
      <c r="A12" s="552" t="s">
        <v>136</v>
      </c>
      <c r="B12" s="114">
        <v>700</v>
      </c>
      <c r="C12" s="114">
        <v>700</v>
      </c>
      <c r="D12" s="114">
        <v>700</v>
      </c>
      <c r="E12" s="114">
        <v>700</v>
      </c>
      <c r="F12" s="114">
        <v>700</v>
      </c>
      <c r="G12" s="114">
        <v>7300</v>
      </c>
      <c r="H12" s="114">
        <v>6150.54</v>
      </c>
      <c r="I12" s="114">
        <v>15200</v>
      </c>
      <c r="J12" s="114">
        <v>7592.0499999999993</v>
      </c>
      <c r="K12" s="114">
        <v>15199.999999999996</v>
      </c>
      <c r="L12" s="114">
        <v>15200</v>
      </c>
      <c r="M12" s="735">
        <v>14534.990000000002</v>
      </c>
      <c r="N12" s="735">
        <f t="shared" si="0"/>
        <v>84677.58</v>
      </c>
    </row>
    <row r="13" spans="1:15" s="75" customFormat="1" ht="39.75">
      <c r="A13" s="747" t="s">
        <v>137</v>
      </c>
      <c r="B13" s="114">
        <v>0</v>
      </c>
      <c r="C13" s="114">
        <v>0</v>
      </c>
      <c r="D13" s="114">
        <v>0</v>
      </c>
      <c r="E13" s="114">
        <v>0</v>
      </c>
      <c r="F13" s="114">
        <v>0</v>
      </c>
      <c r="G13" s="114">
        <v>0</v>
      </c>
      <c r="H13" s="114">
        <v>0</v>
      </c>
      <c r="I13" s="114">
        <v>0</v>
      </c>
      <c r="J13" s="114">
        <v>0</v>
      </c>
      <c r="K13" s="114">
        <v>0</v>
      </c>
      <c r="L13" s="114">
        <v>0</v>
      </c>
      <c r="M13" s="735">
        <v>0</v>
      </c>
      <c r="N13" s="735">
        <f t="shared" si="0"/>
        <v>0</v>
      </c>
    </row>
    <row r="14" spans="1:15" s="75" customFormat="1">
      <c r="A14" s="550" t="s">
        <v>197</v>
      </c>
      <c r="B14" s="114">
        <v>0</v>
      </c>
      <c r="C14" s="114">
        <v>0</v>
      </c>
      <c r="D14" s="114">
        <v>0</v>
      </c>
      <c r="E14" s="114">
        <v>0</v>
      </c>
      <c r="F14" s="114">
        <v>0</v>
      </c>
      <c r="G14" s="114">
        <v>0</v>
      </c>
      <c r="H14" s="114">
        <v>0</v>
      </c>
      <c r="I14" s="114">
        <v>0</v>
      </c>
      <c r="J14" s="114">
        <v>0</v>
      </c>
      <c r="K14" s="114">
        <v>0</v>
      </c>
      <c r="L14" s="114">
        <v>0</v>
      </c>
      <c r="M14" s="735">
        <v>0</v>
      </c>
      <c r="N14" s="735">
        <f t="shared" si="0"/>
        <v>0</v>
      </c>
    </row>
    <row r="15" spans="1:15" ht="14.25">
      <c r="A15" s="552" t="s">
        <v>243</v>
      </c>
      <c r="B15" s="114">
        <v>8300</v>
      </c>
      <c r="C15" s="114">
        <v>8814.6299999999992</v>
      </c>
      <c r="D15" s="114">
        <v>10349.44</v>
      </c>
      <c r="E15" s="114">
        <v>13278.84</v>
      </c>
      <c r="F15" s="114">
        <v>23226.260000000002</v>
      </c>
      <c r="G15" s="114">
        <v>-50</v>
      </c>
      <c r="H15" s="114">
        <v>33695.18</v>
      </c>
      <c r="I15" s="114">
        <v>16256.04</v>
      </c>
      <c r="J15" s="114">
        <v>50339.71</v>
      </c>
      <c r="K15" s="114">
        <v>3786.1099999999997</v>
      </c>
      <c r="L15" s="114">
        <v>-9.1299999999999955</v>
      </c>
      <c r="M15" s="735">
        <v>23000.649999999998</v>
      </c>
      <c r="N15" s="735">
        <f t="shared" si="0"/>
        <v>190987.72999999998</v>
      </c>
      <c r="O15" s="19"/>
    </row>
    <row r="16" spans="1:15" ht="15.6" customHeight="1">
      <c r="A16" s="552" t="s">
        <v>91</v>
      </c>
      <c r="B16" s="114">
        <v>10000</v>
      </c>
      <c r="C16" s="114">
        <v>9100</v>
      </c>
      <c r="D16" s="114">
        <v>10000</v>
      </c>
      <c r="E16" s="114">
        <v>10000</v>
      </c>
      <c r="F16" s="114">
        <v>10000</v>
      </c>
      <c r="G16" s="114">
        <v>10000</v>
      </c>
      <c r="H16" s="114">
        <v>6160.6900000000023</v>
      </c>
      <c r="I16" s="114">
        <v>9600</v>
      </c>
      <c r="J16" s="114">
        <v>6076.25</v>
      </c>
      <c r="K16" s="114">
        <v>9599.9999999999982</v>
      </c>
      <c r="L16" s="114">
        <v>5234.59</v>
      </c>
      <c r="M16" s="735">
        <v>5197.63</v>
      </c>
      <c r="N16" s="735">
        <f t="shared" si="0"/>
        <v>100969.16</v>
      </c>
    </row>
    <row r="17" spans="1:15" ht="15.6" customHeight="1">
      <c r="A17" s="552" t="s">
        <v>139</v>
      </c>
      <c r="B17" s="114">
        <v>0</v>
      </c>
      <c r="C17" s="114">
        <v>0</v>
      </c>
      <c r="D17" s="114">
        <v>0</v>
      </c>
      <c r="E17" s="114">
        <v>0</v>
      </c>
      <c r="F17" s="114">
        <v>0</v>
      </c>
      <c r="G17" s="114">
        <v>0</v>
      </c>
      <c r="H17" s="114">
        <v>0</v>
      </c>
      <c r="I17" s="114">
        <v>0</v>
      </c>
      <c r="J17" s="114">
        <v>0</v>
      </c>
      <c r="K17" s="114">
        <v>0</v>
      </c>
      <c r="L17" s="114">
        <v>0</v>
      </c>
      <c r="M17" s="735">
        <v>0</v>
      </c>
      <c r="N17" s="735">
        <f t="shared" si="0"/>
        <v>0</v>
      </c>
    </row>
    <row r="18" spans="1:15" ht="15.6" customHeight="1">
      <c r="A18" s="553" t="s">
        <v>140</v>
      </c>
      <c r="B18" s="114">
        <v>0</v>
      </c>
      <c r="C18" s="114">
        <v>0</v>
      </c>
      <c r="D18" s="114">
        <v>0</v>
      </c>
      <c r="E18" s="114">
        <v>0</v>
      </c>
      <c r="F18" s="114">
        <v>0</v>
      </c>
      <c r="G18" s="114">
        <v>0</v>
      </c>
      <c r="H18" s="114">
        <v>0</v>
      </c>
      <c r="I18" s="114">
        <v>0</v>
      </c>
      <c r="J18" s="114">
        <v>0</v>
      </c>
      <c r="K18" s="114">
        <v>0</v>
      </c>
      <c r="L18" s="114">
        <v>0</v>
      </c>
      <c r="M18" s="735">
        <v>0</v>
      </c>
      <c r="N18" s="735">
        <f t="shared" si="0"/>
        <v>0</v>
      </c>
      <c r="O18" s="19"/>
    </row>
    <row r="19" spans="1:15" ht="13.15">
      <c r="A19" s="543" t="s">
        <v>141</v>
      </c>
      <c r="B19" s="449">
        <f>SUM(B7:B18)</f>
        <v>2130279.7400000002</v>
      </c>
      <c r="C19" s="449">
        <f t="shared" ref="C19:N19" si="1">SUM(C7:C18)</f>
        <v>2272649.0699999998</v>
      </c>
      <c r="D19" s="449">
        <f t="shared" si="1"/>
        <v>2297413.5799999996</v>
      </c>
      <c r="E19" s="449">
        <f t="shared" si="1"/>
        <v>2249488.7000000002</v>
      </c>
      <c r="F19" s="449">
        <f t="shared" si="1"/>
        <v>2320653.3299999996</v>
      </c>
      <c r="G19" s="449">
        <f t="shared" si="1"/>
        <v>2450604.96</v>
      </c>
      <c r="H19" s="449">
        <f t="shared" si="1"/>
        <v>2866437.0300000003</v>
      </c>
      <c r="I19" s="449">
        <f t="shared" si="1"/>
        <v>2816553.02</v>
      </c>
      <c r="J19" s="449">
        <f t="shared" si="1"/>
        <v>2603360.5499999998</v>
      </c>
      <c r="K19" s="449">
        <f t="shared" si="1"/>
        <v>2388191.3699999996</v>
      </c>
      <c r="L19" s="449">
        <f t="shared" si="1"/>
        <v>2124532.1799999997</v>
      </c>
      <c r="M19" s="736">
        <f t="shared" si="1"/>
        <v>2140170.36</v>
      </c>
      <c r="N19" s="736">
        <f t="shared" si="1"/>
        <v>28660333.889999997</v>
      </c>
    </row>
    <row r="20" spans="1:15" ht="12.6" hidden="1" customHeight="1">
      <c r="A20" s="748"/>
      <c r="B20" s="20"/>
      <c r="C20" s="20"/>
      <c r="D20" s="20"/>
      <c r="E20" s="20"/>
      <c r="F20" s="20"/>
      <c r="G20" s="81"/>
      <c r="H20" s="20"/>
      <c r="I20" s="20"/>
      <c r="J20" s="20"/>
      <c r="K20" s="20"/>
      <c r="L20" s="20"/>
      <c r="M20" s="739"/>
      <c r="N20" s="737"/>
    </row>
    <row r="21" spans="1:15" ht="13.5" thickBot="1">
      <c r="A21" s="749"/>
      <c r="B21" s="21"/>
      <c r="C21" s="21"/>
      <c r="D21" s="21"/>
      <c r="E21" s="21"/>
      <c r="F21" s="21"/>
      <c r="G21" s="82"/>
      <c r="H21" s="21"/>
      <c r="I21" s="21"/>
      <c r="J21" s="21"/>
      <c r="K21" s="21"/>
      <c r="L21" s="21"/>
      <c r="M21" s="738"/>
      <c r="N21" s="738"/>
    </row>
    <row r="22" spans="1:15" ht="9" customHeight="1" thickBot="1">
      <c r="A22" s="745"/>
      <c r="B22" s="20"/>
      <c r="C22" s="20"/>
      <c r="D22" s="20"/>
      <c r="E22" s="20"/>
      <c r="F22" s="20"/>
      <c r="G22" s="81"/>
      <c r="H22" s="20"/>
      <c r="I22" s="20"/>
      <c r="J22" s="20"/>
      <c r="K22" s="20"/>
      <c r="L22" s="20"/>
      <c r="M22" s="739"/>
      <c r="N22" s="739"/>
    </row>
    <row r="23" spans="1:15" ht="20.25" customHeight="1" thickBot="1">
      <c r="A23" s="750" t="s">
        <v>302</v>
      </c>
      <c r="B23" s="751">
        <v>0</v>
      </c>
      <c r="C23" s="751">
        <v>0</v>
      </c>
      <c r="D23" s="751">
        <v>0</v>
      </c>
      <c r="E23" s="751">
        <v>0</v>
      </c>
      <c r="F23" s="752">
        <v>228234</v>
      </c>
      <c r="G23" s="751">
        <v>0</v>
      </c>
      <c r="H23" s="751">
        <v>84748</v>
      </c>
      <c r="I23" s="751">
        <v>0</v>
      </c>
      <c r="J23" s="751">
        <v>0</v>
      </c>
      <c r="K23" s="751">
        <v>1025</v>
      </c>
      <c r="L23" s="751">
        <v>484.8</v>
      </c>
      <c r="M23" s="753">
        <v>0</v>
      </c>
      <c r="N23" s="740">
        <f>SUM(B23:M23)</f>
        <v>314491.8</v>
      </c>
    </row>
    <row r="24" spans="1:15" ht="17.25" customHeight="1">
      <c r="A24" s="358" t="s">
        <v>291</v>
      </c>
      <c r="B24" s="428"/>
      <c r="C24" s="428"/>
      <c r="D24" s="428"/>
      <c r="E24" s="428"/>
      <c r="F24" s="428"/>
      <c r="G24" s="428"/>
      <c r="H24" s="428"/>
      <c r="I24" s="428"/>
      <c r="J24" s="428"/>
      <c r="K24" s="428"/>
      <c r="L24" s="428"/>
      <c r="M24" s="428"/>
      <c r="N24" s="428"/>
    </row>
    <row r="25" spans="1:15" s="2" customFormat="1" ht="15" customHeight="1">
      <c r="A25" s="967" t="s">
        <v>275</v>
      </c>
      <c r="B25" s="968"/>
      <c r="C25" s="968"/>
      <c r="D25" s="968"/>
      <c r="E25" s="968"/>
      <c r="F25" s="968"/>
      <c r="G25" s="968"/>
      <c r="H25" s="968"/>
      <c r="I25" s="968"/>
      <c r="J25" s="968"/>
      <c r="K25" s="968"/>
      <c r="L25" s="968"/>
      <c r="M25" s="968"/>
      <c r="N25" s="968"/>
    </row>
    <row r="26" spans="1:15" ht="15" customHeight="1">
      <c r="A26" s="969" t="s">
        <v>382</v>
      </c>
      <c r="B26" s="970"/>
      <c r="C26" s="970"/>
      <c r="D26" s="970"/>
      <c r="E26" s="970"/>
      <c r="F26" s="970"/>
      <c r="G26" s="970"/>
      <c r="H26" s="970"/>
      <c r="I26" s="970"/>
      <c r="J26" s="970"/>
      <c r="K26" s="970"/>
      <c r="L26" s="970"/>
      <c r="M26" s="970"/>
      <c r="N26" s="970"/>
    </row>
    <row r="27" spans="1:15" ht="15" customHeight="1">
      <c r="A27" s="360" t="s">
        <v>303</v>
      </c>
      <c r="B27" s="427"/>
      <c r="C27" s="427"/>
      <c r="D27" s="427"/>
      <c r="E27" s="427"/>
      <c r="F27" s="427"/>
      <c r="G27" s="427"/>
      <c r="H27" s="427"/>
      <c r="I27" s="427"/>
      <c r="J27" s="427"/>
      <c r="K27" s="427"/>
      <c r="L27" s="427"/>
      <c r="M27" s="427"/>
      <c r="N27" s="427"/>
    </row>
    <row r="28" spans="1:15" ht="15" customHeight="1">
      <c r="A28" s="360"/>
      <c r="B28" s="359"/>
      <c r="C28" s="359"/>
      <c r="D28" s="359"/>
      <c r="E28" s="359"/>
      <c r="F28" s="359"/>
      <c r="G28" s="359"/>
      <c r="H28" s="359"/>
      <c r="I28" s="359"/>
      <c r="J28" s="359"/>
      <c r="K28" s="359"/>
      <c r="L28" s="359"/>
      <c r="M28" s="359"/>
      <c r="N28" s="359"/>
    </row>
    <row r="29" spans="1:15" ht="17.25" customHeight="1">
      <c r="A29" s="212"/>
      <c r="C29" s="130"/>
    </row>
    <row r="30" spans="1:15">
      <c r="C30" s="130"/>
    </row>
    <row r="31" spans="1:15">
      <c r="C31" s="130"/>
    </row>
  </sheetData>
  <mergeCells count="2">
    <mergeCell ref="A25:N25"/>
    <mergeCell ref="A26:N26"/>
  </mergeCells>
  <printOptions horizontalCentered="1"/>
  <pageMargins left="0" right="0" top="0.93" bottom="0.25" header="0.13" footer="0.1"/>
  <pageSetup scale="69" orientation="landscape" r:id="rId1"/>
  <headerFooter>
    <oddHeader>&amp;C&amp;"Arial,Bold"&amp;K000000Table I-5a
Pacific Gas and Electric Company 
2017 Demand Response Programs Incentives
December 2017</oddHeader>
    <oddFooter>&amp;L&amp;F&amp;CPage 9a of 11&amp;R&amp;A</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view="pageLayout" topLeftCell="A4" zoomScale="55" zoomScaleNormal="100" zoomScalePageLayoutView="55" workbookViewId="0">
      <selection activeCell="N13" sqref="N13"/>
    </sheetView>
  </sheetViews>
  <sheetFormatPr defaultColWidth="9.3984375" defaultRowHeight="12.75"/>
  <cols>
    <col min="1" max="1" width="40.86328125" style="115" customWidth="1"/>
    <col min="2" max="5" width="12.3984375" style="191" customWidth="1"/>
    <col min="6" max="6" width="12.3984375" style="191" bestFit="1" customWidth="1"/>
    <col min="7" max="7" width="12.59765625" style="191" customWidth="1"/>
    <col min="8" max="8" width="11.59765625" style="191" bestFit="1" customWidth="1"/>
    <col min="9" max="9" width="12.3984375" style="191" bestFit="1" customWidth="1"/>
    <col min="10" max="11" width="11.3984375" style="191" customWidth="1"/>
    <col min="12" max="13" width="12.3984375" style="191" customWidth="1"/>
    <col min="14" max="14" width="13.1328125" style="191" customWidth="1"/>
    <col min="15" max="16384" width="9.3984375" style="115"/>
  </cols>
  <sheetData>
    <row r="1" spans="1:14" s="231" customFormat="1" ht="17.25">
      <c r="B1" s="232"/>
      <c r="C1" s="232"/>
      <c r="D1" s="232"/>
      <c r="E1" s="232"/>
      <c r="F1" s="232"/>
      <c r="G1" s="232"/>
      <c r="H1" s="232"/>
      <c r="I1" s="232"/>
      <c r="J1" s="232"/>
      <c r="K1" s="232"/>
      <c r="L1" s="232"/>
      <c r="M1" s="232"/>
      <c r="N1" s="232"/>
    </row>
    <row r="2" spans="1:14" s="116" customFormat="1">
      <c r="B2" s="185"/>
      <c r="C2" s="185"/>
      <c r="D2" s="185"/>
      <c r="E2" s="185"/>
      <c r="F2" s="185"/>
      <c r="G2" s="185"/>
      <c r="H2" s="185"/>
      <c r="I2" s="185"/>
      <c r="J2" s="185"/>
      <c r="K2" s="185"/>
      <c r="L2" s="185"/>
      <c r="M2" s="185"/>
      <c r="N2" s="185"/>
    </row>
    <row r="3" spans="1:14" ht="13.15">
      <c r="A3" s="543" t="s">
        <v>133</v>
      </c>
      <c r="B3" s="544"/>
      <c r="C3" s="544"/>
      <c r="D3" s="544"/>
      <c r="E3" s="544"/>
      <c r="F3" s="544"/>
      <c r="G3" s="544"/>
      <c r="H3" s="544"/>
      <c r="I3" s="544"/>
      <c r="J3" s="544"/>
      <c r="K3" s="544"/>
      <c r="L3" s="544"/>
      <c r="M3" s="544"/>
      <c r="N3" s="545"/>
    </row>
    <row r="4" spans="1:14" ht="13.15">
      <c r="A4" s="546"/>
      <c r="B4" s="187"/>
      <c r="C4" s="187"/>
      <c r="D4" s="187"/>
      <c r="E4" s="187"/>
      <c r="F4" s="187"/>
      <c r="G4" s="187"/>
      <c r="H4" s="187"/>
      <c r="I4" s="187"/>
      <c r="J4" s="187"/>
      <c r="K4" s="187"/>
      <c r="L4" s="187"/>
      <c r="M4" s="187"/>
      <c r="N4" s="547"/>
    </row>
    <row r="5" spans="1:14" ht="53.25" customHeight="1">
      <c r="A5" s="548" t="s">
        <v>224</v>
      </c>
      <c r="B5" s="450" t="s">
        <v>5</v>
      </c>
      <c r="C5" s="188" t="s">
        <v>6</v>
      </c>
      <c r="D5" s="188" t="s">
        <v>7</v>
      </c>
      <c r="E5" s="188" t="s">
        <v>8</v>
      </c>
      <c r="F5" s="188" t="s">
        <v>9</v>
      </c>
      <c r="G5" s="188" t="s">
        <v>10</v>
      </c>
      <c r="H5" s="188" t="s">
        <v>31</v>
      </c>
      <c r="I5" s="188" t="s">
        <v>32</v>
      </c>
      <c r="J5" s="188" t="s">
        <v>33</v>
      </c>
      <c r="K5" s="188" t="s">
        <v>34</v>
      </c>
      <c r="L5" s="188" t="s">
        <v>35</v>
      </c>
      <c r="M5" s="188" t="s">
        <v>36</v>
      </c>
      <c r="N5" s="451" t="s">
        <v>225</v>
      </c>
    </row>
    <row r="6" spans="1:14" ht="19.5" customHeight="1">
      <c r="A6" s="549" t="s">
        <v>134</v>
      </c>
      <c r="B6" s="185"/>
      <c r="C6" s="185"/>
      <c r="D6" s="185"/>
      <c r="E6" s="185"/>
      <c r="F6" s="185"/>
      <c r="G6" s="185"/>
      <c r="H6" s="185"/>
      <c r="I6" s="185"/>
      <c r="J6" s="185"/>
      <c r="K6" s="185"/>
      <c r="L6" s="185"/>
      <c r="M6" s="452"/>
      <c r="N6" s="452"/>
    </row>
    <row r="7" spans="1:14" ht="15.6" customHeight="1">
      <c r="A7" s="550" t="s">
        <v>82</v>
      </c>
      <c r="B7" s="185">
        <v>0</v>
      </c>
      <c r="C7" s="185">
        <v>0</v>
      </c>
      <c r="D7" s="185">
        <v>0</v>
      </c>
      <c r="E7" s="185">
        <v>0</v>
      </c>
      <c r="F7" s="185">
        <v>0</v>
      </c>
      <c r="G7" s="185">
        <v>0</v>
      </c>
      <c r="H7" s="185">
        <v>0</v>
      </c>
      <c r="I7" s="185">
        <v>0</v>
      </c>
      <c r="J7" s="190">
        <v>0</v>
      </c>
      <c r="K7" s="185">
        <v>0</v>
      </c>
      <c r="L7" s="185">
        <v>0</v>
      </c>
      <c r="M7" s="185">
        <v>0</v>
      </c>
      <c r="N7" s="189">
        <f>SUM(B7:M7)</f>
        <v>0</v>
      </c>
    </row>
    <row r="8" spans="1:14" ht="15.6" customHeight="1">
      <c r="A8" s="550" t="s">
        <v>135</v>
      </c>
      <c r="B8" s="185">
        <v>327645</v>
      </c>
      <c r="C8" s="185">
        <v>0</v>
      </c>
      <c r="D8" s="185">
        <v>10559.36</v>
      </c>
      <c r="E8" s="185">
        <v>43206.6</v>
      </c>
      <c r="F8" s="185">
        <v>0</v>
      </c>
      <c r="G8" s="185">
        <v>313353</v>
      </c>
      <c r="H8" s="185">
        <v>51840</v>
      </c>
      <c r="I8" s="185">
        <v>118230</v>
      </c>
      <c r="J8" s="185">
        <v>53790</v>
      </c>
      <c r="K8" s="185">
        <v>294490</v>
      </c>
      <c r="L8" s="185">
        <v>59234.76</v>
      </c>
      <c r="M8" s="185">
        <v>78992</v>
      </c>
      <c r="N8" s="189">
        <f t="shared" ref="N8:N20" si="0">SUM(B8:M8)</f>
        <v>1351340.72</v>
      </c>
    </row>
    <row r="9" spans="1:14" ht="15.6" customHeight="1">
      <c r="A9" s="550" t="s">
        <v>70</v>
      </c>
      <c r="B9" s="185">
        <v>0</v>
      </c>
      <c r="C9" s="185">
        <v>0</v>
      </c>
      <c r="D9" s="185">
        <v>0</v>
      </c>
      <c r="E9" s="185">
        <v>0</v>
      </c>
      <c r="F9" s="185">
        <v>0</v>
      </c>
      <c r="G9" s="185">
        <v>0</v>
      </c>
      <c r="H9" s="185">
        <v>0</v>
      </c>
      <c r="I9" s="185">
        <v>0</v>
      </c>
      <c r="J9" s="190">
        <v>0</v>
      </c>
      <c r="K9" s="185">
        <v>0</v>
      </c>
      <c r="L9" s="185">
        <v>0</v>
      </c>
      <c r="M9" s="185">
        <v>0</v>
      </c>
      <c r="N9" s="189">
        <f t="shared" si="0"/>
        <v>0</v>
      </c>
    </row>
    <row r="10" spans="1:14" ht="15.6" customHeight="1">
      <c r="A10" s="550" t="s">
        <v>78</v>
      </c>
      <c r="B10" s="185">
        <v>-396.74</v>
      </c>
      <c r="C10" s="185">
        <v>0</v>
      </c>
      <c r="D10" s="185">
        <v>0</v>
      </c>
      <c r="E10" s="185">
        <v>0</v>
      </c>
      <c r="F10" s="185">
        <v>0</v>
      </c>
      <c r="G10" s="185">
        <v>0</v>
      </c>
      <c r="H10" s="185">
        <v>0</v>
      </c>
      <c r="I10" s="185">
        <v>0</v>
      </c>
      <c r="J10" s="185">
        <v>0</v>
      </c>
      <c r="K10" s="185">
        <v>0</v>
      </c>
      <c r="L10" s="185">
        <v>0</v>
      </c>
      <c r="M10" s="185">
        <v>0</v>
      </c>
      <c r="N10" s="189">
        <f t="shared" si="0"/>
        <v>-396.74</v>
      </c>
    </row>
    <row r="11" spans="1:14" ht="15.6" customHeight="1">
      <c r="A11" s="550" t="s">
        <v>300</v>
      </c>
      <c r="B11" s="185">
        <v>0</v>
      </c>
      <c r="C11" s="185">
        <v>0</v>
      </c>
      <c r="D11" s="185">
        <v>0</v>
      </c>
      <c r="E11" s="185">
        <v>0</v>
      </c>
      <c r="F11" s="185">
        <v>0</v>
      </c>
      <c r="G11" s="185">
        <v>0</v>
      </c>
      <c r="H11" s="185">
        <v>0</v>
      </c>
      <c r="I11" s="185">
        <v>0</v>
      </c>
      <c r="J11" s="185">
        <v>0</v>
      </c>
      <c r="K11" s="185">
        <v>0</v>
      </c>
      <c r="L11" s="185">
        <v>0</v>
      </c>
      <c r="M11" s="185">
        <v>0</v>
      </c>
      <c r="N11" s="189">
        <f t="shared" si="0"/>
        <v>0</v>
      </c>
    </row>
    <row r="12" spans="1:14" ht="15.6" customHeight="1">
      <c r="A12" s="551" t="s">
        <v>251</v>
      </c>
      <c r="B12" s="888" t="s">
        <v>385</v>
      </c>
      <c r="C12" s="888" t="s">
        <v>385</v>
      </c>
      <c r="D12" s="888" t="s">
        <v>385</v>
      </c>
      <c r="E12" s="888" t="s">
        <v>385</v>
      </c>
      <c r="F12" s="888" t="s">
        <v>385</v>
      </c>
      <c r="G12" s="888" t="s">
        <v>385</v>
      </c>
      <c r="H12" s="888" t="s">
        <v>385</v>
      </c>
      <c r="I12" s="888" t="s">
        <v>385</v>
      </c>
      <c r="J12" s="888" t="s">
        <v>385</v>
      </c>
      <c r="K12" s="888" t="s">
        <v>385</v>
      </c>
      <c r="L12" s="888" t="s">
        <v>385</v>
      </c>
      <c r="M12" s="888" t="s">
        <v>385</v>
      </c>
      <c r="N12" s="890" t="s">
        <v>385</v>
      </c>
    </row>
    <row r="13" spans="1:14" ht="15.6" customHeight="1">
      <c r="A13" s="551" t="s">
        <v>252</v>
      </c>
      <c r="B13" s="888" t="s">
        <v>385</v>
      </c>
      <c r="C13" s="888" t="s">
        <v>385</v>
      </c>
      <c r="D13" s="888" t="s">
        <v>385</v>
      </c>
      <c r="E13" s="888" t="s">
        <v>385</v>
      </c>
      <c r="F13" s="888" t="s">
        <v>385</v>
      </c>
      <c r="G13" s="888" t="s">
        <v>385</v>
      </c>
      <c r="H13" s="888" t="s">
        <v>385</v>
      </c>
      <c r="I13" s="888" t="s">
        <v>385</v>
      </c>
      <c r="J13" s="888" t="s">
        <v>385</v>
      </c>
      <c r="K13" s="888" t="s">
        <v>385</v>
      </c>
      <c r="L13" s="888" t="s">
        <v>385</v>
      </c>
      <c r="M13" s="888" t="s">
        <v>385</v>
      </c>
      <c r="N13" s="890" t="s">
        <v>385</v>
      </c>
    </row>
    <row r="14" spans="1:14" ht="15.6" customHeight="1">
      <c r="A14" s="550" t="s">
        <v>136</v>
      </c>
      <c r="B14" s="185">
        <v>0</v>
      </c>
      <c r="C14" s="185">
        <v>0</v>
      </c>
      <c r="D14" s="185">
        <v>-551.17999999999995</v>
      </c>
      <c r="E14" s="185">
        <v>0</v>
      </c>
      <c r="F14" s="185">
        <v>0</v>
      </c>
      <c r="G14" s="185">
        <v>0</v>
      </c>
      <c r="H14" s="185">
        <v>0</v>
      </c>
      <c r="I14" s="185">
        <v>0</v>
      </c>
      <c r="J14" s="185">
        <v>0</v>
      </c>
      <c r="K14" s="185">
        <v>0</v>
      </c>
      <c r="L14" s="185">
        <v>0</v>
      </c>
      <c r="M14" s="185">
        <v>0</v>
      </c>
      <c r="N14" s="189">
        <f t="shared" si="0"/>
        <v>-551.17999999999995</v>
      </c>
    </row>
    <row r="15" spans="1:14" s="75" customFormat="1" ht="15" customHeight="1">
      <c r="A15" s="550" t="s">
        <v>197</v>
      </c>
      <c r="B15" s="185">
        <v>0</v>
      </c>
      <c r="C15" s="185">
        <v>0</v>
      </c>
      <c r="D15" s="185">
        <v>0</v>
      </c>
      <c r="E15" s="185">
        <v>0</v>
      </c>
      <c r="F15" s="185">
        <v>0</v>
      </c>
      <c r="G15" s="185">
        <v>0</v>
      </c>
      <c r="H15" s="185">
        <v>0</v>
      </c>
      <c r="I15" s="185">
        <v>0</v>
      </c>
      <c r="J15" s="192">
        <v>0</v>
      </c>
      <c r="K15" s="192">
        <v>0</v>
      </c>
      <c r="L15" s="192">
        <v>0</v>
      </c>
      <c r="M15" s="192">
        <v>0</v>
      </c>
      <c r="N15" s="189">
        <f t="shared" si="0"/>
        <v>0</v>
      </c>
    </row>
    <row r="16" spans="1:14" s="75" customFormat="1">
      <c r="A16" s="550" t="s">
        <v>226</v>
      </c>
      <c r="B16" s="185">
        <v>0</v>
      </c>
      <c r="C16" s="185">
        <v>0</v>
      </c>
      <c r="D16" s="185">
        <v>0</v>
      </c>
      <c r="E16" s="185">
        <v>0</v>
      </c>
      <c r="F16" s="185">
        <v>0</v>
      </c>
      <c r="G16" s="185">
        <v>0</v>
      </c>
      <c r="H16" s="185">
        <v>0</v>
      </c>
      <c r="I16" s="185">
        <v>0</v>
      </c>
      <c r="J16" s="192">
        <v>0</v>
      </c>
      <c r="K16" s="192">
        <v>0</v>
      </c>
      <c r="L16" s="192">
        <v>0</v>
      </c>
      <c r="M16" s="192">
        <v>0</v>
      </c>
      <c r="N16" s="189">
        <f t="shared" si="0"/>
        <v>0</v>
      </c>
    </row>
    <row r="17" spans="1:14" s="75" customFormat="1">
      <c r="A17" s="550" t="s">
        <v>91</v>
      </c>
      <c r="B17" s="185">
        <v>0</v>
      </c>
      <c r="C17" s="185">
        <v>0</v>
      </c>
      <c r="D17" s="185">
        <v>-5677.63</v>
      </c>
      <c r="E17" s="185">
        <v>-2966.45</v>
      </c>
      <c r="F17" s="185">
        <v>0</v>
      </c>
      <c r="G17" s="185">
        <v>0</v>
      </c>
      <c r="H17" s="185">
        <v>0</v>
      </c>
      <c r="I17" s="185">
        <v>0</v>
      </c>
      <c r="J17" s="192">
        <v>0</v>
      </c>
      <c r="K17" s="192">
        <v>0</v>
      </c>
      <c r="L17" s="192">
        <v>0</v>
      </c>
      <c r="M17" s="192">
        <v>0</v>
      </c>
      <c r="N17" s="189">
        <f t="shared" si="0"/>
        <v>-8644.08</v>
      </c>
    </row>
    <row r="18" spans="1:14" ht="14.25">
      <c r="A18" s="552" t="s">
        <v>138</v>
      </c>
      <c r="B18" s="185">
        <f>10573.44-50-250</f>
        <v>10273.44</v>
      </c>
      <c r="C18" s="185">
        <v>8.5300000000000011</v>
      </c>
      <c r="D18" s="185">
        <v>150</v>
      </c>
      <c r="E18" s="185">
        <v>-100</v>
      </c>
      <c r="F18" s="185">
        <v>-50</v>
      </c>
      <c r="G18" s="185">
        <v>100</v>
      </c>
      <c r="H18" s="185">
        <v>100</v>
      </c>
      <c r="I18" s="185">
        <v>100</v>
      </c>
      <c r="J18" s="185">
        <v>100</v>
      </c>
      <c r="K18" s="185">
        <v>-50</v>
      </c>
      <c r="L18" s="185">
        <v>50</v>
      </c>
      <c r="M18" s="185">
        <v>0</v>
      </c>
      <c r="N18" s="189">
        <f t="shared" si="0"/>
        <v>10681.970000000001</v>
      </c>
    </row>
    <row r="19" spans="1:14" ht="15.6" customHeight="1">
      <c r="A19" s="552" t="s">
        <v>139</v>
      </c>
      <c r="B19" s="185">
        <v>0</v>
      </c>
      <c r="C19" s="185">
        <v>0</v>
      </c>
      <c r="D19" s="185">
        <v>0</v>
      </c>
      <c r="E19" s="185">
        <v>0</v>
      </c>
      <c r="F19" s="185">
        <v>0</v>
      </c>
      <c r="G19" s="185">
        <v>0</v>
      </c>
      <c r="H19" s="185">
        <v>0</v>
      </c>
      <c r="I19" s="185">
        <v>0</v>
      </c>
      <c r="J19" s="193">
        <v>0</v>
      </c>
      <c r="K19" s="193">
        <v>0</v>
      </c>
      <c r="L19" s="193">
        <v>0</v>
      </c>
      <c r="M19" s="185">
        <v>0</v>
      </c>
      <c r="N19" s="189">
        <f t="shared" si="0"/>
        <v>0</v>
      </c>
    </row>
    <row r="20" spans="1:14" ht="15.6" customHeight="1">
      <c r="A20" s="553" t="s">
        <v>140</v>
      </c>
      <c r="B20" s="185">
        <v>0</v>
      </c>
      <c r="C20" s="185">
        <v>0</v>
      </c>
      <c r="D20" s="185">
        <v>0</v>
      </c>
      <c r="E20" s="185">
        <v>0</v>
      </c>
      <c r="F20" s="185">
        <v>0</v>
      </c>
      <c r="G20" s="185">
        <v>0</v>
      </c>
      <c r="H20" s="185">
        <v>0</v>
      </c>
      <c r="I20" s="185">
        <v>0</v>
      </c>
      <c r="J20" s="185">
        <v>0</v>
      </c>
      <c r="K20" s="185">
        <v>0</v>
      </c>
      <c r="L20" s="185">
        <v>0</v>
      </c>
      <c r="M20" s="185">
        <v>0</v>
      </c>
      <c r="N20" s="189">
        <f t="shared" si="0"/>
        <v>0</v>
      </c>
    </row>
    <row r="21" spans="1:14" s="76" customFormat="1" ht="13.15">
      <c r="A21" s="543" t="s">
        <v>141</v>
      </c>
      <c r="B21" s="453">
        <f>SUM(B7:B20)</f>
        <v>337521.7</v>
      </c>
      <c r="C21" s="453">
        <f t="shared" ref="C21:N21" si="1">SUM(C7:C20)</f>
        <v>8.5300000000000011</v>
      </c>
      <c r="D21" s="453">
        <f t="shared" si="1"/>
        <v>4480.55</v>
      </c>
      <c r="E21" s="453">
        <f t="shared" si="1"/>
        <v>40140.15</v>
      </c>
      <c r="F21" s="453">
        <f t="shared" si="1"/>
        <v>-50</v>
      </c>
      <c r="G21" s="453">
        <f t="shared" si="1"/>
        <v>313453</v>
      </c>
      <c r="H21" s="453">
        <f t="shared" si="1"/>
        <v>51940</v>
      </c>
      <c r="I21" s="453">
        <f t="shared" si="1"/>
        <v>118330</v>
      </c>
      <c r="J21" s="453">
        <f t="shared" si="1"/>
        <v>53890</v>
      </c>
      <c r="K21" s="453">
        <f t="shared" si="1"/>
        <v>294440</v>
      </c>
      <c r="L21" s="453">
        <f t="shared" si="1"/>
        <v>59284.76</v>
      </c>
      <c r="M21" s="453">
        <f t="shared" si="1"/>
        <v>78992</v>
      </c>
      <c r="N21" s="454">
        <f t="shared" si="1"/>
        <v>1352430.69</v>
      </c>
    </row>
    <row r="22" spans="1:14" ht="12.6" hidden="1" customHeight="1">
      <c r="A22" s="554"/>
      <c r="B22" s="185"/>
      <c r="C22" s="185"/>
      <c r="D22" s="185"/>
      <c r="E22" s="185"/>
      <c r="F22" s="185"/>
      <c r="G22" s="194"/>
      <c r="H22" s="185"/>
      <c r="I22" s="185"/>
      <c r="J22" s="185"/>
      <c r="K22" s="185"/>
      <c r="L22" s="185"/>
      <c r="M22" s="185"/>
      <c r="N22" s="455"/>
    </row>
    <row r="23" spans="1:14" ht="13.5" thickBot="1">
      <c r="A23" s="555"/>
      <c r="B23" s="196"/>
      <c r="C23" s="196"/>
      <c r="D23" s="196"/>
      <c r="E23" s="196"/>
      <c r="F23" s="196"/>
      <c r="G23" s="197"/>
      <c r="H23" s="196"/>
      <c r="I23" s="196"/>
      <c r="J23" s="196"/>
      <c r="K23" s="196"/>
      <c r="L23" s="196"/>
      <c r="M23" s="196"/>
      <c r="N23" s="195"/>
    </row>
    <row r="24" spans="1:14" ht="9" customHeight="1" thickBot="1">
      <c r="A24" s="549"/>
      <c r="B24" s="185"/>
      <c r="C24" s="185"/>
      <c r="D24" s="185"/>
      <c r="E24" s="185"/>
      <c r="F24" s="185"/>
      <c r="G24" s="194"/>
      <c r="H24" s="185"/>
      <c r="I24" s="185"/>
      <c r="J24" s="185"/>
      <c r="K24" s="185"/>
      <c r="L24" s="185"/>
      <c r="M24" s="185"/>
      <c r="N24" s="189"/>
    </row>
    <row r="25" spans="1:14" ht="20.25" customHeight="1">
      <c r="A25" s="556" t="s">
        <v>227</v>
      </c>
      <c r="B25" s="186">
        <v>0</v>
      </c>
      <c r="C25" s="186">
        <v>0</v>
      </c>
      <c r="D25" s="186">
        <v>0</v>
      </c>
      <c r="E25" s="186">
        <v>0</v>
      </c>
      <c r="F25" s="186">
        <v>0</v>
      </c>
      <c r="G25" s="186">
        <v>0</v>
      </c>
      <c r="H25" s="186">
        <v>0</v>
      </c>
      <c r="I25" s="186">
        <v>0</v>
      </c>
      <c r="J25" s="186">
        <v>0</v>
      </c>
      <c r="K25" s="186">
        <v>0</v>
      </c>
      <c r="L25" s="186">
        <v>0</v>
      </c>
      <c r="M25" s="186">
        <v>0</v>
      </c>
      <c r="N25" s="557">
        <f>SUM(B25:M25)</f>
        <v>0</v>
      </c>
    </row>
    <row r="26" spans="1:14" ht="13.5" customHeight="1"/>
    <row r="27" spans="1:14">
      <c r="A27" s="971" t="s">
        <v>291</v>
      </c>
      <c r="B27" s="972"/>
      <c r="C27" s="972"/>
      <c r="D27" s="972"/>
      <c r="E27" s="972"/>
      <c r="F27" s="972"/>
      <c r="G27" s="972"/>
      <c r="H27" s="972"/>
      <c r="I27" s="972"/>
      <c r="J27" s="972"/>
      <c r="K27" s="972"/>
      <c r="L27" s="972"/>
      <c r="M27" s="972"/>
      <c r="N27" s="972"/>
    </row>
    <row r="28" spans="1:14" s="2" customFormat="1">
      <c r="A28" s="967" t="s">
        <v>276</v>
      </c>
      <c r="B28" s="968"/>
      <c r="C28" s="968"/>
      <c r="D28" s="968"/>
      <c r="E28" s="968"/>
      <c r="F28" s="968"/>
      <c r="G28" s="968"/>
      <c r="H28" s="968"/>
      <c r="I28" s="968"/>
      <c r="J28" s="968"/>
      <c r="K28" s="968"/>
      <c r="L28" s="968"/>
      <c r="M28" s="968"/>
      <c r="N28" s="968"/>
    </row>
    <row r="29" spans="1:14">
      <c r="A29" s="967" t="s">
        <v>277</v>
      </c>
      <c r="B29" s="968"/>
      <c r="C29" s="968"/>
      <c r="D29" s="968"/>
      <c r="E29" s="968"/>
      <c r="F29" s="968"/>
      <c r="G29" s="968"/>
      <c r="H29" s="968"/>
      <c r="I29" s="968"/>
      <c r="J29" s="968"/>
      <c r="K29" s="968"/>
      <c r="L29" s="968"/>
      <c r="M29" s="968"/>
      <c r="N29" s="968"/>
    </row>
    <row r="30" spans="1:14">
      <c r="A30" s="973"/>
      <c r="B30" s="973"/>
      <c r="C30" s="973"/>
      <c r="D30" s="973"/>
      <c r="E30" s="973"/>
      <c r="F30" s="973"/>
      <c r="G30" s="973"/>
      <c r="H30" s="973"/>
      <c r="I30" s="973"/>
      <c r="J30" s="973"/>
      <c r="K30" s="973"/>
      <c r="L30" s="973"/>
      <c r="M30" s="973"/>
      <c r="N30" s="973"/>
    </row>
    <row r="31" spans="1:14">
      <c r="H31" s="198"/>
    </row>
    <row r="34" spans="3:3">
      <c r="C34" s="198"/>
    </row>
    <row r="35" spans="3:3">
      <c r="C35" s="198"/>
    </row>
    <row r="36" spans="3:3">
      <c r="C36" s="198"/>
    </row>
    <row r="37" spans="3:3">
      <c r="C37" s="198"/>
    </row>
  </sheetData>
  <mergeCells count="4">
    <mergeCell ref="A28:N28"/>
    <mergeCell ref="A29:N29"/>
    <mergeCell ref="A27:N27"/>
    <mergeCell ref="A30:N30"/>
  </mergeCells>
  <printOptions horizontalCentered="1"/>
  <pageMargins left="0" right="0" top="0.93" bottom="0.25" header="0.13" footer="0.1"/>
  <pageSetup scale="69" orientation="landscape" r:id="rId1"/>
  <headerFooter>
    <oddHeader>&amp;C&amp;"Arial,Bold"&amp;K000000Table I-5b 
Pacific Gas and Electric Company 
Demand Response Programs and Activities
Carry-Over Incentives and Funding
December 2017</oddHeader>
    <oddFooter>&amp;L&amp;F&amp;CPage 9b of 11&amp;R&amp;A</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view="pageLayout" topLeftCell="B1" zoomScale="55" zoomScaleNormal="85" zoomScalePageLayoutView="55" workbookViewId="0">
      <selection activeCell="M2" sqref="M2"/>
    </sheetView>
  </sheetViews>
  <sheetFormatPr defaultColWidth="5.3984375" defaultRowHeight="13.15" outlineLevelRow="1"/>
  <cols>
    <col min="1" max="1" width="65.3984375" style="30" bestFit="1" customWidth="1"/>
    <col min="2" max="2" width="12.3984375" style="29" bestFit="1" customWidth="1"/>
    <col min="3" max="3" width="14.3984375" style="30" customWidth="1"/>
    <col min="4" max="5" width="13.3984375" style="30" customWidth="1"/>
    <col min="6" max="8" width="10.3984375" style="30" customWidth="1"/>
    <col min="9" max="9" width="11.59765625" style="30" customWidth="1"/>
    <col min="10" max="10" width="11.73046875" style="30" customWidth="1"/>
    <col min="11" max="11" width="11.3984375" style="30" customWidth="1"/>
    <col min="12" max="12" width="10.265625" style="29" customWidth="1"/>
    <col min="13" max="13" width="10.59765625" style="30" bestFit="1" customWidth="1"/>
    <col min="14" max="14" width="11.59765625" style="125" customWidth="1"/>
    <col min="15" max="15" width="14.3984375" style="125" customWidth="1"/>
    <col min="16" max="254" width="5.3984375" style="125"/>
    <col min="255" max="255" width="65.3984375" style="125" bestFit="1" customWidth="1"/>
    <col min="256" max="256" width="12.3984375" style="125" customWidth="1"/>
    <col min="257" max="257" width="11.59765625" style="125" bestFit="1" customWidth="1"/>
    <col min="258" max="258" width="12.59765625" style="125" bestFit="1" customWidth="1"/>
    <col min="259" max="259" width="13.3984375" style="125" bestFit="1" customWidth="1"/>
    <col min="260" max="260" width="13.59765625" style="125" customWidth="1"/>
    <col min="261" max="261" width="13.3984375" style="125" customWidth="1"/>
    <col min="262" max="262" width="13.3984375" style="125" bestFit="1" customWidth="1"/>
    <col min="263" max="263" width="14.59765625" style="125" customWidth="1"/>
    <col min="264" max="267" width="8.59765625" style="125" customWidth="1"/>
    <col min="268" max="268" width="16" style="125" customWidth="1"/>
    <col min="269" max="269" width="0" style="125" hidden="1" customWidth="1"/>
    <col min="270" max="270" width="15.3984375" style="125" customWidth="1"/>
    <col min="271" max="271" width="14.3984375" style="125" customWidth="1"/>
    <col min="272" max="510" width="5.3984375" style="125"/>
    <col min="511" max="511" width="65.3984375" style="125" bestFit="1" customWidth="1"/>
    <col min="512" max="512" width="12.3984375" style="125" customWidth="1"/>
    <col min="513" max="513" width="11.59765625" style="125" bestFit="1" customWidth="1"/>
    <col min="514" max="514" width="12.59765625" style="125" bestFit="1" customWidth="1"/>
    <col min="515" max="515" width="13.3984375" style="125" bestFit="1" customWidth="1"/>
    <col min="516" max="516" width="13.59765625" style="125" customWidth="1"/>
    <col min="517" max="517" width="13.3984375" style="125" customWidth="1"/>
    <col min="518" max="518" width="13.3984375" style="125" bestFit="1" customWidth="1"/>
    <col min="519" max="519" width="14.59765625" style="125" customWidth="1"/>
    <col min="520" max="523" width="8.59765625" style="125" customWidth="1"/>
    <col min="524" max="524" width="16" style="125" customWidth="1"/>
    <col min="525" max="525" width="0" style="125" hidden="1" customWidth="1"/>
    <col min="526" max="526" width="15.3984375" style="125" customWidth="1"/>
    <col min="527" max="527" width="14.3984375" style="125" customWidth="1"/>
    <col min="528" max="766" width="5.3984375" style="125"/>
    <col min="767" max="767" width="65.3984375" style="125" bestFit="1" customWidth="1"/>
    <col min="768" max="768" width="12.3984375" style="125" customWidth="1"/>
    <col min="769" max="769" width="11.59765625" style="125" bestFit="1" customWidth="1"/>
    <col min="770" max="770" width="12.59765625" style="125" bestFit="1" customWidth="1"/>
    <col min="771" max="771" width="13.3984375" style="125" bestFit="1" customWidth="1"/>
    <col min="772" max="772" width="13.59765625" style="125" customWidth="1"/>
    <col min="773" max="773" width="13.3984375" style="125" customWidth="1"/>
    <col min="774" max="774" width="13.3984375" style="125" bestFit="1" customWidth="1"/>
    <col min="775" max="775" width="14.59765625" style="125" customWidth="1"/>
    <col min="776" max="779" width="8.59765625" style="125" customWidth="1"/>
    <col min="780" max="780" width="16" style="125" customWidth="1"/>
    <col min="781" max="781" width="0" style="125" hidden="1" customWidth="1"/>
    <col min="782" max="782" width="15.3984375" style="125" customWidth="1"/>
    <col min="783" max="783" width="14.3984375" style="125" customWidth="1"/>
    <col min="784" max="1022" width="5.3984375" style="125"/>
    <col min="1023" max="1023" width="65.3984375" style="125" bestFit="1" customWidth="1"/>
    <col min="1024" max="1024" width="12.3984375" style="125" customWidth="1"/>
    <col min="1025" max="1025" width="11.59765625" style="125" bestFit="1" customWidth="1"/>
    <col min="1026" max="1026" width="12.59765625" style="125" bestFit="1" customWidth="1"/>
    <col min="1027" max="1027" width="13.3984375" style="125" bestFit="1" customWidth="1"/>
    <col min="1028" max="1028" width="13.59765625" style="125" customWidth="1"/>
    <col min="1029" max="1029" width="13.3984375" style="125" customWidth="1"/>
    <col min="1030" max="1030" width="13.3984375" style="125" bestFit="1" customWidth="1"/>
    <col min="1031" max="1031" width="14.59765625" style="125" customWidth="1"/>
    <col min="1032" max="1035" width="8.59765625" style="125" customWidth="1"/>
    <col min="1036" max="1036" width="16" style="125" customWidth="1"/>
    <col min="1037" max="1037" width="0" style="125" hidden="1" customWidth="1"/>
    <col min="1038" max="1038" width="15.3984375" style="125" customWidth="1"/>
    <col min="1039" max="1039" width="14.3984375" style="125" customWidth="1"/>
    <col min="1040" max="1278" width="5.3984375" style="125"/>
    <col min="1279" max="1279" width="65.3984375" style="125" bestFit="1" customWidth="1"/>
    <col min="1280" max="1280" width="12.3984375" style="125" customWidth="1"/>
    <col min="1281" max="1281" width="11.59765625" style="125" bestFit="1" customWidth="1"/>
    <col min="1282" max="1282" width="12.59765625" style="125" bestFit="1" customWidth="1"/>
    <col min="1283" max="1283" width="13.3984375" style="125" bestFit="1" customWidth="1"/>
    <col min="1284" max="1284" width="13.59765625" style="125" customWidth="1"/>
    <col min="1285" max="1285" width="13.3984375" style="125" customWidth="1"/>
    <col min="1286" max="1286" width="13.3984375" style="125" bestFit="1" customWidth="1"/>
    <col min="1287" max="1287" width="14.59765625" style="125" customWidth="1"/>
    <col min="1288" max="1291" width="8.59765625" style="125" customWidth="1"/>
    <col min="1292" max="1292" width="16" style="125" customWidth="1"/>
    <col min="1293" max="1293" width="0" style="125" hidden="1" customWidth="1"/>
    <col min="1294" max="1294" width="15.3984375" style="125" customWidth="1"/>
    <col min="1295" max="1295" width="14.3984375" style="125" customWidth="1"/>
    <col min="1296" max="1534" width="5.3984375" style="125"/>
    <col min="1535" max="1535" width="65.3984375" style="125" bestFit="1" customWidth="1"/>
    <col min="1536" max="1536" width="12.3984375" style="125" customWidth="1"/>
    <col min="1537" max="1537" width="11.59765625" style="125" bestFit="1" customWidth="1"/>
    <col min="1538" max="1538" width="12.59765625" style="125" bestFit="1" customWidth="1"/>
    <col min="1539" max="1539" width="13.3984375" style="125" bestFit="1" customWidth="1"/>
    <col min="1540" max="1540" width="13.59765625" style="125" customWidth="1"/>
    <col min="1541" max="1541" width="13.3984375" style="125" customWidth="1"/>
    <col min="1542" max="1542" width="13.3984375" style="125" bestFit="1" customWidth="1"/>
    <col min="1543" max="1543" width="14.59765625" style="125" customWidth="1"/>
    <col min="1544" max="1547" width="8.59765625" style="125" customWidth="1"/>
    <col min="1548" max="1548" width="16" style="125" customWidth="1"/>
    <col min="1549" max="1549" width="0" style="125" hidden="1" customWidth="1"/>
    <col min="1550" max="1550" width="15.3984375" style="125" customWidth="1"/>
    <col min="1551" max="1551" width="14.3984375" style="125" customWidth="1"/>
    <col min="1552" max="1790" width="5.3984375" style="125"/>
    <col min="1791" max="1791" width="65.3984375" style="125" bestFit="1" customWidth="1"/>
    <col min="1792" max="1792" width="12.3984375" style="125" customWidth="1"/>
    <col min="1793" max="1793" width="11.59765625" style="125" bestFit="1" customWidth="1"/>
    <col min="1794" max="1794" width="12.59765625" style="125" bestFit="1" customWidth="1"/>
    <col min="1795" max="1795" width="13.3984375" style="125" bestFit="1" customWidth="1"/>
    <col min="1796" max="1796" width="13.59765625" style="125" customWidth="1"/>
    <col min="1797" max="1797" width="13.3984375" style="125" customWidth="1"/>
    <col min="1798" max="1798" width="13.3984375" style="125" bestFit="1" customWidth="1"/>
    <col min="1799" max="1799" width="14.59765625" style="125" customWidth="1"/>
    <col min="1800" max="1803" width="8.59765625" style="125" customWidth="1"/>
    <col min="1804" max="1804" width="16" style="125" customWidth="1"/>
    <col min="1805" max="1805" width="0" style="125" hidden="1" customWidth="1"/>
    <col min="1806" max="1806" width="15.3984375" style="125" customWidth="1"/>
    <col min="1807" max="1807" width="14.3984375" style="125" customWidth="1"/>
    <col min="1808" max="2046" width="5.3984375" style="125"/>
    <col min="2047" max="2047" width="65.3984375" style="125" bestFit="1" customWidth="1"/>
    <col min="2048" max="2048" width="12.3984375" style="125" customWidth="1"/>
    <col min="2049" max="2049" width="11.59765625" style="125" bestFit="1" customWidth="1"/>
    <col min="2050" max="2050" width="12.59765625" style="125" bestFit="1" customWidth="1"/>
    <col min="2051" max="2051" width="13.3984375" style="125" bestFit="1" customWidth="1"/>
    <col min="2052" max="2052" width="13.59765625" style="125" customWidth="1"/>
    <col min="2053" max="2053" width="13.3984375" style="125" customWidth="1"/>
    <col min="2054" max="2054" width="13.3984375" style="125" bestFit="1" customWidth="1"/>
    <col min="2055" max="2055" width="14.59765625" style="125" customWidth="1"/>
    <col min="2056" max="2059" width="8.59765625" style="125" customWidth="1"/>
    <col min="2060" max="2060" width="16" style="125" customWidth="1"/>
    <col min="2061" max="2061" width="0" style="125" hidden="1" customWidth="1"/>
    <col min="2062" max="2062" width="15.3984375" style="125" customWidth="1"/>
    <col min="2063" max="2063" width="14.3984375" style="125" customWidth="1"/>
    <col min="2064" max="2302" width="5.3984375" style="125"/>
    <col min="2303" max="2303" width="65.3984375" style="125" bestFit="1" customWidth="1"/>
    <col min="2304" max="2304" width="12.3984375" style="125" customWidth="1"/>
    <col min="2305" max="2305" width="11.59765625" style="125" bestFit="1" customWidth="1"/>
    <col min="2306" max="2306" width="12.59765625" style="125" bestFit="1" customWidth="1"/>
    <col min="2307" max="2307" width="13.3984375" style="125" bestFit="1" customWidth="1"/>
    <col min="2308" max="2308" width="13.59765625" style="125" customWidth="1"/>
    <col min="2309" max="2309" width="13.3984375" style="125" customWidth="1"/>
    <col min="2310" max="2310" width="13.3984375" style="125" bestFit="1" customWidth="1"/>
    <col min="2311" max="2311" width="14.59765625" style="125" customWidth="1"/>
    <col min="2312" max="2315" width="8.59765625" style="125" customWidth="1"/>
    <col min="2316" max="2316" width="16" style="125" customWidth="1"/>
    <col min="2317" max="2317" width="0" style="125" hidden="1" customWidth="1"/>
    <col min="2318" max="2318" width="15.3984375" style="125" customWidth="1"/>
    <col min="2319" max="2319" width="14.3984375" style="125" customWidth="1"/>
    <col min="2320" max="2558" width="5.3984375" style="125"/>
    <col min="2559" max="2559" width="65.3984375" style="125" bestFit="1" customWidth="1"/>
    <col min="2560" max="2560" width="12.3984375" style="125" customWidth="1"/>
    <col min="2561" max="2561" width="11.59765625" style="125" bestFit="1" customWidth="1"/>
    <col min="2562" max="2562" width="12.59765625" style="125" bestFit="1" customWidth="1"/>
    <col min="2563" max="2563" width="13.3984375" style="125" bestFit="1" customWidth="1"/>
    <col min="2564" max="2564" width="13.59765625" style="125" customWidth="1"/>
    <col min="2565" max="2565" width="13.3984375" style="125" customWidth="1"/>
    <col min="2566" max="2566" width="13.3984375" style="125" bestFit="1" customWidth="1"/>
    <col min="2567" max="2567" width="14.59765625" style="125" customWidth="1"/>
    <col min="2568" max="2571" width="8.59765625" style="125" customWidth="1"/>
    <col min="2572" max="2572" width="16" style="125" customWidth="1"/>
    <col min="2573" max="2573" width="0" style="125" hidden="1" customWidth="1"/>
    <col min="2574" max="2574" width="15.3984375" style="125" customWidth="1"/>
    <col min="2575" max="2575" width="14.3984375" style="125" customWidth="1"/>
    <col min="2576" max="2814" width="5.3984375" style="125"/>
    <col min="2815" max="2815" width="65.3984375" style="125" bestFit="1" customWidth="1"/>
    <col min="2816" max="2816" width="12.3984375" style="125" customWidth="1"/>
    <col min="2817" max="2817" width="11.59765625" style="125" bestFit="1" customWidth="1"/>
    <col min="2818" max="2818" width="12.59765625" style="125" bestFit="1" customWidth="1"/>
    <col min="2819" max="2819" width="13.3984375" style="125" bestFit="1" customWidth="1"/>
    <col min="2820" max="2820" width="13.59765625" style="125" customWidth="1"/>
    <col min="2821" max="2821" width="13.3984375" style="125" customWidth="1"/>
    <col min="2822" max="2822" width="13.3984375" style="125" bestFit="1" customWidth="1"/>
    <col min="2823" max="2823" width="14.59765625" style="125" customWidth="1"/>
    <col min="2824" max="2827" width="8.59765625" style="125" customWidth="1"/>
    <col min="2828" max="2828" width="16" style="125" customWidth="1"/>
    <col min="2829" max="2829" width="0" style="125" hidden="1" customWidth="1"/>
    <col min="2830" max="2830" width="15.3984375" style="125" customWidth="1"/>
    <col min="2831" max="2831" width="14.3984375" style="125" customWidth="1"/>
    <col min="2832" max="3070" width="5.3984375" style="125"/>
    <col min="3071" max="3071" width="65.3984375" style="125" bestFit="1" customWidth="1"/>
    <col min="3072" max="3072" width="12.3984375" style="125" customWidth="1"/>
    <col min="3073" max="3073" width="11.59765625" style="125" bestFit="1" customWidth="1"/>
    <col min="3074" max="3074" width="12.59765625" style="125" bestFit="1" customWidth="1"/>
    <col min="3075" max="3075" width="13.3984375" style="125" bestFit="1" customWidth="1"/>
    <col min="3076" max="3076" width="13.59765625" style="125" customWidth="1"/>
    <col min="3077" max="3077" width="13.3984375" style="125" customWidth="1"/>
    <col min="3078" max="3078" width="13.3984375" style="125" bestFit="1" customWidth="1"/>
    <col min="3079" max="3079" width="14.59765625" style="125" customWidth="1"/>
    <col min="3080" max="3083" width="8.59765625" style="125" customWidth="1"/>
    <col min="3084" max="3084" width="16" style="125" customWidth="1"/>
    <col min="3085" max="3085" width="0" style="125" hidden="1" customWidth="1"/>
    <col min="3086" max="3086" width="15.3984375" style="125" customWidth="1"/>
    <col min="3087" max="3087" width="14.3984375" style="125" customWidth="1"/>
    <col min="3088" max="3326" width="5.3984375" style="125"/>
    <col min="3327" max="3327" width="65.3984375" style="125" bestFit="1" customWidth="1"/>
    <col min="3328" max="3328" width="12.3984375" style="125" customWidth="1"/>
    <col min="3329" max="3329" width="11.59765625" style="125" bestFit="1" customWidth="1"/>
    <col min="3330" max="3330" width="12.59765625" style="125" bestFit="1" customWidth="1"/>
    <col min="3331" max="3331" width="13.3984375" style="125" bestFit="1" customWidth="1"/>
    <col min="3332" max="3332" width="13.59765625" style="125" customWidth="1"/>
    <col min="3333" max="3333" width="13.3984375" style="125" customWidth="1"/>
    <col min="3334" max="3334" width="13.3984375" style="125" bestFit="1" customWidth="1"/>
    <col min="3335" max="3335" width="14.59765625" style="125" customWidth="1"/>
    <col min="3336" max="3339" width="8.59765625" style="125" customWidth="1"/>
    <col min="3340" max="3340" width="16" style="125" customWidth="1"/>
    <col min="3341" max="3341" width="0" style="125" hidden="1" customWidth="1"/>
    <col min="3342" max="3342" width="15.3984375" style="125" customWidth="1"/>
    <col min="3343" max="3343" width="14.3984375" style="125" customWidth="1"/>
    <col min="3344" max="3582" width="5.3984375" style="125"/>
    <col min="3583" max="3583" width="65.3984375" style="125" bestFit="1" customWidth="1"/>
    <col min="3584" max="3584" width="12.3984375" style="125" customWidth="1"/>
    <col min="3585" max="3585" width="11.59765625" style="125" bestFit="1" customWidth="1"/>
    <col min="3586" max="3586" width="12.59765625" style="125" bestFit="1" customWidth="1"/>
    <col min="3587" max="3587" width="13.3984375" style="125" bestFit="1" customWidth="1"/>
    <col min="3588" max="3588" width="13.59765625" style="125" customWidth="1"/>
    <col min="3589" max="3589" width="13.3984375" style="125" customWidth="1"/>
    <col min="3590" max="3590" width="13.3984375" style="125" bestFit="1" customWidth="1"/>
    <col min="3591" max="3591" width="14.59765625" style="125" customWidth="1"/>
    <col min="3592" max="3595" width="8.59765625" style="125" customWidth="1"/>
    <col min="3596" max="3596" width="16" style="125" customWidth="1"/>
    <col min="3597" max="3597" width="0" style="125" hidden="1" customWidth="1"/>
    <col min="3598" max="3598" width="15.3984375" style="125" customWidth="1"/>
    <col min="3599" max="3599" width="14.3984375" style="125" customWidth="1"/>
    <col min="3600" max="3838" width="5.3984375" style="125"/>
    <col min="3839" max="3839" width="65.3984375" style="125" bestFit="1" customWidth="1"/>
    <col min="3840" max="3840" width="12.3984375" style="125" customWidth="1"/>
    <col min="3841" max="3841" width="11.59765625" style="125" bestFit="1" customWidth="1"/>
    <col min="3842" max="3842" width="12.59765625" style="125" bestFit="1" customWidth="1"/>
    <col min="3843" max="3843" width="13.3984375" style="125" bestFit="1" customWidth="1"/>
    <col min="3844" max="3844" width="13.59765625" style="125" customWidth="1"/>
    <col min="3845" max="3845" width="13.3984375" style="125" customWidth="1"/>
    <col min="3846" max="3846" width="13.3984375" style="125" bestFit="1" customWidth="1"/>
    <col min="3847" max="3847" width="14.59765625" style="125" customWidth="1"/>
    <col min="3848" max="3851" width="8.59765625" style="125" customWidth="1"/>
    <col min="3852" max="3852" width="16" style="125" customWidth="1"/>
    <col min="3853" max="3853" width="0" style="125" hidden="1" customWidth="1"/>
    <col min="3854" max="3854" width="15.3984375" style="125" customWidth="1"/>
    <col min="3855" max="3855" width="14.3984375" style="125" customWidth="1"/>
    <col min="3856" max="4094" width="5.3984375" style="125"/>
    <col min="4095" max="4095" width="65.3984375" style="125" bestFit="1" customWidth="1"/>
    <col min="4096" max="4096" width="12.3984375" style="125" customWidth="1"/>
    <col min="4097" max="4097" width="11.59765625" style="125" bestFit="1" customWidth="1"/>
    <col min="4098" max="4098" width="12.59765625" style="125" bestFit="1" customWidth="1"/>
    <col min="4099" max="4099" width="13.3984375" style="125" bestFit="1" customWidth="1"/>
    <col min="4100" max="4100" width="13.59765625" style="125" customWidth="1"/>
    <col min="4101" max="4101" width="13.3984375" style="125" customWidth="1"/>
    <col min="4102" max="4102" width="13.3984375" style="125" bestFit="1" customWidth="1"/>
    <col min="4103" max="4103" width="14.59765625" style="125" customWidth="1"/>
    <col min="4104" max="4107" width="8.59765625" style="125" customWidth="1"/>
    <col min="4108" max="4108" width="16" style="125" customWidth="1"/>
    <col min="4109" max="4109" width="0" style="125" hidden="1" customWidth="1"/>
    <col min="4110" max="4110" width="15.3984375" style="125" customWidth="1"/>
    <col min="4111" max="4111" width="14.3984375" style="125" customWidth="1"/>
    <col min="4112" max="4350" width="5.3984375" style="125"/>
    <col min="4351" max="4351" width="65.3984375" style="125" bestFit="1" customWidth="1"/>
    <col min="4352" max="4352" width="12.3984375" style="125" customWidth="1"/>
    <col min="4353" max="4353" width="11.59765625" style="125" bestFit="1" customWidth="1"/>
    <col min="4354" max="4354" width="12.59765625" style="125" bestFit="1" customWidth="1"/>
    <col min="4355" max="4355" width="13.3984375" style="125" bestFit="1" customWidth="1"/>
    <col min="4356" max="4356" width="13.59765625" style="125" customWidth="1"/>
    <col min="4357" max="4357" width="13.3984375" style="125" customWidth="1"/>
    <col min="4358" max="4358" width="13.3984375" style="125" bestFit="1" customWidth="1"/>
    <col min="4359" max="4359" width="14.59765625" style="125" customWidth="1"/>
    <col min="4360" max="4363" width="8.59765625" style="125" customWidth="1"/>
    <col min="4364" max="4364" width="16" style="125" customWidth="1"/>
    <col min="4365" max="4365" width="0" style="125" hidden="1" customWidth="1"/>
    <col min="4366" max="4366" width="15.3984375" style="125" customWidth="1"/>
    <col min="4367" max="4367" width="14.3984375" style="125" customWidth="1"/>
    <col min="4368" max="4606" width="5.3984375" style="125"/>
    <col min="4607" max="4607" width="65.3984375" style="125" bestFit="1" customWidth="1"/>
    <col min="4608" max="4608" width="12.3984375" style="125" customWidth="1"/>
    <col min="4609" max="4609" width="11.59765625" style="125" bestFit="1" customWidth="1"/>
    <col min="4610" max="4610" width="12.59765625" style="125" bestFit="1" customWidth="1"/>
    <col min="4611" max="4611" width="13.3984375" style="125" bestFit="1" customWidth="1"/>
    <col min="4612" max="4612" width="13.59765625" style="125" customWidth="1"/>
    <col min="4613" max="4613" width="13.3984375" style="125" customWidth="1"/>
    <col min="4614" max="4614" width="13.3984375" style="125" bestFit="1" customWidth="1"/>
    <col min="4615" max="4615" width="14.59765625" style="125" customWidth="1"/>
    <col min="4616" max="4619" width="8.59765625" style="125" customWidth="1"/>
    <col min="4620" max="4620" width="16" style="125" customWidth="1"/>
    <col min="4621" max="4621" width="0" style="125" hidden="1" customWidth="1"/>
    <col min="4622" max="4622" width="15.3984375" style="125" customWidth="1"/>
    <col min="4623" max="4623" width="14.3984375" style="125" customWidth="1"/>
    <col min="4624" max="4862" width="5.3984375" style="125"/>
    <col min="4863" max="4863" width="65.3984375" style="125" bestFit="1" customWidth="1"/>
    <col min="4864" max="4864" width="12.3984375" style="125" customWidth="1"/>
    <col min="4865" max="4865" width="11.59765625" style="125" bestFit="1" customWidth="1"/>
    <col min="4866" max="4866" width="12.59765625" style="125" bestFit="1" customWidth="1"/>
    <col min="4867" max="4867" width="13.3984375" style="125" bestFit="1" customWidth="1"/>
    <col min="4868" max="4868" width="13.59765625" style="125" customWidth="1"/>
    <col min="4869" max="4869" width="13.3984375" style="125" customWidth="1"/>
    <col min="4870" max="4870" width="13.3984375" style="125" bestFit="1" customWidth="1"/>
    <col min="4871" max="4871" width="14.59765625" style="125" customWidth="1"/>
    <col min="4872" max="4875" width="8.59765625" style="125" customWidth="1"/>
    <col min="4876" max="4876" width="16" style="125" customWidth="1"/>
    <col min="4877" max="4877" width="0" style="125" hidden="1" customWidth="1"/>
    <col min="4878" max="4878" width="15.3984375" style="125" customWidth="1"/>
    <col min="4879" max="4879" width="14.3984375" style="125" customWidth="1"/>
    <col min="4880" max="5118" width="5.3984375" style="125"/>
    <col min="5119" max="5119" width="65.3984375" style="125" bestFit="1" customWidth="1"/>
    <col min="5120" max="5120" width="12.3984375" style="125" customWidth="1"/>
    <col min="5121" max="5121" width="11.59765625" style="125" bestFit="1" customWidth="1"/>
    <col min="5122" max="5122" width="12.59765625" style="125" bestFit="1" customWidth="1"/>
    <col min="5123" max="5123" width="13.3984375" style="125" bestFit="1" customWidth="1"/>
    <col min="5124" max="5124" width="13.59765625" style="125" customWidth="1"/>
    <col min="5125" max="5125" width="13.3984375" style="125" customWidth="1"/>
    <col min="5126" max="5126" width="13.3984375" style="125" bestFit="1" customWidth="1"/>
    <col min="5127" max="5127" width="14.59765625" style="125" customWidth="1"/>
    <col min="5128" max="5131" width="8.59765625" style="125" customWidth="1"/>
    <col min="5132" max="5132" width="16" style="125" customWidth="1"/>
    <col min="5133" max="5133" width="0" style="125" hidden="1" customWidth="1"/>
    <col min="5134" max="5134" width="15.3984375" style="125" customWidth="1"/>
    <col min="5135" max="5135" width="14.3984375" style="125" customWidth="1"/>
    <col min="5136" max="5374" width="5.3984375" style="125"/>
    <col min="5375" max="5375" width="65.3984375" style="125" bestFit="1" customWidth="1"/>
    <col min="5376" max="5376" width="12.3984375" style="125" customWidth="1"/>
    <col min="5377" max="5377" width="11.59765625" style="125" bestFit="1" customWidth="1"/>
    <col min="5378" max="5378" width="12.59765625" style="125" bestFit="1" customWidth="1"/>
    <col min="5379" max="5379" width="13.3984375" style="125" bestFit="1" customWidth="1"/>
    <col min="5380" max="5380" width="13.59765625" style="125" customWidth="1"/>
    <col min="5381" max="5381" width="13.3984375" style="125" customWidth="1"/>
    <col min="5382" max="5382" width="13.3984375" style="125" bestFit="1" customWidth="1"/>
    <col min="5383" max="5383" width="14.59765625" style="125" customWidth="1"/>
    <col min="5384" max="5387" width="8.59765625" style="125" customWidth="1"/>
    <col min="5388" max="5388" width="16" style="125" customWidth="1"/>
    <col min="5389" max="5389" width="0" style="125" hidden="1" customWidth="1"/>
    <col min="5390" max="5390" width="15.3984375" style="125" customWidth="1"/>
    <col min="5391" max="5391" width="14.3984375" style="125" customWidth="1"/>
    <col min="5392" max="5630" width="5.3984375" style="125"/>
    <col min="5631" max="5631" width="65.3984375" style="125" bestFit="1" customWidth="1"/>
    <col min="5632" max="5632" width="12.3984375" style="125" customWidth="1"/>
    <col min="5633" max="5633" width="11.59765625" style="125" bestFit="1" customWidth="1"/>
    <col min="5634" max="5634" width="12.59765625" style="125" bestFit="1" customWidth="1"/>
    <col min="5635" max="5635" width="13.3984375" style="125" bestFit="1" customWidth="1"/>
    <col min="5636" max="5636" width="13.59765625" style="125" customWidth="1"/>
    <col min="5637" max="5637" width="13.3984375" style="125" customWidth="1"/>
    <col min="5638" max="5638" width="13.3984375" style="125" bestFit="1" customWidth="1"/>
    <col min="5639" max="5639" width="14.59765625" style="125" customWidth="1"/>
    <col min="5640" max="5643" width="8.59765625" style="125" customWidth="1"/>
    <col min="5644" max="5644" width="16" style="125" customWidth="1"/>
    <col min="5645" max="5645" width="0" style="125" hidden="1" customWidth="1"/>
    <col min="5646" max="5646" width="15.3984375" style="125" customWidth="1"/>
    <col min="5647" max="5647" width="14.3984375" style="125" customWidth="1"/>
    <col min="5648" max="5886" width="5.3984375" style="125"/>
    <col min="5887" max="5887" width="65.3984375" style="125" bestFit="1" customWidth="1"/>
    <col min="5888" max="5888" width="12.3984375" style="125" customWidth="1"/>
    <col min="5889" max="5889" width="11.59765625" style="125" bestFit="1" customWidth="1"/>
    <col min="5890" max="5890" width="12.59765625" style="125" bestFit="1" customWidth="1"/>
    <col min="5891" max="5891" width="13.3984375" style="125" bestFit="1" customWidth="1"/>
    <col min="5892" max="5892" width="13.59765625" style="125" customWidth="1"/>
    <col min="5893" max="5893" width="13.3984375" style="125" customWidth="1"/>
    <col min="5894" max="5894" width="13.3984375" style="125" bestFit="1" customWidth="1"/>
    <col min="5895" max="5895" width="14.59765625" style="125" customWidth="1"/>
    <col min="5896" max="5899" width="8.59765625" style="125" customWidth="1"/>
    <col min="5900" max="5900" width="16" style="125" customWidth="1"/>
    <col min="5901" max="5901" width="0" style="125" hidden="1" customWidth="1"/>
    <col min="5902" max="5902" width="15.3984375" style="125" customWidth="1"/>
    <col min="5903" max="5903" width="14.3984375" style="125" customWidth="1"/>
    <col min="5904" max="6142" width="5.3984375" style="125"/>
    <col min="6143" max="6143" width="65.3984375" style="125" bestFit="1" customWidth="1"/>
    <col min="6144" max="6144" width="12.3984375" style="125" customWidth="1"/>
    <col min="6145" max="6145" width="11.59765625" style="125" bestFit="1" customWidth="1"/>
    <col min="6146" max="6146" width="12.59765625" style="125" bestFit="1" customWidth="1"/>
    <col min="6147" max="6147" width="13.3984375" style="125" bestFit="1" customWidth="1"/>
    <col min="6148" max="6148" width="13.59765625" style="125" customWidth="1"/>
    <col min="6149" max="6149" width="13.3984375" style="125" customWidth="1"/>
    <col min="6150" max="6150" width="13.3984375" style="125" bestFit="1" customWidth="1"/>
    <col min="6151" max="6151" width="14.59765625" style="125" customWidth="1"/>
    <col min="6152" max="6155" width="8.59765625" style="125" customWidth="1"/>
    <col min="6156" max="6156" width="16" style="125" customWidth="1"/>
    <col min="6157" max="6157" width="0" style="125" hidden="1" customWidth="1"/>
    <col min="6158" max="6158" width="15.3984375" style="125" customWidth="1"/>
    <col min="6159" max="6159" width="14.3984375" style="125" customWidth="1"/>
    <col min="6160" max="6398" width="5.3984375" style="125"/>
    <col min="6399" max="6399" width="65.3984375" style="125" bestFit="1" customWidth="1"/>
    <col min="6400" max="6400" width="12.3984375" style="125" customWidth="1"/>
    <col min="6401" max="6401" width="11.59765625" style="125" bestFit="1" customWidth="1"/>
    <col min="6402" max="6402" width="12.59765625" style="125" bestFit="1" customWidth="1"/>
    <col min="6403" max="6403" width="13.3984375" style="125" bestFit="1" customWidth="1"/>
    <col min="6404" max="6404" width="13.59765625" style="125" customWidth="1"/>
    <col min="6405" max="6405" width="13.3984375" style="125" customWidth="1"/>
    <col min="6406" max="6406" width="13.3984375" style="125" bestFit="1" customWidth="1"/>
    <col min="6407" max="6407" width="14.59765625" style="125" customWidth="1"/>
    <col min="6408" max="6411" width="8.59765625" style="125" customWidth="1"/>
    <col min="6412" max="6412" width="16" style="125" customWidth="1"/>
    <col min="6413" max="6413" width="0" style="125" hidden="1" customWidth="1"/>
    <col min="6414" max="6414" width="15.3984375" style="125" customWidth="1"/>
    <col min="6415" max="6415" width="14.3984375" style="125" customWidth="1"/>
    <col min="6416" max="6654" width="5.3984375" style="125"/>
    <col min="6655" max="6655" width="65.3984375" style="125" bestFit="1" customWidth="1"/>
    <col min="6656" max="6656" width="12.3984375" style="125" customWidth="1"/>
    <col min="6657" max="6657" width="11.59765625" style="125" bestFit="1" customWidth="1"/>
    <col min="6658" max="6658" width="12.59765625" style="125" bestFit="1" customWidth="1"/>
    <col min="6659" max="6659" width="13.3984375" style="125" bestFit="1" customWidth="1"/>
    <col min="6660" max="6660" width="13.59765625" style="125" customWidth="1"/>
    <col min="6661" max="6661" width="13.3984375" style="125" customWidth="1"/>
    <col min="6662" max="6662" width="13.3984375" style="125" bestFit="1" customWidth="1"/>
    <col min="6663" max="6663" width="14.59765625" style="125" customWidth="1"/>
    <col min="6664" max="6667" width="8.59765625" style="125" customWidth="1"/>
    <col min="6668" max="6668" width="16" style="125" customWidth="1"/>
    <col min="6669" max="6669" width="0" style="125" hidden="1" customWidth="1"/>
    <col min="6670" max="6670" width="15.3984375" style="125" customWidth="1"/>
    <col min="6671" max="6671" width="14.3984375" style="125" customWidth="1"/>
    <col min="6672" max="6910" width="5.3984375" style="125"/>
    <col min="6911" max="6911" width="65.3984375" style="125" bestFit="1" customWidth="1"/>
    <col min="6912" max="6912" width="12.3984375" style="125" customWidth="1"/>
    <col min="6913" max="6913" width="11.59765625" style="125" bestFit="1" customWidth="1"/>
    <col min="6914" max="6914" width="12.59765625" style="125" bestFit="1" customWidth="1"/>
    <col min="6915" max="6915" width="13.3984375" style="125" bestFit="1" customWidth="1"/>
    <col min="6916" max="6916" width="13.59765625" style="125" customWidth="1"/>
    <col min="6917" max="6917" width="13.3984375" style="125" customWidth="1"/>
    <col min="6918" max="6918" width="13.3984375" style="125" bestFit="1" customWidth="1"/>
    <col min="6919" max="6919" width="14.59765625" style="125" customWidth="1"/>
    <col min="6920" max="6923" width="8.59765625" style="125" customWidth="1"/>
    <col min="6924" max="6924" width="16" style="125" customWidth="1"/>
    <col min="6925" max="6925" width="0" style="125" hidden="1" customWidth="1"/>
    <col min="6926" max="6926" width="15.3984375" style="125" customWidth="1"/>
    <col min="6927" max="6927" width="14.3984375" style="125" customWidth="1"/>
    <col min="6928" max="7166" width="5.3984375" style="125"/>
    <col min="7167" max="7167" width="65.3984375" style="125" bestFit="1" customWidth="1"/>
    <col min="7168" max="7168" width="12.3984375" style="125" customWidth="1"/>
    <col min="7169" max="7169" width="11.59765625" style="125" bestFit="1" customWidth="1"/>
    <col min="7170" max="7170" width="12.59765625" style="125" bestFit="1" customWidth="1"/>
    <col min="7171" max="7171" width="13.3984375" style="125" bestFit="1" customWidth="1"/>
    <col min="7172" max="7172" width="13.59765625" style="125" customWidth="1"/>
    <col min="7173" max="7173" width="13.3984375" style="125" customWidth="1"/>
    <col min="7174" max="7174" width="13.3984375" style="125" bestFit="1" customWidth="1"/>
    <col min="7175" max="7175" width="14.59765625" style="125" customWidth="1"/>
    <col min="7176" max="7179" width="8.59765625" style="125" customWidth="1"/>
    <col min="7180" max="7180" width="16" style="125" customWidth="1"/>
    <col min="7181" max="7181" width="0" style="125" hidden="1" customWidth="1"/>
    <col min="7182" max="7182" width="15.3984375" style="125" customWidth="1"/>
    <col min="7183" max="7183" width="14.3984375" style="125" customWidth="1"/>
    <col min="7184" max="7422" width="5.3984375" style="125"/>
    <col min="7423" max="7423" width="65.3984375" style="125" bestFit="1" customWidth="1"/>
    <col min="7424" max="7424" width="12.3984375" style="125" customWidth="1"/>
    <col min="7425" max="7425" width="11.59765625" style="125" bestFit="1" customWidth="1"/>
    <col min="7426" max="7426" width="12.59765625" style="125" bestFit="1" customWidth="1"/>
    <col min="7427" max="7427" width="13.3984375" style="125" bestFit="1" customWidth="1"/>
    <col min="7428" max="7428" width="13.59765625" style="125" customWidth="1"/>
    <col min="7429" max="7429" width="13.3984375" style="125" customWidth="1"/>
    <col min="7430" max="7430" width="13.3984375" style="125" bestFit="1" customWidth="1"/>
    <col min="7431" max="7431" width="14.59765625" style="125" customWidth="1"/>
    <col min="7432" max="7435" width="8.59765625" style="125" customWidth="1"/>
    <col min="7436" max="7436" width="16" style="125" customWidth="1"/>
    <col min="7437" max="7437" width="0" style="125" hidden="1" customWidth="1"/>
    <col min="7438" max="7438" width="15.3984375" style="125" customWidth="1"/>
    <col min="7439" max="7439" width="14.3984375" style="125" customWidth="1"/>
    <col min="7440" max="7678" width="5.3984375" style="125"/>
    <col min="7679" max="7679" width="65.3984375" style="125" bestFit="1" customWidth="1"/>
    <col min="7680" max="7680" width="12.3984375" style="125" customWidth="1"/>
    <col min="7681" max="7681" width="11.59765625" style="125" bestFit="1" customWidth="1"/>
    <col min="7682" max="7682" width="12.59765625" style="125" bestFit="1" customWidth="1"/>
    <col min="7683" max="7683" width="13.3984375" style="125" bestFit="1" customWidth="1"/>
    <col min="7684" max="7684" width="13.59765625" style="125" customWidth="1"/>
    <col min="7685" max="7685" width="13.3984375" style="125" customWidth="1"/>
    <col min="7686" max="7686" width="13.3984375" style="125" bestFit="1" customWidth="1"/>
    <col min="7687" max="7687" width="14.59765625" style="125" customWidth="1"/>
    <col min="7688" max="7691" width="8.59765625" style="125" customWidth="1"/>
    <col min="7692" max="7692" width="16" style="125" customWidth="1"/>
    <col min="7693" max="7693" width="0" style="125" hidden="1" customWidth="1"/>
    <col min="7694" max="7694" width="15.3984375" style="125" customWidth="1"/>
    <col min="7695" max="7695" width="14.3984375" style="125" customWidth="1"/>
    <col min="7696" max="7934" width="5.3984375" style="125"/>
    <col min="7935" max="7935" width="65.3984375" style="125" bestFit="1" customWidth="1"/>
    <col min="7936" max="7936" width="12.3984375" style="125" customWidth="1"/>
    <col min="7937" max="7937" width="11.59765625" style="125" bestFit="1" customWidth="1"/>
    <col min="7938" max="7938" width="12.59765625" style="125" bestFit="1" customWidth="1"/>
    <col min="7939" max="7939" width="13.3984375" style="125" bestFit="1" customWidth="1"/>
    <col min="7940" max="7940" width="13.59765625" style="125" customWidth="1"/>
    <col min="7941" max="7941" width="13.3984375" style="125" customWidth="1"/>
    <col min="7942" max="7942" width="13.3984375" style="125" bestFit="1" customWidth="1"/>
    <col min="7943" max="7943" width="14.59765625" style="125" customWidth="1"/>
    <col min="7944" max="7947" width="8.59765625" style="125" customWidth="1"/>
    <col min="7948" max="7948" width="16" style="125" customWidth="1"/>
    <col min="7949" max="7949" width="0" style="125" hidden="1" customWidth="1"/>
    <col min="7950" max="7950" width="15.3984375" style="125" customWidth="1"/>
    <col min="7951" max="7951" width="14.3984375" style="125" customWidth="1"/>
    <col min="7952" max="8190" width="5.3984375" style="125"/>
    <col min="8191" max="8191" width="65.3984375" style="125" bestFit="1" customWidth="1"/>
    <col min="8192" max="8192" width="12.3984375" style="125" customWidth="1"/>
    <col min="8193" max="8193" width="11.59765625" style="125" bestFit="1" customWidth="1"/>
    <col min="8194" max="8194" width="12.59765625" style="125" bestFit="1" customWidth="1"/>
    <col min="8195" max="8195" width="13.3984375" style="125" bestFit="1" customWidth="1"/>
    <col min="8196" max="8196" width="13.59765625" style="125" customWidth="1"/>
    <col min="8197" max="8197" width="13.3984375" style="125" customWidth="1"/>
    <col min="8198" max="8198" width="13.3984375" style="125" bestFit="1" customWidth="1"/>
    <col min="8199" max="8199" width="14.59765625" style="125" customWidth="1"/>
    <col min="8200" max="8203" width="8.59765625" style="125" customWidth="1"/>
    <col min="8204" max="8204" width="16" style="125" customWidth="1"/>
    <col min="8205" max="8205" width="0" style="125" hidden="1" customWidth="1"/>
    <col min="8206" max="8206" width="15.3984375" style="125" customWidth="1"/>
    <col min="8207" max="8207" width="14.3984375" style="125" customWidth="1"/>
    <col min="8208" max="8446" width="5.3984375" style="125"/>
    <col min="8447" max="8447" width="65.3984375" style="125" bestFit="1" customWidth="1"/>
    <col min="8448" max="8448" width="12.3984375" style="125" customWidth="1"/>
    <col min="8449" max="8449" width="11.59765625" style="125" bestFit="1" customWidth="1"/>
    <col min="8450" max="8450" width="12.59765625" style="125" bestFit="1" customWidth="1"/>
    <col min="8451" max="8451" width="13.3984375" style="125" bestFit="1" customWidth="1"/>
    <col min="8452" max="8452" width="13.59765625" style="125" customWidth="1"/>
    <col min="8453" max="8453" width="13.3984375" style="125" customWidth="1"/>
    <col min="8454" max="8454" width="13.3984375" style="125" bestFit="1" customWidth="1"/>
    <col min="8455" max="8455" width="14.59765625" style="125" customWidth="1"/>
    <col min="8456" max="8459" width="8.59765625" style="125" customWidth="1"/>
    <col min="8460" max="8460" width="16" style="125" customWidth="1"/>
    <col min="8461" max="8461" width="0" style="125" hidden="1" customWidth="1"/>
    <col min="8462" max="8462" width="15.3984375" style="125" customWidth="1"/>
    <col min="8463" max="8463" width="14.3984375" style="125" customWidth="1"/>
    <col min="8464" max="8702" width="5.3984375" style="125"/>
    <col min="8703" max="8703" width="65.3984375" style="125" bestFit="1" customWidth="1"/>
    <col min="8704" max="8704" width="12.3984375" style="125" customWidth="1"/>
    <col min="8705" max="8705" width="11.59765625" style="125" bestFit="1" customWidth="1"/>
    <col min="8706" max="8706" width="12.59765625" style="125" bestFit="1" customWidth="1"/>
    <col min="8707" max="8707" width="13.3984375" style="125" bestFit="1" customWidth="1"/>
    <col min="8708" max="8708" width="13.59765625" style="125" customWidth="1"/>
    <col min="8709" max="8709" width="13.3984375" style="125" customWidth="1"/>
    <col min="8710" max="8710" width="13.3984375" style="125" bestFit="1" customWidth="1"/>
    <col min="8711" max="8711" width="14.59765625" style="125" customWidth="1"/>
    <col min="8712" max="8715" width="8.59765625" style="125" customWidth="1"/>
    <col min="8716" max="8716" width="16" style="125" customWidth="1"/>
    <col min="8717" max="8717" width="0" style="125" hidden="1" customWidth="1"/>
    <col min="8718" max="8718" width="15.3984375" style="125" customWidth="1"/>
    <col min="8719" max="8719" width="14.3984375" style="125" customWidth="1"/>
    <col min="8720" max="8958" width="5.3984375" style="125"/>
    <col min="8959" max="8959" width="65.3984375" style="125" bestFit="1" customWidth="1"/>
    <col min="8960" max="8960" width="12.3984375" style="125" customWidth="1"/>
    <col min="8961" max="8961" width="11.59765625" style="125" bestFit="1" customWidth="1"/>
    <col min="8962" max="8962" width="12.59765625" style="125" bestFit="1" customWidth="1"/>
    <col min="8963" max="8963" width="13.3984375" style="125" bestFit="1" customWidth="1"/>
    <col min="8964" max="8964" width="13.59765625" style="125" customWidth="1"/>
    <col min="8965" max="8965" width="13.3984375" style="125" customWidth="1"/>
    <col min="8966" max="8966" width="13.3984375" style="125" bestFit="1" customWidth="1"/>
    <col min="8967" max="8967" width="14.59765625" style="125" customWidth="1"/>
    <col min="8968" max="8971" width="8.59765625" style="125" customWidth="1"/>
    <col min="8972" max="8972" width="16" style="125" customWidth="1"/>
    <col min="8973" max="8973" width="0" style="125" hidden="1" customWidth="1"/>
    <col min="8974" max="8974" width="15.3984375" style="125" customWidth="1"/>
    <col min="8975" max="8975" width="14.3984375" style="125" customWidth="1"/>
    <col min="8976" max="9214" width="5.3984375" style="125"/>
    <col min="9215" max="9215" width="65.3984375" style="125" bestFit="1" customWidth="1"/>
    <col min="9216" max="9216" width="12.3984375" style="125" customWidth="1"/>
    <col min="9217" max="9217" width="11.59765625" style="125" bestFit="1" customWidth="1"/>
    <col min="9218" max="9218" width="12.59765625" style="125" bestFit="1" customWidth="1"/>
    <col min="9219" max="9219" width="13.3984375" style="125" bestFit="1" customWidth="1"/>
    <col min="9220" max="9220" width="13.59765625" style="125" customWidth="1"/>
    <col min="9221" max="9221" width="13.3984375" style="125" customWidth="1"/>
    <col min="9222" max="9222" width="13.3984375" style="125" bestFit="1" customWidth="1"/>
    <col min="9223" max="9223" width="14.59765625" style="125" customWidth="1"/>
    <col min="9224" max="9227" width="8.59765625" style="125" customWidth="1"/>
    <col min="9228" max="9228" width="16" style="125" customWidth="1"/>
    <col min="9229" max="9229" width="0" style="125" hidden="1" customWidth="1"/>
    <col min="9230" max="9230" width="15.3984375" style="125" customWidth="1"/>
    <col min="9231" max="9231" width="14.3984375" style="125" customWidth="1"/>
    <col min="9232" max="9470" width="5.3984375" style="125"/>
    <col min="9471" max="9471" width="65.3984375" style="125" bestFit="1" customWidth="1"/>
    <col min="9472" max="9472" width="12.3984375" style="125" customWidth="1"/>
    <col min="9473" max="9473" width="11.59765625" style="125" bestFit="1" customWidth="1"/>
    <col min="9474" max="9474" width="12.59765625" style="125" bestFit="1" customWidth="1"/>
    <col min="9475" max="9475" width="13.3984375" style="125" bestFit="1" customWidth="1"/>
    <col min="9476" max="9476" width="13.59765625" style="125" customWidth="1"/>
    <col min="9477" max="9477" width="13.3984375" style="125" customWidth="1"/>
    <col min="9478" max="9478" width="13.3984375" style="125" bestFit="1" customWidth="1"/>
    <col min="9479" max="9479" width="14.59765625" style="125" customWidth="1"/>
    <col min="9480" max="9483" width="8.59765625" style="125" customWidth="1"/>
    <col min="9484" max="9484" width="16" style="125" customWidth="1"/>
    <col min="9485" max="9485" width="0" style="125" hidden="1" customWidth="1"/>
    <col min="9486" max="9486" width="15.3984375" style="125" customWidth="1"/>
    <col min="9487" max="9487" width="14.3984375" style="125" customWidth="1"/>
    <col min="9488" max="9726" width="5.3984375" style="125"/>
    <col min="9727" max="9727" width="65.3984375" style="125" bestFit="1" customWidth="1"/>
    <col min="9728" max="9728" width="12.3984375" style="125" customWidth="1"/>
    <col min="9729" max="9729" width="11.59765625" style="125" bestFit="1" customWidth="1"/>
    <col min="9730" max="9730" width="12.59765625" style="125" bestFit="1" customWidth="1"/>
    <col min="9731" max="9731" width="13.3984375" style="125" bestFit="1" customWidth="1"/>
    <col min="9732" max="9732" width="13.59765625" style="125" customWidth="1"/>
    <col min="9733" max="9733" width="13.3984375" style="125" customWidth="1"/>
    <col min="9734" max="9734" width="13.3984375" style="125" bestFit="1" customWidth="1"/>
    <col min="9735" max="9735" width="14.59765625" style="125" customWidth="1"/>
    <col min="9736" max="9739" width="8.59765625" style="125" customWidth="1"/>
    <col min="9740" max="9740" width="16" style="125" customWidth="1"/>
    <col min="9741" max="9741" width="0" style="125" hidden="1" customWidth="1"/>
    <col min="9742" max="9742" width="15.3984375" style="125" customWidth="1"/>
    <col min="9743" max="9743" width="14.3984375" style="125" customWidth="1"/>
    <col min="9744" max="9982" width="5.3984375" style="125"/>
    <col min="9983" max="9983" width="65.3984375" style="125" bestFit="1" customWidth="1"/>
    <col min="9984" max="9984" width="12.3984375" style="125" customWidth="1"/>
    <col min="9985" max="9985" width="11.59765625" style="125" bestFit="1" customWidth="1"/>
    <col min="9986" max="9986" width="12.59765625" style="125" bestFit="1" customWidth="1"/>
    <col min="9987" max="9987" width="13.3984375" style="125" bestFit="1" customWidth="1"/>
    <col min="9988" max="9988" width="13.59765625" style="125" customWidth="1"/>
    <col min="9989" max="9989" width="13.3984375" style="125" customWidth="1"/>
    <col min="9990" max="9990" width="13.3984375" style="125" bestFit="1" customWidth="1"/>
    <col min="9991" max="9991" width="14.59765625" style="125" customWidth="1"/>
    <col min="9992" max="9995" width="8.59765625" style="125" customWidth="1"/>
    <col min="9996" max="9996" width="16" style="125" customWidth="1"/>
    <col min="9997" max="9997" width="0" style="125" hidden="1" customWidth="1"/>
    <col min="9998" max="9998" width="15.3984375" style="125" customWidth="1"/>
    <col min="9999" max="9999" width="14.3984375" style="125" customWidth="1"/>
    <col min="10000" max="10238" width="5.3984375" style="125"/>
    <col min="10239" max="10239" width="65.3984375" style="125" bestFit="1" customWidth="1"/>
    <col min="10240" max="10240" width="12.3984375" style="125" customWidth="1"/>
    <col min="10241" max="10241" width="11.59765625" style="125" bestFit="1" customWidth="1"/>
    <col min="10242" max="10242" width="12.59765625" style="125" bestFit="1" customWidth="1"/>
    <col min="10243" max="10243" width="13.3984375" style="125" bestFit="1" customWidth="1"/>
    <col min="10244" max="10244" width="13.59765625" style="125" customWidth="1"/>
    <col min="10245" max="10245" width="13.3984375" style="125" customWidth="1"/>
    <col min="10246" max="10246" width="13.3984375" style="125" bestFit="1" customWidth="1"/>
    <col min="10247" max="10247" width="14.59765625" style="125" customWidth="1"/>
    <col min="10248" max="10251" width="8.59765625" style="125" customWidth="1"/>
    <col min="10252" max="10252" width="16" style="125" customWidth="1"/>
    <col min="10253" max="10253" width="0" style="125" hidden="1" customWidth="1"/>
    <col min="10254" max="10254" width="15.3984375" style="125" customWidth="1"/>
    <col min="10255" max="10255" width="14.3984375" style="125" customWidth="1"/>
    <col min="10256" max="10494" width="5.3984375" style="125"/>
    <col min="10495" max="10495" width="65.3984375" style="125" bestFit="1" customWidth="1"/>
    <col min="10496" max="10496" width="12.3984375" style="125" customWidth="1"/>
    <col min="10497" max="10497" width="11.59765625" style="125" bestFit="1" customWidth="1"/>
    <col min="10498" max="10498" width="12.59765625" style="125" bestFit="1" customWidth="1"/>
    <col min="10499" max="10499" width="13.3984375" style="125" bestFit="1" customWidth="1"/>
    <col min="10500" max="10500" width="13.59765625" style="125" customWidth="1"/>
    <col min="10501" max="10501" width="13.3984375" style="125" customWidth="1"/>
    <col min="10502" max="10502" width="13.3984375" style="125" bestFit="1" customWidth="1"/>
    <col min="10503" max="10503" width="14.59765625" style="125" customWidth="1"/>
    <col min="10504" max="10507" width="8.59765625" style="125" customWidth="1"/>
    <col min="10508" max="10508" width="16" style="125" customWidth="1"/>
    <col min="10509" max="10509" width="0" style="125" hidden="1" customWidth="1"/>
    <col min="10510" max="10510" width="15.3984375" style="125" customWidth="1"/>
    <col min="10511" max="10511" width="14.3984375" style="125" customWidth="1"/>
    <col min="10512" max="10750" width="5.3984375" style="125"/>
    <col min="10751" max="10751" width="65.3984375" style="125" bestFit="1" customWidth="1"/>
    <col min="10752" max="10752" width="12.3984375" style="125" customWidth="1"/>
    <col min="10753" max="10753" width="11.59765625" style="125" bestFit="1" customWidth="1"/>
    <col min="10754" max="10754" width="12.59765625" style="125" bestFit="1" customWidth="1"/>
    <col min="10755" max="10755" width="13.3984375" style="125" bestFit="1" customWidth="1"/>
    <col min="10756" max="10756" width="13.59765625" style="125" customWidth="1"/>
    <col min="10757" max="10757" width="13.3984375" style="125" customWidth="1"/>
    <col min="10758" max="10758" width="13.3984375" style="125" bestFit="1" customWidth="1"/>
    <col min="10759" max="10759" width="14.59765625" style="125" customWidth="1"/>
    <col min="10760" max="10763" width="8.59765625" style="125" customWidth="1"/>
    <col min="10764" max="10764" width="16" style="125" customWidth="1"/>
    <col min="10765" max="10765" width="0" style="125" hidden="1" customWidth="1"/>
    <col min="10766" max="10766" width="15.3984375" style="125" customWidth="1"/>
    <col min="10767" max="10767" width="14.3984375" style="125" customWidth="1"/>
    <col min="10768" max="11006" width="5.3984375" style="125"/>
    <col min="11007" max="11007" width="65.3984375" style="125" bestFit="1" customWidth="1"/>
    <col min="11008" max="11008" width="12.3984375" style="125" customWidth="1"/>
    <col min="11009" max="11009" width="11.59765625" style="125" bestFit="1" customWidth="1"/>
    <col min="11010" max="11010" width="12.59765625" style="125" bestFit="1" customWidth="1"/>
    <col min="11011" max="11011" width="13.3984375" style="125" bestFit="1" customWidth="1"/>
    <col min="11012" max="11012" width="13.59765625" style="125" customWidth="1"/>
    <col min="11013" max="11013" width="13.3984375" style="125" customWidth="1"/>
    <col min="11014" max="11014" width="13.3984375" style="125" bestFit="1" customWidth="1"/>
    <col min="11015" max="11015" width="14.59765625" style="125" customWidth="1"/>
    <col min="11016" max="11019" width="8.59765625" style="125" customWidth="1"/>
    <col min="11020" max="11020" width="16" style="125" customWidth="1"/>
    <col min="11021" max="11021" width="0" style="125" hidden="1" customWidth="1"/>
    <col min="11022" max="11022" width="15.3984375" style="125" customWidth="1"/>
    <col min="11023" max="11023" width="14.3984375" style="125" customWidth="1"/>
    <col min="11024" max="11262" width="5.3984375" style="125"/>
    <col min="11263" max="11263" width="65.3984375" style="125" bestFit="1" customWidth="1"/>
    <col min="11264" max="11264" width="12.3984375" style="125" customWidth="1"/>
    <col min="11265" max="11265" width="11.59765625" style="125" bestFit="1" customWidth="1"/>
    <col min="11266" max="11266" width="12.59765625" style="125" bestFit="1" customWidth="1"/>
    <col min="11267" max="11267" width="13.3984375" style="125" bestFit="1" customWidth="1"/>
    <col min="11268" max="11268" width="13.59765625" style="125" customWidth="1"/>
    <col min="11269" max="11269" width="13.3984375" style="125" customWidth="1"/>
    <col min="11270" max="11270" width="13.3984375" style="125" bestFit="1" customWidth="1"/>
    <col min="11271" max="11271" width="14.59765625" style="125" customWidth="1"/>
    <col min="11272" max="11275" width="8.59765625" style="125" customWidth="1"/>
    <col min="11276" max="11276" width="16" style="125" customWidth="1"/>
    <col min="11277" max="11277" width="0" style="125" hidden="1" customWidth="1"/>
    <col min="11278" max="11278" width="15.3984375" style="125" customWidth="1"/>
    <col min="11279" max="11279" width="14.3984375" style="125" customWidth="1"/>
    <col min="11280" max="11518" width="5.3984375" style="125"/>
    <col min="11519" max="11519" width="65.3984375" style="125" bestFit="1" customWidth="1"/>
    <col min="11520" max="11520" width="12.3984375" style="125" customWidth="1"/>
    <col min="11521" max="11521" width="11.59765625" style="125" bestFit="1" customWidth="1"/>
    <col min="11522" max="11522" width="12.59765625" style="125" bestFit="1" customWidth="1"/>
    <col min="11523" max="11523" width="13.3984375" style="125" bestFit="1" customWidth="1"/>
    <col min="11524" max="11524" width="13.59765625" style="125" customWidth="1"/>
    <col min="11525" max="11525" width="13.3984375" style="125" customWidth="1"/>
    <col min="11526" max="11526" width="13.3984375" style="125" bestFit="1" customWidth="1"/>
    <col min="11527" max="11527" width="14.59765625" style="125" customWidth="1"/>
    <col min="11528" max="11531" width="8.59765625" style="125" customWidth="1"/>
    <col min="11532" max="11532" width="16" style="125" customWidth="1"/>
    <col min="11533" max="11533" width="0" style="125" hidden="1" customWidth="1"/>
    <col min="11534" max="11534" width="15.3984375" style="125" customWidth="1"/>
    <col min="11535" max="11535" width="14.3984375" style="125" customWidth="1"/>
    <col min="11536" max="11774" width="5.3984375" style="125"/>
    <col min="11775" max="11775" width="65.3984375" style="125" bestFit="1" customWidth="1"/>
    <col min="11776" max="11776" width="12.3984375" style="125" customWidth="1"/>
    <col min="11777" max="11777" width="11.59765625" style="125" bestFit="1" customWidth="1"/>
    <col min="11778" max="11778" width="12.59765625" style="125" bestFit="1" customWidth="1"/>
    <col min="11779" max="11779" width="13.3984375" style="125" bestFit="1" customWidth="1"/>
    <col min="11780" max="11780" width="13.59765625" style="125" customWidth="1"/>
    <col min="11781" max="11781" width="13.3984375" style="125" customWidth="1"/>
    <col min="11782" max="11782" width="13.3984375" style="125" bestFit="1" customWidth="1"/>
    <col min="11783" max="11783" width="14.59765625" style="125" customWidth="1"/>
    <col min="11784" max="11787" width="8.59765625" style="125" customWidth="1"/>
    <col min="11788" max="11788" width="16" style="125" customWidth="1"/>
    <col min="11789" max="11789" width="0" style="125" hidden="1" customWidth="1"/>
    <col min="11790" max="11790" width="15.3984375" style="125" customWidth="1"/>
    <col min="11791" max="11791" width="14.3984375" style="125" customWidth="1"/>
    <col min="11792" max="12030" width="5.3984375" style="125"/>
    <col min="12031" max="12031" width="65.3984375" style="125" bestFit="1" customWidth="1"/>
    <col min="12032" max="12032" width="12.3984375" style="125" customWidth="1"/>
    <col min="12033" max="12033" width="11.59765625" style="125" bestFit="1" customWidth="1"/>
    <col min="12034" max="12034" width="12.59765625" style="125" bestFit="1" customWidth="1"/>
    <col min="12035" max="12035" width="13.3984375" style="125" bestFit="1" customWidth="1"/>
    <col min="12036" max="12036" width="13.59765625" style="125" customWidth="1"/>
    <col min="12037" max="12037" width="13.3984375" style="125" customWidth="1"/>
    <col min="12038" max="12038" width="13.3984375" style="125" bestFit="1" customWidth="1"/>
    <col min="12039" max="12039" width="14.59765625" style="125" customWidth="1"/>
    <col min="12040" max="12043" width="8.59765625" style="125" customWidth="1"/>
    <col min="12044" max="12044" width="16" style="125" customWidth="1"/>
    <col min="12045" max="12045" width="0" style="125" hidden="1" customWidth="1"/>
    <col min="12046" max="12046" width="15.3984375" style="125" customWidth="1"/>
    <col min="12047" max="12047" width="14.3984375" style="125" customWidth="1"/>
    <col min="12048" max="12286" width="5.3984375" style="125"/>
    <col min="12287" max="12287" width="65.3984375" style="125" bestFit="1" customWidth="1"/>
    <col min="12288" max="12288" width="12.3984375" style="125" customWidth="1"/>
    <col min="12289" max="12289" width="11.59765625" style="125" bestFit="1" customWidth="1"/>
    <col min="12290" max="12290" width="12.59765625" style="125" bestFit="1" customWidth="1"/>
    <col min="12291" max="12291" width="13.3984375" style="125" bestFit="1" customWidth="1"/>
    <col min="12292" max="12292" width="13.59765625" style="125" customWidth="1"/>
    <col min="12293" max="12293" width="13.3984375" style="125" customWidth="1"/>
    <col min="12294" max="12294" width="13.3984375" style="125" bestFit="1" customWidth="1"/>
    <col min="12295" max="12295" width="14.59765625" style="125" customWidth="1"/>
    <col min="12296" max="12299" width="8.59765625" style="125" customWidth="1"/>
    <col min="12300" max="12300" width="16" style="125" customWidth="1"/>
    <col min="12301" max="12301" width="0" style="125" hidden="1" customWidth="1"/>
    <col min="12302" max="12302" width="15.3984375" style="125" customWidth="1"/>
    <col min="12303" max="12303" width="14.3984375" style="125" customWidth="1"/>
    <col min="12304" max="12542" width="5.3984375" style="125"/>
    <col min="12543" max="12543" width="65.3984375" style="125" bestFit="1" customWidth="1"/>
    <col min="12544" max="12544" width="12.3984375" style="125" customWidth="1"/>
    <col min="12545" max="12545" width="11.59765625" style="125" bestFit="1" customWidth="1"/>
    <col min="12546" max="12546" width="12.59765625" style="125" bestFit="1" customWidth="1"/>
    <col min="12547" max="12547" width="13.3984375" style="125" bestFit="1" customWidth="1"/>
    <col min="12548" max="12548" width="13.59765625" style="125" customWidth="1"/>
    <col min="12549" max="12549" width="13.3984375" style="125" customWidth="1"/>
    <col min="12550" max="12550" width="13.3984375" style="125" bestFit="1" customWidth="1"/>
    <col min="12551" max="12551" width="14.59765625" style="125" customWidth="1"/>
    <col min="12552" max="12555" width="8.59765625" style="125" customWidth="1"/>
    <col min="12556" max="12556" width="16" style="125" customWidth="1"/>
    <col min="12557" max="12557" width="0" style="125" hidden="1" customWidth="1"/>
    <col min="12558" max="12558" width="15.3984375" style="125" customWidth="1"/>
    <col min="12559" max="12559" width="14.3984375" style="125" customWidth="1"/>
    <col min="12560" max="12798" width="5.3984375" style="125"/>
    <col min="12799" max="12799" width="65.3984375" style="125" bestFit="1" customWidth="1"/>
    <col min="12800" max="12800" width="12.3984375" style="125" customWidth="1"/>
    <col min="12801" max="12801" width="11.59765625" style="125" bestFit="1" customWidth="1"/>
    <col min="12802" max="12802" width="12.59765625" style="125" bestFit="1" customWidth="1"/>
    <col min="12803" max="12803" width="13.3984375" style="125" bestFit="1" customWidth="1"/>
    <col min="12804" max="12804" width="13.59765625" style="125" customWidth="1"/>
    <col min="12805" max="12805" width="13.3984375" style="125" customWidth="1"/>
    <col min="12806" max="12806" width="13.3984375" style="125" bestFit="1" customWidth="1"/>
    <col min="12807" max="12807" width="14.59765625" style="125" customWidth="1"/>
    <col min="12808" max="12811" width="8.59765625" style="125" customWidth="1"/>
    <col min="12812" max="12812" width="16" style="125" customWidth="1"/>
    <col min="12813" max="12813" width="0" style="125" hidden="1" customWidth="1"/>
    <col min="12814" max="12814" width="15.3984375" style="125" customWidth="1"/>
    <col min="12815" max="12815" width="14.3984375" style="125" customWidth="1"/>
    <col min="12816" max="13054" width="5.3984375" style="125"/>
    <col min="13055" max="13055" width="65.3984375" style="125" bestFit="1" customWidth="1"/>
    <col min="13056" max="13056" width="12.3984375" style="125" customWidth="1"/>
    <col min="13057" max="13057" width="11.59765625" style="125" bestFit="1" customWidth="1"/>
    <col min="13058" max="13058" width="12.59765625" style="125" bestFit="1" customWidth="1"/>
    <col min="13059" max="13059" width="13.3984375" style="125" bestFit="1" customWidth="1"/>
    <col min="13060" max="13060" width="13.59765625" style="125" customWidth="1"/>
    <col min="13061" max="13061" width="13.3984375" style="125" customWidth="1"/>
    <col min="13062" max="13062" width="13.3984375" style="125" bestFit="1" customWidth="1"/>
    <col min="13063" max="13063" width="14.59765625" style="125" customWidth="1"/>
    <col min="13064" max="13067" width="8.59765625" style="125" customWidth="1"/>
    <col min="13068" max="13068" width="16" style="125" customWidth="1"/>
    <col min="13069" max="13069" width="0" style="125" hidden="1" customWidth="1"/>
    <col min="13070" max="13070" width="15.3984375" style="125" customWidth="1"/>
    <col min="13071" max="13071" width="14.3984375" style="125" customWidth="1"/>
    <col min="13072" max="13310" width="5.3984375" style="125"/>
    <col min="13311" max="13311" width="65.3984375" style="125" bestFit="1" customWidth="1"/>
    <col min="13312" max="13312" width="12.3984375" style="125" customWidth="1"/>
    <col min="13313" max="13313" width="11.59765625" style="125" bestFit="1" customWidth="1"/>
    <col min="13314" max="13314" width="12.59765625" style="125" bestFit="1" customWidth="1"/>
    <col min="13315" max="13315" width="13.3984375" style="125" bestFit="1" customWidth="1"/>
    <col min="13316" max="13316" width="13.59765625" style="125" customWidth="1"/>
    <col min="13317" max="13317" width="13.3984375" style="125" customWidth="1"/>
    <col min="13318" max="13318" width="13.3984375" style="125" bestFit="1" customWidth="1"/>
    <col min="13319" max="13319" width="14.59765625" style="125" customWidth="1"/>
    <col min="13320" max="13323" width="8.59765625" style="125" customWidth="1"/>
    <col min="13324" max="13324" width="16" style="125" customWidth="1"/>
    <col min="13325" max="13325" width="0" style="125" hidden="1" customWidth="1"/>
    <col min="13326" max="13326" width="15.3984375" style="125" customWidth="1"/>
    <col min="13327" max="13327" width="14.3984375" style="125" customWidth="1"/>
    <col min="13328" max="13566" width="5.3984375" style="125"/>
    <col min="13567" max="13567" width="65.3984375" style="125" bestFit="1" customWidth="1"/>
    <col min="13568" max="13568" width="12.3984375" style="125" customWidth="1"/>
    <col min="13569" max="13569" width="11.59765625" style="125" bestFit="1" customWidth="1"/>
    <col min="13570" max="13570" width="12.59765625" style="125" bestFit="1" customWidth="1"/>
    <col min="13571" max="13571" width="13.3984375" style="125" bestFit="1" customWidth="1"/>
    <col min="13572" max="13572" width="13.59765625" style="125" customWidth="1"/>
    <col min="13573" max="13573" width="13.3984375" style="125" customWidth="1"/>
    <col min="13574" max="13574" width="13.3984375" style="125" bestFit="1" customWidth="1"/>
    <col min="13575" max="13575" width="14.59765625" style="125" customWidth="1"/>
    <col min="13576" max="13579" width="8.59765625" style="125" customWidth="1"/>
    <col min="13580" max="13580" width="16" style="125" customWidth="1"/>
    <col min="13581" max="13581" width="0" style="125" hidden="1" customWidth="1"/>
    <col min="13582" max="13582" width="15.3984375" style="125" customWidth="1"/>
    <col min="13583" max="13583" width="14.3984375" style="125" customWidth="1"/>
    <col min="13584" max="13822" width="5.3984375" style="125"/>
    <col min="13823" max="13823" width="65.3984375" style="125" bestFit="1" customWidth="1"/>
    <col min="13824" max="13824" width="12.3984375" style="125" customWidth="1"/>
    <col min="13825" max="13825" width="11.59765625" style="125" bestFit="1" customWidth="1"/>
    <col min="13826" max="13826" width="12.59765625" style="125" bestFit="1" customWidth="1"/>
    <col min="13827" max="13827" width="13.3984375" style="125" bestFit="1" customWidth="1"/>
    <col min="13828" max="13828" width="13.59765625" style="125" customWidth="1"/>
    <col min="13829" max="13829" width="13.3984375" style="125" customWidth="1"/>
    <col min="13830" max="13830" width="13.3984375" style="125" bestFit="1" customWidth="1"/>
    <col min="13831" max="13831" width="14.59765625" style="125" customWidth="1"/>
    <col min="13832" max="13835" width="8.59765625" style="125" customWidth="1"/>
    <col min="13836" max="13836" width="16" style="125" customWidth="1"/>
    <col min="13837" max="13837" width="0" style="125" hidden="1" customWidth="1"/>
    <col min="13838" max="13838" width="15.3984375" style="125" customWidth="1"/>
    <col min="13839" max="13839" width="14.3984375" style="125" customWidth="1"/>
    <col min="13840" max="14078" width="5.3984375" style="125"/>
    <col min="14079" max="14079" width="65.3984375" style="125" bestFit="1" customWidth="1"/>
    <col min="14080" max="14080" width="12.3984375" style="125" customWidth="1"/>
    <col min="14081" max="14081" width="11.59765625" style="125" bestFit="1" customWidth="1"/>
    <col min="14082" max="14082" width="12.59765625" style="125" bestFit="1" customWidth="1"/>
    <col min="14083" max="14083" width="13.3984375" style="125" bestFit="1" customWidth="1"/>
    <col min="14084" max="14084" width="13.59765625" style="125" customWidth="1"/>
    <col min="14085" max="14085" width="13.3984375" style="125" customWidth="1"/>
    <col min="14086" max="14086" width="13.3984375" style="125" bestFit="1" customWidth="1"/>
    <col min="14087" max="14087" width="14.59765625" style="125" customWidth="1"/>
    <col min="14088" max="14091" width="8.59765625" style="125" customWidth="1"/>
    <col min="14092" max="14092" width="16" style="125" customWidth="1"/>
    <col min="14093" max="14093" width="0" style="125" hidden="1" customWidth="1"/>
    <col min="14094" max="14094" width="15.3984375" style="125" customWidth="1"/>
    <col min="14095" max="14095" width="14.3984375" style="125" customWidth="1"/>
    <col min="14096" max="14334" width="5.3984375" style="125"/>
    <col min="14335" max="14335" width="65.3984375" style="125" bestFit="1" customWidth="1"/>
    <col min="14336" max="14336" width="12.3984375" style="125" customWidth="1"/>
    <col min="14337" max="14337" width="11.59765625" style="125" bestFit="1" customWidth="1"/>
    <col min="14338" max="14338" width="12.59765625" style="125" bestFit="1" customWidth="1"/>
    <col min="14339" max="14339" width="13.3984375" style="125" bestFit="1" customWidth="1"/>
    <col min="14340" max="14340" width="13.59765625" style="125" customWidth="1"/>
    <col min="14341" max="14341" width="13.3984375" style="125" customWidth="1"/>
    <col min="14342" max="14342" width="13.3984375" style="125" bestFit="1" customWidth="1"/>
    <col min="14343" max="14343" width="14.59765625" style="125" customWidth="1"/>
    <col min="14344" max="14347" width="8.59765625" style="125" customWidth="1"/>
    <col min="14348" max="14348" width="16" style="125" customWidth="1"/>
    <col min="14349" max="14349" width="0" style="125" hidden="1" customWidth="1"/>
    <col min="14350" max="14350" width="15.3984375" style="125" customWidth="1"/>
    <col min="14351" max="14351" width="14.3984375" style="125" customWidth="1"/>
    <col min="14352" max="14590" width="5.3984375" style="125"/>
    <col min="14591" max="14591" width="65.3984375" style="125" bestFit="1" customWidth="1"/>
    <col min="14592" max="14592" width="12.3984375" style="125" customWidth="1"/>
    <col min="14593" max="14593" width="11.59765625" style="125" bestFit="1" customWidth="1"/>
    <col min="14594" max="14594" width="12.59765625" style="125" bestFit="1" customWidth="1"/>
    <col min="14595" max="14595" width="13.3984375" style="125" bestFit="1" customWidth="1"/>
    <col min="14596" max="14596" width="13.59765625" style="125" customWidth="1"/>
    <col min="14597" max="14597" width="13.3984375" style="125" customWidth="1"/>
    <col min="14598" max="14598" width="13.3984375" style="125" bestFit="1" customWidth="1"/>
    <col min="14599" max="14599" width="14.59765625" style="125" customWidth="1"/>
    <col min="14600" max="14603" width="8.59765625" style="125" customWidth="1"/>
    <col min="14604" max="14604" width="16" style="125" customWidth="1"/>
    <col min="14605" max="14605" width="0" style="125" hidden="1" customWidth="1"/>
    <col min="14606" max="14606" width="15.3984375" style="125" customWidth="1"/>
    <col min="14607" max="14607" width="14.3984375" style="125" customWidth="1"/>
    <col min="14608" max="14846" width="5.3984375" style="125"/>
    <col min="14847" max="14847" width="65.3984375" style="125" bestFit="1" customWidth="1"/>
    <col min="14848" max="14848" width="12.3984375" style="125" customWidth="1"/>
    <col min="14849" max="14849" width="11.59765625" style="125" bestFit="1" customWidth="1"/>
    <col min="14850" max="14850" width="12.59765625" style="125" bestFit="1" customWidth="1"/>
    <col min="14851" max="14851" width="13.3984375" style="125" bestFit="1" customWidth="1"/>
    <col min="14852" max="14852" width="13.59765625" style="125" customWidth="1"/>
    <col min="14853" max="14853" width="13.3984375" style="125" customWidth="1"/>
    <col min="14854" max="14854" width="13.3984375" style="125" bestFit="1" customWidth="1"/>
    <col min="14855" max="14855" width="14.59765625" style="125" customWidth="1"/>
    <col min="14856" max="14859" width="8.59765625" style="125" customWidth="1"/>
    <col min="14860" max="14860" width="16" style="125" customWidth="1"/>
    <col min="14861" max="14861" width="0" style="125" hidden="1" customWidth="1"/>
    <col min="14862" max="14862" width="15.3984375" style="125" customWidth="1"/>
    <col min="14863" max="14863" width="14.3984375" style="125" customWidth="1"/>
    <col min="14864" max="15102" width="5.3984375" style="125"/>
    <col min="15103" max="15103" width="65.3984375" style="125" bestFit="1" customWidth="1"/>
    <col min="15104" max="15104" width="12.3984375" style="125" customWidth="1"/>
    <col min="15105" max="15105" width="11.59765625" style="125" bestFit="1" customWidth="1"/>
    <col min="15106" max="15106" width="12.59765625" style="125" bestFit="1" customWidth="1"/>
    <col min="15107" max="15107" width="13.3984375" style="125" bestFit="1" customWidth="1"/>
    <col min="15108" max="15108" width="13.59765625" style="125" customWidth="1"/>
    <col min="15109" max="15109" width="13.3984375" style="125" customWidth="1"/>
    <col min="15110" max="15110" width="13.3984375" style="125" bestFit="1" customWidth="1"/>
    <col min="15111" max="15111" width="14.59765625" style="125" customWidth="1"/>
    <col min="15112" max="15115" width="8.59765625" style="125" customWidth="1"/>
    <col min="15116" max="15116" width="16" style="125" customWidth="1"/>
    <col min="15117" max="15117" width="0" style="125" hidden="1" customWidth="1"/>
    <col min="15118" max="15118" width="15.3984375" style="125" customWidth="1"/>
    <col min="15119" max="15119" width="14.3984375" style="125" customWidth="1"/>
    <col min="15120" max="15358" width="5.3984375" style="125"/>
    <col min="15359" max="15359" width="65.3984375" style="125" bestFit="1" customWidth="1"/>
    <col min="15360" max="15360" width="12.3984375" style="125" customWidth="1"/>
    <col min="15361" max="15361" width="11.59765625" style="125" bestFit="1" customWidth="1"/>
    <col min="15362" max="15362" width="12.59765625" style="125" bestFit="1" customWidth="1"/>
    <col min="15363" max="15363" width="13.3984375" style="125" bestFit="1" customWidth="1"/>
    <col min="15364" max="15364" width="13.59765625" style="125" customWidth="1"/>
    <col min="15365" max="15365" width="13.3984375" style="125" customWidth="1"/>
    <col min="15366" max="15366" width="13.3984375" style="125" bestFit="1" customWidth="1"/>
    <col min="15367" max="15367" width="14.59765625" style="125" customWidth="1"/>
    <col min="15368" max="15371" width="8.59765625" style="125" customWidth="1"/>
    <col min="15372" max="15372" width="16" style="125" customWidth="1"/>
    <col min="15373" max="15373" width="0" style="125" hidden="1" customWidth="1"/>
    <col min="15374" max="15374" width="15.3984375" style="125" customWidth="1"/>
    <col min="15375" max="15375" width="14.3984375" style="125" customWidth="1"/>
    <col min="15376" max="15614" width="5.3984375" style="125"/>
    <col min="15615" max="15615" width="65.3984375" style="125" bestFit="1" customWidth="1"/>
    <col min="15616" max="15616" width="12.3984375" style="125" customWidth="1"/>
    <col min="15617" max="15617" width="11.59765625" style="125" bestFit="1" customWidth="1"/>
    <col min="15618" max="15618" width="12.59765625" style="125" bestFit="1" customWidth="1"/>
    <col min="15619" max="15619" width="13.3984375" style="125" bestFit="1" customWidth="1"/>
    <col min="15620" max="15620" width="13.59765625" style="125" customWidth="1"/>
    <col min="15621" max="15621" width="13.3984375" style="125" customWidth="1"/>
    <col min="15622" max="15622" width="13.3984375" style="125" bestFit="1" customWidth="1"/>
    <col min="15623" max="15623" width="14.59765625" style="125" customWidth="1"/>
    <col min="15624" max="15627" width="8.59765625" style="125" customWidth="1"/>
    <col min="15628" max="15628" width="16" style="125" customWidth="1"/>
    <col min="15629" max="15629" width="0" style="125" hidden="1" customWidth="1"/>
    <col min="15630" max="15630" width="15.3984375" style="125" customWidth="1"/>
    <col min="15631" max="15631" width="14.3984375" style="125" customWidth="1"/>
    <col min="15632" max="15870" width="5.3984375" style="125"/>
    <col min="15871" max="15871" width="65.3984375" style="125" bestFit="1" customWidth="1"/>
    <col min="15872" max="15872" width="12.3984375" style="125" customWidth="1"/>
    <col min="15873" max="15873" width="11.59765625" style="125" bestFit="1" customWidth="1"/>
    <col min="15874" max="15874" width="12.59765625" style="125" bestFit="1" customWidth="1"/>
    <col min="15875" max="15875" width="13.3984375" style="125" bestFit="1" customWidth="1"/>
    <col min="15876" max="15876" width="13.59765625" style="125" customWidth="1"/>
    <col min="15877" max="15877" width="13.3984375" style="125" customWidth="1"/>
    <col min="15878" max="15878" width="13.3984375" style="125" bestFit="1" customWidth="1"/>
    <col min="15879" max="15879" width="14.59765625" style="125" customWidth="1"/>
    <col min="15880" max="15883" width="8.59765625" style="125" customWidth="1"/>
    <col min="15884" max="15884" width="16" style="125" customWidth="1"/>
    <col min="15885" max="15885" width="0" style="125" hidden="1" customWidth="1"/>
    <col min="15886" max="15886" width="15.3984375" style="125" customWidth="1"/>
    <col min="15887" max="15887" width="14.3984375" style="125" customWidth="1"/>
    <col min="15888" max="16126" width="5.3984375" style="125"/>
    <col min="16127" max="16127" width="65.3984375" style="125" bestFit="1" customWidth="1"/>
    <col min="16128" max="16128" width="12.3984375" style="125" customWidth="1"/>
    <col min="16129" max="16129" width="11.59765625" style="125" bestFit="1" customWidth="1"/>
    <col min="16130" max="16130" width="12.59765625" style="125" bestFit="1" customWidth="1"/>
    <col min="16131" max="16131" width="13.3984375" style="125" bestFit="1" customWidth="1"/>
    <col min="16132" max="16132" width="13.59765625" style="125" customWidth="1"/>
    <col min="16133" max="16133" width="13.3984375" style="125" customWidth="1"/>
    <col min="16134" max="16134" width="13.3984375" style="125" bestFit="1" customWidth="1"/>
    <col min="16135" max="16135" width="14.59765625" style="125" customWidth="1"/>
    <col min="16136" max="16139" width="8.59765625" style="125" customWidth="1"/>
    <col min="16140" max="16140" width="16" style="125" customWidth="1"/>
    <col min="16141" max="16141" width="0" style="125" hidden="1" customWidth="1"/>
    <col min="16142" max="16142" width="15.3984375" style="125" customWidth="1"/>
    <col min="16143" max="16143" width="14.3984375" style="125" customWidth="1"/>
    <col min="16144" max="16384" width="5.3984375" style="125"/>
  </cols>
  <sheetData>
    <row r="1" spans="1:15" s="28" customFormat="1" ht="18" customHeight="1">
      <c r="A1" s="456" t="s">
        <v>142</v>
      </c>
      <c r="B1" s="975" t="s">
        <v>246</v>
      </c>
      <c r="C1" s="976"/>
      <c r="D1" s="976"/>
      <c r="E1" s="976"/>
      <c r="F1" s="976"/>
      <c r="G1" s="976"/>
      <c r="H1" s="976"/>
      <c r="I1" s="976"/>
      <c r="J1" s="976"/>
      <c r="K1" s="976"/>
      <c r="L1" s="976"/>
      <c r="M1" s="977"/>
      <c r="N1" s="978" t="s">
        <v>237</v>
      </c>
      <c r="O1" s="980" t="s">
        <v>247</v>
      </c>
    </row>
    <row r="2" spans="1:15" s="28" customFormat="1" ht="51" customHeight="1">
      <c r="A2" s="51"/>
      <c r="B2" s="128" t="s">
        <v>5</v>
      </c>
      <c r="C2" s="128" t="s">
        <v>6</v>
      </c>
      <c r="D2" s="128" t="s">
        <v>7</v>
      </c>
      <c r="E2" s="128" t="s">
        <v>8</v>
      </c>
      <c r="F2" s="128" t="s">
        <v>9</v>
      </c>
      <c r="G2" s="128" t="s">
        <v>10</v>
      </c>
      <c r="H2" s="102" t="s">
        <v>31</v>
      </c>
      <c r="I2" s="128" t="s">
        <v>32</v>
      </c>
      <c r="J2" s="128" t="s">
        <v>33</v>
      </c>
      <c r="K2" s="128" t="s">
        <v>34</v>
      </c>
      <c r="L2" s="128" t="s">
        <v>35</v>
      </c>
      <c r="M2" s="236" t="s">
        <v>36</v>
      </c>
      <c r="N2" s="979"/>
      <c r="O2" s="981"/>
    </row>
    <row r="3" spans="1:15" s="29" customFormat="1" ht="15.75">
      <c r="A3" s="457" t="s">
        <v>143</v>
      </c>
      <c r="B3" s="458"/>
      <c r="C3" s="459"/>
      <c r="D3" s="459"/>
      <c r="E3" s="459"/>
      <c r="F3" s="459"/>
      <c r="G3" s="459"/>
      <c r="H3" s="459"/>
      <c r="I3" s="459"/>
      <c r="J3" s="459"/>
      <c r="K3" s="459"/>
      <c r="L3" s="459"/>
      <c r="M3" s="459"/>
      <c r="N3" s="460"/>
      <c r="O3" s="461"/>
    </row>
    <row r="4" spans="1:15" s="28" customFormat="1">
      <c r="A4" s="781" t="s">
        <v>144</v>
      </c>
      <c r="B4" s="39">
        <v>0</v>
      </c>
      <c r="C4" s="39">
        <v>0</v>
      </c>
      <c r="D4" s="39">
        <v>0</v>
      </c>
      <c r="E4" s="39">
        <v>0</v>
      </c>
      <c r="F4" s="39">
        <v>0</v>
      </c>
      <c r="G4" s="39">
        <v>0</v>
      </c>
      <c r="H4" s="39">
        <v>0</v>
      </c>
      <c r="I4" s="39">
        <v>0</v>
      </c>
      <c r="J4" s="39">
        <v>0</v>
      </c>
      <c r="K4" s="39">
        <v>0</v>
      </c>
      <c r="L4" s="39">
        <v>0</v>
      </c>
      <c r="M4" s="39">
        <v>0</v>
      </c>
      <c r="N4" s="39">
        <f>SUM(B4:M4)</f>
        <v>0</v>
      </c>
      <c r="O4" s="127"/>
    </row>
    <row r="5" spans="1:15" s="28" customFormat="1">
      <c r="A5" s="781" t="s">
        <v>145</v>
      </c>
      <c r="B5" s="39">
        <v>0</v>
      </c>
      <c r="C5" s="39">
        <v>0</v>
      </c>
      <c r="D5" s="39">
        <v>0</v>
      </c>
      <c r="E5" s="39">
        <v>0</v>
      </c>
      <c r="F5" s="39">
        <v>0</v>
      </c>
      <c r="G5" s="39">
        <v>0</v>
      </c>
      <c r="H5" s="39">
        <v>0</v>
      </c>
      <c r="I5" s="39">
        <v>0</v>
      </c>
      <c r="J5" s="39">
        <v>0</v>
      </c>
      <c r="K5" s="39">
        <v>0</v>
      </c>
      <c r="L5" s="39">
        <v>0</v>
      </c>
      <c r="M5" s="39">
        <v>0</v>
      </c>
      <c r="N5" s="35">
        <f>SUM(B5:M5)</f>
        <v>0</v>
      </c>
      <c r="O5" s="127"/>
    </row>
    <row r="6" spans="1:15" s="28" customFormat="1" ht="15.75">
      <c r="A6" s="462" t="s">
        <v>146</v>
      </c>
      <c r="B6" s="463">
        <f t="shared" ref="B6:N6" si="0">SUM(B4:B5)</f>
        <v>0</v>
      </c>
      <c r="C6" s="463">
        <f t="shared" si="0"/>
        <v>0</v>
      </c>
      <c r="D6" s="463">
        <f t="shared" si="0"/>
        <v>0</v>
      </c>
      <c r="E6" s="463">
        <f t="shared" si="0"/>
        <v>0</v>
      </c>
      <c r="F6" s="463">
        <f t="shared" si="0"/>
        <v>0</v>
      </c>
      <c r="G6" s="463">
        <f t="shared" si="0"/>
        <v>0</v>
      </c>
      <c r="H6" s="463">
        <f t="shared" si="0"/>
        <v>0</v>
      </c>
      <c r="I6" s="463">
        <f t="shared" si="0"/>
        <v>0</v>
      </c>
      <c r="J6" s="463">
        <f t="shared" si="0"/>
        <v>0</v>
      </c>
      <c r="K6" s="463">
        <f t="shared" si="0"/>
        <v>0</v>
      </c>
      <c r="L6" s="463">
        <f t="shared" si="0"/>
        <v>0</v>
      </c>
      <c r="M6" s="463">
        <f t="shared" si="0"/>
        <v>0</v>
      </c>
      <c r="N6" s="463">
        <f t="shared" si="0"/>
        <v>0</v>
      </c>
      <c r="O6" s="464"/>
    </row>
    <row r="7" spans="1:15" s="28" customFormat="1" ht="8.25" customHeight="1">
      <c r="A7" s="782"/>
      <c r="B7" s="465"/>
      <c r="C7" s="30"/>
      <c r="D7" s="30"/>
      <c r="E7" s="30"/>
      <c r="F7" s="30"/>
      <c r="G7" s="30"/>
      <c r="H7" s="30"/>
      <c r="I7" s="30"/>
      <c r="J7" s="30"/>
      <c r="K7" s="30"/>
      <c r="L7" s="30"/>
      <c r="M7" s="30"/>
      <c r="N7" s="237"/>
      <c r="O7" s="127"/>
    </row>
    <row r="8" spans="1:15" s="28" customFormat="1" ht="18">
      <c r="A8" s="783" t="s">
        <v>147</v>
      </c>
      <c r="B8" s="52"/>
      <c r="C8" s="30"/>
      <c r="D8" s="30"/>
      <c r="E8" s="30"/>
      <c r="F8" s="30"/>
      <c r="G8" s="30"/>
      <c r="H8" s="30"/>
      <c r="I8" s="30"/>
      <c r="J8" s="30"/>
      <c r="K8" s="30"/>
      <c r="L8" s="29"/>
      <c r="M8" s="29"/>
      <c r="N8" s="237"/>
      <c r="O8" s="127"/>
    </row>
    <row r="9" spans="1:15" s="28" customFormat="1">
      <c r="A9" s="110" t="s">
        <v>148</v>
      </c>
      <c r="B9" s="31"/>
      <c r="C9" s="31"/>
      <c r="D9" s="31"/>
      <c r="E9" s="31"/>
      <c r="F9" s="31"/>
      <c r="G9" s="31"/>
      <c r="H9" s="31"/>
      <c r="I9" s="31"/>
      <c r="J9" s="31"/>
      <c r="K9" s="31"/>
      <c r="L9" s="31"/>
      <c r="M9" s="31"/>
      <c r="N9" s="238"/>
      <c r="O9" s="784"/>
    </row>
    <row r="10" spans="1:15" s="28" customFormat="1">
      <c r="A10" s="785"/>
      <c r="B10" s="465"/>
      <c r="C10" s="29"/>
      <c r="D10" s="29"/>
      <c r="E10" s="29"/>
      <c r="F10" s="29"/>
      <c r="G10" s="29"/>
      <c r="H10" s="29"/>
      <c r="I10" s="29"/>
      <c r="J10" s="29"/>
      <c r="K10" s="29"/>
      <c r="L10" s="29"/>
      <c r="M10" s="29"/>
      <c r="N10" s="237"/>
      <c r="O10" s="127"/>
    </row>
    <row r="11" spans="1:15" s="28" customFormat="1">
      <c r="A11" s="40" t="s">
        <v>248</v>
      </c>
      <c r="B11" s="52"/>
      <c r="C11" s="32"/>
      <c r="D11" s="32"/>
      <c r="E11" s="32"/>
      <c r="F11" s="32"/>
      <c r="G11" s="32"/>
      <c r="H11" s="32"/>
      <c r="I11" s="32"/>
      <c r="J11" s="32"/>
      <c r="K11" s="32"/>
      <c r="L11" s="43"/>
      <c r="M11" s="43"/>
      <c r="N11" s="239"/>
      <c r="O11" s="129"/>
    </row>
    <row r="12" spans="1:15" s="28" customFormat="1">
      <c r="A12" s="781" t="s">
        <v>149</v>
      </c>
      <c r="B12" s="704" t="s">
        <v>16</v>
      </c>
      <c r="C12" s="704" t="s">
        <v>16</v>
      </c>
      <c r="D12" s="704" t="s">
        <v>16</v>
      </c>
      <c r="E12" s="704" t="s">
        <v>16</v>
      </c>
      <c r="F12" s="704" t="s">
        <v>16</v>
      </c>
      <c r="G12" s="704" t="s">
        <v>16</v>
      </c>
      <c r="H12" s="704" t="s">
        <v>16</v>
      </c>
      <c r="I12" s="704" t="s">
        <v>16</v>
      </c>
      <c r="J12" s="704" t="s">
        <v>16</v>
      </c>
      <c r="K12" s="704" t="s">
        <v>16</v>
      </c>
      <c r="L12" s="704" t="s">
        <v>16</v>
      </c>
      <c r="M12" s="704" t="s">
        <v>16</v>
      </c>
      <c r="N12" s="240" t="s">
        <v>16</v>
      </c>
      <c r="O12" s="464"/>
    </row>
    <row r="13" spans="1:15" s="28" customFormat="1">
      <c r="A13" s="781" t="s">
        <v>150</v>
      </c>
      <c r="B13" s="39">
        <v>0</v>
      </c>
      <c r="C13" s="39">
        <v>0</v>
      </c>
      <c r="D13" s="35">
        <v>0</v>
      </c>
      <c r="E13" s="35">
        <v>0</v>
      </c>
      <c r="F13" s="35">
        <v>0</v>
      </c>
      <c r="G13" s="35">
        <v>0</v>
      </c>
      <c r="H13" s="35">
        <v>0</v>
      </c>
      <c r="I13" s="35">
        <v>0</v>
      </c>
      <c r="J13" s="39">
        <v>0</v>
      </c>
      <c r="K13" s="39"/>
      <c r="L13" s="39"/>
      <c r="M13" s="39"/>
      <c r="N13" s="39">
        <f t="shared" ref="N13" si="1">SUM(B13:M13)</f>
        <v>0</v>
      </c>
      <c r="O13" s="982" t="s">
        <v>2</v>
      </c>
    </row>
    <row r="14" spans="1:15" s="28" customFormat="1">
      <c r="A14" s="786" t="s">
        <v>151</v>
      </c>
      <c r="B14" s="704" t="s">
        <v>16</v>
      </c>
      <c r="C14" s="704" t="s">
        <v>16</v>
      </c>
      <c r="D14" s="704" t="s">
        <v>16</v>
      </c>
      <c r="E14" s="704" t="s">
        <v>16</v>
      </c>
      <c r="F14" s="704" t="s">
        <v>16</v>
      </c>
      <c r="G14" s="704" t="s">
        <v>16</v>
      </c>
      <c r="H14" s="704" t="s">
        <v>16</v>
      </c>
      <c r="I14" s="704" t="s">
        <v>16</v>
      </c>
      <c r="J14" s="704" t="s">
        <v>16</v>
      </c>
      <c r="K14" s="704" t="s">
        <v>16</v>
      </c>
      <c r="L14" s="704" t="s">
        <v>16</v>
      </c>
      <c r="M14" s="704" t="s">
        <v>16</v>
      </c>
      <c r="N14" s="240" t="s">
        <v>16</v>
      </c>
      <c r="O14" s="983"/>
    </row>
    <row r="15" spans="1:15" s="28" customFormat="1">
      <c r="A15" s="786" t="s">
        <v>152</v>
      </c>
      <c r="B15" s="35">
        <v>0</v>
      </c>
      <c r="C15" s="35">
        <v>0</v>
      </c>
      <c r="D15" s="35">
        <v>0</v>
      </c>
      <c r="E15" s="35">
        <v>0</v>
      </c>
      <c r="F15" s="35">
        <v>0</v>
      </c>
      <c r="G15" s="35">
        <v>0</v>
      </c>
      <c r="H15" s="35">
        <v>0</v>
      </c>
      <c r="I15" s="35">
        <v>0</v>
      </c>
      <c r="J15" s="35"/>
      <c r="K15" s="35"/>
      <c r="L15" s="35"/>
      <c r="M15" s="35"/>
      <c r="N15" s="35">
        <f>SUM(B15:M15)</f>
        <v>0</v>
      </c>
      <c r="O15" s="983"/>
    </row>
    <row r="16" spans="1:15" s="28" customFormat="1">
      <c r="A16" s="786" t="s">
        <v>153</v>
      </c>
      <c r="B16" s="704" t="s">
        <v>16</v>
      </c>
      <c r="C16" s="704" t="s">
        <v>16</v>
      </c>
      <c r="D16" s="704" t="s">
        <v>16</v>
      </c>
      <c r="E16" s="704" t="s">
        <v>16</v>
      </c>
      <c r="F16" s="704" t="s">
        <v>16</v>
      </c>
      <c r="G16" s="704" t="s">
        <v>16</v>
      </c>
      <c r="H16" s="704" t="s">
        <v>16</v>
      </c>
      <c r="I16" s="704" t="s">
        <v>16</v>
      </c>
      <c r="J16" s="704" t="s">
        <v>16</v>
      </c>
      <c r="K16" s="704" t="s">
        <v>16</v>
      </c>
      <c r="L16" s="704" t="s">
        <v>16</v>
      </c>
      <c r="M16" s="704" t="s">
        <v>16</v>
      </c>
      <c r="N16" s="240" t="s">
        <v>16</v>
      </c>
      <c r="O16" s="983"/>
    </row>
    <row r="17" spans="1:15" s="28" customFormat="1">
      <c r="A17" s="786" t="s">
        <v>119</v>
      </c>
      <c r="B17" s="35">
        <v>9895.6959999999999</v>
      </c>
      <c r="C17" s="35">
        <v>9826.2740000000031</v>
      </c>
      <c r="D17" s="35">
        <v>13381.680000000008</v>
      </c>
      <c r="E17" s="35">
        <v>9441.3000000000011</v>
      </c>
      <c r="F17" s="35">
        <v>9898.7060000000038</v>
      </c>
      <c r="G17" s="35">
        <v>8754.1820000000025</v>
      </c>
      <c r="H17" s="35">
        <v>7476.4260000000031</v>
      </c>
      <c r="I17" s="35">
        <v>7269.9880000000039</v>
      </c>
      <c r="J17" s="35">
        <v>20080.475999999999</v>
      </c>
      <c r="K17" s="35">
        <v>6371.2260000000006</v>
      </c>
      <c r="L17" s="35">
        <v>21937.053999999996</v>
      </c>
      <c r="M17" s="35">
        <v>11096.536000000004</v>
      </c>
      <c r="N17" s="35">
        <f>SUM(B17:M17)</f>
        <v>135429.54399999999</v>
      </c>
      <c r="O17" s="983"/>
    </row>
    <row r="18" spans="1:15" s="28" customFormat="1">
      <c r="A18" s="786" t="s">
        <v>154</v>
      </c>
      <c r="B18" s="704" t="s">
        <v>16</v>
      </c>
      <c r="C18" s="704" t="s">
        <v>16</v>
      </c>
      <c r="D18" s="704" t="s">
        <v>16</v>
      </c>
      <c r="E18" s="704" t="s">
        <v>16</v>
      </c>
      <c r="F18" s="704" t="s">
        <v>16</v>
      </c>
      <c r="G18" s="704" t="s">
        <v>16</v>
      </c>
      <c r="H18" s="704" t="s">
        <v>16</v>
      </c>
      <c r="I18" s="704" t="s">
        <v>16</v>
      </c>
      <c r="J18" s="704" t="s">
        <v>16</v>
      </c>
      <c r="K18" s="704" t="s">
        <v>16</v>
      </c>
      <c r="L18" s="704" t="s">
        <v>16</v>
      </c>
      <c r="M18" s="704" t="s">
        <v>16</v>
      </c>
      <c r="N18" s="240" t="s">
        <v>16</v>
      </c>
      <c r="O18" s="983"/>
    </row>
    <row r="19" spans="1:15" s="28" customFormat="1">
      <c r="A19" s="786" t="s">
        <v>155</v>
      </c>
      <c r="B19" s="704" t="s">
        <v>16</v>
      </c>
      <c r="C19" s="704" t="s">
        <v>16</v>
      </c>
      <c r="D19" s="704" t="s">
        <v>16</v>
      </c>
      <c r="E19" s="704" t="s">
        <v>16</v>
      </c>
      <c r="F19" s="704" t="s">
        <v>16</v>
      </c>
      <c r="G19" s="704" t="s">
        <v>16</v>
      </c>
      <c r="H19" s="704" t="s">
        <v>16</v>
      </c>
      <c r="I19" s="704" t="s">
        <v>16</v>
      </c>
      <c r="J19" s="704" t="s">
        <v>16</v>
      </c>
      <c r="K19" s="704" t="s">
        <v>16</v>
      </c>
      <c r="L19" s="704" t="s">
        <v>16</v>
      </c>
      <c r="M19" s="704" t="s">
        <v>16</v>
      </c>
      <c r="N19" s="240" t="s">
        <v>16</v>
      </c>
      <c r="O19" s="983"/>
    </row>
    <row r="20" spans="1:15" s="28" customFormat="1">
      <c r="A20" s="786" t="s">
        <v>156</v>
      </c>
      <c r="B20" s="35">
        <v>8843.5439999999981</v>
      </c>
      <c r="C20" s="35">
        <v>10240.911000000004</v>
      </c>
      <c r="D20" s="35">
        <v>20072.520000000008</v>
      </c>
      <c r="E20" s="35">
        <v>14161.95</v>
      </c>
      <c r="F20" s="35">
        <v>14848.059000000005</v>
      </c>
      <c r="G20" s="35">
        <v>13131.273000000005</v>
      </c>
      <c r="H20" s="35">
        <v>11214.639000000003</v>
      </c>
      <c r="I20" s="35">
        <v>10904.982000000005</v>
      </c>
      <c r="J20" s="35">
        <v>30120.714</v>
      </c>
      <c r="K20" s="35">
        <v>9556.8389999999999</v>
      </c>
      <c r="L20" s="35">
        <v>32905.580999999991</v>
      </c>
      <c r="M20" s="35">
        <v>16644.804000000004</v>
      </c>
      <c r="N20" s="35">
        <f t="shared" ref="N20" si="2">SUM(B20:M20)</f>
        <v>192645.81599999999</v>
      </c>
      <c r="O20" s="983"/>
    </row>
    <row r="21" spans="1:15" s="53" customFormat="1">
      <c r="A21" s="781" t="s">
        <v>157</v>
      </c>
      <c r="B21" s="704" t="s">
        <v>16</v>
      </c>
      <c r="C21" s="704" t="s">
        <v>16</v>
      </c>
      <c r="D21" s="704" t="s">
        <v>16</v>
      </c>
      <c r="E21" s="704" t="s">
        <v>16</v>
      </c>
      <c r="F21" s="704" t="s">
        <v>16</v>
      </c>
      <c r="G21" s="704" t="s">
        <v>16</v>
      </c>
      <c r="H21" s="704" t="s">
        <v>16</v>
      </c>
      <c r="I21" s="704" t="s">
        <v>16</v>
      </c>
      <c r="J21" s="704" t="s">
        <v>16</v>
      </c>
      <c r="K21" s="704" t="s">
        <v>16</v>
      </c>
      <c r="L21" s="704" t="s">
        <v>16</v>
      </c>
      <c r="M21" s="704" t="s">
        <v>16</v>
      </c>
      <c r="N21" s="240" t="s">
        <v>16</v>
      </c>
      <c r="O21" s="983"/>
    </row>
    <row r="22" spans="1:15" s="28" customFormat="1">
      <c r="A22" s="781" t="s">
        <v>158</v>
      </c>
      <c r="B22" s="35">
        <v>14739.239999999998</v>
      </c>
      <c r="C22" s="35">
        <v>17068.185000000005</v>
      </c>
      <c r="D22" s="35">
        <v>33454.200000000012</v>
      </c>
      <c r="E22" s="35">
        <v>23603.250000000004</v>
      </c>
      <c r="F22" s="35">
        <v>24746.76500000001</v>
      </c>
      <c r="G22" s="35">
        <v>21885.455000000005</v>
      </c>
      <c r="H22" s="35">
        <v>18691.065000000006</v>
      </c>
      <c r="I22" s="35">
        <v>18174.970000000008</v>
      </c>
      <c r="J22" s="35">
        <v>50201.19</v>
      </c>
      <c r="K22" s="35">
        <v>15928.065000000002</v>
      </c>
      <c r="L22" s="35">
        <v>54842.634999999987</v>
      </c>
      <c r="M22" s="35">
        <v>27741.340000000011</v>
      </c>
      <c r="N22" s="35">
        <f>SUM(B22:M22)</f>
        <v>321076.36000000004</v>
      </c>
      <c r="O22" s="983"/>
    </row>
    <row r="23" spans="1:15" s="29" customFormat="1">
      <c r="A23" s="787"/>
      <c r="B23" s="391"/>
      <c r="C23" s="391"/>
      <c r="D23" s="391"/>
      <c r="E23" s="391"/>
      <c r="F23" s="391"/>
      <c r="G23" s="391"/>
      <c r="H23" s="126"/>
      <c r="I23" s="126"/>
      <c r="J23" s="73"/>
      <c r="K23" s="126"/>
      <c r="L23" s="126"/>
      <c r="M23" s="126"/>
      <c r="N23" s="241"/>
      <c r="O23" s="983"/>
    </row>
    <row r="24" spans="1:15" s="28" customFormat="1">
      <c r="A24" s="787" t="s">
        <v>159</v>
      </c>
      <c r="B24" s="123"/>
      <c r="C24" s="123"/>
      <c r="D24" s="123"/>
      <c r="E24" s="123"/>
      <c r="F24" s="123"/>
      <c r="G24" s="123"/>
      <c r="H24" s="123"/>
      <c r="I24" s="123"/>
      <c r="J24" s="123"/>
      <c r="K24" s="123"/>
      <c r="L24" s="123"/>
      <c r="M24" s="123"/>
      <c r="N24" s="237"/>
      <c r="O24" s="983"/>
    </row>
    <row r="25" spans="1:15" s="28" customFormat="1">
      <c r="A25" s="40" t="s">
        <v>132</v>
      </c>
      <c r="B25" s="93">
        <f t="shared" ref="B25:M25" si="3">SUM(B26:B30)</f>
        <v>30560.739999999998</v>
      </c>
      <c r="C25" s="93">
        <f t="shared" si="3"/>
        <v>30624.400000000001</v>
      </c>
      <c r="D25" s="93">
        <f t="shared" si="3"/>
        <v>66430.010000000009</v>
      </c>
      <c r="E25" s="93">
        <f t="shared" si="3"/>
        <v>75981.94</v>
      </c>
      <c r="F25" s="93">
        <f t="shared" si="3"/>
        <v>312779.78999999998</v>
      </c>
      <c r="G25" s="93">
        <f t="shared" si="3"/>
        <v>450562.52</v>
      </c>
      <c r="H25" s="93">
        <f t="shared" si="3"/>
        <v>162218.96000000002</v>
      </c>
      <c r="I25" s="93">
        <f t="shared" si="3"/>
        <v>190597.46000000002</v>
      </c>
      <c r="J25" s="93">
        <f t="shared" si="3"/>
        <v>-9231.6100000000042</v>
      </c>
      <c r="K25" s="93">
        <f t="shared" si="3"/>
        <v>138100.72</v>
      </c>
      <c r="L25" s="93">
        <f t="shared" si="3"/>
        <v>60576.95</v>
      </c>
      <c r="M25" s="93">
        <f t="shared" si="3"/>
        <v>95919.4</v>
      </c>
      <c r="N25" s="93">
        <f>SUM(B25:M25)</f>
        <v>1605121.2799999998</v>
      </c>
      <c r="O25" s="983"/>
    </row>
    <row r="26" spans="1:15" s="28" customFormat="1">
      <c r="A26" s="781" t="s">
        <v>160</v>
      </c>
      <c r="B26" s="35">
        <v>0</v>
      </c>
      <c r="C26" s="35">
        <v>0</v>
      </c>
      <c r="D26" s="35">
        <v>0</v>
      </c>
      <c r="E26" s="35">
        <v>0</v>
      </c>
      <c r="F26" s="35">
        <v>0</v>
      </c>
      <c r="G26" s="35">
        <v>0</v>
      </c>
      <c r="H26" s="35">
        <v>0</v>
      </c>
      <c r="I26" s="35">
        <v>0</v>
      </c>
      <c r="J26" s="35">
        <v>0</v>
      </c>
      <c r="K26" s="38">
        <v>0</v>
      </c>
      <c r="L26" s="38">
        <v>0</v>
      </c>
      <c r="M26" s="38"/>
      <c r="N26" s="35">
        <f t="shared" ref="N26:N30" si="4">SUM(B26:M26)</f>
        <v>0</v>
      </c>
      <c r="O26" s="983"/>
    </row>
    <row r="27" spans="1:15" s="28" customFormat="1">
      <c r="A27" s="781" t="s">
        <v>161</v>
      </c>
      <c r="B27" s="35">
        <v>10000</v>
      </c>
      <c r="C27" s="35">
        <v>10000</v>
      </c>
      <c r="D27" s="35">
        <v>52567.15</v>
      </c>
      <c r="E27" s="35">
        <v>54684.76</v>
      </c>
      <c r="F27" s="35">
        <v>274396.13</v>
      </c>
      <c r="G27" s="35">
        <v>416822.65</v>
      </c>
      <c r="H27" s="35">
        <v>144225.27000000002</v>
      </c>
      <c r="I27" s="35">
        <v>166945.38</v>
      </c>
      <c r="J27" s="35">
        <v>-30812.480000000003</v>
      </c>
      <c r="K27" s="38">
        <v>121678.15999999999</v>
      </c>
      <c r="L27" s="38">
        <v>41644.949999999997</v>
      </c>
      <c r="M27" s="38">
        <v>79234.689999999988</v>
      </c>
      <c r="N27" s="35">
        <f t="shared" si="4"/>
        <v>1341386.6599999999</v>
      </c>
      <c r="O27" s="983"/>
    </row>
    <row r="28" spans="1:15" s="28" customFormat="1">
      <c r="A28" s="781" t="s">
        <v>162</v>
      </c>
      <c r="B28" s="35">
        <v>20560.739999999998</v>
      </c>
      <c r="C28" s="36">
        <v>20624.400000000001</v>
      </c>
      <c r="D28" s="36">
        <v>13862.86</v>
      </c>
      <c r="E28" s="36">
        <v>21297.18</v>
      </c>
      <c r="F28" s="36">
        <v>28433.66</v>
      </c>
      <c r="G28" s="36">
        <v>19739.87</v>
      </c>
      <c r="H28" s="36">
        <v>17993.689999999995</v>
      </c>
      <c r="I28" s="36">
        <v>23652.080000000016</v>
      </c>
      <c r="J28" s="36">
        <v>20580.87</v>
      </c>
      <c r="K28" s="37">
        <v>16422.560000000001</v>
      </c>
      <c r="L28" s="38">
        <v>18932</v>
      </c>
      <c r="M28" s="38">
        <v>16684.710000000003</v>
      </c>
      <c r="N28" s="35">
        <f t="shared" si="4"/>
        <v>238784.62</v>
      </c>
      <c r="O28" s="983"/>
    </row>
    <row r="29" spans="1:15" s="28" customFormat="1">
      <c r="A29" s="781" t="s">
        <v>163</v>
      </c>
      <c r="B29" s="35">
        <v>0</v>
      </c>
      <c r="C29" s="36">
        <v>0</v>
      </c>
      <c r="D29" s="36">
        <v>0</v>
      </c>
      <c r="E29" s="36">
        <v>0</v>
      </c>
      <c r="F29" s="36">
        <v>0</v>
      </c>
      <c r="G29" s="36">
        <v>0</v>
      </c>
      <c r="H29" s="36">
        <v>0</v>
      </c>
      <c r="I29" s="36">
        <v>0</v>
      </c>
      <c r="J29" s="36">
        <v>0</v>
      </c>
      <c r="K29" s="36">
        <v>0</v>
      </c>
      <c r="L29" s="38">
        <v>0</v>
      </c>
      <c r="M29" s="38">
        <v>0</v>
      </c>
      <c r="N29" s="35">
        <f t="shared" si="4"/>
        <v>0</v>
      </c>
      <c r="O29" s="983"/>
    </row>
    <row r="30" spans="1:15" s="28" customFormat="1">
      <c r="A30" s="781" t="s">
        <v>164</v>
      </c>
      <c r="B30" s="35">
        <v>0</v>
      </c>
      <c r="C30" s="36">
        <v>0</v>
      </c>
      <c r="D30" s="36">
        <v>0</v>
      </c>
      <c r="E30" s="36">
        <v>0</v>
      </c>
      <c r="F30" s="36">
        <v>9950</v>
      </c>
      <c r="G30" s="36">
        <v>14000</v>
      </c>
      <c r="H30" s="36">
        <v>0</v>
      </c>
      <c r="I30" s="36">
        <v>0</v>
      </c>
      <c r="J30" s="36">
        <v>1000</v>
      </c>
      <c r="K30" s="37">
        <v>0</v>
      </c>
      <c r="L30" s="38">
        <v>0</v>
      </c>
      <c r="M30" s="38">
        <v>0</v>
      </c>
      <c r="N30" s="35">
        <f t="shared" si="4"/>
        <v>24950</v>
      </c>
      <c r="O30" s="983"/>
    </row>
    <row r="31" spans="1:15" s="28" customFormat="1" hidden="1" outlineLevel="1">
      <c r="A31" s="788" t="s">
        <v>165</v>
      </c>
      <c r="B31" s="984" t="s">
        <v>16</v>
      </c>
      <c r="C31" s="984"/>
      <c r="D31" s="984"/>
      <c r="E31" s="984"/>
      <c r="F31" s="984"/>
      <c r="G31" s="984"/>
      <c r="H31" s="984"/>
      <c r="I31" s="984"/>
      <c r="J31" s="984"/>
      <c r="K31" s="984"/>
      <c r="L31" s="984"/>
      <c r="M31" s="984"/>
      <c r="N31" s="984"/>
      <c r="O31" s="985"/>
    </row>
    <row r="32" spans="1:15" s="28" customFormat="1" hidden="1" outlineLevel="1">
      <c r="A32" s="781" t="s">
        <v>160</v>
      </c>
      <c r="B32" s="50"/>
      <c r="C32" s="124"/>
      <c r="D32" s="124"/>
      <c r="E32" s="124"/>
      <c r="F32" s="124"/>
      <c r="G32" s="124"/>
      <c r="H32" s="124"/>
      <c r="I32" s="124"/>
      <c r="J32" s="124"/>
      <c r="K32" s="124"/>
      <c r="L32" s="124"/>
      <c r="M32" s="124"/>
      <c r="N32" s="124"/>
      <c r="O32" s="41"/>
    </row>
    <row r="33" spans="1:15" s="28" customFormat="1" hidden="1" outlineLevel="1">
      <c r="A33" s="781" t="s">
        <v>161</v>
      </c>
      <c r="B33" s="50"/>
      <c r="C33" s="124"/>
      <c r="D33" s="124"/>
      <c r="E33" s="124"/>
      <c r="F33" s="124"/>
      <c r="G33" s="124"/>
      <c r="H33" s="124"/>
      <c r="I33" s="124"/>
      <c r="J33" s="124"/>
      <c r="K33" s="124"/>
      <c r="L33" s="124"/>
      <c r="M33" s="124"/>
      <c r="N33" s="124"/>
      <c r="O33" s="41"/>
    </row>
    <row r="34" spans="1:15" s="28" customFormat="1" hidden="1" outlineLevel="1">
      <c r="A34" s="781" t="s">
        <v>166</v>
      </c>
      <c r="B34" s="50"/>
      <c r="C34" s="124"/>
      <c r="D34" s="124"/>
      <c r="E34" s="124"/>
      <c r="F34" s="124"/>
      <c r="G34" s="124"/>
      <c r="H34" s="124"/>
      <c r="I34" s="124"/>
      <c r="J34" s="124"/>
      <c r="K34" s="124"/>
      <c r="L34" s="124"/>
      <c r="M34" s="124"/>
      <c r="N34" s="124"/>
      <c r="O34" s="41"/>
    </row>
    <row r="35" spans="1:15" s="28" customFormat="1" hidden="1" outlineLevel="1">
      <c r="A35" s="781" t="s">
        <v>163</v>
      </c>
      <c r="B35" s="50"/>
      <c r="C35" s="124"/>
      <c r="D35" s="124"/>
      <c r="E35" s="124"/>
      <c r="F35" s="124"/>
      <c r="G35" s="124"/>
      <c r="H35" s="124"/>
      <c r="I35" s="124"/>
      <c r="J35" s="124"/>
      <c r="K35" s="124"/>
      <c r="L35" s="124"/>
      <c r="M35" s="124"/>
      <c r="N35" s="124"/>
      <c r="O35" s="41"/>
    </row>
    <row r="36" spans="1:15" s="28" customFormat="1" hidden="1" outlineLevel="1">
      <c r="A36" s="781" t="s">
        <v>164</v>
      </c>
      <c r="B36" s="50"/>
      <c r="C36" s="124"/>
      <c r="D36" s="124"/>
      <c r="E36" s="124"/>
      <c r="F36" s="124"/>
      <c r="G36" s="124"/>
      <c r="H36" s="124"/>
      <c r="I36" s="124"/>
      <c r="J36" s="124"/>
      <c r="K36" s="124"/>
      <c r="L36" s="124"/>
      <c r="M36" s="124"/>
      <c r="N36" s="124"/>
      <c r="O36" s="41"/>
    </row>
    <row r="37" spans="1:15" s="28" customFormat="1" hidden="1" outlineLevel="1">
      <c r="A37" s="788" t="s">
        <v>167</v>
      </c>
      <c r="B37" s="984" t="s">
        <v>16</v>
      </c>
      <c r="C37" s="984"/>
      <c r="D37" s="984"/>
      <c r="E37" s="984"/>
      <c r="F37" s="984"/>
      <c r="G37" s="984"/>
      <c r="H37" s="984"/>
      <c r="I37" s="984"/>
      <c r="J37" s="984"/>
      <c r="K37" s="984"/>
      <c r="L37" s="984"/>
      <c r="M37" s="984"/>
      <c r="N37" s="984"/>
      <c r="O37" s="985"/>
    </row>
    <row r="38" spans="1:15" s="28" customFormat="1" hidden="1" outlineLevel="1">
      <c r="A38" s="781" t="s">
        <v>160</v>
      </c>
      <c r="B38" s="50"/>
      <c r="C38" s="124"/>
      <c r="D38" s="124"/>
      <c r="E38" s="124"/>
      <c r="F38" s="124"/>
      <c r="G38" s="124"/>
      <c r="H38" s="124"/>
      <c r="I38" s="124"/>
      <c r="J38" s="124"/>
      <c r="K38" s="124"/>
      <c r="L38" s="124"/>
      <c r="M38" s="124"/>
      <c r="N38" s="124"/>
      <c r="O38" s="41"/>
    </row>
    <row r="39" spans="1:15" s="28" customFormat="1" hidden="1" outlineLevel="1">
      <c r="A39" s="781" t="s">
        <v>161</v>
      </c>
      <c r="B39" s="50"/>
      <c r="C39" s="124"/>
      <c r="D39" s="124"/>
      <c r="E39" s="124"/>
      <c r="F39" s="124"/>
      <c r="G39" s="124"/>
      <c r="H39" s="124"/>
      <c r="I39" s="124"/>
      <c r="J39" s="124"/>
      <c r="K39" s="124"/>
      <c r="L39" s="124"/>
      <c r="M39" s="124"/>
      <c r="N39" s="124"/>
      <c r="O39" s="41"/>
    </row>
    <row r="40" spans="1:15" s="28" customFormat="1" hidden="1" outlineLevel="1">
      <c r="A40" s="781" t="s">
        <v>166</v>
      </c>
      <c r="B40" s="50"/>
      <c r="C40" s="124"/>
      <c r="D40" s="124"/>
      <c r="E40" s="124"/>
      <c r="F40" s="124"/>
      <c r="G40" s="124"/>
      <c r="H40" s="124"/>
      <c r="I40" s="124"/>
      <c r="J40" s="124"/>
      <c r="K40" s="123"/>
      <c r="L40" s="124"/>
      <c r="M40" s="124"/>
      <c r="N40" s="124"/>
      <c r="O40" s="41"/>
    </row>
    <row r="41" spans="1:15" s="28" customFormat="1" hidden="1" outlineLevel="1">
      <c r="A41" s="781" t="s">
        <v>163</v>
      </c>
      <c r="B41" s="50"/>
      <c r="C41" s="124"/>
      <c r="D41" s="124"/>
      <c r="E41" s="124"/>
      <c r="F41" s="124"/>
      <c r="G41" s="124"/>
      <c r="H41" s="124"/>
      <c r="I41" s="124"/>
      <c r="J41" s="124"/>
      <c r="K41" s="124"/>
      <c r="L41" s="124"/>
      <c r="M41" s="124"/>
      <c r="N41" s="124"/>
      <c r="O41" s="41"/>
    </row>
    <row r="42" spans="1:15" s="28" customFormat="1" hidden="1" outlineLevel="1">
      <c r="A42" s="781" t="s">
        <v>164</v>
      </c>
      <c r="B42" s="50"/>
      <c r="C42" s="124"/>
      <c r="D42" s="124"/>
      <c r="E42" s="124"/>
      <c r="F42" s="124"/>
      <c r="G42" s="124"/>
      <c r="H42" s="124"/>
      <c r="I42" s="124"/>
      <c r="J42" s="124"/>
      <c r="K42" s="124"/>
      <c r="L42" s="124"/>
      <c r="M42" s="124"/>
      <c r="N42" s="124"/>
      <c r="O42" s="41"/>
    </row>
    <row r="43" spans="1:15" s="29" customFormat="1" ht="15.75" collapsed="1">
      <c r="A43" s="466" t="s">
        <v>168</v>
      </c>
      <c r="B43" s="467">
        <f>B22+B15+B17+B20+B25</f>
        <v>64039.219999999994</v>
      </c>
      <c r="C43" s="467">
        <f t="shared" ref="C43:N43" si="5">C22+C15+C17+C20+C25</f>
        <v>67759.770000000019</v>
      </c>
      <c r="D43" s="467">
        <f t="shared" si="5"/>
        <v>133338.41000000003</v>
      </c>
      <c r="E43" s="467">
        <f t="shared" si="5"/>
        <v>123188.44</v>
      </c>
      <c r="F43" s="467">
        <f t="shared" si="5"/>
        <v>362273.32</v>
      </c>
      <c r="G43" s="467">
        <f t="shared" si="5"/>
        <v>494333.43000000005</v>
      </c>
      <c r="H43" s="467">
        <f t="shared" si="5"/>
        <v>199601.09000000003</v>
      </c>
      <c r="I43" s="467">
        <f t="shared" si="5"/>
        <v>226947.40000000002</v>
      </c>
      <c r="J43" s="467">
        <f t="shared" si="5"/>
        <v>91170.77</v>
      </c>
      <c r="K43" s="467">
        <f t="shared" si="5"/>
        <v>169956.85</v>
      </c>
      <c r="L43" s="467">
        <f t="shared" si="5"/>
        <v>170262.21999999997</v>
      </c>
      <c r="M43" s="467">
        <f t="shared" si="5"/>
        <v>151402.08000000002</v>
      </c>
      <c r="N43" s="467">
        <f t="shared" si="5"/>
        <v>2254273</v>
      </c>
      <c r="O43" s="468"/>
    </row>
    <row r="44" spans="1:15" ht="7.5" customHeight="1">
      <c r="A44" s="789"/>
      <c r="B44" s="123"/>
      <c r="C44" s="123"/>
      <c r="D44" s="123"/>
      <c r="E44" s="123"/>
      <c r="F44" s="123"/>
      <c r="G44" s="123"/>
      <c r="H44" s="123"/>
      <c r="I44" s="123"/>
      <c r="J44" s="123"/>
      <c r="K44" s="123"/>
      <c r="L44" s="123"/>
      <c r="M44" s="123"/>
      <c r="N44" s="123"/>
      <c r="O44" s="469"/>
    </row>
    <row r="45" spans="1:15" ht="15.75">
      <c r="A45" s="42" t="s">
        <v>169</v>
      </c>
      <c r="B45" s="33"/>
      <c r="C45" s="33"/>
      <c r="D45" s="33"/>
      <c r="E45" s="33"/>
      <c r="F45" s="33"/>
      <c r="G45" s="33"/>
      <c r="H45" s="33"/>
      <c r="I45" s="33"/>
      <c r="J45" s="33"/>
      <c r="K45" s="33"/>
      <c r="L45" s="33"/>
      <c r="M45" s="33"/>
      <c r="N45" s="33"/>
      <c r="O45" s="127"/>
    </row>
    <row r="46" spans="1:15">
      <c r="A46" s="786" t="s">
        <v>160</v>
      </c>
      <c r="B46" s="35"/>
      <c r="C46" s="35"/>
      <c r="D46" s="35"/>
      <c r="E46" s="35"/>
      <c r="F46" s="35"/>
      <c r="G46" s="35"/>
      <c r="H46" s="35"/>
      <c r="I46" s="35"/>
      <c r="J46" s="35"/>
      <c r="K46" s="35"/>
      <c r="L46" s="38"/>
      <c r="M46" s="38"/>
      <c r="N46" s="35">
        <f t="shared" ref="N46:N50" si="6">SUM(B46:M46)</f>
        <v>0</v>
      </c>
      <c r="O46" s="127"/>
    </row>
    <row r="47" spans="1:15">
      <c r="A47" s="781" t="s">
        <v>161</v>
      </c>
      <c r="B47" s="35">
        <v>14000</v>
      </c>
      <c r="C47" s="35">
        <v>7001</v>
      </c>
      <c r="D47" s="35">
        <v>65832.3</v>
      </c>
      <c r="E47" s="790">
        <v>59393.91</v>
      </c>
      <c r="F47" s="35">
        <v>278002.99</v>
      </c>
      <c r="G47" s="35">
        <v>430977.04000000004</v>
      </c>
      <c r="H47" s="35">
        <v>150937.32</v>
      </c>
      <c r="I47" s="38">
        <v>167074.08000000002</v>
      </c>
      <c r="J47" s="38">
        <v>42532.52</v>
      </c>
      <c r="K47" s="38">
        <v>121676.51999999999</v>
      </c>
      <c r="L47" s="38">
        <v>127811.82999999997</v>
      </c>
      <c r="M47" s="38">
        <v>97216.409999999989</v>
      </c>
      <c r="N47" s="35">
        <f t="shared" si="6"/>
        <v>1562455.9200000002</v>
      </c>
      <c r="O47" s="127"/>
    </row>
    <row r="48" spans="1:15" s="28" customFormat="1">
      <c r="A48" s="781" t="s">
        <v>166</v>
      </c>
      <c r="B48" s="36">
        <v>50039.219999999994</v>
      </c>
      <c r="C48" s="36">
        <v>60758.770000000011</v>
      </c>
      <c r="D48" s="36">
        <v>67506.11000000003</v>
      </c>
      <c r="E48" s="790">
        <v>59599.530000000006</v>
      </c>
      <c r="F48" s="36">
        <v>74235.330000000016</v>
      </c>
      <c r="G48" s="36">
        <v>49356.390000000014</v>
      </c>
      <c r="H48" s="36">
        <v>48663.770000000004</v>
      </c>
      <c r="I48" s="37">
        <v>59873.320000000036</v>
      </c>
      <c r="J48" s="37">
        <v>47448.25</v>
      </c>
      <c r="K48" s="37">
        <v>48280.33</v>
      </c>
      <c r="L48" s="38">
        <v>42450.39</v>
      </c>
      <c r="M48" s="38">
        <v>54185.670000000027</v>
      </c>
      <c r="N48" s="35">
        <f t="shared" si="6"/>
        <v>662397.08000000019</v>
      </c>
      <c r="O48" s="94"/>
    </row>
    <row r="49" spans="1:15" s="28" customFormat="1">
      <c r="A49" s="781" t="s">
        <v>163</v>
      </c>
      <c r="B49" s="35">
        <v>0</v>
      </c>
      <c r="C49" s="36">
        <v>0</v>
      </c>
      <c r="D49" s="36">
        <v>0</v>
      </c>
      <c r="E49" s="790">
        <v>0</v>
      </c>
      <c r="F49" s="36">
        <v>0</v>
      </c>
      <c r="G49" s="36">
        <v>0</v>
      </c>
      <c r="H49" s="36">
        <v>0</v>
      </c>
      <c r="I49" s="36">
        <v>0</v>
      </c>
      <c r="J49" s="36">
        <v>0</v>
      </c>
      <c r="K49" s="36">
        <v>0</v>
      </c>
      <c r="L49" s="36">
        <v>0</v>
      </c>
      <c r="M49" s="36">
        <v>0</v>
      </c>
      <c r="N49" s="35">
        <f t="shared" si="6"/>
        <v>0</v>
      </c>
      <c r="O49" s="94"/>
    </row>
    <row r="50" spans="1:15" s="28" customFormat="1">
      <c r="A50" s="781" t="s">
        <v>164</v>
      </c>
      <c r="B50" s="35">
        <v>0</v>
      </c>
      <c r="C50" s="36">
        <v>0</v>
      </c>
      <c r="D50" s="36">
        <v>0</v>
      </c>
      <c r="E50" s="790">
        <v>4195</v>
      </c>
      <c r="F50" s="36">
        <v>10035</v>
      </c>
      <c r="G50" s="36">
        <v>14000</v>
      </c>
      <c r="H50" s="36">
        <v>0</v>
      </c>
      <c r="I50" s="37">
        <v>0</v>
      </c>
      <c r="J50" s="37">
        <v>1190</v>
      </c>
      <c r="K50" s="37">
        <v>0</v>
      </c>
      <c r="L50" s="38">
        <v>0</v>
      </c>
      <c r="M50" s="38">
        <v>0</v>
      </c>
      <c r="N50" s="35">
        <f t="shared" si="6"/>
        <v>29420</v>
      </c>
      <c r="O50" s="94"/>
    </row>
    <row r="51" spans="1:15" s="28" customFormat="1" ht="15.75">
      <c r="A51" s="462" t="s">
        <v>170</v>
      </c>
      <c r="B51" s="470">
        <f>SUM(B46:B50)</f>
        <v>64039.219999999994</v>
      </c>
      <c r="C51" s="470">
        <f t="shared" ref="C51:M51" si="7">SUM(C46:C50)</f>
        <v>67759.770000000019</v>
      </c>
      <c r="D51" s="470">
        <f t="shared" si="7"/>
        <v>133338.41000000003</v>
      </c>
      <c r="E51" s="470">
        <f t="shared" si="7"/>
        <v>123188.44</v>
      </c>
      <c r="F51" s="470">
        <f t="shared" si="7"/>
        <v>362273.32</v>
      </c>
      <c r="G51" s="470">
        <f t="shared" si="7"/>
        <v>494333.43000000005</v>
      </c>
      <c r="H51" s="470">
        <f t="shared" si="7"/>
        <v>199601.09000000003</v>
      </c>
      <c r="I51" s="470">
        <f t="shared" si="7"/>
        <v>226947.40000000005</v>
      </c>
      <c r="J51" s="470">
        <f t="shared" si="7"/>
        <v>91170.76999999999</v>
      </c>
      <c r="K51" s="470">
        <f t="shared" si="7"/>
        <v>169956.84999999998</v>
      </c>
      <c r="L51" s="470">
        <f t="shared" si="7"/>
        <v>170262.21999999997</v>
      </c>
      <c r="M51" s="470">
        <f t="shared" si="7"/>
        <v>151402.08000000002</v>
      </c>
      <c r="N51" s="470">
        <f>SUM(N46:N50)</f>
        <v>2254273.0000000005</v>
      </c>
      <c r="O51" s="468"/>
    </row>
    <row r="52" spans="1:15" ht="10.35" customHeight="1">
      <c r="A52" s="471"/>
      <c r="B52" s="472"/>
      <c r="C52" s="472"/>
      <c r="D52" s="472"/>
      <c r="E52" s="472"/>
      <c r="F52" s="472"/>
      <c r="G52" s="472"/>
      <c r="H52" s="472"/>
      <c r="I52" s="472"/>
      <c r="J52" s="472"/>
      <c r="K52" s="472"/>
      <c r="L52" s="472"/>
      <c r="M52" s="472"/>
      <c r="N52" s="29"/>
      <c r="O52" s="473"/>
    </row>
    <row r="53" spans="1:15" ht="15.75">
      <c r="A53" s="42" t="s">
        <v>198</v>
      </c>
      <c r="B53" s="33"/>
      <c r="C53" s="33"/>
      <c r="D53" s="33"/>
      <c r="E53" s="33"/>
      <c r="F53" s="33"/>
      <c r="G53" s="33"/>
      <c r="H53" s="33"/>
      <c r="I53" s="33"/>
      <c r="J53" s="33"/>
      <c r="K53" s="33"/>
      <c r="L53" s="33"/>
      <c r="M53" s="33"/>
      <c r="N53" s="33"/>
      <c r="O53" s="127"/>
    </row>
    <row r="54" spans="1:15" s="28" customFormat="1">
      <c r="A54" s="781" t="s">
        <v>171</v>
      </c>
      <c r="B54" s="38">
        <v>5021.771999999999</v>
      </c>
      <c r="C54" s="38">
        <v>5570.3055000000013</v>
      </c>
      <c r="D54" s="38">
        <v>10036.260000000004</v>
      </c>
      <c r="E54" s="38">
        <v>7080.9750000000004</v>
      </c>
      <c r="F54" s="38">
        <v>7424.0295000000024</v>
      </c>
      <c r="G54" s="38">
        <v>6565.6365000000023</v>
      </c>
      <c r="H54" s="38">
        <v>5607.3195000000014</v>
      </c>
      <c r="I54" s="38">
        <v>5452.4910000000027</v>
      </c>
      <c r="J54" s="38">
        <v>15060.357</v>
      </c>
      <c r="K54" s="38">
        <v>4778.4195</v>
      </c>
      <c r="L54" s="38">
        <v>16452.790499999996</v>
      </c>
      <c r="M54" s="38">
        <v>8322.4020000000019</v>
      </c>
      <c r="N54" s="35">
        <f t="shared" ref="N54:N57" si="8">SUM(B54:M54)</f>
        <v>97372.758000000002</v>
      </c>
      <c r="O54" s="127"/>
    </row>
    <row r="55" spans="1:15" s="28" customFormat="1">
      <c r="A55" s="786" t="s">
        <v>172</v>
      </c>
      <c r="B55" s="38">
        <v>28456.707999999995</v>
      </c>
      <c r="C55" s="38">
        <v>31565.064500000008</v>
      </c>
      <c r="D55" s="38">
        <v>56872.140000000029</v>
      </c>
      <c r="E55" s="38">
        <v>40125.525000000001</v>
      </c>
      <c r="F55" s="38">
        <v>42069.500500000016</v>
      </c>
      <c r="G55" s="38">
        <v>37205.27350000001</v>
      </c>
      <c r="H55" s="38">
        <v>31774.810500000011</v>
      </c>
      <c r="I55" s="38">
        <v>30897.449000000015</v>
      </c>
      <c r="J55" s="38">
        <v>85342.023000000001</v>
      </c>
      <c r="K55" s="38">
        <v>27077.710500000001</v>
      </c>
      <c r="L55" s="38">
        <v>93232.479499999987</v>
      </c>
      <c r="M55" s="38">
        <v>47160.278000000013</v>
      </c>
      <c r="N55" s="35">
        <f t="shared" si="8"/>
        <v>551778.96200000006</v>
      </c>
      <c r="O55" s="127"/>
    </row>
    <row r="56" spans="1:15" s="28" customFormat="1" ht="14.25" customHeight="1">
      <c r="A56" s="781" t="s">
        <v>173</v>
      </c>
      <c r="B56" s="38">
        <v>0</v>
      </c>
      <c r="C56" s="38">
        <v>0</v>
      </c>
      <c r="D56" s="38">
        <v>0</v>
      </c>
      <c r="E56" s="38">
        <v>0</v>
      </c>
      <c r="F56" s="38">
        <v>0</v>
      </c>
      <c r="G56" s="38"/>
      <c r="H56" s="38">
        <v>0</v>
      </c>
      <c r="I56" s="38">
        <v>0</v>
      </c>
      <c r="J56" s="38">
        <v>0</v>
      </c>
      <c r="K56" s="38">
        <v>0</v>
      </c>
      <c r="L56" s="38">
        <v>0</v>
      </c>
      <c r="M56" s="38">
        <v>0</v>
      </c>
      <c r="N56" s="35">
        <f t="shared" si="8"/>
        <v>0</v>
      </c>
      <c r="O56" s="127"/>
    </row>
    <row r="57" spans="1:15" s="28" customFormat="1">
      <c r="A57" s="781" t="s">
        <v>174</v>
      </c>
      <c r="B57" s="38">
        <v>30560.739999999998</v>
      </c>
      <c r="C57" s="38">
        <v>30624.400000000001</v>
      </c>
      <c r="D57" s="38">
        <v>66430.010000000009</v>
      </c>
      <c r="E57" s="38">
        <v>75981.94</v>
      </c>
      <c r="F57" s="38">
        <v>312779.78999999998</v>
      </c>
      <c r="G57" s="38">
        <v>450562.52</v>
      </c>
      <c r="H57" s="38">
        <v>162218.96000000002</v>
      </c>
      <c r="I57" s="38">
        <v>190597.46000000002</v>
      </c>
      <c r="J57" s="38">
        <v>-9231.6100000000042</v>
      </c>
      <c r="K57" s="38">
        <v>138100.72</v>
      </c>
      <c r="L57" s="38">
        <v>60576.95</v>
      </c>
      <c r="M57" s="38">
        <v>95919.4</v>
      </c>
      <c r="N57" s="35">
        <f t="shared" si="8"/>
        <v>1605121.2799999998</v>
      </c>
      <c r="O57" s="94"/>
    </row>
    <row r="58" spans="1:15" s="28" customFormat="1" ht="15.75">
      <c r="A58" s="462" t="s">
        <v>175</v>
      </c>
      <c r="B58" s="470">
        <f>SUM(B54:B57)</f>
        <v>64039.219999999994</v>
      </c>
      <c r="C58" s="470">
        <f t="shared" ref="C58:M58" si="9">SUM(C54:C57)</f>
        <v>67759.770000000019</v>
      </c>
      <c r="D58" s="470">
        <f t="shared" si="9"/>
        <v>133338.41000000003</v>
      </c>
      <c r="E58" s="470">
        <f t="shared" si="9"/>
        <v>123188.44</v>
      </c>
      <c r="F58" s="470">
        <f t="shared" si="9"/>
        <v>362273.32</v>
      </c>
      <c r="G58" s="470">
        <f t="shared" si="9"/>
        <v>494333.43000000005</v>
      </c>
      <c r="H58" s="470">
        <f t="shared" si="9"/>
        <v>199601.09000000003</v>
      </c>
      <c r="I58" s="470">
        <f t="shared" si="9"/>
        <v>226947.40000000002</v>
      </c>
      <c r="J58" s="470">
        <f t="shared" si="9"/>
        <v>91170.77</v>
      </c>
      <c r="K58" s="470">
        <f t="shared" si="9"/>
        <v>169956.85</v>
      </c>
      <c r="L58" s="470">
        <f t="shared" si="9"/>
        <v>170262.21999999997</v>
      </c>
      <c r="M58" s="470">
        <f t="shared" si="9"/>
        <v>151402.08000000002</v>
      </c>
      <c r="N58" s="470">
        <f>SUM(N54:N57)</f>
        <v>2254273</v>
      </c>
      <c r="O58" s="468"/>
    </row>
    <row r="59" spans="1:15">
      <c r="A59" s="34" t="s">
        <v>2</v>
      </c>
      <c r="B59" s="126"/>
      <c r="C59" s="126"/>
      <c r="D59" s="126"/>
      <c r="E59" s="126"/>
      <c r="F59" s="126"/>
      <c r="G59" s="126"/>
      <c r="H59" s="126"/>
      <c r="I59" s="126"/>
      <c r="J59" s="126"/>
      <c r="K59" s="126"/>
      <c r="L59" s="126"/>
      <c r="M59" s="126"/>
      <c r="N59" s="126"/>
      <c r="O59" s="126"/>
    </row>
    <row r="60" spans="1:15" ht="60" customHeight="1">
      <c r="A60" s="974" t="s">
        <v>176</v>
      </c>
      <c r="B60" s="937"/>
      <c r="C60" s="937"/>
      <c r="D60" s="937"/>
      <c r="E60" s="937"/>
      <c r="F60" s="937"/>
      <c r="G60" s="937"/>
      <c r="H60" s="937"/>
      <c r="I60" s="937"/>
      <c r="J60" s="937"/>
      <c r="K60" s="937"/>
      <c r="L60" s="937"/>
      <c r="M60" s="937"/>
      <c r="N60" s="974"/>
      <c r="O60" s="937"/>
    </row>
  </sheetData>
  <mergeCells count="8">
    <mergeCell ref="A60:M60"/>
    <mergeCell ref="N60:O60"/>
    <mergeCell ref="B1:M1"/>
    <mergeCell ref="N1:N2"/>
    <mergeCell ref="O1:O2"/>
    <mergeCell ref="O13:O30"/>
    <mergeCell ref="B31:O31"/>
    <mergeCell ref="B37:O37"/>
  </mergeCells>
  <pageMargins left="0.25" right="0.25" top="0.88571428571428568" bottom="0.35416666666666702" header="0.05" footer="0.05"/>
  <pageSetup scale="56" orientation="landscape" r:id="rId1"/>
  <headerFooter alignWithMargins="0">
    <oddHeader>&amp;C&amp;"Arial,Bold"&amp;K000000Table I-7
Pacific Gas and Electric Company 
2017 Marketing, Education and Outreach 
Actual Expenditures
December 2017</oddHeader>
    <oddFooter>&amp;L&amp;F&amp;CPage 10 of 11&amp;R&amp;A</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Layout" zoomScale="55" zoomScaleNormal="100" zoomScalePageLayoutView="55" workbookViewId="0">
      <selection activeCell="A12" sqref="A12"/>
    </sheetView>
  </sheetViews>
  <sheetFormatPr defaultColWidth="9.3984375" defaultRowHeight="12.75"/>
  <cols>
    <col min="1" max="1" width="19.1328125" style="47" customWidth="1"/>
    <col min="2" max="2" width="16.59765625" style="48" customWidth="1"/>
    <col min="3" max="3" width="55.59765625" style="48" customWidth="1"/>
    <col min="4" max="4" width="10.59765625" style="48" customWidth="1"/>
    <col min="5" max="5" width="64.59765625" style="48" customWidth="1"/>
    <col min="6" max="16384" width="9.3984375" style="45"/>
  </cols>
  <sheetData>
    <row r="1" spans="1:5">
      <c r="A1" s="986" t="s">
        <v>177</v>
      </c>
      <c r="B1" s="987"/>
      <c r="C1" s="987"/>
      <c r="D1" s="987"/>
      <c r="E1" s="987"/>
    </row>
    <row r="3" spans="1:5" s="44" customFormat="1" ht="13.15">
      <c r="A3" s="77" t="s">
        <v>178</v>
      </c>
      <c r="B3" s="49" t="s">
        <v>179</v>
      </c>
      <c r="C3" s="49"/>
      <c r="D3" s="49"/>
      <c r="E3" s="49"/>
    </row>
    <row r="4" spans="1:5" s="44" customFormat="1" ht="13.15">
      <c r="A4" s="77"/>
      <c r="B4" s="49" t="s">
        <v>180</v>
      </c>
      <c r="C4" s="49"/>
      <c r="D4" s="49"/>
      <c r="E4" s="49"/>
    </row>
    <row r="5" spans="1:5" s="44" customFormat="1" ht="13.15">
      <c r="A5" s="77"/>
      <c r="B5" s="49" t="s">
        <v>181</v>
      </c>
      <c r="C5" s="49"/>
      <c r="D5" s="49"/>
      <c r="E5" s="49"/>
    </row>
    <row r="6" spans="1:5" s="44" customFormat="1" ht="13.15">
      <c r="A6" s="77"/>
      <c r="B6" s="49" t="s">
        <v>182</v>
      </c>
      <c r="C6" s="49"/>
      <c r="D6" s="49"/>
      <c r="E6" s="49"/>
    </row>
    <row r="7" spans="1:5" s="44" customFormat="1" ht="13.15">
      <c r="A7" s="77"/>
      <c r="B7" s="49" t="s">
        <v>183</v>
      </c>
      <c r="C7" s="49"/>
      <c r="D7" s="49"/>
      <c r="E7" s="49"/>
    </row>
    <row r="8" spans="1:5" s="44" customFormat="1" ht="13.15">
      <c r="A8" s="77"/>
      <c r="B8" s="49" t="s">
        <v>184</v>
      </c>
      <c r="C8" s="49"/>
      <c r="D8" s="49"/>
      <c r="E8" s="49"/>
    </row>
    <row r="9" spans="1:5" s="44" customFormat="1" ht="13.15">
      <c r="A9" s="77"/>
      <c r="B9" s="49" t="s">
        <v>185</v>
      </c>
      <c r="C9" s="49"/>
      <c r="D9" s="49"/>
      <c r="E9" s="49"/>
    </row>
    <row r="10" spans="1:5" s="44" customFormat="1" ht="13.15">
      <c r="A10" s="77"/>
      <c r="B10" s="49" t="s">
        <v>186</v>
      </c>
      <c r="C10" s="49"/>
      <c r="D10" s="49"/>
      <c r="E10" s="49"/>
    </row>
    <row r="11" spans="1:5" s="44" customFormat="1" ht="6.75" customHeight="1">
      <c r="A11" s="77"/>
      <c r="B11" s="49"/>
      <c r="C11" s="49"/>
      <c r="D11" s="49"/>
      <c r="E11" s="49"/>
    </row>
    <row r="12" spans="1:5" s="54" customFormat="1" ht="26.25" customHeight="1">
      <c r="A12" s="287" t="s">
        <v>122</v>
      </c>
      <c r="B12" s="287" t="s">
        <v>187</v>
      </c>
      <c r="C12" s="288" t="s">
        <v>188</v>
      </c>
      <c r="D12" s="289" t="s">
        <v>189</v>
      </c>
      <c r="E12" s="289" t="s">
        <v>190</v>
      </c>
    </row>
    <row r="13" spans="1:5" s="104" customFormat="1" ht="23.25">
      <c r="A13" s="290" t="s">
        <v>68</v>
      </c>
      <c r="B13" s="271">
        <v>14000</v>
      </c>
      <c r="C13" s="301" t="s">
        <v>375</v>
      </c>
      <c r="D13" s="294">
        <v>43039</v>
      </c>
      <c r="E13" s="302" t="s">
        <v>376</v>
      </c>
    </row>
    <row r="14" spans="1:5" s="104" customFormat="1" ht="23.25">
      <c r="A14" s="293" t="s">
        <v>74</v>
      </c>
      <c r="B14" s="271">
        <v>25000</v>
      </c>
      <c r="C14" s="301" t="s">
        <v>379</v>
      </c>
      <c r="D14" s="294">
        <v>43069</v>
      </c>
      <c r="E14" s="302" t="s">
        <v>380</v>
      </c>
    </row>
    <row r="15" spans="1:5" s="104" customFormat="1" ht="34.9">
      <c r="A15" s="290" t="s">
        <v>80</v>
      </c>
      <c r="B15" s="291">
        <v>0</v>
      </c>
      <c r="C15" s="292" t="s">
        <v>2</v>
      </c>
      <c r="D15" s="294"/>
      <c r="E15" s="295" t="s">
        <v>2</v>
      </c>
    </row>
    <row r="16" spans="1:5" s="105" customFormat="1" ht="23.25">
      <c r="A16" s="296" t="s">
        <v>84</v>
      </c>
      <c r="B16" s="560">
        <v>40000</v>
      </c>
      <c r="C16" s="299" t="s">
        <v>357</v>
      </c>
      <c r="D16" s="561">
        <v>42978</v>
      </c>
      <c r="E16" s="295" t="s">
        <v>358</v>
      </c>
    </row>
    <row r="17" spans="1:11" s="105" customFormat="1" ht="17.25">
      <c r="A17" s="296" t="s">
        <v>89</v>
      </c>
      <c r="B17" s="291">
        <v>0</v>
      </c>
      <c r="C17" s="296" t="s">
        <v>2</v>
      </c>
      <c r="D17" s="294"/>
      <c r="E17" s="295" t="s">
        <v>2</v>
      </c>
      <c r="K17" s="106"/>
    </row>
    <row r="18" spans="1:11" s="105" customFormat="1" ht="34.9">
      <c r="A18" s="296" t="s">
        <v>96</v>
      </c>
      <c r="B18" s="291">
        <v>0</v>
      </c>
      <c r="C18" s="296" t="s">
        <v>2</v>
      </c>
      <c r="D18" s="294"/>
      <c r="E18" s="295" t="s">
        <v>2</v>
      </c>
    </row>
    <row r="19" spans="1:11" s="105" customFormat="1" ht="23.25">
      <c r="A19" s="296" t="s">
        <v>100</v>
      </c>
      <c r="B19" s="291">
        <v>0</v>
      </c>
      <c r="C19" s="296" t="s">
        <v>2</v>
      </c>
      <c r="D19" s="294"/>
      <c r="E19" s="295" t="s">
        <v>2</v>
      </c>
      <c r="K19" s="107"/>
    </row>
    <row r="20" spans="1:11" s="105" customFormat="1" ht="23.25">
      <c r="A20" s="296" t="s">
        <v>105</v>
      </c>
      <c r="B20" s="291">
        <v>0</v>
      </c>
      <c r="C20" s="297"/>
      <c r="D20" s="298"/>
      <c r="E20" s="297"/>
    </row>
    <row r="21" spans="1:11" s="105" customFormat="1" ht="23.25">
      <c r="A21" s="299" t="s">
        <v>191</v>
      </c>
      <c r="B21" s="291">
        <v>0</v>
      </c>
      <c r="C21" s="299"/>
      <c r="D21" s="300"/>
      <c r="E21" s="295"/>
    </row>
    <row r="22" spans="1:11" s="96" customFormat="1" ht="30" customHeight="1">
      <c r="A22" s="988" t="s">
        <v>117</v>
      </c>
      <c r="B22" s="271">
        <v>550000</v>
      </c>
      <c r="C22" s="301" t="s">
        <v>260</v>
      </c>
      <c r="D22" s="294">
        <v>42766</v>
      </c>
      <c r="E22" s="302" t="s">
        <v>262</v>
      </c>
    </row>
    <row r="23" spans="1:11" s="96" customFormat="1" ht="30" customHeight="1">
      <c r="A23" s="989"/>
      <c r="B23" s="271">
        <v>1550000</v>
      </c>
      <c r="C23" s="301" t="s">
        <v>261</v>
      </c>
      <c r="D23" s="294">
        <v>42766</v>
      </c>
      <c r="E23" s="302" t="s">
        <v>332</v>
      </c>
    </row>
    <row r="24" spans="1:11" s="96" customFormat="1" ht="30" customHeight="1">
      <c r="A24" s="989"/>
      <c r="B24" s="559">
        <v>1000000</v>
      </c>
      <c r="C24" s="301" t="s">
        <v>355</v>
      </c>
      <c r="D24" s="561">
        <v>42978</v>
      </c>
      <c r="E24" s="302" t="s">
        <v>356</v>
      </c>
    </row>
    <row r="25" spans="1:11" s="96" customFormat="1" ht="30" customHeight="1">
      <c r="A25" s="989"/>
      <c r="B25" s="271">
        <v>600000</v>
      </c>
      <c r="C25" s="301" t="s">
        <v>260</v>
      </c>
      <c r="D25" s="561">
        <v>42978</v>
      </c>
      <c r="E25" s="302" t="s">
        <v>359</v>
      </c>
    </row>
    <row r="26" spans="1:11" s="96" customFormat="1" ht="14.25" customHeight="1">
      <c r="A26" s="303" t="s">
        <v>61</v>
      </c>
      <c r="B26" s="304">
        <f>SUM(B13:B25)</f>
        <v>3779000</v>
      </c>
      <c r="C26" s="286"/>
      <c r="D26" s="286"/>
      <c r="E26" s="286"/>
    </row>
    <row r="27" spans="1:11" s="96" customFormat="1" ht="24.75" customHeight="1">
      <c r="B27" s="48"/>
      <c r="C27" s="48"/>
      <c r="D27" s="48"/>
      <c r="E27" s="48"/>
    </row>
    <row r="28" spans="1:11" s="46" customFormat="1">
      <c r="B28" s="48"/>
      <c r="C28" s="48"/>
      <c r="D28" s="48"/>
      <c r="E28" s="48"/>
    </row>
    <row r="29" spans="1:11" s="46" customFormat="1">
      <c r="A29" s="277"/>
      <c r="B29" s="48"/>
      <c r="C29" s="48"/>
      <c r="D29" s="48"/>
      <c r="E29" s="48"/>
    </row>
    <row r="30" spans="1:11" s="46" customFormat="1">
      <c r="A30" s="278"/>
      <c r="B30" s="48"/>
      <c r="C30" s="48"/>
      <c r="D30" s="48"/>
      <c r="E30" s="48"/>
    </row>
    <row r="31" spans="1:11">
      <c r="K31" s="78"/>
    </row>
    <row r="32" spans="1:11">
      <c r="K32" s="78"/>
    </row>
    <row r="40" spans="11:11">
      <c r="K40" s="78"/>
    </row>
    <row r="42" spans="11:11">
      <c r="K42" s="95"/>
    </row>
  </sheetData>
  <mergeCells count="2">
    <mergeCell ref="A1:E1"/>
    <mergeCell ref="A22:A25"/>
  </mergeCells>
  <printOptions horizontalCentered="1"/>
  <pageMargins left="0" right="0" top="0.93" bottom="0.25" header="0.13" footer="0.1"/>
  <pageSetup scale="79" orientation="landscape" r:id="rId1"/>
  <headerFooter>
    <oddHeader>&amp;C&amp;"Arial,Bold"&amp;K000000Pacific Gas and Electric Company 
2017 Fund Shifting Documentation
&amp;K000000December&amp;K000000 2017</oddHeader>
    <oddFooter>&amp;L&amp;F&amp;CPage 11 of 11&amp;R&amp;A</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Normal="100" workbookViewId="0">
      <selection activeCell="A4" sqref="A4:K4"/>
    </sheetView>
  </sheetViews>
  <sheetFormatPr defaultColWidth="9.3984375" defaultRowHeight="12.75"/>
  <cols>
    <col min="1" max="10" width="9.3984375" style="16"/>
    <col min="11" max="11" width="33.59765625" style="16" customWidth="1"/>
    <col min="12" max="16384" width="9.3984375" style="16"/>
  </cols>
  <sheetData>
    <row r="1" spans="1:11">
      <c r="A1" s="168"/>
      <c r="B1" s="168"/>
      <c r="C1" s="168"/>
      <c r="D1" s="168"/>
      <c r="E1" s="168"/>
      <c r="F1" s="168"/>
      <c r="G1" s="168"/>
      <c r="H1" s="168"/>
      <c r="I1" s="168"/>
      <c r="J1" s="168"/>
      <c r="K1" s="168"/>
    </row>
    <row r="2" spans="1:11">
      <c r="A2" s="116"/>
      <c r="B2" s="116"/>
      <c r="C2" s="116"/>
      <c r="D2" s="116"/>
      <c r="E2" s="116"/>
      <c r="F2" s="116"/>
      <c r="G2" s="116"/>
      <c r="H2" s="116"/>
      <c r="I2" s="116"/>
      <c r="J2" s="116"/>
      <c r="K2" s="116"/>
    </row>
    <row r="3" spans="1:11">
      <c r="A3" s="116"/>
      <c r="B3" s="116"/>
      <c r="C3" s="116"/>
      <c r="D3" s="116"/>
      <c r="E3" s="116"/>
      <c r="F3" s="116"/>
      <c r="G3" s="116"/>
      <c r="H3" s="116"/>
      <c r="I3" s="116"/>
      <c r="J3" s="116"/>
      <c r="K3" s="116"/>
    </row>
    <row r="4" spans="1:11" s="58" customFormat="1" ht="51" customHeight="1">
      <c r="A4" s="892" t="s">
        <v>392</v>
      </c>
      <c r="B4" s="893"/>
      <c r="C4" s="893"/>
      <c r="D4" s="893"/>
      <c r="E4" s="893"/>
      <c r="F4" s="893"/>
      <c r="G4" s="893"/>
      <c r="H4" s="893"/>
      <c r="I4" s="893"/>
      <c r="J4" s="893"/>
      <c r="K4" s="893"/>
    </row>
    <row r="5" spans="1:11" ht="13.5">
      <c r="A5" s="891" t="s">
        <v>1</v>
      </c>
      <c r="B5" s="891"/>
      <c r="C5" s="891"/>
      <c r="D5" s="891"/>
      <c r="E5" s="891"/>
      <c r="F5" s="891"/>
      <c r="G5" s="891"/>
      <c r="H5" s="891"/>
      <c r="I5" s="891"/>
      <c r="J5" s="891"/>
      <c r="K5" s="891"/>
    </row>
    <row r="6" spans="1:11">
      <c r="A6" s="116"/>
      <c r="B6" s="116"/>
      <c r="C6" s="116"/>
      <c r="D6" s="116"/>
      <c r="E6" s="116"/>
      <c r="F6" s="116"/>
      <c r="G6" s="116"/>
      <c r="H6" s="116"/>
      <c r="I6" s="116"/>
      <c r="J6" s="116"/>
      <c r="K6" s="116"/>
    </row>
    <row r="7" spans="1:11">
      <c r="A7" s="116"/>
      <c r="B7" s="116"/>
      <c r="C7" s="116"/>
      <c r="D7" s="116"/>
      <c r="E7" s="116"/>
      <c r="F7" s="116"/>
      <c r="G7" s="116"/>
      <c r="H7" s="116"/>
      <c r="I7" s="116"/>
      <c r="J7" s="116"/>
      <c r="K7" s="116"/>
    </row>
    <row r="8" spans="1:11">
      <c r="A8" s="116"/>
      <c r="B8" s="116"/>
      <c r="C8" s="116"/>
      <c r="D8" s="116"/>
      <c r="E8" s="116"/>
      <c r="F8" s="116"/>
      <c r="G8" s="116"/>
      <c r="H8" s="116"/>
      <c r="I8" s="116"/>
      <c r="J8" s="116"/>
      <c r="K8" s="116"/>
    </row>
    <row r="9" spans="1:11" ht="17.25">
      <c r="A9" s="116"/>
      <c r="B9" s="116"/>
      <c r="C9" s="116"/>
      <c r="D9" s="116"/>
      <c r="E9" s="116"/>
      <c r="F9" s="116"/>
      <c r="G9" s="116"/>
      <c r="H9" s="116"/>
      <c r="I9" s="116"/>
      <c r="J9" s="116"/>
      <c r="K9" s="56"/>
    </row>
    <row r="10" spans="1:11">
      <c r="A10" s="116"/>
      <c r="B10" s="116"/>
      <c r="C10" s="116"/>
      <c r="D10" s="116"/>
      <c r="E10" s="116"/>
      <c r="F10" s="116"/>
      <c r="G10" s="116"/>
      <c r="H10" s="116"/>
      <c r="I10" s="116"/>
      <c r="J10" s="116"/>
      <c r="K10" s="116"/>
    </row>
    <row r="11" spans="1:11">
      <c r="A11" s="116"/>
      <c r="B11" s="116"/>
      <c r="C11" s="116"/>
      <c r="D11" s="116"/>
      <c r="E11" s="116"/>
      <c r="F11" s="116"/>
      <c r="G11" s="116"/>
      <c r="H11" s="116"/>
      <c r="I11" s="116"/>
      <c r="J11" s="116"/>
      <c r="K11" s="116"/>
    </row>
    <row r="12" spans="1:11">
      <c r="A12" s="116"/>
      <c r="B12" s="116"/>
      <c r="C12" s="116"/>
      <c r="D12" s="116"/>
      <c r="E12" s="116"/>
      <c r="F12" s="116"/>
      <c r="G12" s="116"/>
      <c r="H12" s="116"/>
      <c r="I12" s="116"/>
      <c r="J12" s="116"/>
      <c r="K12" s="116"/>
    </row>
    <row r="13" spans="1:11" s="17" customFormat="1">
      <c r="A13" s="116"/>
      <c r="B13" s="116"/>
      <c r="C13" s="116"/>
      <c r="D13" s="116"/>
      <c r="E13" s="116"/>
      <c r="F13" s="116"/>
      <c r="G13" s="116"/>
      <c r="H13" s="116"/>
      <c r="I13" s="116"/>
      <c r="J13" s="116"/>
      <c r="K13" s="116"/>
    </row>
    <row r="14" spans="1:11" s="17" customFormat="1">
      <c r="A14" s="116"/>
      <c r="B14" s="116"/>
      <c r="C14" s="116"/>
      <c r="D14" s="116"/>
      <c r="E14" s="116"/>
      <c r="F14" s="116"/>
      <c r="G14" s="116"/>
      <c r="H14" s="116"/>
      <c r="I14" s="116"/>
      <c r="J14" s="116"/>
      <c r="K14" s="116"/>
    </row>
    <row r="15" spans="1:11" s="17" customFormat="1">
      <c r="A15" s="116"/>
      <c r="B15" s="116"/>
      <c r="C15" s="116"/>
      <c r="D15" s="116"/>
      <c r="E15" s="116"/>
      <c r="F15" s="116"/>
      <c r="G15" s="116"/>
      <c r="H15" s="116"/>
      <c r="I15" s="116"/>
      <c r="J15" s="116"/>
      <c r="K15" s="116"/>
    </row>
    <row r="19" spans="1:11">
      <c r="K19" s="115"/>
    </row>
    <row r="32" spans="1:11">
      <c r="A32" s="18"/>
      <c r="B32" s="18"/>
      <c r="C32" s="18"/>
      <c r="D32" s="18"/>
      <c r="E32" s="18"/>
      <c r="F32" s="18"/>
      <c r="G32" s="18"/>
      <c r="H32" s="18"/>
      <c r="I32" s="18"/>
      <c r="J32" s="18"/>
      <c r="K32" s="18"/>
    </row>
    <row r="37" spans="11:11">
      <c r="K37" s="115"/>
    </row>
  </sheetData>
  <mergeCells count="2">
    <mergeCell ref="A5:K5"/>
    <mergeCell ref="A4:K4"/>
  </mergeCells>
  <hyperlinks>
    <hyperlink ref="A5:K5" r:id="rId1" display="http://www.pge.com/mybusiness/energysavingsrebates/demandresponse/cs/ "/>
  </hyperlinks>
  <printOptions horizontalCentered="1"/>
  <pageMargins left="0" right="0" top="0.93" bottom="0.25" header="0.13" footer="0.1"/>
  <pageSetup orientation="landscape" r:id="rId2"/>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5"/>
  <sheetViews>
    <sheetView view="pageLayout" topLeftCell="E23" zoomScale="55" zoomScaleNormal="55" zoomScalePageLayoutView="55" workbookViewId="0">
      <selection activeCell="Q28" sqref="Q28:S28"/>
    </sheetView>
  </sheetViews>
  <sheetFormatPr defaultColWidth="0.1328125" defaultRowHeight="12.75"/>
  <cols>
    <col min="1" max="1" width="32.3984375" style="59" customWidth="1"/>
    <col min="2" max="2" width="13.3984375" style="333" customWidth="1"/>
    <col min="3" max="3" width="10.3984375" style="60" customWidth="1"/>
    <col min="4" max="4" width="10.59765625" style="60" customWidth="1"/>
    <col min="5" max="5" width="12.73046875" style="61" customWidth="1"/>
    <col min="6" max="6" width="10.3984375" style="60" customWidth="1"/>
    <col min="7" max="7" width="10.59765625" style="60" customWidth="1"/>
    <col min="8" max="8" width="12.86328125" style="60" customWidth="1"/>
    <col min="9" max="9" width="10.3984375" style="60" customWidth="1"/>
    <col min="10" max="10" width="10.59765625" style="60" customWidth="1"/>
    <col min="11" max="11" width="12.86328125" style="61" customWidth="1"/>
    <col min="12" max="12" width="10.3984375" style="59" customWidth="1"/>
    <col min="13" max="13" width="10.59765625" style="59" customWidth="1"/>
    <col min="14" max="14" width="13.1328125" style="61" customWidth="1"/>
    <col min="15" max="15" width="10.3984375" style="61" customWidth="1"/>
    <col min="16" max="16" width="10.59765625" style="61" customWidth="1"/>
    <col min="17" max="17" width="13" style="60" customWidth="1"/>
    <col min="18" max="19" width="10.3984375" style="61" customWidth="1"/>
    <col min="20" max="20" width="14.3984375" style="59" customWidth="1"/>
    <col min="21" max="21" width="11" style="59" customWidth="1"/>
    <col min="22" max="23" width="9.59765625" style="59" customWidth="1"/>
    <col min="24" max="24" width="12.59765625" style="59" customWidth="1"/>
    <col min="25" max="25" width="8.59765625" style="59" bestFit="1" customWidth="1"/>
    <col min="26" max="26" width="10.59765625" style="59" customWidth="1"/>
    <col min="27" max="27" width="9.59765625" style="59" bestFit="1" customWidth="1"/>
    <col min="28" max="28" width="11.3984375" style="59" customWidth="1"/>
    <col min="29" max="29" width="9.59765625" style="59" bestFit="1" customWidth="1"/>
    <col min="30" max="30" width="10.59765625" style="59" customWidth="1"/>
    <col min="31" max="31" width="12.3984375" style="59" bestFit="1" customWidth="1"/>
    <col min="32" max="32" width="12.3984375" style="59" customWidth="1"/>
    <col min="33" max="33" width="9.59765625" style="59" bestFit="1" customWidth="1"/>
    <col min="34" max="34" width="11.3984375" style="59" customWidth="1"/>
    <col min="35" max="35" width="11.59765625" style="59" bestFit="1" customWidth="1"/>
    <col min="36" max="36" width="11.59765625" style="59" customWidth="1"/>
    <col min="37" max="16384" width="0.1328125" style="59"/>
  </cols>
  <sheetData>
    <row r="1" spans="1:29" s="70" customFormat="1" ht="11.25" customHeight="1">
      <c r="A1" s="70" t="s">
        <v>3</v>
      </c>
      <c r="B1" s="171"/>
      <c r="C1" s="68"/>
      <c r="D1" s="68"/>
      <c r="E1" s="69"/>
      <c r="F1" s="68"/>
      <c r="G1" s="68"/>
      <c r="H1" s="68"/>
      <c r="I1" s="68"/>
      <c r="J1" s="68"/>
      <c r="K1" s="69"/>
      <c r="N1" s="69"/>
      <c r="O1" s="69"/>
      <c r="P1" s="69"/>
      <c r="Q1" s="68"/>
      <c r="R1" s="69"/>
      <c r="S1" s="69"/>
    </row>
    <row r="2" spans="1:29" s="70" customFormat="1" ht="2.25" customHeight="1">
      <c r="B2" s="171"/>
      <c r="C2" s="68"/>
      <c r="D2" s="68"/>
      <c r="E2" s="69"/>
      <c r="F2" s="68"/>
      <c r="G2" s="68"/>
      <c r="H2" s="68"/>
      <c r="I2" s="68"/>
      <c r="J2" s="68"/>
      <c r="K2" s="69"/>
      <c r="N2" s="69"/>
      <c r="O2" s="69"/>
      <c r="P2" s="69"/>
      <c r="Q2" s="68"/>
      <c r="R2" s="69"/>
      <c r="S2" s="69"/>
    </row>
    <row r="3" spans="1:29" s="70" customFormat="1">
      <c r="A3" s="70" t="s">
        <v>4</v>
      </c>
      <c r="B3" s="171"/>
      <c r="C3" s="68"/>
      <c r="D3" s="68"/>
      <c r="E3" s="69"/>
      <c r="F3" s="68"/>
      <c r="G3" s="68"/>
      <c r="H3" s="68"/>
      <c r="I3" s="68"/>
      <c r="J3" s="68"/>
      <c r="K3" s="69"/>
      <c r="N3" s="69"/>
      <c r="O3" s="69"/>
      <c r="P3" s="69"/>
      <c r="Q3" s="68"/>
      <c r="R3" s="69"/>
      <c r="S3" s="69"/>
    </row>
    <row r="4" spans="1:29" ht="12.6" hidden="1" customHeight="1">
      <c r="C4" s="207">
        <v>2</v>
      </c>
      <c r="D4" s="207">
        <f>C4</f>
        <v>2</v>
      </c>
      <c r="E4" s="208"/>
      <c r="F4" s="207">
        <f>C4+1</f>
        <v>3</v>
      </c>
      <c r="G4" s="207">
        <f>F4</f>
        <v>3</v>
      </c>
      <c r="H4" s="207"/>
      <c r="I4" s="207">
        <f>F4+1</f>
        <v>4</v>
      </c>
      <c r="J4" s="207">
        <f>I4</f>
        <v>4</v>
      </c>
      <c r="K4" s="208"/>
      <c r="L4" s="209">
        <f>I4+1</f>
        <v>5</v>
      </c>
      <c r="M4" s="209">
        <f>L4</f>
        <v>5</v>
      </c>
      <c r="N4" s="208"/>
      <c r="O4" s="208">
        <f>L4+1</f>
        <v>6</v>
      </c>
      <c r="P4" s="208">
        <f>O4</f>
        <v>6</v>
      </c>
      <c r="Q4" s="207"/>
      <c r="R4" s="208">
        <f>O4+1</f>
        <v>7</v>
      </c>
      <c r="S4" s="208">
        <f>R4</f>
        <v>7</v>
      </c>
    </row>
    <row r="6" spans="1:29" ht="11.25" customHeight="1">
      <c r="A6" s="247"/>
      <c r="B6" s="894" t="s">
        <v>5</v>
      </c>
      <c r="C6" s="895"/>
      <c r="D6" s="896"/>
      <c r="E6" s="894" t="s">
        <v>6</v>
      </c>
      <c r="F6" s="895"/>
      <c r="G6" s="896"/>
      <c r="H6" s="894" t="s">
        <v>7</v>
      </c>
      <c r="I6" s="895"/>
      <c r="J6" s="896"/>
      <c r="K6" s="894" t="s">
        <v>8</v>
      </c>
      <c r="L6" s="895"/>
      <c r="M6" s="896"/>
      <c r="N6" s="894" t="s">
        <v>9</v>
      </c>
      <c r="O6" s="895"/>
      <c r="P6" s="896"/>
      <c r="Q6" s="894" t="s">
        <v>10</v>
      </c>
      <c r="R6" s="895"/>
      <c r="S6" s="896"/>
      <c r="T6" s="248"/>
    </row>
    <row r="7" spans="1:29" s="62" customFormat="1" ht="54.75" customHeight="1">
      <c r="A7" s="249" t="s">
        <v>11</v>
      </c>
      <c r="B7" s="284" t="s">
        <v>293</v>
      </c>
      <c r="C7" s="250" t="s">
        <v>259</v>
      </c>
      <c r="D7" s="251" t="s">
        <v>12</v>
      </c>
      <c r="E7" s="284" t="s">
        <v>293</v>
      </c>
      <c r="F7" s="250" t="s">
        <v>259</v>
      </c>
      <c r="G7" s="251" t="s">
        <v>12</v>
      </c>
      <c r="H7" s="284" t="s">
        <v>293</v>
      </c>
      <c r="I7" s="250" t="s">
        <v>259</v>
      </c>
      <c r="J7" s="251" t="s">
        <v>12</v>
      </c>
      <c r="K7" s="284" t="s">
        <v>293</v>
      </c>
      <c r="L7" s="250" t="s">
        <v>259</v>
      </c>
      <c r="M7" s="251" t="s">
        <v>12</v>
      </c>
      <c r="N7" s="284" t="s">
        <v>293</v>
      </c>
      <c r="O7" s="250" t="s">
        <v>259</v>
      </c>
      <c r="P7" s="251" t="s">
        <v>12</v>
      </c>
      <c r="Q7" s="284" t="s">
        <v>293</v>
      </c>
      <c r="R7" s="250" t="s">
        <v>259</v>
      </c>
      <c r="S7" s="251" t="s">
        <v>12</v>
      </c>
      <c r="T7" s="251" t="s">
        <v>294</v>
      </c>
    </row>
    <row r="8" spans="1:29" ht="13.5" customHeight="1">
      <c r="A8" s="252" t="s">
        <v>13</v>
      </c>
      <c r="B8" s="334"/>
      <c r="C8" s="253"/>
      <c r="D8" s="254"/>
      <c r="E8" s="259"/>
      <c r="F8" s="253"/>
      <c r="G8" s="285"/>
      <c r="H8" s="255"/>
      <c r="I8" s="253"/>
      <c r="J8" s="256"/>
      <c r="K8" s="257"/>
      <c r="L8" s="258"/>
      <c r="M8" s="362"/>
      <c r="N8" s="257"/>
      <c r="O8" s="259"/>
      <c r="P8" s="260"/>
      <c r="Q8" s="255"/>
      <c r="R8" s="259"/>
      <c r="S8" s="260"/>
      <c r="T8" s="261"/>
    </row>
    <row r="9" spans="1:29" ht="15" customHeight="1">
      <c r="A9" s="243" t="s">
        <v>14</v>
      </c>
      <c r="B9" s="335">
        <v>252</v>
      </c>
      <c r="C9" s="134">
        <f>IF(B9="","",IF(VLOOKUP($A9, 'Ex Ante LI &amp; Eligibility Stats'!$A$6:$N$18,C$4,FALSE)="N/A",0,VLOOKUP($A9, 'Ex Ante LI &amp; Eligibility Stats'!$A$6:$N$18,C$4,FALSE)*B9/1000))</f>
        <v>189.77112</v>
      </c>
      <c r="D9" s="135">
        <f>IF(B9="","",IF(VLOOKUP($A9, 'Ex Post LI &amp; Eligibility Stats'!$A$6:$N$18,D$4,FALSE)="N/A",0,VLOOKUP($A9,'Ex Post LI &amp; Eligibility Stats'!$A$6:$N$18,D$4,FALSE)*B9/1000))</f>
        <v>252.79128</v>
      </c>
      <c r="E9" s="335">
        <v>321</v>
      </c>
      <c r="F9" s="134">
        <f>IF(E9="","",IF(VLOOKUP($A9, 'Ex Ante LI &amp; Eligibility Stats'!$A$6:$N$18,F$4,FALSE)="N/A",0,VLOOKUP($A9, 'Ex Ante LI &amp; Eligibility Stats'!$A$6:$N$18,F$4,FALSE)*E9/1000))</f>
        <v>248.24214000000001</v>
      </c>
      <c r="G9" s="135">
        <f>IF(E9="","",IF(VLOOKUP($A9, 'Ex Post LI &amp; Eligibility Stats'!$A$6:$N$18,G$4,FALSE)="N/A",0,VLOOKUP($A9,'Ex Post LI &amp; Eligibility Stats'!$A$6:$N$18,G$4,FALSE)*E9/1000))</f>
        <v>322.00794000000002</v>
      </c>
      <c r="H9" s="111">
        <v>335</v>
      </c>
      <c r="I9" s="134">
        <f>IF(H9="","",IF(VLOOKUP($A9, 'Ex Ante LI &amp; Eligibility Stats'!$A$6:$N$18,I$4,FALSE)="N/A",0,VLOOKUP($A9, 'Ex Ante LI &amp; Eligibility Stats'!$A$6:$N$18,I$4,FALSE)*H9/1000))</f>
        <v>261.15930000000003</v>
      </c>
      <c r="J9" s="135">
        <f>IF(H9="","",IF(VLOOKUP($A9, 'Ex Post LI &amp; Eligibility Stats'!$A$6:$N$18,J$4,FALSE)="N/A",0,VLOOKUP($A9,'Ex Post LI &amp; Eligibility Stats'!$A$6:$N$18,J$4,FALSE)*H9/1000))</f>
        <v>336.05190000000005</v>
      </c>
      <c r="K9" s="111">
        <v>335</v>
      </c>
      <c r="L9" s="159">
        <f>IF(K9="","",IF(VLOOKUP($A9, 'Ex Ante LI &amp; Eligibility Stats'!$A$6:$N$18,L$4,FALSE)="N/A",0,VLOOKUP($A9, 'Ex Ante LI &amp; Eligibility Stats'!$A$6:$N$18,L$4,FALSE)*K9/1000))</f>
        <v>285.78179999999998</v>
      </c>
      <c r="M9" s="135">
        <f>IF(K9="","",IF(VLOOKUP($A9, 'Ex Post LI &amp; Eligibility Stats'!$A$6:$N$18,M$4,FALSE)="N/A",0,VLOOKUP($A9,'Ex Post LI &amp; Eligibility Stats'!$A$6:$N$18,M$4,FALSE)*K9/1000))</f>
        <v>336.05190000000005</v>
      </c>
      <c r="N9" s="111">
        <v>331</v>
      </c>
      <c r="O9" s="159">
        <f>IF(N9="","",IF(VLOOKUP($A9, 'Ex Ante LI &amp; Eligibility Stats'!$A$6:$N$18,O$4,FALSE)="N/A",0,VLOOKUP($A9, 'Ex Ante LI &amp; Eligibility Stats'!$A$6:$N$18,O$4,FALSE)*N9/1000))</f>
        <v>286.71881999999999</v>
      </c>
      <c r="P9" s="262">
        <f>IF(N9="","",IF(VLOOKUP($A9, 'Ex Post LI &amp; Eligibility Stats'!$A$6:$N$18,P$4,FALSE)="N/A",0,VLOOKUP($A9,'Ex Post LI &amp; Eligibility Stats'!$A$6:$N$18,P$4,FALSE)*N9/1000))</f>
        <v>332.03933999999998</v>
      </c>
      <c r="Q9" s="111">
        <v>330</v>
      </c>
      <c r="R9" s="63">
        <f>IF(Q9="","",IF(VLOOKUP($A9, 'Ex Ante LI &amp; Eligibility Stats'!$A$6:$N$18,R$4,FALSE)="N/A",0,VLOOKUP($A9, 'Ex Ante LI &amp; Eligibility Stats'!$A$6:$N$18,R$4,FALSE)*Q9/1000))</f>
        <v>288.63120000000004</v>
      </c>
      <c r="S9" s="63">
        <f>IF(Q9="","",IF(VLOOKUP($A9, 'Ex Post LI &amp; Eligibility Stats'!$A$6:$N$18,S$4,FALSE)="N/A",0,VLOOKUP($A9,'Ex Post LI &amp; Eligibility Stats'!$A$6:$N$18,S$4,FALSE)*Q9/1000))</f>
        <v>331.03620000000001</v>
      </c>
      <c r="T9" s="352">
        <v>10935</v>
      </c>
    </row>
    <row r="10" spans="1:29" ht="13.5" customHeight="1">
      <c r="A10" s="243" t="s">
        <v>15</v>
      </c>
      <c r="B10" s="335">
        <v>18</v>
      </c>
      <c r="C10" s="134">
        <f>IF(B10="","",IF(VLOOKUP($A10, 'Ex Ante LI &amp; Eligibility Stats'!$A$6:$N$18,C$4,FALSE)="N/A",0,VLOOKUP($A10, 'Ex Ante LI &amp; Eligibility Stats'!$A$6:$N$18,C$4,FALSE)*B10/1000))</f>
        <v>0</v>
      </c>
      <c r="D10" s="135">
        <f>IF(B10="","",IF(VLOOKUP($A10, 'Ex Post LI &amp; Eligibility Stats'!$A$6:$N$18,D$4,FALSE)="N/A",0,VLOOKUP($A10,'Ex Post LI &amp; Eligibility Stats'!$A$6:$N$18,D$4,FALSE)*B10/1000))</f>
        <v>0</v>
      </c>
      <c r="E10" s="335">
        <v>18</v>
      </c>
      <c r="F10" s="134">
        <f>IF(E10="","",IF(VLOOKUP($A10, 'Ex Ante LI &amp; Eligibility Stats'!$A$6:$N$18,F$4,FALSE)="N/A",0,VLOOKUP($A10, 'Ex Ante LI &amp; Eligibility Stats'!$A$6:$N$18,F$4,FALSE)*E10/1000))</f>
        <v>0</v>
      </c>
      <c r="G10" s="135">
        <f>IF(E10="","",IF(VLOOKUP($A10, 'Ex Post LI &amp; Eligibility Stats'!$A$6:$N$18,G$4,FALSE)="N/A",0,VLOOKUP($A10,'Ex Post LI &amp; Eligibility Stats'!$A$6:$N$18,G$4,FALSE)*E10/1000))</f>
        <v>0</v>
      </c>
      <c r="H10" s="111">
        <v>18</v>
      </c>
      <c r="I10" s="134">
        <f>IF(H10="","",IF(VLOOKUP($A10, 'Ex Ante LI &amp; Eligibility Stats'!$A$6:$N$18,I$4,FALSE)="N/A",0,VLOOKUP($A10, 'Ex Ante LI &amp; Eligibility Stats'!$A$6:$N$18,I$4,FALSE)*H10/1000))</f>
        <v>0</v>
      </c>
      <c r="J10" s="135">
        <f>IF(H10="","",IF(VLOOKUP($A10, 'Ex Post LI &amp; Eligibility Stats'!$A$6:$N$18,J$4,FALSE)="N/A",0,VLOOKUP($A10,'Ex Post LI &amp; Eligibility Stats'!$A$6:$N$18,J$4,FALSE)*H10/1000))</f>
        <v>0</v>
      </c>
      <c r="K10" s="111">
        <v>18</v>
      </c>
      <c r="L10" s="159">
        <f>IF(K10="","",IF(VLOOKUP($A10, 'Ex Ante LI &amp; Eligibility Stats'!$A$6:$N$18,L$4,FALSE)="N/A",0,VLOOKUP($A10, 'Ex Ante LI &amp; Eligibility Stats'!$A$6:$N$18,L$4,FALSE)*K10/1000))</f>
        <v>0</v>
      </c>
      <c r="M10" s="135">
        <f>IF(K10="","",IF(VLOOKUP($A10, 'Ex Post LI &amp; Eligibility Stats'!$A$6:$N$18,M$4,FALSE)="N/A",0,VLOOKUP($A10,'Ex Post LI &amp; Eligibility Stats'!$A$6:$N$18,M$4,FALSE)*K10/1000))</f>
        <v>0</v>
      </c>
      <c r="N10" s="111">
        <v>18</v>
      </c>
      <c r="O10" s="159">
        <f>IF(N10="","",IF(VLOOKUP($A10, 'Ex Ante LI &amp; Eligibility Stats'!$A$6:$N$18,O$4,FALSE)="N/A",0,VLOOKUP($A10, 'Ex Ante LI &amp; Eligibility Stats'!$A$6:$N$18,O$4,FALSE)*N10/1000))</f>
        <v>0</v>
      </c>
      <c r="P10" s="161">
        <f>IF(N10="","",IF(VLOOKUP($A10, 'Ex Post LI &amp; Eligibility Stats'!$A$6:$N$18,P$4,FALSE)="N/A",0,VLOOKUP($A10,'Ex Post LI &amp; Eligibility Stats'!$A$6:$N$18,P$4,FALSE)*N10/1000))</f>
        <v>0</v>
      </c>
      <c r="Q10" s="111">
        <v>18</v>
      </c>
      <c r="R10" s="63">
        <f>IF(Q10="","",IF(VLOOKUP($A10, 'Ex Ante LI &amp; Eligibility Stats'!$A$6:$N$18,R$4,FALSE)="N/A",0,VLOOKUP($A10, 'Ex Ante LI &amp; Eligibility Stats'!$A$6:$N$18,R$4,FALSE)*Q10/1000))</f>
        <v>0</v>
      </c>
      <c r="S10" s="63">
        <f>IF(Q10="","",IF(VLOOKUP($A10, 'Ex Post LI &amp; Eligibility Stats'!$A$6:$N$18,S$4,FALSE)="N/A",0,VLOOKUP($A10,'Ex Post LI &amp; Eligibility Stats'!$A$6:$N$18,S$4,FALSE)*Q10/1000))</f>
        <v>0</v>
      </c>
      <c r="T10" s="263" t="s">
        <v>16</v>
      </c>
    </row>
    <row r="11" spans="1:29" ht="13.5" customHeight="1">
      <c r="A11" s="243" t="s">
        <v>17</v>
      </c>
      <c r="B11" s="335">
        <v>0</v>
      </c>
      <c r="C11" s="134">
        <f>IF(B11="","",IF(VLOOKUP($A11, 'Ex Ante LI &amp; Eligibility Stats'!$A$6:$N$18,C$4,FALSE)="N/A",0,VLOOKUP($A11, 'Ex Ante LI &amp; Eligibility Stats'!$A$6:$N$18,C$4,FALSE)*B11/1000))</f>
        <v>0</v>
      </c>
      <c r="D11" s="135">
        <f>IF(B11="","",IF(VLOOKUP($A11, 'Ex Post LI &amp; Eligibility Stats'!$A$6:$N$18,D$4,FALSE)="N/A",0,VLOOKUP($A11,'Ex Post LI &amp; Eligibility Stats'!$A$6:$N$18,D$4,FALSE)*B11/1000))</f>
        <v>0</v>
      </c>
      <c r="E11" s="282">
        <v>0</v>
      </c>
      <c r="F11" s="134">
        <f>IF(E11="","",IF(VLOOKUP($A11, 'Ex Ante LI &amp; Eligibility Stats'!$A$6:$N$18,F$4,FALSE)="N/A",0,VLOOKUP($A11, 'Ex Ante LI &amp; Eligibility Stats'!$A$6:$N$18,F$4,FALSE)*E11/1000))</f>
        <v>0</v>
      </c>
      <c r="G11" s="135">
        <f>IF(E11="","",IF(VLOOKUP($A11, 'Ex Post LI &amp; Eligibility Stats'!$A$6:$N$18,G$4,FALSE)="N/A",0,VLOOKUP($A11,'Ex Post LI &amp; Eligibility Stats'!$A$6:$N$18,G$4,FALSE)*E11/1000))</f>
        <v>0</v>
      </c>
      <c r="H11" s="244">
        <v>0</v>
      </c>
      <c r="I11" s="134">
        <f>IF(H11="","",IF(VLOOKUP($A11, 'Ex Ante LI &amp; Eligibility Stats'!$A$6:$N$18,I$4,FALSE)="N/A",0,VLOOKUP($A11, 'Ex Ante LI &amp; Eligibility Stats'!$A$6:$N$18,I$4,FALSE)*H11/1000))</f>
        <v>0</v>
      </c>
      <c r="J11" s="135">
        <f>IF(H11="","",IF(VLOOKUP($A11, 'Ex Post LI &amp; Eligibility Stats'!$A$6:$N$18,J$4,FALSE)="N/A",0,VLOOKUP($A11,'Ex Post LI &amp; Eligibility Stats'!$A$6:$N$18,J$4,FALSE)*H11/1000))</f>
        <v>0</v>
      </c>
      <c r="K11" s="244">
        <v>0</v>
      </c>
      <c r="L11" s="159">
        <f>IF(K11="","",IF(VLOOKUP($A11, 'Ex Ante LI &amp; Eligibility Stats'!$A$6:$N$18,L$4,FALSE)="N/A",0,VLOOKUP($A11, 'Ex Ante LI &amp; Eligibility Stats'!$A$6:$N$18,L$4,FALSE)*K11/1000))</f>
        <v>0</v>
      </c>
      <c r="M11" s="135">
        <f>IF(K11="","",IF(VLOOKUP($A11, 'Ex Post LI &amp; Eligibility Stats'!$A$6:$N$18,M$4,FALSE)="N/A",0,VLOOKUP($A11,'Ex Post LI &amp; Eligibility Stats'!$A$6:$N$18,M$4,FALSE)*K11/1000))</f>
        <v>0</v>
      </c>
      <c r="N11" s="244">
        <v>0</v>
      </c>
      <c r="O11" s="159">
        <f>IF(N11="","",IF(VLOOKUP($A11, 'Ex Ante LI &amp; Eligibility Stats'!$A$6:$N$18,O$4,FALSE)="N/A",0,VLOOKUP($A11, 'Ex Ante LI &amp; Eligibility Stats'!$A$6:$N$18,O$4,FALSE)*N11/1000))</f>
        <v>0</v>
      </c>
      <c r="P11" s="161">
        <f>IF(N11="","",IF(VLOOKUP($A11, 'Ex Post LI &amp; Eligibility Stats'!$A$6:$N$18,P$4,FALSE)="N/A",0,VLOOKUP($A11,'Ex Post LI &amp; Eligibility Stats'!$A$6:$N$18,P$4,FALSE)*N11/1000))</f>
        <v>0</v>
      </c>
      <c r="Q11" s="111">
        <v>0</v>
      </c>
      <c r="R11" s="63">
        <f>IF(Q11="","",IF(VLOOKUP($A11, 'Ex Ante LI &amp; Eligibility Stats'!$A$6:$N$18,R$4,FALSE)="N/A",0,VLOOKUP($A11, 'Ex Ante LI &amp; Eligibility Stats'!$A$6:$N$18,R$4,FALSE)*Q11/1000))</f>
        <v>0</v>
      </c>
      <c r="S11" s="63">
        <f>IF(Q11="","",IF(VLOOKUP($A11, 'Ex Post LI &amp; Eligibility Stats'!$A$6:$N$18,S$4,FALSE)="N/A",0,VLOOKUP($A11,'Ex Post LI &amp; Eligibility Stats'!$A$6:$N$18,S$4,FALSE)*Q11/1000))</f>
        <v>0</v>
      </c>
      <c r="T11" s="263" t="s">
        <v>16</v>
      </c>
    </row>
    <row r="12" spans="1:29" ht="14.85" customHeight="1">
      <c r="A12" s="243" t="s">
        <v>18</v>
      </c>
      <c r="B12" s="335">
        <v>3928</v>
      </c>
      <c r="C12" s="134">
        <f>IF(B12="","",IF(VLOOKUP($A12, 'Ex Ante LI &amp; Eligibility Stats'!$A$6:$N$18,C$4,FALSE)="N/A",0,VLOOKUP($A12, 'Ex Ante LI &amp; Eligibility Stats'!$A$6:$N$18,C$4,FALSE)*B12/1000))</f>
        <v>0</v>
      </c>
      <c r="D12" s="135">
        <f>IF(B12="","",IF(VLOOKUP($A12, 'Ex Post LI &amp; Eligibility Stats'!$A$6:$N$18,D$4,FALSE)="N/A",0,VLOOKUP($A12,'Ex Post LI &amp; Eligibility Stats'!$A$6:$N$18,D$4,FALSE)*B12/1000))</f>
        <v>1.1391199999999999</v>
      </c>
      <c r="E12" s="282">
        <v>3843</v>
      </c>
      <c r="F12" s="134">
        <f>IF(E12="","",IF(VLOOKUP($A12, 'Ex Ante LI &amp; Eligibility Stats'!$A$6:$N$18,F$4,FALSE)="N/A",0,VLOOKUP($A12, 'Ex Ante LI &amp; Eligibility Stats'!$A$6:$N$18,F$4,FALSE)*E12/1000))</f>
        <v>0</v>
      </c>
      <c r="G12" s="135">
        <f>IF(E12="","",IF(VLOOKUP($A12, 'Ex Post LI &amp; Eligibility Stats'!$A$6:$N$18,G$4,FALSE)="N/A",0,VLOOKUP($A12,'Ex Post LI &amp; Eligibility Stats'!$A$6:$N$18,G$4,FALSE)*E12/1000))</f>
        <v>1.1144700000000001</v>
      </c>
      <c r="H12" s="244">
        <v>3805</v>
      </c>
      <c r="I12" s="134">
        <f>IF(H12="","",IF(VLOOKUP($A12, 'Ex Ante LI &amp; Eligibility Stats'!$A$6:$N$18,I$4,FALSE)="N/A",0,VLOOKUP($A12, 'Ex Ante LI &amp; Eligibility Stats'!$A$6:$N$18,I$4,FALSE)*H12/1000))</f>
        <v>0</v>
      </c>
      <c r="J12" s="135">
        <f>IF(H12="","",IF(VLOOKUP($A12, 'Ex Post LI &amp; Eligibility Stats'!$A$6:$N$18,J$4,FALSE)="N/A",0,VLOOKUP($A12,'Ex Post LI &amp; Eligibility Stats'!$A$6:$N$18,J$4,FALSE)*H12/1000))</f>
        <v>1.1034499999999998</v>
      </c>
      <c r="K12" s="244">
        <v>3764</v>
      </c>
      <c r="L12" s="159">
        <f>IF(K12="","",IF(VLOOKUP($A12, 'Ex Ante LI &amp; Eligibility Stats'!$A$6:$N$18,L$4,FALSE)="N/A",0,VLOOKUP($A12, 'Ex Ante LI &amp; Eligibility Stats'!$A$6:$N$18,L$4,FALSE)*K12/1000))</f>
        <v>0</v>
      </c>
      <c r="M12" s="135">
        <f>IF(K12="","",IF(VLOOKUP($A12, 'Ex Post LI &amp; Eligibility Stats'!$A$6:$N$18,M$4,FALSE)="N/A",0,VLOOKUP($A12,'Ex Post LI &amp; Eligibility Stats'!$A$6:$N$18,M$4,FALSE)*K12/1000))</f>
        <v>1.0915599999999999</v>
      </c>
      <c r="N12" s="63">
        <v>3737</v>
      </c>
      <c r="O12" s="159">
        <f>IF(N12="","",IF(VLOOKUP($A12, 'Ex Ante LI &amp; Eligibility Stats'!$A$6:$N$18,O$4,FALSE)="N/A",0,VLOOKUP($A12, 'Ex Ante LI &amp; Eligibility Stats'!$A$6:$N$18,O$4,FALSE)*N12/1000))</f>
        <v>0</v>
      </c>
      <c r="P12" s="161">
        <f>IF(N12="","",IF(VLOOKUP($A12, 'Ex Post LI &amp; Eligibility Stats'!$A$6:$N$18,P$4,FALSE)="N/A",0,VLOOKUP($A12,'Ex Post LI &amp; Eligibility Stats'!$A$6:$N$18,P$4,FALSE)*N12/1000))</f>
        <v>1.0837300000000001</v>
      </c>
      <c r="Q12" s="111">
        <v>3687</v>
      </c>
      <c r="R12" s="63">
        <f>IF(Q12="","",IF(VLOOKUP($A12, 'Ex Ante LI &amp; Eligibility Stats'!$A$6:$N$18,R$4,FALSE)="N/A",0,VLOOKUP($A12, 'Ex Ante LI &amp; Eligibility Stats'!$A$6:$N$18,R$4,FALSE)*Q12/1000))</f>
        <v>0</v>
      </c>
      <c r="S12" s="63">
        <f>IF(Q12="","",IF(VLOOKUP($A12, 'Ex Post LI &amp; Eligibility Stats'!$A$6:$N$18,S$4,FALSE)="N/A",0,VLOOKUP($A12,'Ex Post LI &amp; Eligibility Stats'!$A$6:$N$18,S$4,FALSE)*Q12/1000))</f>
        <v>1.0692300000000001</v>
      </c>
      <c r="T12" s="263" t="s">
        <v>16</v>
      </c>
    </row>
    <row r="13" spans="1:29" ht="14.25">
      <c r="A13" s="64" t="s">
        <v>19</v>
      </c>
      <c r="B13" s="336">
        <v>150718</v>
      </c>
      <c r="C13" s="136">
        <f>IF(B13="","",IF(VLOOKUP($A13, 'Ex Ante LI &amp; Eligibility Stats'!$A$6:$N$18,C$4,FALSE)="N/A",0,VLOOKUP($A13, 'Ex Ante LI &amp; Eligibility Stats'!$A$6:$N$18,C$4,FALSE)*B13/1000))</f>
        <v>0</v>
      </c>
      <c r="D13" s="137">
        <f>IF(B13="","",IF(VLOOKUP($A13, 'Ex Post LI &amp; Eligibility Stats'!$A$6:$N$18,D$4,FALSE)="N/A",0,VLOOKUP($A13,'Ex Post LI &amp; Eligibility Stats'!$A$6:$N$18,D$4,FALSE)*B13/1000))</f>
        <v>58.780020000000007</v>
      </c>
      <c r="E13" s="336">
        <v>150218</v>
      </c>
      <c r="F13" s="136">
        <f>IF(E13="","",IF(VLOOKUP($A13, 'Ex Ante LI &amp; Eligibility Stats'!$A$6:$N$18,F$4,FALSE)="N/A",0,VLOOKUP($A13, 'Ex Ante LI &amp; Eligibility Stats'!$A$6:$N$18,F$4,FALSE)*E13/1000))</f>
        <v>0</v>
      </c>
      <c r="G13" s="135">
        <f>IF(E13="","",IF(VLOOKUP($A13, 'Ex Post LI &amp; Eligibility Stats'!$A$6:$N$18,G$4,FALSE)="N/A",0,VLOOKUP($A13,'Ex Post LI &amp; Eligibility Stats'!$A$6:$N$18,G$4,FALSE)*E13/1000))</f>
        <v>58.585020000000007</v>
      </c>
      <c r="H13" s="131">
        <v>149480</v>
      </c>
      <c r="I13" s="136">
        <f>IF(H13="","",IF(VLOOKUP($A13, 'Ex Ante LI &amp; Eligibility Stats'!$A$6:$N$18,I$4,FALSE)="N/A",0,VLOOKUP($A13, 'Ex Ante LI &amp; Eligibility Stats'!$A$6:$N$18,I$4,FALSE)*H13/1000))</f>
        <v>0</v>
      </c>
      <c r="J13" s="137">
        <f>IF(H13="","",IF(VLOOKUP($A13, 'Ex Post LI &amp; Eligibility Stats'!$A$6:$N$18,J$4,FALSE)="N/A",0,VLOOKUP($A13,'Ex Post LI &amp; Eligibility Stats'!$A$6:$N$18,J$4,FALSE)*H13/1000))</f>
        <v>58.297200000000004</v>
      </c>
      <c r="K13" s="112">
        <v>148670</v>
      </c>
      <c r="L13" s="160">
        <f>IF(K13="","",IF(VLOOKUP($A13, 'Ex Ante LI &amp; Eligibility Stats'!$A$6:$N$18,L$4,FALSE)="N/A",0,VLOOKUP($A13, 'Ex Ante LI &amp; Eligibility Stats'!$A$6:$N$18,L$4,FALSE)*K13/1000))</f>
        <v>0</v>
      </c>
      <c r="M13" s="137">
        <f>IF(K13="","",IF(VLOOKUP($A13, 'Ex Post LI &amp; Eligibility Stats'!$A$6:$N$18,M$4,FALSE)="N/A",0,VLOOKUP($A13,'Ex Post LI &amp; Eligibility Stats'!$A$6:$N$18,M$4,FALSE)*K13/1000))</f>
        <v>57.981300000000005</v>
      </c>
      <c r="N13" s="389">
        <v>148843</v>
      </c>
      <c r="O13" s="160">
        <f>IF(N13="","",IF(VLOOKUP($A13, 'Ex Ante LI &amp; Eligibility Stats'!$A$6:$N$18,O$4,FALSE)="N/A",0,VLOOKUP($A13, 'Ex Ante LI &amp; Eligibility Stats'!$A$6:$N$18,O$4,FALSE)*N13/1000))</f>
        <v>52.095049999999993</v>
      </c>
      <c r="P13" s="162">
        <f>IF(N13="","",IF(VLOOKUP($A13, 'Ex Post LI &amp; Eligibility Stats'!$A$6:$N$18,P$4,FALSE)="N/A",0,VLOOKUP($A13,'Ex Post LI &amp; Eligibility Stats'!$A$6:$N$18,P$4,FALSE)*N13/1000))</f>
        <v>58.048770000000005</v>
      </c>
      <c r="Q13" s="476">
        <v>147304</v>
      </c>
      <c r="R13" s="170">
        <f>IF(Q13="","",IF(VLOOKUP($A13, 'Ex Ante LI &amp; Eligibility Stats'!$A$6:$N$18,R$4,FALSE)="N/A",0,VLOOKUP($A13, 'Ex Ante LI &amp; Eligibility Stats'!$A$6:$N$18,R$4,FALSE)*Q13/1000))</f>
        <v>82.49024</v>
      </c>
      <c r="S13" s="477">
        <f>IF(Q13="","",IF(VLOOKUP($A13, 'Ex Post LI &amp; Eligibility Stats'!$A$6:$N$18,S$4,FALSE)="N/A",0,VLOOKUP($A13,'Ex Post LI &amp; Eligibility Stats'!$A$6:$N$18,S$4,FALSE)*Q13/1000))</f>
        <v>57.448560000000008</v>
      </c>
      <c r="T13" s="263" t="s">
        <v>16</v>
      </c>
    </row>
    <row r="14" spans="1:29" ht="13.5" thickBot="1">
      <c r="A14" s="343" t="s">
        <v>20</v>
      </c>
      <c r="B14" s="337">
        <f>SUM(B9:B13)</f>
        <v>154916</v>
      </c>
      <c r="C14" s="379">
        <f t="shared" ref="C14:S14" si="0">SUM(C9:C13)</f>
        <v>189.77112</v>
      </c>
      <c r="D14" s="138">
        <f t="shared" si="0"/>
        <v>312.71042</v>
      </c>
      <c r="E14" s="337">
        <f t="shared" si="0"/>
        <v>154400</v>
      </c>
      <c r="F14" s="379">
        <f t="shared" si="0"/>
        <v>248.24214000000001</v>
      </c>
      <c r="G14" s="283">
        <f t="shared" si="0"/>
        <v>381.70742999999999</v>
      </c>
      <c r="H14" s="281">
        <f t="shared" si="0"/>
        <v>153638</v>
      </c>
      <c r="I14" s="379">
        <f t="shared" si="0"/>
        <v>261.15930000000003</v>
      </c>
      <c r="J14" s="138">
        <f t="shared" si="0"/>
        <v>395.45255000000009</v>
      </c>
      <c r="K14" s="380">
        <f t="shared" si="0"/>
        <v>152787</v>
      </c>
      <c r="L14" s="381">
        <f t="shared" si="0"/>
        <v>285.78179999999998</v>
      </c>
      <c r="M14" s="382">
        <f t="shared" si="0"/>
        <v>395.12476000000004</v>
      </c>
      <c r="N14" s="337">
        <f t="shared" si="0"/>
        <v>152929</v>
      </c>
      <c r="O14" s="381">
        <f t="shared" si="0"/>
        <v>338.81387000000001</v>
      </c>
      <c r="P14" s="382">
        <f t="shared" si="0"/>
        <v>391.17183999999997</v>
      </c>
      <c r="Q14" s="281">
        <f t="shared" si="0"/>
        <v>151339</v>
      </c>
      <c r="R14" s="281">
        <f t="shared" si="0"/>
        <v>371.12144000000001</v>
      </c>
      <c r="S14" s="281">
        <f t="shared" si="0"/>
        <v>389.55399</v>
      </c>
      <c r="T14" s="261"/>
    </row>
    <row r="15" spans="1:29" ht="13.5" thickTop="1">
      <c r="A15" s="342" t="s">
        <v>21</v>
      </c>
      <c r="B15" s="338"/>
      <c r="C15" s="140"/>
      <c r="D15" s="141"/>
      <c r="E15" s="344"/>
      <c r="F15" s="140"/>
      <c r="G15" s="141"/>
      <c r="H15" s="142"/>
      <c r="I15" s="140"/>
      <c r="J15" s="141"/>
      <c r="K15" s="142"/>
      <c r="L15" s="383"/>
      <c r="M15" s="384"/>
      <c r="N15" s="326"/>
      <c r="O15" s="327"/>
      <c r="P15" s="328"/>
      <c r="Q15" s="329"/>
      <c r="R15" s="329"/>
      <c r="S15" s="329"/>
      <c r="T15" s="268"/>
      <c r="U15" s="66"/>
      <c r="V15" s="66"/>
      <c r="W15" s="66"/>
      <c r="X15" s="66"/>
      <c r="Y15" s="66"/>
      <c r="Z15" s="66"/>
      <c r="AA15" s="66"/>
      <c r="AB15" s="66"/>
      <c r="AC15" s="66"/>
    </row>
    <row r="16" spans="1:29" ht="15" customHeight="1">
      <c r="A16" s="367" t="s">
        <v>295</v>
      </c>
      <c r="B16" s="370" t="s">
        <v>16</v>
      </c>
      <c r="C16" s="370" t="s">
        <v>16</v>
      </c>
      <c r="D16" s="369" t="s">
        <v>16</v>
      </c>
      <c r="E16" s="370" t="s">
        <v>16</v>
      </c>
      <c r="F16" s="370" t="s">
        <v>16</v>
      </c>
      <c r="G16" s="369" t="s">
        <v>16</v>
      </c>
      <c r="H16" s="370" t="s">
        <v>16</v>
      </c>
      <c r="I16" s="370" t="s">
        <v>16</v>
      </c>
      <c r="J16" s="369" t="s">
        <v>16</v>
      </c>
      <c r="K16" s="370" t="s">
        <v>16</v>
      </c>
      <c r="L16" s="370" t="s">
        <v>16</v>
      </c>
      <c r="M16" s="369" t="s">
        <v>16</v>
      </c>
      <c r="N16" s="370" t="s">
        <v>16</v>
      </c>
      <c r="O16" s="370" t="s">
        <v>16</v>
      </c>
      <c r="P16" s="369" t="s">
        <v>16</v>
      </c>
      <c r="Q16" s="370" t="s">
        <v>16</v>
      </c>
      <c r="R16" s="370" t="s">
        <v>16</v>
      </c>
      <c r="S16" s="369" t="s">
        <v>16</v>
      </c>
      <c r="T16" s="369" t="s">
        <v>16</v>
      </c>
      <c r="U16" s="66"/>
      <c r="V16" s="66"/>
      <c r="W16" s="66"/>
      <c r="X16" s="66"/>
      <c r="Y16" s="66"/>
      <c r="Z16" s="66"/>
      <c r="AA16" s="66"/>
      <c r="AB16" s="66"/>
      <c r="AC16" s="66"/>
    </row>
    <row r="17" spans="1:29" ht="14.85" customHeight="1">
      <c r="A17" s="264" t="s">
        <v>22</v>
      </c>
      <c r="B17" s="282">
        <v>0</v>
      </c>
      <c r="C17" s="159">
        <f>IF(B17="","",IF(VLOOKUP($A17, 'Ex Ante LI &amp; Eligibility Stats'!$A$6:$N$18,C$4,FALSE)="N/A",0,VLOOKUP($A17, 'Ex Ante LI &amp; Eligibility Stats'!$A$6:$N$18,C$4,FALSE)*B17/1000))</f>
        <v>0</v>
      </c>
      <c r="D17" s="161">
        <f>IF(B17="","",IF(VLOOKUP($A17, 'Ex Post LI &amp; Eligibility Stats'!$A$6:$N$18,D$4,FALSE)="N/A",0,VLOOKUP($A17,'Ex Post LI &amp; Eligibility Stats'!$A$6:$N$18,D$4,FALSE)*B17/1000))</f>
        <v>0</v>
      </c>
      <c r="E17" s="171">
        <v>0</v>
      </c>
      <c r="F17" s="159">
        <f>IF(E17="","",IF(VLOOKUP($A17, 'Ex Ante LI &amp; Eligibility Stats'!$A$6:$N$18,F$4,FALSE)="N/A",0,VLOOKUP($A17, 'Ex Ante LI &amp; Eligibility Stats'!$A$6:$N$18,F$4,FALSE)*E17/1000))</f>
        <v>0</v>
      </c>
      <c r="G17" s="161">
        <f>IF(E17="","",IF(VLOOKUP($A17, 'Ex Post LI &amp; Eligibility Stats'!$A$6:$N$18,G$4,FALSE)="N/A",0,VLOOKUP($A17,'Ex Post LI &amp; Eligibility Stats'!$A$6:$N$18,G$4,FALSE)*E17/1000))</f>
        <v>0</v>
      </c>
      <c r="H17" s="171">
        <v>0</v>
      </c>
      <c r="I17" s="159">
        <f>IF(H17="","",IF(VLOOKUP($A17, 'Ex Ante LI &amp; Eligibility Stats'!$A$6:$N$18,I$4,FALSE)="N/A",0,VLOOKUP($A17, 'Ex Ante LI &amp; Eligibility Stats'!$A$6:$N$18,I$4,FALSE)*H17/1000))</f>
        <v>0</v>
      </c>
      <c r="J17" s="161">
        <f>IF(H17="","",IF(VLOOKUP($A17, 'Ex Post LI &amp; Eligibility Stats'!$A$6:$N$18,J$4,FALSE)="N/A",0,VLOOKUP($A17,'Ex Post LI &amp; Eligibility Stats'!$A$6:$N$18,J$4,FALSE)*H17/1000))</f>
        <v>0</v>
      </c>
      <c r="K17" s="282">
        <v>0</v>
      </c>
      <c r="L17" s="159">
        <f>IF(K17="","",IF(VLOOKUP($A17, 'Ex Ante LI &amp; Eligibility Stats'!$A$6:$N$18,L$4,FALSE)="N/A",0,VLOOKUP($A17, 'Ex Ante LI &amp; Eligibility Stats'!$A$6:$N$18,L$4,FALSE)*K17/1000))</f>
        <v>0</v>
      </c>
      <c r="M17" s="161">
        <f>IF(K17="","",IF(VLOOKUP($A17, 'Ex Post LI &amp; Eligibility Stats'!$A$6:$N$18,M$4,FALSE)="N/A",0,VLOOKUP($A17,'Ex Post LI &amp; Eligibility Stats'!$A$6:$N$18,M$4,FALSE)*K17/1000))</f>
        <v>0</v>
      </c>
      <c r="N17" s="390">
        <v>17</v>
      </c>
      <c r="O17" s="164">
        <v>2.2250000000000001</v>
      </c>
      <c r="P17" s="169">
        <f>IF(N17="","",IF(VLOOKUP($A17, 'Ex Post LI &amp; Eligibility Stats'!$A$6:$N$18,P$4,FALSE)="N/A",0,VLOOKUP($A17,'Ex Post LI &amp; Eligibility Stats'!$A$6:$N$18,P$4,FALSE)*N17/1000))</f>
        <v>2.5409899999999999</v>
      </c>
      <c r="Q17" s="478">
        <v>19</v>
      </c>
      <c r="R17" s="171">
        <v>2.2749999999999999</v>
      </c>
      <c r="S17" s="171">
        <f>IF(Q17="","",IF(VLOOKUP($A17, 'Ex Post LI &amp; Eligibility Stats'!$A$6:$N$18,S$4,FALSE)="N/A",0,VLOOKUP($A17,'Ex Post LI &amp; Eligibility Stats'!$A$6:$N$18,S$4,FALSE)*Q17/1000))</f>
        <v>2.8399299999999998</v>
      </c>
      <c r="T17" s="899">
        <v>596440</v>
      </c>
      <c r="U17" s="66"/>
      <c r="V17" s="66"/>
      <c r="W17" s="66"/>
      <c r="X17" s="66"/>
      <c r="Y17" s="66"/>
      <c r="Z17" s="66"/>
      <c r="AA17" s="66"/>
      <c r="AB17" s="66"/>
      <c r="AC17" s="66"/>
    </row>
    <row r="18" spans="1:29" ht="13.5" customHeight="1">
      <c r="A18" s="264" t="s">
        <v>23</v>
      </c>
      <c r="B18" s="282">
        <v>0</v>
      </c>
      <c r="C18" s="159">
        <f>IF(B18="","",IF(VLOOKUP($A18, 'Ex Ante LI &amp; Eligibility Stats'!$A$6:$N$18,C$4,FALSE)="N/A",0,VLOOKUP($A18, 'Ex Ante LI &amp; Eligibility Stats'!$A$6:$N$18,C$4,FALSE)*B18/1000))</f>
        <v>0</v>
      </c>
      <c r="D18" s="161">
        <f>IF(B18="","",IF(VLOOKUP($A18, 'Ex Post LI &amp; Eligibility Stats'!$A$6:$N$18,D$4,FALSE)="N/A",0,VLOOKUP($A18,'Ex Post LI &amp; Eligibility Stats'!$A$6:$N$18,D$4,FALSE)*B18/1000))</f>
        <v>0</v>
      </c>
      <c r="E18" s="171">
        <v>0</v>
      </c>
      <c r="F18" s="159">
        <f>IF(E18="","",IF(VLOOKUP($A18, 'Ex Ante LI &amp; Eligibility Stats'!$A$6:$N$18,F$4,FALSE)="N/A",0,VLOOKUP($A18, 'Ex Ante LI &amp; Eligibility Stats'!$A$6:$N$18,F$4,FALSE)*E18/1000))</f>
        <v>0</v>
      </c>
      <c r="G18" s="161">
        <f>IF(E18="","",IF(VLOOKUP($A18, 'Ex Post LI &amp; Eligibility Stats'!$A$6:$N$18,G$4,FALSE)="N/A",0,VLOOKUP($A18,'Ex Post LI &amp; Eligibility Stats'!$A$6:$N$18,G$4,FALSE)*E18/1000))</f>
        <v>0</v>
      </c>
      <c r="H18" s="171">
        <v>0</v>
      </c>
      <c r="I18" s="159">
        <f>IF(H18="","",IF(VLOOKUP($A18, 'Ex Ante LI &amp; Eligibility Stats'!$A$6:$N$18,I$4,FALSE)="N/A",0,VLOOKUP($A18, 'Ex Ante LI &amp; Eligibility Stats'!$A$6:$N$18,I$4,FALSE)*H18/1000))</f>
        <v>0</v>
      </c>
      <c r="J18" s="161">
        <f>IF(H18="","",IF(VLOOKUP($A18, 'Ex Post LI &amp; Eligibility Stats'!$A$6:$N$18,J$4,FALSE)="N/A",0,VLOOKUP($A18,'Ex Post LI &amp; Eligibility Stats'!$A$6:$N$18,J$4,FALSE)*H18/1000))</f>
        <v>0</v>
      </c>
      <c r="K18" s="282">
        <v>0</v>
      </c>
      <c r="L18" s="159">
        <f>IF(K18="","",IF(VLOOKUP($A18, 'Ex Ante LI &amp; Eligibility Stats'!$A$6:$N$18,L$4,FALSE)="N/A",0,VLOOKUP($A18, 'Ex Ante LI &amp; Eligibility Stats'!$A$6:$N$18,L$4,FALSE)*K18/1000))</f>
        <v>0</v>
      </c>
      <c r="M18" s="161">
        <f>IF(K18="","",IF(VLOOKUP($A18, 'Ex Post LI &amp; Eligibility Stats'!$A$6:$N$18,M$4,FALSE)="N/A",0,VLOOKUP($A18,'Ex Post LI &amp; Eligibility Stats'!$A$6:$N$18,M$4,FALSE)*K18/1000))</f>
        <v>0</v>
      </c>
      <c r="N18" s="390">
        <v>878</v>
      </c>
      <c r="O18" s="164">
        <v>20.283000000000001</v>
      </c>
      <c r="P18" s="165">
        <f>IF(N18="","",IF(VLOOKUP($A18, 'Ex Post LI &amp; Eligibility Stats'!$A$6:$N$18,P$4,FALSE)="N/A",0,VLOOKUP($A18,'Ex Post LI &amp; Eligibility Stats'!$A$6:$N$18,P$4,FALSE)*N18/1000))</f>
        <v>23.943060000000003</v>
      </c>
      <c r="Q18" s="479">
        <v>907</v>
      </c>
      <c r="R18" s="171">
        <v>22.437999999999999</v>
      </c>
      <c r="S18" s="171">
        <f>IF(Q18="","",IF(VLOOKUP($A18, 'Ex Post LI &amp; Eligibility Stats'!$A$6:$N$18,S$4,FALSE)="N/A",0,VLOOKUP($A18,'Ex Post LI &amp; Eligibility Stats'!$A$6:$N$18,S$4,FALSE)*Q18/1000))</f>
        <v>24.733889999999999</v>
      </c>
      <c r="T18" s="899"/>
      <c r="U18" s="66"/>
      <c r="V18" s="66"/>
      <c r="W18" s="66"/>
      <c r="X18" s="66"/>
      <c r="Y18" s="66"/>
      <c r="Z18" s="66"/>
      <c r="AA18" s="66"/>
      <c r="AB18" s="66"/>
      <c r="AC18" s="66"/>
    </row>
    <row r="19" spans="1:29" ht="14.85" customHeight="1">
      <c r="A19" s="246" t="s">
        <v>296</v>
      </c>
      <c r="B19" s="370" t="s">
        <v>16</v>
      </c>
      <c r="C19" s="370" t="s">
        <v>16</v>
      </c>
      <c r="D19" s="369" t="s">
        <v>16</v>
      </c>
      <c r="E19" s="370" t="s">
        <v>16</v>
      </c>
      <c r="F19" s="370" t="s">
        <v>16</v>
      </c>
      <c r="G19" s="369" t="s">
        <v>16</v>
      </c>
      <c r="H19" s="370" t="s">
        <v>16</v>
      </c>
      <c r="I19" s="370" t="s">
        <v>16</v>
      </c>
      <c r="J19" s="369" t="s">
        <v>16</v>
      </c>
      <c r="K19" s="370" t="s">
        <v>16</v>
      </c>
      <c r="L19" s="370" t="s">
        <v>16</v>
      </c>
      <c r="M19" s="369" t="s">
        <v>16</v>
      </c>
      <c r="N19" s="370" t="s">
        <v>16</v>
      </c>
      <c r="O19" s="370" t="s">
        <v>16</v>
      </c>
      <c r="P19" s="369" t="s">
        <v>16</v>
      </c>
      <c r="Q19" s="370" t="s">
        <v>16</v>
      </c>
      <c r="R19" s="370" t="s">
        <v>16</v>
      </c>
      <c r="S19" s="369" t="s">
        <v>16</v>
      </c>
      <c r="T19" s="368" t="s">
        <v>16</v>
      </c>
      <c r="U19" s="66"/>
      <c r="V19" s="66"/>
      <c r="W19" s="66"/>
      <c r="X19" s="66"/>
      <c r="Y19" s="66"/>
      <c r="Z19" s="66"/>
      <c r="AA19" s="66"/>
      <c r="AB19" s="66"/>
      <c r="AC19" s="66"/>
    </row>
    <row r="20" spans="1:29" ht="13.5" customHeight="1">
      <c r="A20" s="264" t="s">
        <v>24</v>
      </c>
      <c r="B20" s="282">
        <v>2335</v>
      </c>
      <c r="C20" s="134">
        <f>IF(B20="","",IF(VLOOKUP($A20, 'Ex Ante LI &amp; Eligibility Stats'!$A$6:$N$18,C$4,FALSE)="N/A",0,VLOOKUP($A20, 'Ex Ante LI &amp; Eligibility Stats'!$A$6:$N$18,C$4,FALSE)*B20/1000))</f>
        <v>10.904450000000001</v>
      </c>
      <c r="D20" s="135">
        <f>IF(B20="","",IF(VLOOKUP($A20, 'Ex Post LI &amp; Eligibility Stats'!$A$6:$N$18,D$4,FALSE)="N/A",0,VLOOKUP($A20,'Ex Post LI &amp; Eligibility Stats'!$A$6:$N$18,D$4,FALSE)*B20/1000))</f>
        <v>33.55395</v>
      </c>
      <c r="E20" s="282">
        <v>2286</v>
      </c>
      <c r="F20" s="134">
        <f>IF(E20="","",IF(VLOOKUP($A20, 'Ex Ante LI &amp; Eligibility Stats'!$A$6:$N$18,F$4,FALSE)="N/A",0,VLOOKUP($A20, 'Ex Ante LI &amp; Eligibility Stats'!$A$6:$N$18,F$4,FALSE)*E20/1000))</f>
        <v>11.49858</v>
      </c>
      <c r="G20" s="135">
        <f>IF(E20="","",IF(VLOOKUP($A20, 'Ex Post LI &amp; Eligibility Stats'!$A$6:$N$18,G$4,FALSE)="N/A",0,VLOOKUP($A20,'Ex Post LI &amp; Eligibility Stats'!$A$6:$N$18,G$4,FALSE)*E20/1000))</f>
        <v>32.849820000000001</v>
      </c>
      <c r="H20" s="111">
        <v>2288</v>
      </c>
      <c r="I20" s="134">
        <f>IF(H20="","",IF(VLOOKUP($A20, 'Ex Ante LI &amp; Eligibility Stats'!$A$6:$N$18,I$4,FALSE)="N/A",0,VLOOKUP($A20, 'Ex Ante LI &amp; Eligibility Stats'!$A$6:$N$18,I$4,FALSE)*H20/1000))</f>
        <v>13.133120000000002</v>
      </c>
      <c r="J20" s="135">
        <f>IF(H20="","",IF(VLOOKUP($A20, 'Ex Post LI &amp; Eligibility Stats'!$A$6:$N$18,J$4,FALSE)="N/A",0,VLOOKUP($A20,'Ex Post LI &amp; Eligibility Stats'!$A$6:$N$18,J$4,FALSE)*H20/1000))</f>
        <v>32.87856</v>
      </c>
      <c r="K20" s="63">
        <v>2466</v>
      </c>
      <c r="L20" s="134">
        <f>IF(K20="","",IF(VLOOKUP($A20, 'Ex Ante LI &amp; Eligibility Stats'!$A$6:$N$18,L$4,FALSE)="N/A",0,VLOOKUP($A20, 'Ex Ante LI &amp; Eligibility Stats'!$A$6:$N$18,L$4,FALSE)*K20/1000))</f>
        <v>30.40578</v>
      </c>
      <c r="M20" s="161">
        <f>IF(K20="","",IF(VLOOKUP($A20, 'Ex Post LI &amp; Eligibility Stats'!$A$6:$N$18,M$4,FALSE)="N/A",0,VLOOKUP($A20,'Ex Post LI &amp; Eligibility Stats'!$A$6:$N$18,M$4,FALSE)*K20/1000))</f>
        <v>35.436419999999998</v>
      </c>
      <c r="N20" s="111">
        <v>2329</v>
      </c>
      <c r="O20" s="164">
        <f>IF(N20="","",IF(VLOOKUP($A20, 'Ex Ante LI &amp; Eligibility Stats'!$A$6:$N$18,O$4,FALSE)="N/A",0,VLOOKUP($A20, 'Ex Ante LI &amp; Eligibility Stats'!$A$6:$N$18,O$4,FALSE)*N20/1000))</f>
        <v>30.556480000000001</v>
      </c>
      <c r="P20" s="169">
        <f>IF(N20="","",IF(VLOOKUP($A20, 'Ex Post LI &amp; Eligibility Stats'!$A$6:$N$18,P$4,FALSE)="N/A",0,VLOOKUP($A20,'Ex Post LI &amp; Eligibility Stats'!$A$6:$N$18,P$4,FALSE)*N20/1000))</f>
        <v>33.467729999999996</v>
      </c>
      <c r="Q20" s="480">
        <v>2270</v>
      </c>
      <c r="R20" s="171">
        <f>IF(Q20="","",IF(VLOOKUP($A20, 'Ex Ante LI &amp; Eligibility Stats'!$A$6:$N$18,R$4,FALSE)="N/A",0,VLOOKUP($A20, 'Ex Ante LI &amp; Eligibility Stats'!$A$6:$N$18,R$4,FALSE)*Q20/1000))</f>
        <v>32.619900000000001</v>
      </c>
      <c r="S20" s="63">
        <f>IF(Q20="","",IF(VLOOKUP($A20, 'Ex Post LI &amp; Eligibility Stats'!$A$6:$N$18,S$4,FALSE)="N/A",0,VLOOKUP($A20,'Ex Post LI &amp; Eligibility Stats'!$A$6:$N$18,S$4,FALSE)*Q20/1000))</f>
        <v>32.619900000000001</v>
      </c>
      <c r="T20" s="265">
        <v>5571</v>
      </c>
      <c r="U20" s="66"/>
      <c r="V20" s="66"/>
      <c r="W20" s="66"/>
      <c r="X20" s="66"/>
      <c r="Y20" s="66"/>
      <c r="Z20" s="66"/>
      <c r="AA20" s="66"/>
      <c r="AB20" s="66"/>
      <c r="AC20" s="66"/>
    </row>
    <row r="21" spans="1:29" ht="13.5" customHeight="1">
      <c r="A21" s="264" t="s">
        <v>25</v>
      </c>
      <c r="B21" s="339">
        <v>52286</v>
      </c>
      <c r="C21" s="134">
        <f>IF(B21="","",IF(VLOOKUP($A21, 'Ex Ante LI &amp; Eligibility Stats'!$A$6:$N$18,C$4,FALSE)="N/A",0,VLOOKUP($A21, 'Ex Ante LI &amp; Eligibility Stats'!$A$6:$N$18,C$4,FALSE)*B21/1000))</f>
        <v>6.79718</v>
      </c>
      <c r="D21" s="135">
        <f>IF(B21="","",IF(VLOOKUP($A21, 'Ex Post LI &amp; Eligibility Stats'!$A$6:$N$18,D$4,FALSE)="N/A",0,VLOOKUP($A21,'Ex Post LI &amp; Eligibility Stats'!$A$6:$N$18,D$4,FALSE)*B21/1000))</f>
        <v>37.645919999999997</v>
      </c>
      <c r="E21" s="282">
        <v>51511</v>
      </c>
      <c r="F21" s="134">
        <f>IF(E21="","",IF(VLOOKUP($A21, 'Ex Ante LI &amp; Eligibility Stats'!$A$6:$N$18,F$4,FALSE)="N/A",0,VLOOKUP($A21, 'Ex Ante LI &amp; Eligibility Stats'!$A$6:$N$18,F$4,FALSE)*E21/1000))</f>
        <v>6.1813199999999995</v>
      </c>
      <c r="G21" s="135">
        <f>IF(E21="","",IF(VLOOKUP($A21, 'Ex Post LI &amp; Eligibility Stats'!$A$6:$N$18,G$4,FALSE)="N/A",0,VLOOKUP($A21,'Ex Post LI &amp; Eligibility Stats'!$A$6:$N$18,G$4,FALSE)*E21/1000))</f>
        <v>37.087919999999997</v>
      </c>
      <c r="H21" s="111">
        <v>51169</v>
      </c>
      <c r="I21" s="134">
        <f>IF(H21="","",IF(VLOOKUP($A21, 'Ex Ante LI &amp; Eligibility Stats'!$A$6:$N$18,I$4,FALSE)="N/A",0,VLOOKUP($A21, 'Ex Ante LI &amp; Eligibility Stats'!$A$6:$N$18,I$4,FALSE)*H21/1000))</f>
        <v>6.1402799999999997</v>
      </c>
      <c r="J21" s="135">
        <f>IF(H21="","",IF(VLOOKUP($A21, 'Ex Post LI &amp; Eligibility Stats'!$A$6:$N$18,J$4,FALSE)="N/A",0,VLOOKUP($A21,'Ex Post LI &amp; Eligibility Stats'!$A$6:$N$18,J$4,FALSE)*H21/1000))</f>
        <v>36.841680000000004</v>
      </c>
      <c r="K21" s="63">
        <v>47768</v>
      </c>
      <c r="L21" s="134">
        <f>IF(K21="","",IF(VLOOKUP($A21, 'Ex Ante LI &amp; Eligibility Stats'!$A$6:$N$18,L$4,FALSE)="N/A",0,VLOOKUP($A21, 'Ex Ante LI &amp; Eligibility Stats'!$A$6:$N$18,L$4,FALSE)*K21/1000))</f>
        <v>14.80808</v>
      </c>
      <c r="M21" s="161">
        <f>IF(K21="","",IF(VLOOKUP($A21, 'Ex Post LI &amp; Eligibility Stats'!$A$6:$N$18,M$4,FALSE)="N/A",0,VLOOKUP($A21,'Ex Post LI &amp; Eligibility Stats'!$A$6:$N$18,M$4,FALSE)*K21/1000))</f>
        <v>34.392960000000002</v>
      </c>
      <c r="N21" s="111">
        <v>46994</v>
      </c>
      <c r="O21" s="164">
        <f>IF(N21="","",IF(VLOOKUP($A21, 'Ex Ante LI &amp; Eligibility Stats'!$A$6:$N$18,O$4,FALSE)="N/A",0,VLOOKUP($A21, 'Ex Ante LI &amp; Eligibility Stats'!$A$6:$N$18,O$4,FALSE)*N21/1000))</f>
        <v>16.447899999999997</v>
      </c>
      <c r="P21" s="165">
        <f>IF(N21="","",IF(VLOOKUP($A21, 'Ex Post LI &amp; Eligibility Stats'!$A$6:$N$18,P$4,FALSE)="N/A",0,VLOOKUP($A21,'Ex Post LI &amp; Eligibility Stats'!$A$6:$N$18,P$4,FALSE)*N21/1000))</f>
        <v>33.835680000000004</v>
      </c>
      <c r="Q21" s="111">
        <v>46450</v>
      </c>
      <c r="R21" s="171">
        <f>IF(Q21="","",IF(VLOOKUP($A21, 'Ex Ante LI &amp; Eligibility Stats'!$A$6:$N$18,R$4,FALSE)="N/A",0,VLOOKUP($A21, 'Ex Ante LI &amp; Eligibility Stats'!$A$6:$N$18,R$4,FALSE)*Q21/1000))</f>
        <v>18.579999999999998</v>
      </c>
      <c r="S21" s="63">
        <f>IF(Q21="","",IF(VLOOKUP($A21, 'Ex Post LI &amp; Eligibility Stats'!$A$6:$N$18,S$4,FALSE)="N/A",0,VLOOKUP($A21,'Ex Post LI &amp; Eligibility Stats'!$A$6:$N$18,S$4,FALSE)*Q21/1000))</f>
        <v>33.444000000000003</v>
      </c>
      <c r="T21" s="265">
        <v>91737</v>
      </c>
      <c r="U21" s="66"/>
      <c r="V21" s="66"/>
      <c r="W21" s="66"/>
      <c r="X21" s="66"/>
      <c r="Y21" s="66"/>
      <c r="Z21" s="66"/>
      <c r="AA21" s="66"/>
      <c r="AB21" s="66"/>
      <c r="AC21" s="66"/>
    </row>
    <row r="22" spans="1:29" ht="13.5" customHeight="1">
      <c r="A22" s="264" t="s">
        <v>26</v>
      </c>
      <c r="B22" s="339">
        <v>180212</v>
      </c>
      <c r="C22" s="134">
        <f>IF(B22="","",IF(VLOOKUP($A22, 'Ex Ante LI &amp; Eligibility Stats'!$A$6:$N$18,C$4,FALSE)="N/A",0,VLOOKUP($A22, 'Ex Ante LI &amp; Eligibility Stats'!$A$6:$N$18,C$4,FALSE)*B22/1000))</f>
        <v>7.2084800000000007</v>
      </c>
      <c r="D22" s="135">
        <f>IF(B22="","",IF(VLOOKUP($A22, 'Ex Post LI &amp; Eligibility Stats'!$A$6:$N$18,D$4,FALSE)="N/A",0,VLOOKUP($A22,'Ex Post LI &amp; Eligibility Stats'!$A$6:$N$18,D$4,FALSE)*B22/1000))</f>
        <v>12.614840000000003</v>
      </c>
      <c r="E22" s="282">
        <v>179336</v>
      </c>
      <c r="F22" s="134">
        <f>IF(E22="","",IF(VLOOKUP($A22, 'Ex Ante LI &amp; Eligibility Stats'!$A$6:$N$18,F$4,FALSE)="N/A",0,VLOOKUP($A22, 'Ex Ante LI &amp; Eligibility Stats'!$A$6:$N$18,F$4,FALSE)*E22/1000))</f>
        <v>7.1734400000000003</v>
      </c>
      <c r="G22" s="135">
        <f>IF(E22="","",IF(VLOOKUP($A22, 'Ex Post LI &amp; Eligibility Stats'!$A$6:$N$18,G$4,FALSE)="N/A",0,VLOOKUP($A22,'Ex Post LI &amp; Eligibility Stats'!$A$6:$N$18,G$4,FALSE)*E22/1000))</f>
        <v>12.553520000000001</v>
      </c>
      <c r="H22" s="111">
        <v>178107</v>
      </c>
      <c r="I22" s="134">
        <f>IF(H22="","",IF(VLOOKUP($A22, 'Ex Ante LI &amp; Eligibility Stats'!$A$6:$N$18,I$4,FALSE)="N/A",0,VLOOKUP($A22, 'Ex Ante LI &amp; Eligibility Stats'!$A$6:$N$18,I$4,FALSE)*H22/1000))</f>
        <v>5.34321</v>
      </c>
      <c r="J22" s="135">
        <f>IF(H22="","",IF(VLOOKUP($A22, 'Ex Post LI &amp; Eligibility Stats'!$A$6:$N$18,J$4,FALSE)="N/A",0,VLOOKUP($A22,'Ex Post LI &amp; Eligibility Stats'!$A$6:$N$18,J$4,FALSE)*H22/1000))</f>
        <v>12.467490000000002</v>
      </c>
      <c r="K22" s="63">
        <v>168148</v>
      </c>
      <c r="L22" s="134">
        <f>IF(K22="","",IF(VLOOKUP($A22, 'Ex Ante LI &amp; Eligibility Stats'!$A$6:$N$18,L$4,FALSE)="N/A",0,VLOOKUP($A22, 'Ex Ante LI &amp; Eligibility Stats'!$A$6:$N$18,L$4,FALSE)*K22/1000))</f>
        <v>8.4073999999999991</v>
      </c>
      <c r="M22" s="161">
        <f>IF(K22="","",IF(VLOOKUP($A22, 'Ex Post LI &amp; Eligibility Stats'!$A$6:$N$18,M$4,FALSE)="N/A",0,VLOOKUP($A22,'Ex Post LI &amp; Eligibility Stats'!$A$6:$N$18,M$4,FALSE)*K22/1000))</f>
        <v>11.77036</v>
      </c>
      <c r="N22" s="111">
        <v>163972</v>
      </c>
      <c r="O22" s="164">
        <f>IF(N22="","",IF(VLOOKUP($A22, 'Ex Ante LI &amp; Eligibility Stats'!$A$6:$N$18,O$4,FALSE)="N/A",0,VLOOKUP($A22, 'Ex Ante LI &amp; Eligibility Stats'!$A$6:$N$18,O$4,FALSE)*N22/1000))</f>
        <v>9.8383199999999995</v>
      </c>
      <c r="P22" s="165">
        <f>IF(N22="","",IF(VLOOKUP($A22, 'Ex Post LI &amp; Eligibility Stats'!$A$6:$N$18,P$4,FALSE)="N/A",0,VLOOKUP($A22,'Ex Post LI &amp; Eligibility Stats'!$A$6:$N$18,P$4,FALSE)*N22/1000))</f>
        <v>11.47804</v>
      </c>
      <c r="Q22" s="111">
        <v>161375</v>
      </c>
      <c r="R22" s="171">
        <f>IF(Q22="","",IF(VLOOKUP($A22, 'Ex Ante LI &amp; Eligibility Stats'!$A$6:$N$18,R$4,FALSE)="N/A",0,VLOOKUP($A22, 'Ex Ante LI &amp; Eligibility Stats'!$A$6:$N$18,R$4,FALSE)*Q22/1000))</f>
        <v>11.296250000000002</v>
      </c>
      <c r="S22" s="63">
        <f>IF(Q22="","",IF(VLOOKUP($A22, 'Ex Post LI &amp; Eligibility Stats'!$A$6:$N$18,S$4,FALSE)="N/A",0,VLOOKUP($A22,'Ex Post LI &amp; Eligibility Stats'!$A$6:$N$18,S$4,FALSE)*Q22/1000))</f>
        <v>11.296250000000002</v>
      </c>
      <c r="T22" s="265">
        <v>316835</v>
      </c>
      <c r="U22" s="66"/>
      <c r="V22" s="66"/>
      <c r="W22" s="66"/>
      <c r="X22" s="66"/>
      <c r="Y22" s="66"/>
      <c r="Z22" s="66"/>
      <c r="AA22" s="66"/>
      <c r="AB22" s="66"/>
      <c r="AC22" s="66"/>
    </row>
    <row r="23" spans="1:29" ht="14.85" customHeight="1">
      <c r="A23" s="158" t="s">
        <v>27</v>
      </c>
      <c r="B23" s="267">
        <v>141685</v>
      </c>
      <c r="C23" s="136">
        <f>IF(B23="","",IF(VLOOKUP($A23, 'Ex Ante LI &amp; Eligibility Stats'!$A$6:$N$18,C$4,FALSE)="N/A",0,VLOOKUP($A23, 'Ex Ante LI &amp; Eligibility Stats'!$A$6:$N$18,C$4,FALSE)*B23/1000))</f>
        <v>8.501100000000001</v>
      </c>
      <c r="D23" s="137">
        <f>IF(B23="","",IF(VLOOKUP($A23, 'Ex Post LI &amp; Eligibility Stats'!$A$6:$N$18,D$4,FALSE)="N/A",0,VLOOKUP($A23,'Ex Post LI &amp; Eligibility Stats'!$A$6:$N$18,D$4,FALSE)*B23/1000))</f>
        <v>28.337</v>
      </c>
      <c r="E23" s="267">
        <v>139190</v>
      </c>
      <c r="F23" s="136">
        <f>IF(E23="","",IF(VLOOKUP($A23, 'Ex Ante LI &amp; Eligibility Stats'!$A$6:$N$18,F$4,FALSE)="N/A",0,VLOOKUP($A23, 'Ex Ante LI &amp; Eligibility Stats'!$A$6:$N$18,F$4,FALSE)*E23/1000))</f>
        <v>8.3513999999999999</v>
      </c>
      <c r="G23" s="137">
        <f>IF(E23="","",IF(VLOOKUP($A23, 'Ex Post LI &amp; Eligibility Stats'!$A$6:$N$18,G$4,FALSE)="N/A",0,VLOOKUP($A23,'Ex Post LI &amp; Eligibility Stats'!$A$6:$N$18,G$4,FALSE)*E23/1000))</f>
        <v>27.838000000000001</v>
      </c>
      <c r="H23" s="112">
        <v>139597</v>
      </c>
      <c r="I23" s="136">
        <f>IF(H23="","",IF(VLOOKUP($A23, 'Ex Ante LI &amp; Eligibility Stats'!$A$6:$N$18,I$4,FALSE)="N/A",0,VLOOKUP($A23, 'Ex Ante LI &amp; Eligibility Stats'!$A$6:$N$18,I$4,FALSE)*H23/1000))</f>
        <v>8.3758199999999992</v>
      </c>
      <c r="J23" s="137">
        <f>IF(H23="","",IF(VLOOKUP($A23, 'Ex Post LI &amp; Eligibility Stats'!$A$6:$N$18,J$4,FALSE)="N/A",0,VLOOKUP($A23,'Ex Post LI &amp; Eligibility Stats'!$A$6:$N$18,J$4,FALSE)*H23/1000))</f>
        <v>27.919400000000003</v>
      </c>
      <c r="K23" s="112">
        <v>128954</v>
      </c>
      <c r="L23" s="136">
        <f>IF(K23="","",IF(VLOOKUP($A23, 'Ex Ante LI &amp; Eligibility Stats'!$A$6:$N$18,L$4,FALSE)="N/A",0,VLOOKUP($A23, 'Ex Ante LI &amp; Eligibility Stats'!$A$6:$N$18,L$4,FALSE)*K23/1000))</f>
        <v>6.4477000000000011</v>
      </c>
      <c r="M23" s="162">
        <f>IF(K23="","",IF(VLOOKUP($A23, 'Ex Post LI &amp; Eligibility Stats'!$A$6:$N$18,M$4,FALSE)="N/A",0,VLOOKUP($A23,'Ex Post LI &amp; Eligibility Stats'!$A$6:$N$18,M$4,FALSE)*K23/1000))</f>
        <v>25.790800000000004</v>
      </c>
      <c r="N23" s="112">
        <v>129013</v>
      </c>
      <c r="O23" s="166">
        <f>IF(N23="","",IF(VLOOKUP($A23, 'Ex Ante LI &amp; Eligibility Stats'!$A$6:$N$18,O$4,FALSE)="N/A",0,VLOOKUP($A23, 'Ex Ante LI &amp; Eligibility Stats'!$A$6:$N$18,O$4,FALSE)*N23/1000))</f>
        <v>12.901300000000001</v>
      </c>
      <c r="P23" s="167">
        <f>IF(N23="","",IF(VLOOKUP($A23, 'Ex Post LI &amp; Eligibility Stats'!$A$6:$N$18,P$4,FALSE)="N/A",0,VLOOKUP($A23,'Ex Post LI &amp; Eligibility Stats'!$A$6:$N$18,P$4,FALSE)*N23/1000))</f>
        <v>25.802600000000002</v>
      </c>
      <c r="Q23" s="170">
        <v>128517</v>
      </c>
      <c r="R23" s="172">
        <f>IF(Q23="","",IF(VLOOKUP($A23, 'Ex Ante LI &amp; Eligibility Stats'!$A$6:$N$18,R$4,FALSE)="N/A",0,VLOOKUP($A23, 'Ex Ante LI &amp; Eligibility Stats'!$A$6:$N$18,R$4,FALSE)*Q23/1000))</f>
        <v>23.133059999999997</v>
      </c>
      <c r="S23" s="170">
        <f>IF(Q23="","",IF(VLOOKUP($A23, 'Ex Post LI &amp; Eligibility Stats'!$A$6:$N$18,S$4,FALSE)="N/A",0,VLOOKUP($A23,'Ex Post LI &amp; Eligibility Stats'!$A$6:$N$18,S$4,FALSE)*Q23/1000))</f>
        <v>25.703400000000002</v>
      </c>
      <c r="T23" s="263" t="s">
        <v>16</v>
      </c>
    </row>
    <row r="24" spans="1:29" ht="14.1" customHeight="1" thickBot="1">
      <c r="A24" s="67" t="s">
        <v>29</v>
      </c>
      <c r="B24" s="337">
        <f t="shared" ref="B24:S24" si="1">SUM(B16:B23)</f>
        <v>376518</v>
      </c>
      <c r="C24" s="379">
        <f t="shared" si="1"/>
        <v>33.411210000000004</v>
      </c>
      <c r="D24" s="138">
        <f t="shared" si="1"/>
        <v>112.15171000000001</v>
      </c>
      <c r="E24" s="337">
        <f t="shared" si="1"/>
        <v>372323</v>
      </c>
      <c r="F24" s="379">
        <f t="shared" si="1"/>
        <v>33.204740000000001</v>
      </c>
      <c r="G24" s="138">
        <f t="shared" si="1"/>
        <v>110.32926</v>
      </c>
      <c r="H24" s="281">
        <f t="shared" si="1"/>
        <v>371161</v>
      </c>
      <c r="I24" s="379">
        <f t="shared" si="1"/>
        <v>32.992429999999999</v>
      </c>
      <c r="J24" s="138">
        <f t="shared" si="1"/>
        <v>110.10713000000001</v>
      </c>
      <c r="K24" s="337">
        <f t="shared" si="1"/>
        <v>347336</v>
      </c>
      <c r="L24" s="381">
        <f t="shared" si="1"/>
        <v>60.06895999999999</v>
      </c>
      <c r="M24" s="382">
        <f t="shared" si="1"/>
        <v>107.39054</v>
      </c>
      <c r="N24" s="337">
        <f t="shared" si="1"/>
        <v>343203</v>
      </c>
      <c r="O24" s="381">
        <f t="shared" si="1"/>
        <v>92.25200000000001</v>
      </c>
      <c r="P24" s="382">
        <f t="shared" si="1"/>
        <v>131.06810000000002</v>
      </c>
      <c r="Q24" s="281">
        <f t="shared" si="1"/>
        <v>339538</v>
      </c>
      <c r="R24" s="281">
        <f t="shared" si="1"/>
        <v>110.34220999999999</v>
      </c>
      <c r="S24" s="281">
        <f t="shared" si="1"/>
        <v>130.63737</v>
      </c>
      <c r="T24" s="268"/>
      <c r="U24" s="66"/>
      <c r="V24" s="66"/>
      <c r="W24" s="66"/>
      <c r="X24" s="66"/>
      <c r="Y24" s="66"/>
      <c r="Z24" s="66"/>
      <c r="AA24" s="66"/>
      <c r="AB24" s="66"/>
      <c r="AC24" s="66"/>
    </row>
    <row r="25" spans="1:29" ht="13.9" thickTop="1" thickBot="1">
      <c r="A25" s="65" t="s">
        <v>30</v>
      </c>
      <c r="B25" s="337">
        <f t="shared" ref="B25:S25" si="2">+B14+B24</f>
        <v>531434</v>
      </c>
      <c r="C25" s="379">
        <f t="shared" si="2"/>
        <v>223.18233000000001</v>
      </c>
      <c r="D25" s="139">
        <f t="shared" si="2"/>
        <v>424.86212999999998</v>
      </c>
      <c r="E25" s="337">
        <f t="shared" si="2"/>
        <v>526723</v>
      </c>
      <c r="F25" s="379">
        <f t="shared" si="2"/>
        <v>281.44688000000002</v>
      </c>
      <c r="G25" s="139">
        <f t="shared" si="2"/>
        <v>492.03669000000002</v>
      </c>
      <c r="H25" s="351">
        <f t="shared" si="2"/>
        <v>524799</v>
      </c>
      <c r="I25" s="379">
        <f t="shared" si="2"/>
        <v>294.15173000000004</v>
      </c>
      <c r="J25" s="139">
        <f t="shared" si="2"/>
        <v>505.55968000000007</v>
      </c>
      <c r="K25" s="337">
        <f t="shared" si="2"/>
        <v>500123</v>
      </c>
      <c r="L25" s="381">
        <f t="shared" si="2"/>
        <v>345.85075999999998</v>
      </c>
      <c r="M25" s="385">
        <f t="shared" si="2"/>
        <v>502.51530000000002</v>
      </c>
      <c r="N25" s="337">
        <f t="shared" si="2"/>
        <v>496132</v>
      </c>
      <c r="O25" s="381">
        <f t="shared" si="2"/>
        <v>431.06587000000002</v>
      </c>
      <c r="P25" s="385">
        <f>+P14+P24</f>
        <v>522.23993999999993</v>
      </c>
      <c r="Q25" s="381">
        <f t="shared" si="2"/>
        <v>490877</v>
      </c>
      <c r="R25" s="381">
        <f t="shared" si="2"/>
        <v>481.46365000000003</v>
      </c>
      <c r="S25" s="385">
        <f t="shared" si="2"/>
        <v>520.19136000000003</v>
      </c>
      <c r="T25" s="133"/>
      <c r="U25" s="66"/>
      <c r="V25" s="66"/>
      <c r="W25" s="66"/>
      <c r="X25" s="66"/>
      <c r="Y25" s="66"/>
      <c r="Z25" s="66"/>
      <c r="AA25" s="66"/>
      <c r="AB25" s="66"/>
      <c r="AC25" s="66"/>
    </row>
    <row r="26" spans="1:29" ht="13.15" thickTop="1">
      <c r="A26" s="264"/>
      <c r="B26" s="171"/>
      <c r="C26" s="68"/>
      <c r="D26" s="68"/>
      <c r="E26" s="69"/>
      <c r="F26" s="68"/>
      <c r="G26" s="68"/>
      <c r="H26" s="68"/>
      <c r="I26" s="68"/>
      <c r="J26" s="68"/>
      <c r="K26" s="69"/>
      <c r="L26" s="70"/>
      <c r="M26" s="70"/>
      <c r="N26" s="69"/>
      <c r="O26" s="69"/>
      <c r="P26" s="69"/>
      <c r="Q26" s="79"/>
      <c r="R26" s="80"/>
      <c r="S26" s="80"/>
    </row>
    <row r="27" spans="1:29" ht="12.6" hidden="1" customHeight="1">
      <c r="A27" s="264"/>
      <c r="B27" s="171"/>
      <c r="C27" s="202">
        <f>C4+6</f>
        <v>8</v>
      </c>
      <c r="D27" s="202">
        <f>D4+6</f>
        <v>8</v>
      </c>
      <c r="E27" s="203"/>
      <c r="F27" s="202">
        <f>F4+6</f>
        <v>9</v>
      </c>
      <c r="G27" s="202">
        <f>G4+6</f>
        <v>9</v>
      </c>
      <c r="H27" s="202"/>
      <c r="I27" s="202">
        <f>I4+6</f>
        <v>10</v>
      </c>
      <c r="J27" s="202">
        <f>J4+6</f>
        <v>10</v>
      </c>
      <c r="K27" s="203"/>
      <c r="L27" s="204">
        <f>L4+6</f>
        <v>11</v>
      </c>
      <c r="M27" s="204">
        <f>M4+6</f>
        <v>11</v>
      </c>
      <c r="N27" s="203"/>
      <c r="O27" s="203">
        <f>O4+6</f>
        <v>12</v>
      </c>
      <c r="P27" s="203">
        <f>P4+6</f>
        <v>12</v>
      </c>
      <c r="Q27" s="202"/>
      <c r="R27" s="203">
        <f>R4+6</f>
        <v>13</v>
      </c>
      <c r="S27" s="203">
        <f>S4+6</f>
        <v>13</v>
      </c>
    </row>
    <row r="28" spans="1:29" ht="11.25" customHeight="1">
      <c r="A28" s="247"/>
      <c r="B28" s="894" t="s">
        <v>31</v>
      </c>
      <c r="C28" s="895"/>
      <c r="D28" s="896"/>
      <c r="E28" s="894" t="s">
        <v>32</v>
      </c>
      <c r="F28" s="895"/>
      <c r="G28" s="896"/>
      <c r="H28" s="894" t="s">
        <v>33</v>
      </c>
      <c r="I28" s="895"/>
      <c r="J28" s="896"/>
      <c r="K28" s="894" t="s">
        <v>34</v>
      </c>
      <c r="L28" s="895"/>
      <c r="M28" s="896"/>
      <c r="N28" s="894" t="s">
        <v>35</v>
      </c>
      <c r="O28" s="895"/>
      <c r="P28" s="896"/>
      <c r="Q28" s="894" t="s">
        <v>36</v>
      </c>
      <c r="R28" s="895"/>
      <c r="S28" s="895"/>
      <c r="T28" s="248"/>
    </row>
    <row r="29" spans="1:29" s="62" customFormat="1" ht="55.5" customHeight="1">
      <c r="A29" s="249" t="s">
        <v>11</v>
      </c>
      <c r="B29" s="284" t="s">
        <v>327</v>
      </c>
      <c r="C29" s="250" t="s">
        <v>333</v>
      </c>
      <c r="D29" s="251" t="s">
        <v>12</v>
      </c>
      <c r="E29" s="284" t="s">
        <v>293</v>
      </c>
      <c r="F29" s="250" t="s">
        <v>333</v>
      </c>
      <c r="G29" s="251" t="s">
        <v>12</v>
      </c>
      <c r="H29" s="284" t="s">
        <v>293</v>
      </c>
      <c r="I29" s="250" t="s">
        <v>333</v>
      </c>
      <c r="J29" s="251" t="s">
        <v>12</v>
      </c>
      <c r="K29" s="284" t="s">
        <v>293</v>
      </c>
      <c r="L29" s="250" t="s">
        <v>333</v>
      </c>
      <c r="M29" s="251" t="s">
        <v>12</v>
      </c>
      <c r="N29" s="284" t="s">
        <v>293</v>
      </c>
      <c r="O29" s="250" t="s">
        <v>333</v>
      </c>
      <c r="P29" s="251" t="s">
        <v>12</v>
      </c>
      <c r="Q29" s="284" t="s">
        <v>293</v>
      </c>
      <c r="R29" s="250" t="s">
        <v>333</v>
      </c>
      <c r="S29" s="251" t="s">
        <v>12</v>
      </c>
      <c r="T29" s="251" t="s">
        <v>294</v>
      </c>
    </row>
    <row r="30" spans="1:29" ht="14.1" customHeight="1">
      <c r="A30" s="252" t="s">
        <v>13</v>
      </c>
      <c r="B30" s="334"/>
      <c r="C30" s="86"/>
      <c r="D30" s="254"/>
      <c r="E30" s="259"/>
      <c r="F30" s="253"/>
      <c r="G30" s="254"/>
      <c r="H30" s="89"/>
      <c r="I30" s="253"/>
      <c r="J30" s="256"/>
      <c r="K30" s="88"/>
      <c r="L30" s="258"/>
      <c r="M30" s="305"/>
      <c r="N30" s="88"/>
      <c r="O30" s="259"/>
      <c r="P30" s="260"/>
      <c r="Q30" s="260"/>
      <c r="R30" s="260"/>
      <c r="S30" s="260"/>
      <c r="T30" s="261"/>
    </row>
    <row r="31" spans="1:29" ht="14.25" customHeight="1">
      <c r="A31" s="243" t="s">
        <v>37</v>
      </c>
      <c r="B31" s="340">
        <v>352</v>
      </c>
      <c r="C31" s="134">
        <f>IF(B31="","",IF(VLOOKUP($A31, 'Ex Ante LI &amp; Eligibility Stats'!$A$6:$N$18,C$27,FALSE)="N/A",0,VLOOKUP($A31, 'Ex Ante LI &amp; Eligibility Stats'!$A$6:$N$18,C$27,FALSE)*B31/1000))</f>
        <v>309.32703999999995</v>
      </c>
      <c r="D31" s="135">
        <f>IF(B31="","",IF(VLOOKUP($A31, 'Ex Post LI &amp; Eligibility Stats'!$A$6:$N$18,D$4,FALSE)="N/A",0,VLOOKUP($A31,'Ex Post LI &amp; Eligibility Stats'!$A$6:$N$18,D$4,FALSE)*B31/1000))</f>
        <v>353.10527999999999</v>
      </c>
      <c r="E31" s="171">
        <v>352</v>
      </c>
      <c r="F31" s="134">
        <f>IF(E31="","",IF(VLOOKUP($A31, 'Ex Ante LI &amp; Eligibility Stats'!$A$6:$N$18,F$27,FALSE)="N/A",0,VLOOKUP($A31, 'Ex Ante LI &amp; Eligibility Stats'!$A$6:$N$18,F$27,FALSE)*E31/1000))</f>
        <v>320.13344000000001</v>
      </c>
      <c r="G31" s="266">
        <f>IF(E31="","",IF(VLOOKUP($A31, 'Ex Post LI &amp; Eligibility Stats'!$A$6:$N$18,G$4,FALSE)="N/A",0,VLOOKUP($A31,'Ex Post LI &amp; Eligibility Stats'!$A$6:$N$18,G$4,FALSE)*E31/1000))</f>
        <v>353.10527999999999</v>
      </c>
      <c r="H31" s="63">
        <f xml:space="preserve"> E31+8-1</f>
        <v>359</v>
      </c>
      <c r="I31" s="134">
        <f>IF(H31="","",IF(VLOOKUP($A31, 'Ex Ante LI &amp; Eligibility Stats'!$A$6:$N$18,I$27,FALSE)="N/A",0,VLOOKUP($A31, 'Ex Ante LI &amp; Eligibility Stats'!$A$6:$N$18,I$27,FALSE)*H31/1000))</f>
        <v>311.70893000000001</v>
      </c>
      <c r="J31" s="266">
        <f>IF(H31="","",IF(VLOOKUP($A31, 'Ex Post LI &amp; Eligibility Stats'!$A$6:$N$18,J$4,FALSE)="N/A",0,VLOOKUP($A31,'Ex Post LI &amp; Eligibility Stats'!$A$6:$N$18,J$4,FALSE)*H31/1000))</f>
        <v>360.12726000000004</v>
      </c>
      <c r="K31" s="63">
        <v>379</v>
      </c>
      <c r="L31" s="159">
        <f>IF(K31="","",IF(VLOOKUP($A31, 'Ex Ante LI &amp; Eligibility Stats'!$A$6:$N$18,L$27,FALSE)="N/A",0,VLOOKUP($A31, 'Ex Ante LI &amp; Eligibility Stats'!$A$6:$N$18,L$27,FALSE)*K31/1000))</f>
        <v>322.70334000000003</v>
      </c>
      <c r="M31" s="262">
        <f>IF(K31="","",IF(VLOOKUP($A31, 'Ex Post LI &amp; Eligibility Stats'!$A$6:$N$18,M$4,FALSE)="N/A",0,VLOOKUP($A31,'Ex Post LI &amp; Eligibility Stats'!$A$6:$N$18,M$4,FALSE)*K31/1000))</f>
        <v>380.19006000000002</v>
      </c>
      <c r="N31" s="63">
        <v>384</v>
      </c>
      <c r="O31" s="159">
        <f>IF(N31="","",IF(VLOOKUP($A31, 'Ex Ante LI &amp; Eligibility Stats'!$A$6:$N$18,O$27,FALSE)="N/A",0,VLOOKUP($A31, 'Ex Ante LI &amp; Eligibility Stats'!$A$6:$N$18,O$27,FALSE)*N31/1000))</f>
        <v>297.37727999999998</v>
      </c>
      <c r="P31" s="262">
        <f>IF(N31="","",IF(VLOOKUP($A31, 'Ex Post LI &amp; Eligibility Stats'!$A$6:$N$18,P$4,FALSE)="N/A",0,VLOOKUP($A31,'Ex Post LI &amp; Eligibility Stats'!$A$6:$N$18,P$4,FALSE)*N31/1000))</f>
        <v>385.20576</v>
      </c>
      <c r="Q31" s="111">
        <v>382</v>
      </c>
      <c r="R31" s="159">
        <f>IF(Q31="","",IF(VLOOKUP($A31, 'Ex Ante LI &amp; Eligibility Stats'!$A$6:$N$18,R$27,FALSE)="N/A",0,VLOOKUP($A31, 'Ex Ante LI &amp; Eligibility Stats'!$A$6:$N$18,R$27,FALSE)*Q31/1000))</f>
        <v>283.74959999999999</v>
      </c>
      <c r="S31" s="161">
        <f>IF(Q31="","",IF(VLOOKUP($A31, 'Ex Post LI &amp; Eligibility Stats'!$A$6:$N$18,S$4,FALSE)="N/A",0,VLOOKUP($A31,'Ex Post LI &amp; Eligibility Stats'!$A$6:$N$18,S$4,FALSE)*Q31/1000))</f>
        <v>383.19947999999999</v>
      </c>
      <c r="T31" s="156">
        <v>10935</v>
      </c>
    </row>
    <row r="32" spans="1:29" ht="14.85" customHeight="1">
      <c r="A32" s="243" t="s">
        <v>15</v>
      </c>
      <c r="B32" s="282">
        <v>18</v>
      </c>
      <c r="C32" s="134">
        <f>IF(B32="","",IF(VLOOKUP($A32, 'Ex Ante LI &amp; Eligibility Stats'!$A$6:$N$18,C$27,FALSE)="N/A",0,VLOOKUP($A32, 'Ex Ante LI &amp; Eligibility Stats'!$A$6:$N$18,C$27,FALSE)*B32/1000))</f>
        <v>0</v>
      </c>
      <c r="D32" s="135">
        <f>IF(B32="","",IF(VLOOKUP($A32, 'Ex Post LI &amp; Eligibility Stats'!$A$6:$N$18,D$4,FALSE)="N/A",0,VLOOKUP($A32,'Ex Post LI &amp; Eligibility Stats'!$A$6:$N$18,D$4,FALSE)*B32/1000))</f>
        <v>0</v>
      </c>
      <c r="E32" s="171">
        <v>18</v>
      </c>
      <c r="F32" s="134">
        <f>IF(E32="","",IF(VLOOKUP($A32, 'Ex Ante LI &amp; Eligibility Stats'!$A$6:$N$18,F$27,FALSE)="N/A",0,VLOOKUP($A32, 'Ex Ante LI &amp; Eligibility Stats'!$A$6:$N$18,F$27,FALSE)*E32/1000))</f>
        <v>0</v>
      </c>
      <c r="G32" s="135">
        <f>IF(E32="","",IF(VLOOKUP($A32, 'Ex Post LI &amp; Eligibility Stats'!$A$6:$N$18,G$4,FALSE)="N/A",0,VLOOKUP($A32,'Ex Post LI &amp; Eligibility Stats'!$A$6:$N$18,G$4,FALSE)*E32/1000))</f>
        <v>0</v>
      </c>
      <c r="H32" s="63">
        <f>E32+0</f>
        <v>18</v>
      </c>
      <c r="I32" s="134">
        <f>IF(H32="","",IF(VLOOKUP($A32, 'Ex Ante LI &amp; Eligibility Stats'!$A$6:$N$18,I$27,FALSE)="N/A",0,VLOOKUP($A32, 'Ex Ante LI &amp; Eligibility Stats'!$A$6:$N$18,I$27,FALSE)*H32/1000))</f>
        <v>0</v>
      </c>
      <c r="J32" s="135">
        <f>IF(H32="","",IF(VLOOKUP($A32, 'Ex Post LI &amp; Eligibility Stats'!$A$6:$N$18,J$4,FALSE)="N/A",0,VLOOKUP($A32,'Ex Post LI &amp; Eligibility Stats'!$A$6:$N$18,J$4,FALSE)*H32/1000))</f>
        <v>0</v>
      </c>
      <c r="K32" s="63">
        <v>18</v>
      </c>
      <c r="L32" s="159">
        <f>IF(K32="","",IF(VLOOKUP($A32, 'Ex Ante LI &amp; Eligibility Stats'!$A$6:$N$18,L$27,FALSE)="N/A",0,VLOOKUP($A32, 'Ex Ante LI &amp; Eligibility Stats'!$A$6:$N$18,L$27,FALSE)*K32/1000))</f>
        <v>0</v>
      </c>
      <c r="M32" s="161">
        <f>IF(K32="","",IF(VLOOKUP($A32, 'Ex Post LI &amp; Eligibility Stats'!$A$6:$N$18,M$4,FALSE)="N/A",0,VLOOKUP($A32,'Ex Post LI &amp; Eligibility Stats'!$A$6:$N$18,M$4,FALSE)*K32/1000))</f>
        <v>0</v>
      </c>
      <c r="N32" s="63">
        <v>18</v>
      </c>
      <c r="O32" s="159">
        <f>IF(N32="","",IF(VLOOKUP($A32, 'Ex Ante LI &amp; Eligibility Stats'!$A$6:$N$18,O$27,FALSE)="N/A",0,VLOOKUP($A32, 'Ex Ante LI &amp; Eligibility Stats'!$A$6:$N$18,O$27,FALSE)*N32/1000))</f>
        <v>0</v>
      </c>
      <c r="P32" s="161">
        <f>IF(N32="","",IF(VLOOKUP($A32, 'Ex Post LI &amp; Eligibility Stats'!$A$6:$N$18,P$4,FALSE)="N/A",0,VLOOKUP($A32,'Ex Post LI &amp; Eligibility Stats'!$A$6:$N$18,P$4,FALSE)*N32/1000))</f>
        <v>0</v>
      </c>
      <c r="Q32" s="111">
        <v>17</v>
      </c>
      <c r="R32" s="159">
        <f>IF(Q32="","",IF(VLOOKUP($A32, 'Ex Ante LI &amp; Eligibility Stats'!$A$6:$N$18,R$27,FALSE)="N/A",0,VLOOKUP($A32, 'Ex Ante LI &amp; Eligibility Stats'!$A$6:$N$18,R$27,FALSE)*Q32/1000))</f>
        <v>0</v>
      </c>
      <c r="S32" s="161">
        <f>IF(Q32="","",IF(VLOOKUP($A32, 'Ex Post LI &amp; Eligibility Stats'!$A$6:$N$18,S$4,FALSE)="N/A",0,VLOOKUP($A32,'Ex Post LI &amp; Eligibility Stats'!$A$6:$N$18,S$4,FALSE)*Q32/1000))</f>
        <v>0</v>
      </c>
      <c r="T32" s="157" t="s">
        <v>16</v>
      </c>
    </row>
    <row r="33" spans="1:20" ht="15" customHeight="1">
      <c r="A33" s="243" t="s">
        <v>17</v>
      </c>
      <c r="B33" s="282">
        <v>0</v>
      </c>
      <c r="C33" s="134">
        <f>IF(B33="","",IF(VLOOKUP($A33, 'Ex Ante LI &amp; Eligibility Stats'!$A$6:$N$18,C$27,FALSE)="N/A",0,VLOOKUP($A33, 'Ex Ante LI &amp; Eligibility Stats'!$A$6:$N$18,C$27,FALSE)*B33/1000))</f>
        <v>0</v>
      </c>
      <c r="D33" s="135">
        <f>IF(B33="","",IF(VLOOKUP($A33, 'Ex Post LI &amp; Eligibility Stats'!$A$6:$N$18,D$4,FALSE)="N/A",0,VLOOKUP($A33,'Ex Post LI &amp; Eligibility Stats'!$A$6:$N$18,D$4,FALSE)*B33/1000))</f>
        <v>0</v>
      </c>
      <c r="E33" s="171">
        <v>0</v>
      </c>
      <c r="F33" s="134">
        <f>IF(E33="","",IF(VLOOKUP($A33, 'Ex Ante LI &amp; Eligibility Stats'!$A$6:$N$18,F$27,FALSE)="N/A",0,VLOOKUP($A33, 'Ex Ante LI &amp; Eligibility Stats'!$A$6:$N$18,F$27,FALSE)*E33/1000))</f>
        <v>0</v>
      </c>
      <c r="G33" s="135">
        <f>IF(E33="","",IF(VLOOKUP($A33, 'Ex Post LI &amp; Eligibility Stats'!$A$6:$N$18,G$4,FALSE)="N/A",0,VLOOKUP($A33,'Ex Post LI &amp; Eligibility Stats'!$A$6:$N$18,G$4,FALSE)*E33/1000))</f>
        <v>0</v>
      </c>
      <c r="H33" s="63">
        <f>E33</f>
        <v>0</v>
      </c>
      <c r="I33" s="134">
        <f>IF(H33="","",IF(VLOOKUP($A33, 'Ex Ante LI &amp; Eligibility Stats'!$A$6:$N$18,I$27,FALSE)="N/A",0,VLOOKUP($A33, 'Ex Ante LI &amp; Eligibility Stats'!$A$6:$N$18,I$27,FALSE)*H33/1000))</f>
        <v>0</v>
      </c>
      <c r="J33" s="135">
        <f>IF(H33="","",IF(VLOOKUP($A33, 'Ex Post LI &amp; Eligibility Stats'!$A$6:$N$18,J$4,FALSE)="N/A",0,VLOOKUP($A33,'Ex Post LI &amp; Eligibility Stats'!$A$6:$N$18,J$4,FALSE)*H33/1000))</f>
        <v>0</v>
      </c>
      <c r="K33" s="63">
        <v>0</v>
      </c>
      <c r="L33" s="159">
        <f>IF(K33="","",IF(VLOOKUP($A33, 'Ex Ante LI &amp; Eligibility Stats'!$A$6:$N$18,L$27,FALSE)="N/A",0,VLOOKUP($A33, 'Ex Ante LI &amp; Eligibility Stats'!$A$6:$N$18,L$27,FALSE)*K33/1000))</f>
        <v>0</v>
      </c>
      <c r="M33" s="161">
        <f>IF(K33="","",IF(VLOOKUP($A33, 'Ex Post LI &amp; Eligibility Stats'!$A$6:$N$18,M$4,FALSE)="N/A",0,VLOOKUP($A33,'Ex Post LI &amp; Eligibility Stats'!$A$6:$N$18,M$4,FALSE)*K33/1000))</f>
        <v>0</v>
      </c>
      <c r="N33" s="63">
        <v>0</v>
      </c>
      <c r="O33" s="159">
        <f>IF(N33="","",IF(VLOOKUP($A33, 'Ex Ante LI &amp; Eligibility Stats'!$A$6:$N$18,O$27,FALSE)="N/A",0,VLOOKUP($A33, 'Ex Ante LI &amp; Eligibility Stats'!$A$6:$N$18,O$27,FALSE)*N33/1000))</f>
        <v>0</v>
      </c>
      <c r="P33" s="161">
        <f>IF(N33="","",IF(VLOOKUP($A33, 'Ex Post LI &amp; Eligibility Stats'!$A$6:$N$18,P$4,FALSE)="N/A",0,VLOOKUP($A33,'Ex Post LI &amp; Eligibility Stats'!$A$6:$N$18,P$4,FALSE)*N33/1000))</f>
        <v>0</v>
      </c>
      <c r="Q33" s="111">
        <v>0</v>
      </c>
      <c r="R33" s="159">
        <f>IF(Q33="","",IF(VLOOKUP($A33, 'Ex Ante LI &amp; Eligibility Stats'!$A$6:$N$18,R$27,FALSE)="N/A",0,VLOOKUP($A33, 'Ex Ante LI &amp; Eligibility Stats'!$A$6:$N$18,R$27,FALSE)*Q33/1000))</f>
        <v>0</v>
      </c>
      <c r="S33" s="161">
        <f>IF(Q33="","",IF(VLOOKUP($A33, 'Ex Post LI &amp; Eligibility Stats'!$A$6:$N$18,S$4,FALSE)="N/A",0,VLOOKUP($A33,'Ex Post LI &amp; Eligibility Stats'!$A$6:$N$18,S$4,FALSE)*Q33/1000))</f>
        <v>0</v>
      </c>
      <c r="T33" s="157" t="s">
        <v>16</v>
      </c>
    </row>
    <row r="34" spans="1:20" ht="13.5" customHeight="1">
      <c r="A34" s="243" t="s">
        <v>18</v>
      </c>
      <c r="B34" s="282">
        <v>0</v>
      </c>
      <c r="C34" s="134">
        <f>IF(B34="","",IF(VLOOKUP($A34, 'Ex Ante LI &amp; Eligibility Stats'!$A$6:$N$18,C$27,FALSE)="N/A",0,VLOOKUP($A34, 'Ex Ante LI &amp; Eligibility Stats'!$A$6:$N$18,C$27,FALSE)*B34/1000))</f>
        <v>0</v>
      </c>
      <c r="D34" s="135">
        <f>IF(B34="","",IF(VLOOKUP($A34, 'Ex Post LI &amp; Eligibility Stats'!$A$6:$N$18,D$4,FALSE)="N/A",0,VLOOKUP($A34,'Ex Post LI &amp; Eligibility Stats'!$A$6:$N$18,D$4,FALSE)*B34/1000))</f>
        <v>0</v>
      </c>
      <c r="E34" s="171">
        <v>0</v>
      </c>
      <c r="F34" s="134">
        <f>IF(E34="","",IF(VLOOKUP($A34, 'Ex Ante LI &amp; Eligibility Stats'!$A$6:$N$18,F$27,FALSE)="N/A",0,VLOOKUP($A34, 'Ex Ante LI &amp; Eligibility Stats'!$A$6:$N$18,F$27,FALSE)*E34/1000))</f>
        <v>0</v>
      </c>
      <c r="G34" s="135">
        <f>IF(E34="","",IF(VLOOKUP($A34, 'Ex Post LI &amp; Eligibility Stats'!$A$6:$N$18,G$4,FALSE)="N/A",0,VLOOKUP($A34,'Ex Post LI &amp; Eligibility Stats'!$A$6:$N$18,G$4,FALSE)*E34/1000))</f>
        <v>0</v>
      </c>
      <c r="H34" s="63">
        <f>E34</f>
        <v>0</v>
      </c>
      <c r="I34" s="134">
        <f>IF(H34="","",IF(VLOOKUP($A34, 'Ex Ante LI &amp; Eligibility Stats'!$A$6:$N$18,I$27,FALSE)="N/A",0,VLOOKUP($A34, 'Ex Ante LI &amp; Eligibility Stats'!$A$6:$N$18,I$27,FALSE)*H34/1000))</f>
        <v>0</v>
      </c>
      <c r="J34" s="135">
        <f>IF(H34="","",IF(VLOOKUP($A34, 'Ex Post LI &amp; Eligibility Stats'!$A$6:$N$18,J$4,FALSE)="N/A",0,VLOOKUP($A34,'Ex Post LI &amp; Eligibility Stats'!$A$6:$N$18,J$4,FALSE)*H34/1000))</f>
        <v>0</v>
      </c>
      <c r="K34" s="63">
        <v>0</v>
      </c>
      <c r="L34" s="159">
        <f>IF(K34="","",IF(VLOOKUP($A34, 'Ex Ante LI &amp; Eligibility Stats'!$A$6:$N$18,L$27,FALSE)="N/A",0,VLOOKUP($A34, 'Ex Ante LI &amp; Eligibility Stats'!$A$6:$N$18,L$27,FALSE)*K34/1000))</f>
        <v>0</v>
      </c>
      <c r="M34" s="161">
        <f>IF(K34="","",IF(VLOOKUP($A34, 'Ex Post LI &amp; Eligibility Stats'!$A$6:$N$18,M$4,FALSE)="N/A",0,VLOOKUP($A34,'Ex Post LI &amp; Eligibility Stats'!$A$6:$N$18,M$4,FALSE)*K34/1000))</f>
        <v>0</v>
      </c>
      <c r="N34" s="63">
        <v>0</v>
      </c>
      <c r="O34" s="159">
        <f>IF(N34="","",IF(VLOOKUP($A34, 'Ex Ante LI &amp; Eligibility Stats'!$A$6:$N$18,O$27,FALSE)="N/A",0,VLOOKUP($A34, 'Ex Ante LI &amp; Eligibility Stats'!$A$6:$N$18,O$27,FALSE)*N34/1000))</f>
        <v>0</v>
      </c>
      <c r="P34" s="161">
        <f>IF(N34="","",IF(VLOOKUP($A34, 'Ex Post LI &amp; Eligibility Stats'!$A$6:$N$18,P$4,FALSE)="N/A",0,VLOOKUP($A34,'Ex Post LI &amp; Eligibility Stats'!$A$6:$N$18,P$4,FALSE)*N34/1000))</f>
        <v>0</v>
      </c>
      <c r="Q34" s="111">
        <v>0</v>
      </c>
      <c r="R34" s="159">
        <f>IF(Q34="","",IF(VLOOKUP($A34, 'Ex Ante LI &amp; Eligibility Stats'!$A$6:$N$18,R$27,FALSE)="N/A",0,VLOOKUP($A34, 'Ex Ante LI &amp; Eligibility Stats'!$A$6:$N$18,R$27,FALSE)*Q34/1000))</f>
        <v>0</v>
      </c>
      <c r="S34" s="161">
        <f>IF(Q34="","",IF(VLOOKUP($A34, 'Ex Post LI &amp; Eligibility Stats'!$A$6:$N$18,S$4,FALSE)="N/A",0,VLOOKUP($A34,'Ex Post LI &amp; Eligibility Stats'!$A$6:$N$18,S$4,FALSE)*Q34/1000))</f>
        <v>0</v>
      </c>
      <c r="T34" s="157" t="s">
        <v>16</v>
      </c>
    </row>
    <row r="35" spans="1:20" ht="14.25">
      <c r="A35" s="64" t="s">
        <v>19</v>
      </c>
      <c r="B35" s="282">
        <v>124626</v>
      </c>
      <c r="C35" s="136">
        <f>IF(B35="","",IF(VLOOKUP($A35, 'Ex Ante LI &amp; Eligibility Stats'!$A$6:$N$18,C$27,FALSE)="N/A",0,VLOOKUP($A35, 'Ex Ante LI &amp; Eligibility Stats'!$A$6:$N$18,C$27,FALSE)*B35/1000))</f>
        <v>72.283079999999998</v>
      </c>
      <c r="D35" s="135">
        <f>IF(B35="","",IF(VLOOKUP($A35, 'Ex Post LI &amp; Eligibility Stats'!$A$6:$N$18,D$4,FALSE)="N/A",0,VLOOKUP($A35,'Ex Post LI &amp; Eligibility Stats'!$A$6:$N$18,D$4,FALSE)*B35/1000))</f>
        <v>48.604140000000001</v>
      </c>
      <c r="E35" s="172">
        <v>123117</v>
      </c>
      <c r="F35" s="136">
        <f>IF(E35="","",IF(VLOOKUP($A35, 'Ex Ante LI &amp; Eligibility Stats'!$A$6:$N$18,F$27,FALSE)="N/A",0,VLOOKUP($A35, 'Ex Ante LI &amp; Eligibility Stats'!$A$6:$N$18,F$27,FALSE)*E35/1000))</f>
        <v>67.71435000000001</v>
      </c>
      <c r="G35" s="137">
        <f>IF(E35="","",IF(VLOOKUP($A35, 'Ex Post LI &amp; Eligibility Stats'!$A$6:$N$18,G$4,FALSE)="N/A",0,VLOOKUP($A35,'Ex Post LI &amp; Eligibility Stats'!$A$6:$N$18,G$4,FALSE)*E35/1000))</f>
        <v>48.015630000000002</v>
      </c>
      <c r="H35" s="170">
        <v>121633</v>
      </c>
      <c r="I35" s="136">
        <f>IF(H35="","",IF(VLOOKUP($A35, 'Ex Ante LI &amp; Eligibility Stats'!$A$6:$N$18,I$27,FALSE)="N/A",0,VLOOKUP($A35, 'Ex Ante LI &amp; Eligibility Stats'!$A$6:$N$18,I$27,FALSE)*H35/1000))</f>
        <v>63.249160000000003</v>
      </c>
      <c r="J35" s="137">
        <f>IF(H35="","",IF(VLOOKUP($A35, 'Ex Post LI &amp; Eligibility Stats'!$A$6:$N$18,J$4,FALSE)="N/A",0,VLOOKUP($A35,'Ex Post LI &amp; Eligibility Stats'!$A$6:$N$18,J$4,FALSE)*H35/1000))</f>
        <v>47.436870000000006</v>
      </c>
      <c r="K35" s="63">
        <v>120796</v>
      </c>
      <c r="L35" s="160">
        <f>IF(K35="","",IF(VLOOKUP($A35, 'Ex Ante LI &amp; Eligibility Stats'!$A$6:$N$18,L$27,FALSE)="N/A",0,VLOOKUP($A35, 'Ex Ante LI &amp; Eligibility Stats'!$A$6:$N$18,L$27,FALSE)*K35/1000))</f>
        <v>30.199000000000002</v>
      </c>
      <c r="M35" s="162">
        <f>IF(K35="","",IF(VLOOKUP($A35, 'Ex Post LI &amp; Eligibility Stats'!$A$6:$N$18,M$4,FALSE)="N/A",0,VLOOKUP($A35,'Ex Post LI &amp; Eligibility Stats'!$A$6:$N$18,M$4,FALSE)*K35/1000))</f>
        <v>47.110440000000004</v>
      </c>
      <c r="N35" s="63">
        <v>119679</v>
      </c>
      <c r="O35" s="160">
        <f>IF(N35="","",IF(VLOOKUP($A35, 'Ex Ante LI &amp; Eligibility Stats'!$A$6:$N$18,O$27,FALSE)="N/A",0,VLOOKUP($A35, 'Ex Ante LI &amp; Eligibility Stats'!$A$6:$N$18,O$27,FALSE)*N35/1000))</f>
        <v>0</v>
      </c>
      <c r="P35" s="162">
        <f>IF(N35="","",IF(VLOOKUP($A35, 'Ex Post LI &amp; Eligibility Stats'!$A$6:$N$18,P$4,FALSE)="N/A",0,VLOOKUP($A35,'Ex Post LI &amp; Eligibility Stats'!$A$6:$N$18,P$4,FALSE)*N35/1000))</f>
        <v>46.674810000000008</v>
      </c>
      <c r="Q35" s="111">
        <v>117829</v>
      </c>
      <c r="R35" s="160">
        <f>IF(Q35="","",IF(VLOOKUP($A35, 'Ex Ante LI &amp; Eligibility Stats'!$A$6:$N$18,R$27,FALSE)="N/A",0,VLOOKUP($A35, 'Ex Ante LI &amp; Eligibility Stats'!$A$6:$N$18,R$27,FALSE)*Q35/1000))</f>
        <v>0</v>
      </c>
      <c r="S35" s="162">
        <f>IF(Q35="","",IF(VLOOKUP($A35, 'Ex Post LI &amp; Eligibility Stats'!$A$6:$N$18,S$4,FALSE)="N/A",0,VLOOKUP($A35,'Ex Post LI &amp; Eligibility Stats'!$A$6:$N$18,S$4,FALSE)*Q35/1000))</f>
        <v>45.953310000000002</v>
      </c>
      <c r="T35" s="157" t="s">
        <v>16</v>
      </c>
    </row>
    <row r="36" spans="1:20" ht="13.5" thickBot="1">
      <c r="A36" s="343" t="s">
        <v>20</v>
      </c>
      <c r="B36" s="380">
        <f t="shared" ref="B36:S36" si="3">SUM(B31:B35)</f>
        <v>124996</v>
      </c>
      <c r="C36" s="517">
        <f t="shared" si="3"/>
        <v>381.61011999999994</v>
      </c>
      <c r="D36" s="283">
        <f t="shared" si="3"/>
        <v>401.70942000000002</v>
      </c>
      <c r="E36" s="337">
        <f t="shared" si="3"/>
        <v>123487</v>
      </c>
      <c r="F36" s="379">
        <f t="shared" si="3"/>
        <v>387.84779000000003</v>
      </c>
      <c r="G36" s="138">
        <f t="shared" si="3"/>
        <v>401.12090999999998</v>
      </c>
      <c r="H36" s="705">
        <f t="shared" si="3"/>
        <v>122010</v>
      </c>
      <c r="I36" s="379">
        <f t="shared" si="3"/>
        <v>374.95809000000003</v>
      </c>
      <c r="J36" s="138">
        <f t="shared" si="3"/>
        <v>407.56413000000003</v>
      </c>
      <c r="K36" s="806">
        <f t="shared" si="3"/>
        <v>121193</v>
      </c>
      <c r="L36" s="381">
        <f t="shared" si="3"/>
        <v>352.90234000000004</v>
      </c>
      <c r="M36" s="382">
        <f t="shared" si="3"/>
        <v>427.3005</v>
      </c>
      <c r="N36" s="806">
        <f t="shared" si="3"/>
        <v>120081</v>
      </c>
      <c r="O36" s="381">
        <f t="shared" si="3"/>
        <v>297.37727999999998</v>
      </c>
      <c r="P36" s="382">
        <f t="shared" si="3"/>
        <v>431.88057000000003</v>
      </c>
      <c r="Q36" s="705">
        <f t="shared" si="3"/>
        <v>118228</v>
      </c>
      <c r="R36" s="381">
        <f t="shared" si="3"/>
        <v>283.74959999999999</v>
      </c>
      <c r="S36" s="382">
        <f t="shared" si="3"/>
        <v>429.15278999999998</v>
      </c>
      <c r="T36" s="261"/>
    </row>
    <row r="37" spans="1:20" ht="13.5" thickTop="1">
      <c r="A37" s="342" t="s">
        <v>21</v>
      </c>
      <c r="B37" s="341"/>
      <c r="D37" s="141"/>
      <c r="E37" s="341"/>
      <c r="F37" s="515" t="s">
        <v>2</v>
      </c>
      <c r="G37" s="141"/>
      <c r="H37" s="516"/>
      <c r="I37" s="205"/>
      <c r="J37" s="206"/>
      <c r="K37" s="142"/>
      <c r="L37" s="210"/>
      <c r="M37" s="211"/>
      <c r="N37" s="142"/>
      <c r="O37" s="210"/>
      <c r="P37" s="211"/>
      <c r="Q37" s="142"/>
      <c r="R37" s="217"/>
      <c r="S37" s="132"/>
      <c r="T37" s="268"/>
    </row>
    <row r="38" spans="1:20" ht="13.5" customHeight="1">
      <c r="A38" s="367" t="s">
        <v>295</v>
      </c>
      <c r="B38" s="366" t="s">
        <v>16</v>
      </c>
      <c r="C38" s="366" t="s">
        <v>16</v>
      </c>
      <c r="D38" s="365" t="s">
        <v>16</v>
      </c>
      <c r="E38" s="366" t="s">
        <v>16</v>
      </c>
      <c r="F38" s="366" t="s">
        <v>16</v>
      </c>
      <c r="G38" s="365" t="s">
        <v>16</v>
      </c>
      <c r="H38" s="370" t="s">
        <v>16</v>
      </c>
      <c r="I38" s="370" t="s">
        <v>16</v>
      </c>
      <c r="J38" s="369" t="s">
        <v>16</v>
      </c>
      <c r="K38" s="370" t="s">
        <v>16</v>
      </c>
      <c r="L38" s="370" t="s">
        <v>16</v>
      </c>
      <c r="M38" s="369" t="s">
        <v>16</v>
      </c>
      <c r="N38" s="370" t="s">
        <v>16</v>
      </c>
      <c r="O38" s="370" t="s">
        <v>16</v>
      </c>
      <c r="P38" s="369" t="s">
        <v>16</v>
      </c>
      <c r="Q38" s="370" t="s">
        <v>16</v>
      </c>
      <c r="R38" s="370" t="s">
        <v>16</v>
      </c>
      <c r="S38" s="370" t="s">
        <v>16</v>
      </c>
      <c r="T38" s="364" t="s">
        <v>16</v>
      </c>
    </row>
    <row r="39" spans="1:20" ht="13.5" customHeight="1">
      <c r="A39" s="264" t="s">
        <v>22</v>
      </c>
      <c r="B39" s="282">
        <v>17</v>
      </c>
      <c r="C39" s="171">
        <v>1.9</v>
      </c>
      <c r="D39" s="161">
        <f>IF(B39="","",IF(VLOOKUP($A39, 'Ex Post LI &amp; Eligibility Stats'!$A$6:$N$18,D$4,FALSE)="N/A",0,VLOOKUP($A39,'Ex Post LI &amp; Eligibility Stats'!$A$6:$N$18,D$4,FALSE)*B39/1000))</f>
        <v>2.5409899999999999</v>
      </c>
      <c r="E39" s="282">
        <v>20</v>
      </c>
      <c r="F39" s="171">
        <v>2</v>
      </c>
      <c r="G39" s="161">
        <f>IF(E39="","",IF(VLOOKUP($A39, 'Ex Post LI &amp; Eligibility Stats'!$A$6:$N$18,G$4,FALSE)="N/A",0,VLOOKUP($A39,'Ex Post LI &amp; Eligibility Stats'!$A$6:$N$18,G$4,FALSE)*E39/1000))</f>
        <v>2.9894000000000003</v>
      </c>
      <c r="H39" s="171">
        <v>20</v>
      </c>
      <c r="I39" s="171">
        <v>3.8690000000000002</v>
      </c>
      <c r="J39" s="161">
        <f>IF(H39="","",IF(VLOOKUP($A39, 'Ex Post LI &amp; Eligibility Stats'!$A$6:$N$18,J$4,FALSE)="N/A",0,VLOOKUP($A39,'Ex Post LI &amp; Eligibility Stats'!$A$6:$N$18,J$4,FALSE)*H39/1000))</f>
        <v>2.9894000000000003</v>
      </c>
      <c r="K39" s="171">
        <v>17</v>
      </c>
      <c r="L39" s="171">
        <v>4.4239999999999995</v>
      </c>
      <c r="M39" s="161">
        <f>IF(K39="","",IF(VLOOKUP($A39, 'Ex Post LI &amp; Eligibility Stats'!$A$6:$N$18,M$4,FALSE)="N/A",0,VLOOKUP($A39,'Ex Post LI &amp; Eligibility Stats'!$A$6:$N$18,M$4,FALSE)*K39/1000))</f>
        <v>2.5409899999999999</v>
      </c>
      <c r="N39" s="282">
        <v>0</v>
      </c>
      <c r="O39" s="171">
        <f>IF(N39="","",IF(VLOOKUP($A39, 'Ex Ante LI &amp; Eligibility Stats'!$A$6:$N$18,O$27,FALSE)="N/A",0,VLOOKUP($A39, 'Ex Ante LI &amp; Eligibility Stats'!$A$6:$N$18,O$27,FALSE)*N39/1000))</f>
        <v>0</v>
      </c>
      <c r="P39" s="161">
        <f>IF(N39="","",IF(VLOOKUP($A39, 'Ex Post LI &amp; Eligibility Stats'!$A$6:$N$18,P$4,FALSE)="N/A",0,VLOOKUP($A39,'Ex Post LI &amp; Eligibility Stats'!$A$6:$N$18,P$4,FALSE)*N39/1000))</f>
        <v>0</v>
      </c>
      <c r="Q39" s="282">
        <v>0</v>
      </c>
      <c r="R39" s="171">
        <f>IF(Q39="","",IF(VLOOKUP($A39, 'Ex Ante LI &amp; Eligibility Stats'!$A$6:$N$18,R$27,FALSE)="N/A",0,VLOOKUP($A39, 'Ex Ante LI &amp; Eligibility Stats'!$A$6:$N$18,R$27,FALSE)*Q39/1000))</f>
        <v>0</v>
      </c>
      <c r="S39" s="159">
        <f>IF(Q39="","",IF(VLOOKUP($A39, 'Ex Post LI &amp; Eligibility Stats'!$A$6:$N$18,S$4,FALSE)="N/A",0,VLOOKUP($A39,'Ex Post LI &amp; Eligibility Stats'!$A$6:$N$18,S$4,FALSE)*Q39/1000))</f>
        <v>0</v>
      </c>
      <c r="T39" s="899">
        <v>596440</v>
      </c>
    </row>
    <row r="40" spans="1:20" ht="13.5" customHeight="1">
      <c r="A40" s="264" t="s">
        <v>23</v>
      </c>
      <c r="B40" s="282">
        <v>908</v>
      </c>
      <c r="C40" s="171">
        <v>20.9</v>
      </c>
      <c r="D40" s="161">
        <f>IF(B40="","",IF(VLOOKUP($A40, 'Ex Post LI &amp; Eligibility Stats'!$A$6:$N$18,D$4,FALSE)="N/A",0,VLOOKUP($A40,'Ex Post LI &amp; Eligibility Stats'!$A$6:$N$18,D$4,FALSE)*B40/1000))</f>
        <v>24.76116</v>
      </c>
      <c r="E40" s="282">
        <v>911</v>
      </c>
      <c r="F40" s="171">
        <v>19.399999999999999</v>
      </c>
      <c r="G40" s="161">
        <f>IF(E40="","",IF(VLOOKUP($A40, 'Ex Post LI &amp; Eligibility Stats'!$A$6:$N$18,G$4,FALSE)="N/A",0,VLOOKUP($A40,'Ex Post LI &amp; Eligibility Stats'!$A$6:$N$18,G$4,FALSE)*E40/1000))</f>
        <v>24.842970000000001</v>
      </c>
      <c r="H40" s="60">
        <v>911</v>
      </c>
      <c r="I40" s="171">
        <v>19.914000000000001</v>
      </c>
      <c r="J40" s="161">
        <f>IF(H40="","",IF(VLOOKUP($A40, 'Ex Post LI &amp; Eligibility Stats'!$A$6:$N$18,J$4,FALSE)="N/A",0,VLOOKUP($A40,'Ex Post LI &amp; Eligibility Stats'!$A$6:$N$18,J$4,FALSE)*H40/1000))</f>
        <v>24.842970000000001</v>
      </c>
      <c r="K40" s="171">
        <v>859</v>
      </c>
      <c r="L40" s="171">
        <v>19.070999999999998</v>
      </c>
      <c r="M40" s="161">
        <f>IF(K40="","",IF(VLOOKUP($A40, 'Ex Post LI &amp; Eligibility Stats'!$A$6:$N$18,M$4,FALSE)="N/A",0,VLOOKUP($A40,'Ex Post LI &amp; Eligibility Stats'!$A$6:$N$18,M$4,FALSE)*K40/1000))</f>
        <v>23.42493</v>
      </c>
      <c r="N40" s="282">
        <v>0</v>
      </c>
      <c r="O40" s="171">
        <f>IF(N40="","",IF(VLOOKUP($A40, 'Ex Ante LI &amp; Eligibility Stats'!$A$6:$N$18,O$27,FALSE)="N/A",0,VLOOKUP($A40, 'Ex Ante LI &amp; Eligibility Stats'!$A$6:$N$18,O$27,FALSE)*N40/1000))</f>
        <v>0</v>
      </c>
      <c r="P40" s="161">
        <f>IF(N40="","",IF(VLOOKUP($A40, 'Ex Post LI &amp; Eligibility Stats'!$A$6:$N$18,P$4,FALSE)="N/A",0,VLOOKUP($A40,'Ex Post LI &amp; Eligibility Stats'!$A$6:$N$18,P$4,FALSE)*N40/1000))</f>
        <v>0</v>
      </c>
      <c r="Q40" s="282">
        <v>0</v>
      </c>
      <c r="R40" s="171">
        <f>IF(Q40="","",IF(VLOOKUP($A40, 'Ex Ante LI &amp; Eligibility Stats'!$A$6:$N$18,R$27,FALSE)="N/A",0,VLOOKUP($A40, 'Ex Ante LI &amp; Eligibility Stats'!$A$6:$N$18,R$27,FALSE)*Q40/1000))</f>
        <v>0</v>
      </c>
      <c r="S40" s="159">
        <f>IF(Q40="","",IF(VLOOKUP($A40, 'Ex Post LI &amp; Eligibility Stats'!$A$6:$N$18,S$4,FALSE)="N/A",0,VLOOKUP($A40,'Ex Post LI &amp; Eligibility Stats'!$A$6:$N$18,S$4,FALSE)*Q40/1000))</f>
        <v>0</v>
      </c>
      <c r="T40" s="900"/>
    </row>
    <row r="41" spans="1:20" s="245" customFormat="1" ht="13.5" customHeight="1">
      <c r="A41" s="246" t="s">
        <v>296</v>
      </c>
      <c r="B41" s="370" t="s">
        <v>16</v>
      </c>
      <c r="C41" s="370" t="s">
        <v>16</v>
      </c>
      <c r="D41" s="369" t="s">
        <v>16</v>
      </c>
      <c r="E41" s="370" t="s">
        <v>16</v>
      </c>
      <c r="F41" s="370" t="s">
        <v>16</v>
      </c>
      <c r="G41" s="369" t="s">
        <v>16</v>
      </c>
      <c r="H41" s="370" t="s">
        <v>16</v>
      </c>
      <c r="I41" s="370" t="s">
        <v>16</v>
      </c>
      <c r="J41" s="369" t="s">
        <v>16</v>
      </c>
      <c r="K41" s="370" t="s">
        <v>16</v>
      </c>
      <c r="L41" s="370" t="s">
        <v>16</v>
      </c>
      <c r="M41" s="369" t="s">
        <v>16</v>
      </c>
      <c r="N41" s="370" t="s">
        <v>16</v>
      </c>
      <c r="O41" s="370" t="s">
        <v>16</v>
      </c>
      <c r="P41" s="369" t="s">
        <v>16</v>
      </c>
      <c r="Q41" s="370" t="s">
        <v>16</v>
      </c>
      <c r="R41" s="370" t="s">
        <v>16</v>
      </c>
      <c r="S41" s="370" t="s">
        <v>16</v>
      </c>
      <c r="T41" s="368" t="s">
        <v>16</v>
      </c>
    </row>
    <row r="42" spans="1:20" ht="13.5" customHeight="1">
      <c r="A42" s="243" t="s">
        <v>24</v>
      </c>
      <c r="B42" s="282">
        <v>2154</v>
      </c>
      <c r="C42" s="171">
        <f>IF(B42="","",IF(VLOOKUP($A42, 'Ex Ante LI &amp; Eligibility Stats'!$A$6:$N$18,C$27,FALSE)="N/A",0,VLOOKUP($A42, 'Ex Ante LI &amp; Eligibility Stats'!$A$6:$N$18,C$27,FALSE)*B42/1000))</f>
        <v>30.909899999999997</v>
      </c>
      <c r="D42" s="161">
        <f>IF(B42="","",IF(VLOOKUP($A42, 'Ex Post LI &amp; Eligibility Stats'!$A$6:$N$18,D$4,FALSE)="N/A",0,VLOOKUP($A42,'Ex Post LI &amp; Eligibility Stats'!$A$6:$N$18,D$4,FALSE)*B42/1000))</f>
        <v>30.95298</v>
      </c>
      <c r="E42" s="171">
        <v>2069</v>
      </c>
      <c r="F42" s="171">
        <f>IF(E42="","",IF(VLOOKUP($A42, 'Ex Ante LI &amp; Eligibility Stats'!$A$6:$N$18,F$27,FALSE)="N/A",0,VLOOKUP($A42, 'Ex Ante LI &amp; Eligibility Stats'!$A$6:$N$18,F$27,FALSE)*E42/1000))</f>
        <v>30.579819999999998</v>
      </c>
      <c r="G42" s="161">
        <f>IF(E42="","",IF(VLOOKUP($A42, 'Ex Post LI &amp; Eligibility Stats'!$A$6:$N$18,G$4,FALSE)="N/A",0,VLOOKUP($A42,'Ex Post LI &amp; Eligibility Stats'!$A$6:$N$18,G$4,FALSE)*E42/1000))</f>
        <v>29.731529999999999</v>
      </c>
      <c r="H42" s="171">
        <v>2066</v>
      </c>
      <c r="I42" s="171">
        <f>IF(H42="","",IF(VLOOKUP($A42, 'Ex Ante LI &amp; Eligibility Stats'!$A$6:$N$18,I$27,FALSE)="N/A",0,VLOOKUP($A42, 'Ex Ante LI &amp; Eligibility Stats'!$A$6:$N$18,I$27,FALSE)*H42/1000))</f>
        <v>29.895019999999999</v>
      </c>
      <c r="J42" s="165">
        <f>IF(H42="","",IF(VLOOKUP($A42, 'Ex Post LI &amp; Eligibility Stats'!$A$6:$N$18,J$4,FALSE)="N/A",0,VLOOKUP($A42,'Ex Post LI &amp; Eligibility Stats'!$A$6:$N$18,J$4,FALSE)*H42/1000))</f>
        <v>29.688419999999997</v>
      </c>
      <c r="K42" s="171">
        <v>2040</v>
      </c>
      <c r="L42" s="171">
        <f>IF(K42="","",IF(VLOOKUP($A42, 'Ex Ante LI &amp; Eligibility Stats'!$A$6:$N$18,L$27,FALSE)="N/A",0,VLOOKUP($A42, 'Ex Ante LI &amp; Eligibility Stats'!$A$6:$N$18,L$27,FALSE)*K42/1000))</f>
        <v>25.989600000000003</v>
      </c>
      <c r="M42" s="161">
        <f>IF(K42="","",IF(VLOOKUP($A42, 'Ex Post LI &amp; Eligibility Stats'!$A$6:$N$18,M$4,FALSE)="N/A",0,VLOOKUP($A42,'Ex Post LI &amp; Eligibility Stats'!$A$6:$N$18,M$4,FALSE)*K42/1000))</f>
        <v>29.314799999999998</v>
      </c>
      <c r="N42" s="171">
        <v>2060</v>
      </c>
      <c r="O42" s="171">
        <f>IF(N42="","",IF(VLOOKUP($A42, 'Ex Ante LI &amp; Eligibility Stats'!$A$6:$N$18,O$27,FALSE)="N/A",0,VLOOKUP($A42, 'Ex Ante LI &amp; Eligibility Stats'!$A$6:$N$18,O$27,FALSE)*N42/1000))</f>
        <v>11.9274</v>
      </c>
      <c r="P42" s="161">
        <f>IF(N42="","",IF(VLOOKUP($A42, 'Ex Post LI &amp; Eligibility Stats'!$A$6:$N$18,P$4,FALSE)="N/A",0,VLOOKUP($A42,'Ex Post LI &amp; Eligibility Stats'!$A$6:$N$18,P$4,FALSE)*N42/1000))</f>
        <v>29.602199999999996</v>
      </c>
      <c r="Q42" s="171">
        <v>2604</v>
      </c>
      <c r="R42" s="171">
        <f>IF(Q42="","",IF(VLOOKUP($A42, 'Ex Ante LI &amp; Eligibility Stats'!$A$6:$N$18,R$27,FALSE)="N/A",0,VLOOKUP($A42, 'Ex Ante LI &amp; Eligibility Stats'!$A$6:$N$18,R$27,FALSE)*Q42/1000))</f>
        <v>13.566840000000001</v>
      </c>
      <c r="S42" s="159">
        <f>IF(Q42="","",IF(VLOOKUP($A42, 'Ex Post LI &amp; Eligibility Stats'!$A$6:$N$18,S$4,FALSE)="N/A",0,VLOOKUP($A42,'Ex Post LI &amp; Eligibility Stats'!$A$6:$N$18,S$4,FALSE)*Q42/1000))</f>
        <v>37.419479999999993</v>
      </c>
      <c r="T42" s="352">
        <v>5571</v>
      </c>
    </row>
    <row r="43" spans="1:20" ht="13.5" customHeight="1">
      <c r="A43" s="243" t="s">
        <v>25</v>
      </c>
      <c r="B43" s="282">
        <v>45542</v>
      </c>
      <c r="C43" s="171">
        <f>IF(B43="","",IF(VLOOKUP($A43, 'Ex Ante LI &amp; Eligibility Stats'!$A$6:$N$18,C$27,FALSE)="N/A",0,VLOOKUP($A43, 'Ex Ante LI &amp; Eligibility Stats'!$A$6:$N$18,C$27,FALSE)*B43/1000))</f>
        <v>18.216799999999999</v>
      </c>
      <c r="D43" s="161">
        <f>IF(B43="","",IF(VLOOKUP($A43, 'Ex Post LI &amp; Eligibility Stats'!$A$6:$N$18,D$4,FALSE)="N/A",0,VLOOKUP($A43,'Ex Post LI &amp; Eligibility Stats'!$A$6:$N$18,D$4,FALSE)*B43/1000))</f>
        <v>32.790239999999997</v>
      </c>
      <c r="E43" s="171">
        <v>44780</v>
      </c>
      <c r="F43" s="171">
        <f>IF(E43="","",IF(VLOOKUP($A43, 'Ex Ante LI &amp; Eligibility Stats'!$A$6:$N$18,F$27,FALSE)="N/A",0,VLOOKUP($A43, 'Ex Ante LI &amp; Eligibility Stats'!$A$6:$N$18,F$27,FALSE)*E43/1000))</f>
        <v>18.3598</v>
      </c>
      <c r="G43" s="161">
        <f>IF(E43="","",IF(VLOOKUP($A43, 'Ex Post LI &amp; Eligibility Stats'!$A$6:$N$18,G$4,FALSE)="N/A",0,VLOOKUP($A43,'Ex Post LI &amp; Eligibility Stats'!$A$6:$N$18,G$4,FALSE)*E43/1000))</f>
        <v>32.241599999999998</v>
      </c>
      <c r="H43" s="171">
        <v>44348</v>
      </c>
      <c r="I43" s="171">
        <f>IF(H43="","",IF(VLOOKUP($A43, 'Ex Ante LI &amp; Eligibility Stats'!$A$6:$N$18,I$27,FALSE)="N/A",0,VLOOKUP($A43, 'Ex Ante LI &amp; Eligibility Stats'!$A$6:$N$18,I$27,FALSE)*H43/1000))</f>
        <v>17.7392</v>
      </c>
      <c r="J43" s="165">
        <f>IF(H43="","",IF(VLOOKUP($A43, 'Ex Post LI &amp; Eligibility Stats'!$A$6:$N$18,J$4,FALSE)="N/A",0,VLOOKUP($A43,'Ex Post LI &amp; Eligibility Stats'!$A$6:$N$18,J$4,FALSE)*H43/1000))</f>
        <v>31.930559999999996</v>
      </c>
      <c r="K43" s="171">
        <v>43863</v>
      </c>
      <c r="L43" s="171">
        <f>IF(K43="","",IF(VLOOKUP($A43, 'Ex Ante LI &amp; Eligibility Stats'!$A$6:$N$18,L$27,FALSE)="N/A",0,VLOOKUP($A43, 'Ex Ante LI &amp; Eligibility Stats'!$A$6:$N$18,L$27,FALSE)*K43/1000))</f>
        <v>14.47479</v>
      </c>
      <c r="M43" s="161">
        <f>IF(K43="","",IF(VLOOKUP($A43, 'Ex Post LI &amp; Eligibility Stats'!$A$6:$N$18,M$4,FALSE)="N/A",0,VLOOKUP($A43,'Ex Post LI &amp; Eligibility Stats'!$A$6:$N$18,M$4,FALSE)*K43/1000))</f>
        <v>31.58136</v>
      </c>
      <c r="N43" s="171">
        <v>45570</v>
      </c>
      <c r="O43" s="171">
        <f>IF(N43="","",IF(VLOOKUP($A43, 'Ex Ante LI &amp; Eligibility Stats'!$A$6:$N$18,O$27,FALSE)="N/A",0,VLOOKUP($A43, 'Ex Ante LI &amp; Eligibility Stats'!$A$6:$N$18,O$27,FALSE)*N43/1000))</f>
        <v>5.9241000000000001</v>
      </c>
      <c r="P43" s="161">
        <f>IF(N43="","",IF(VLOOKUP($A43, 'Ex Post LI &amp; Eligibility Stats'!$A$6:$N$18,P$4,FALSE)="N/A",0,VLOOKUP($A43,'Ex Post LI &amp; Eligibility Stats'!$A$6:$N$18,P$4,FALSE)*N43/1000))</f>
        <v>32.810400000000001</v>
      </c>
      <c r="Q43" s="171">
        <v>55102</v>
      </c>
      <c r="R43" s="171">
        <f>IF(Q43="","",IF(VLOOKUP($A43, 'Ex Ante LI &amp; Eligibility Stats'!$A$6:$N$18,R$27,FALSE)="N/A",0,VLOOKUP($A43, 'Ex Ante LI &amp; Eligibility Stats'!$A$6:$N$18,R$27,FALSE)*Q43/1000))</f>
        <v>7.1632600000000002</v>
      </c>
      <c r="S43" s="159">
        <f>IF(Q43="","",IF(VLOOKUP($A43, 'Ex Post LI &amp; Eligibility Stats'!$A$6:$N$18,S$4,FALSE)="N/A",0,VLOOKUP($A43,'Ex Post LI &amp; Eligibility Stats'!$A$6:$N$18,S$4,FALSE)*Q43/1000))</f>
        <v>39.673439999999992</v>
      </c>
      <c r="T43" s="352">
        <v>91737</v>
      </c>
    </row>
    <row r="44" spans="1:20" ht="13.5" customHeight="1">
      <c r="A44" s="243" t="s">
        <v>26</v>
      </c>
      <c r="B44" s="282">
        <v>159842</v>
      </c>
      <c r="C44" s="171">
        <f>IF(B44="","",IF(VLOOKUP($A44, 'Ex Ante LI &amp; Eligibility Stats'!$A$6:$N$18,C$27,FALSE)="N/A",0,VLOOKUP($A44, 'Ex Ante LI &amp; Eligibility Stats'!$A$6:$N$18,C$27,FALSE)*B44/1000))</f>
        <v>11.188940000000001</v>
      </c>
      <c r="D44" s="161">
        <f>IF(B44="","",IF(VLOOKUP($A44, 'Ex Post LI &amp; Eligibility Stats'!$A$6:$N$18,D$4,FALSE)="N/A",0,VLOOKUP($A44,'Ex Post LI &amp; Eligibility Stats'!$A$6:$N$18,D$4,FALSE)*B44/1000))</f>
        <v>11.188940000000001</v>
      </c>
      <c r="E44" s="171">
        <v>159051</v>
      </c>
      <c r="F44" s="171">
        <f>IF(E44="","",IF(VLOOKUP($A44, 'Ex Ante LI &amp; Eligibility Stats'!$A$6:$N$18,F$27,FALSE)="N/A",0,VLOOKUP($A44, 'Ex Ante LI &amp; Eligibility Stats'!$A$6:$N$18,F$27,FALSE)*E44/1000))</f>
        <v>11.133570000000002</v>
      </c>
      <c r="G44" s="161">
        <f>IF(E44="","",IF(VLOOKUP($A44, 'Ex Post LI &amp; Eligibility Stats'!$A$6:$N$18,G$4,FALSE)="N/A",0,VLOOKUP($A44,'Ex Post LI &amp; Eligibility Stats'!$A$6:$N$18,G$4,FALSE)*E44/1000))</f>
        <v>11.133570000000002</v>
      </c>
      <c r="H44" s="171">
        <v>157455</v>
      </c>
      <c r="I44" s="171">
        <f>IF(H44="","",IF(VLOOKUP($A44, 'Ex Ante LI &amp; Eligibility Stats'!$A$6:$N$18,I$27,FALSE)="N/A",0,VLOOKUP($A44, 'Ex Ante LI &amp; Eligibility Stats'!$A$6:$N$18,I$27,FALSE)*H44/1000))</f>
        <v>11.021850000000001</v>
      </c>
      <c r="J44" s="165">
        <f>IF(H44="","",IF(VLOOKUP($A44, 'Ex Post LI &amp; Eligibility Stats'!$A$6:$N$18,J$4,FALSE)="N/A",0,VLOOKUP($A44,'Ex Post LI &amp; Eligibility Stats'!$A$6:$N$18,J$4,FALSE)*H44/1000))</f>
        <v>11.021850000000001</v>
      </c>
      <c r="K44" s="171">
        <v>156283</v>
      </c>
      <c r="L44" s="171">
        <f>IF(K44="","",IF(VLOOKUP($A44, 'Ex Ante LI &amp; Eligibility Stats'!$A$6:$N$18,L$27,FALSE)="N/A",0,VLOOKUP($A44, 'Ex Ante LI &amp; Eligibility Stats'!$A$6:$N$18,L$27,FALSE)*K44/1000))</f>
        <v>7.8141500000000006</v>
      </c>
      <c r="M44" s="161">
        <f>IF(K44="","",IF(VLOOKUP($A44, 'Ex Post LI &amp; Eligibility Stats'!$A$6:$N$18,M$4,FALSE)="N/A",0,VLOOKUP($A44,'Ex Post LI &amp; Eligibility Stats'!$A$6:$N$18,M$4,FALSE)*K44/1000))</f>
        <v>10.939810000000001</v>
      </c>
      <c r="N44" s="171">
        <v>155462</v>
      </c>
      <c r="O44" s="171">
        <f>IF(N44="","",IF(VLOOKUP($A44, 'Ex Ante LI &amp; Eligibility Stats'!$A$6:$N$18,O$27,FALSE)="N/A",0,VLOOKUP($A44, 'Ex Ante LI &amp; Eligibility Stats'!$A$6:$N$18,O$27,FALSE)*N44/1000))</f>
        <v>4.6638599999999997</v>
      </c>
      <c r="P44" s="161">
        <f>IF(N44="","",IF(VLOOKUP($A44, 'Ex Post LI &amp; Eligibility Stats'!$A$6:$N$18,P$4,FALSE)="N/A",0,VLOOKUP($A44,'Ex Post LI &amp; Eligibility Stats'!$A$6:$N$18,P$4,FALSE)*N44/1000))</f>
        <v>10.882340000000001</v>
      </c>
      <c r="Q44" s="171">
        <v>183448</v>
      </c>
      <c r="R44" s="171">
        <f>IF(Q44="","",IF(VLOOKUP($A44, 'Ex Ante LI &amp; Eligibility Stats'!$A$6:$N$18,R$27,FALSE)="N/A",0,VLOOKUP($A44, 'Ex Ante LI &amp; Eligibility Stats'!$A$6:$N$18,R$27,FALSE)*Q44/1000))</f>
        <v>7.3379200000000004</v>
      </c>
      <c r="S44" s="159">
        <f>IF(Q44="","",IF(VLOOKUP($A44, 'Ex Post LI &amp; Eligibility Stats'!$A$6:$N$18,S$4,FALSE)="N/A",0,VLOOKUP($A44,'Ex Post LI &amp; Eligibility Stats'!$A$6:$N$18,S$4,FALSE)*Q44/1000))</f>
        <v>12.84136</v>
      </c>
      <c r="T44" s="352">
        <v>316835</v>
      </c>
    </row>
    <row r="45" spans="1:20" ht="14.25">
      <c r="A45" s="64" t="s">
        <v>27</v>
      </c>
      <c r="B45" s="336">
        <v>120295</v>
      </c>
      <c r="C45" s="172">
        <f>IF(B45="","",IF(VLOOKUP($A45, 'Ex Ante LI &amp; Eligibility Stats'!$A$6:$N$18,C$27,FALSE)="N/A",0,VLOOKUP($A45, 'Ex Ante LI &amp; Eligibility Stats'!$A$6:$N$18,C$27,FALSE)*B45/1000))</f>
        <v>21.653099999999998</v>
      </c>
      <c r="D45" s="162">
        <f>IF(B45="","",IF(VLOOKUP($A45, 'Ex Post LI &amp; Eligibility Stats'!$A$6:$N$18,D$4,FALSE)="N/A",0,VLOOKUP($A45,'Ex Post LI &amp; Eligibility Stats'!$A$6:$N$18,D$4,FALSE)*B45/1000))</f>
        <v>24.059000000000001</v>
      </c>
      <c r="E45" s="267">
        <v>120870</v>
      </c>
      <c r="F45" s="172">
        <f>IF(E45="","",IF(VLOOKUP($A45, 'Ex Ante LI &amp; Eligibility Stats'!$A$6:$N$18,F$27,FALSE)="N/A",0,VLOOKUP($A45, 'Ex Ante LI &amp; Eligibility Stats'!$A$6:$N$18,F$27,FALSE)*E45/1000))</f>
        <v>21.756599999999999</v>
      </c>
      <c r="G45" s="161">
        <f>IF(E45="","",IF(VLOOKUP($A45, 'Ex Post LI &amp; Eligibility Stats'!$A$6:$N$18,G$4,FALSE)="N/A",0,VLOOKUP($A45,'Ex Post LI &amp; Eligibility Stats'!$A$6:$N$18,G$4,FALSE)*E45/1000))</f>
        <v>24.173999999999999</v>
      </c>
      <c r="H45" s="267">
        <v>121138</v>
      </c>
      <c r="I45" s="172">
        <f>IF(H45="","",IF(VLOOKUP($A45, 'Ex Ante LI &amp; Eligibility Stats'!$A$6:$N$18,I$27,FALSE)="N/A",0,VLOOKUP($A45, 'Ex Ante LI &amp; Eligibility Stats'!$A$6:$N$18,I$27,FALSE)*H45/1000))</f>
        <v>19.382080000000002</v>
      </c>
      <c r="J45" s="167">
        <f>IF(H45="","",IF(VLOOKUP($A45, 'Ex Post LI &amp; Eligibility Stats'!$A$6:$N$18,J$4,FALSE)="N/A",0,VLOOKUP($A45,'Ex Post LI &amp; Eligibility Stats'!$A$6:$N$18,J$4,FALSE)*H45/1000))</f>
        <v>24.227600000000002</v>
      </c>
      <c r="K45" s="267">
        <v>121851</v>
      </c>
      <c r="L45" s="172">
        <f>IF(K45="","",IF(VLOOKUP($A45, 'Ex Ante LI &amp; Eligibility Stats'!$A$6:$N$18,L$27,FALSE)="N/A",0,VLOOKUP($A45, 'Ex Ante LI &amp; Eligibility Stats'!$A$6:$N$18,L$27,FALSE)*K45/1000))</f>
        <v>8.5295700000000014</v>
      </c>
      <c r="M45" s="161">
        <f>IF(K45="","",IF(VLOOKUP($A45, 'Ex Post LI &amp; Eligibility Stats'!$A$6:$N$18,M$4,FALSE)="N/A",0,VLOOKUP($A45,'Ex Post LI &amp; Eligibility Stats'!$A$6:$N$18,M$4,FALSE)*K45/1000))</f>
        <v>24.370200000000001</v>
      </c>
      <c r="N45" s="267">
        <v>122047</v>
      </c>
      <c r="O45" s="172">
        <f>IF(N45="","",IF(VLOOKUP($A45, 'Ex Ante LI &amp; Eligibility Stats'!$A$6:$N$18,O$27,FALSE)="N/A",0,VLOOKUP($A45, 'Ex Ante LI &amp; Eligibility Stats'!$A$6:$N$18,O$27,FALSE)*N45/1000))</f>
        <v>7.3228200000000001</v>
      </c>
      <c r="P45" s="161">
        <f>IF(N45="","",IF(VLOOKUP($A45, 'Ex Post LI &amp; Eligibility Stats'!$A$6:$N$18,P$4,FALSE)="N/A",0,VLOOKUP($A45,'Ex Post LI &amp; Eligibility Stats'!$A$6:$N$18,P$4,FALSE)*N45/1000))</f>
        <v>24.409400000000002</v>
      </c>
      <c r="Q45" s="267">
        <v>122140</v>
      </c>
      <c r="R45" s="172">
        <f>IF(Q45="","",IF(VLOOKUP($A45, 'Ex Ante LI &amp; Eligibility Stats'!$A$6:$N$18,R$27,FALSE)="N/A",0,VLOOKUP($A45, 'Ex Ante LI &amp; Eligibility Stats'!$A$6:$N$18,R$27,FALSE)*Q45/1000))</f>
        <v>7.3283999999999994</v>
      </c>
      <c r="S45" s="159">
        <f>IF(Q45="","",IF(VLOOKUP($A45, 'Ex Post LI &amp; Eligibility Stats'!$A$6:$N$18,S$4,FALSE)="N/A",0,VLOOKUP($A45,'Ex Post LI &amp; Eligibility Stats'!$A$6:$N$18,S$4,FALSE)*Q45/1000))</f>
        <v>24.428000000000001</v>
      </c>
      <c r="T45" s="263" t="s">
        <v>16</v>
      </c>
    </row>
    <row r="46" spans="1:20" ht="13.5" thickBot="1">
      <c r="A46" s="67" t="s">
        <v>29</v>
      </c>
      <c r="B46" s="505">
        <f t="shared" ref="B46:S46" si="4">SUM(B38:B45)</f>
        <v>328758</v>
      </c>
      <c r="C46" s="379">
        <f t="shared" si="4"/>
        <v>104.76873999999998</v>
      </c>
      <c r="D46" s="283">
        <f t="shared" si="4"/>
        <v>126.29330999999999</v>
      </c>
      <c r="E46" s="337">
        <f t="shared" si="4"/>
        <v>327701</v>
      </c>
      <c r="F46" s="379">
        <f t="shared" si="4"/>
        <v>103.22979000000001</v>
      </c>
      <c r="G46" s="283">
        <f t="shared" si="4"/>
        <v>125.11306999999999</v>
      </c>
      <c r="H46" s="281">
        <f t="shared" si="4"/>
        <v>325938</v>
      </c>
      <c r="I46" s="706">
        <f t="shared" si="4"/>
        <v>101.82115</v>
      </c>
      <c r="J46" s="138">
        <f t="shared" si="4"/>
        <v>124.70079999999999</v>
      </c>
      <c r="K46" s="281">
        <f t="shared" si="4"/>
        <v>324913</v>
      </c>
      <c r="L46" s="381">
        <f t="shared" si="4"/>
        <v>80.303110000000004</v>
      </c>
      <c r="M46" s="807">
        <f t="shared" si="4"/>
        <v>122.17209000000001</v>
      </c>
      <c r="N46" s="281">
        <f t="shared" si="4"/>
        <v>325139</v>
      </c>
      <c r="O46" s="381">
        <f t="shared" si="4"/>
        <v>29.838180000000001</v>
      </c>
      <c r="P46" s="807">
        <f t="shared" si="4"/>
        <v>97.704340000000002</v>
      </c>
      <c r="Q46" s="281">
        <f t="shared" si="4"/>
        <v>363294</v>
      </c>
      <c r="R46" s="381">
        <f t="shared" si="4"/>
        <v>35.396419999999999</v>
      </c>
      <c r="S46" s="875">
        <f t="shared" si="4"/>
        <v>114.36227999999998</v>
      </c>
      <c r="T46" s="268"/>
    </row>
    <row r="47" spans="1:20" ht="13.9" thickTop="1" thickBot="1">
      <c r="A47" s="90" t="s">
        <v>30</v>
      </c>
      <c r="B47" s="506">
        <f t="shared" ref="B47:S47" si="5">+B36+B46</f>
        <v>453754</v>
      </c>
      <c r="C47" s="507">
        <f t="shared" si="5"/>
        <v>486.37885999999992</v>
      </c>
      <c r="D47" s="139">
        <f t="shared" si="5"/>
        <v>528.00273000000004</v>
      </c>
      <c r="E47" s="525">
        <f t="shared" si="5"/>
        <v>451188</v>
      </c>
      <c r="F47" s="351">
        <f t="shared" si="5"/>
        <v>491.07758000000001</v>
      </c>
      <c r="G47" s="139">
        <f t="shared" si="5"/>
        <v>526.23397999999997</v>
      </c>
      <c r="H47" s="351">
        <f t="shared" si="5"/>
        <v>447948</v>
      </c>
      <c r="I47" s="707">
        <f t="shared" si="5"/>
        <v>476.77924000000002</v>
      </c>
      <c r="J47" s="139">
        <f t="shared" si="5"/>
        <v>532.26493000000005</v>
      </c>
      <c r="K47" s="351">
        <f t="shared" si="5"/>
        <v>446106</v>
      </c>
      <c r="L47" s="808">
        <f t="shared" si="5"/>
        <v>433.20545000000004</v>
      </c>
      <c r="M47" s="385">
        <f t="shared" si="5"/>
        <v>549.47258999999997</v>
      </c>
      <c r="N47" s="351">
        <f t="shared" si="5"/>
        <v>445220</v>
      </c>
      <c r="O47" s="808">
        <f t="shared" si="5"/>
        <v>327.21546000000001</v>
      </c>
      <c r="P47" s="385">
        <f t="shared" si="5"/>
        <v>529.58491000000004</v>
      </c>
      <c r="Q47" s="351">
        <f t="shared" si="5"/>
        <v>481522</v>
      </c>
      <c r="R47" s="808">
        <f t="shared" si="5"/>
        <v>319.14601999999996</v>
      </c>
      <c r="S47" s="808">
        <f t="shared" si="5"/>
        <v>543.51506999999992</v>
      </c>
      <c r="T47" s="133"/>
    </row>
    <row r="48" spans="1:20" ht="8.25" customHeight="1" thickTop="1">
      <c r="A48" s="353"/>
      <c r="B48" s="354"/>
      <c r="C48" s="355"/>
      <c r="D48" s="355"/>
      <c r="E48" s="354"/>
      <c r="F48" s="307"/>
      <c r="G48" s="355"/>
      <c r="H48" s="307"/>
      <c r="I48" s="356"/>
      <c r="J48" s="355"/>
      <c r="K48" s="307"/>
      <c r="L48" s="306"/>
      <c r="M48" s="306"/>
      <c r="N48" s="307"/>
      <c r="O48" s="306"/>
      <c r="P48" s="306"/>
      <c r="Q48" s="307"/>
      <c r="R48" s="306"/>
      <c r="S48" s="306"/>
      <c r="T48" s="159"/>
    </row>
    <row r="49" spans="1:20" ht="56.25" customHeight="1">
      <c r="A49" s="903" t="s">
        <v>278</v>
      </c>
      <c r="B49" s="904"/>
      <c r="C49" s="904"/>
      <c r="D49" s="904"/>
      <c r="E49" s="904"/>
      <c r="F49" s="904"/>
      <c r="G49" s="904"/>
      <c r="H49" s="904"/>
      <c r="I49" s="904"/>
      <c r="J49" s="904"/>
      <c r="K49" s="904"/>
      <c r="L49" s="904"/>
      <c r="M49" s="904"/>
      <c r="N49" s="904"/>
      <c r="O49" s="904"/>
      <c r="P49" s="904"/>
      <c r="Q49" s="904"/>
      <c r="R49" s="904"/>
      <c r="S49" s="904"/>
      <c r="T49" s="904"/>
    </row>
    <row r="50" spans="1:20" ht="18" customHeight="1">
      <c r="A50" s="897" t="s">
        <v>291</v>
      </c>
      <c r="B50" s="898"/>
      <c r="C50" s="898"/>
      <c r="D50" s="898"/>
      <c r="E50" s="898"/>
      <c r="F50" s="898"/>
      <c r="G50" s="898"/>
      <c r="H50" s="898"/>
      <c r="I50" s="898"/>
      <c r="J50" s="898"/>
      <c r="K50" s="898"/>
      <c r="L50" s="898"/>
      <c r="M50" s="898"/>
      <c r="N50" s="898"/>
      <c r="O50" s="898"/>
      <c r="P50" s="898"/>
      <c r="Q50" s="898"/>
      <c r="R50" s="898"/>
      <c r="S50" s="898"/>
      <c r="T50" s="898"/>
    </row>
    <row r="51" spans="1:20" s="71" customFormat="1" ht="45" customHeight="1">
      <c r="A51" s="901" t="s">
        <v>353</v>
      </c>
      <c r="B51" s="901"/>
      <c r="C51" s="901"/>
      <c r="D51" s="901"/>
      <c r="E51" s="901"/>
      <c r="F51" s="901"/>
      <c r="G51" s="901"/>
      <c r="H51" s="901"/>
      <c r="I51" s="901"/>
      <c r="J51" s="901"/>
      <c r="K51" s="901"/>
      <c r="L51" s="901"/>
      <c r="M51" s="901"/>
      <c r="N51" s="901"/>
      <c r="O51" s="901"/>
      <c r="P51" s="901"/>
      <c r="Q51" s="901"/>
      <c r="R51" s="901"/>
      <c r="S51" s="901"/>
      <c r="T51" s="902"/>
    </row>
    <row r="52" spans="1:20" s="71" customFormat="1" ht="31.5" customHeight="1">
      <c r="A52" s="901" t="s">
        <v>279</v>
      </c>
      <c r="B52" s="901"/>
      <c r="C52" s="901"/>
      <c r="D52" s="901"/>
      <c r="E52" s="901"/>
      <c r="F52" s="901"/>
      <c r="G52" s="901"/>
      <c r="H52" s="901"/>
      <c r="I52" s="901"/>
      <c r="J52" s="901"/>
      <c r="K52" s="901"/>
      <c r="L52" s="901"/>
      <c r="M52" s="901"/>
      <c r="N52" s="901"/>
      <c r="O52" s="901"/>
      <c r="P52" s="901"/>
      <c r="Q52" s="901"/>
      <c r="R52" s="901"/>
      <c r="S52" s="901"/>
      <c r="T52" s="901"/>
    </row>
    <row r="53" spans="1:20" ht="17.25" customHeight="1">
      <c r="A53" s="897" t="s">
        <v>292</v>
      </c>
      <c r="B53" s="898"/>
      <c r="C53" s="898"/>
      <c r="D53" s="898"/>
      <c r="E53" s="898"/>
      <c r="F53" s="898"/>
      <c r="G53" s="898"/>
      <c r="H53" s="898"/>
      <c r="I53" s="898"/>
      <c r="J53" s="898"/>
      <c r="K53" s="898"/>
      <c r="L53" s="898"/>
      <c r="M53" s="898"/>
      <c r="N53" s="898"/>
      <c r="O53" s="898"/>
      <c r="P53" s="898"/>
      <c r="Q53" s="898"/>
      <c r="R53" s="898"/>
      <c r="S53" s="898"/>
      <c r="T53" s="898"/>
    </row>
    <row r="54" spans="1:20" ht="15" customHeight="1">
      <c r="A54" s="897" t="s">
        <v>334</v>
      </c>
      <c r="B54" s="898"/>
      <c r="C54" s="898"/>
      <c r="D54" s="898"/>
      <c r="E54" s="898"/>
      <c r="F54" s="898"/>
      <c r="G54" s="898"/>
      <c r="H54" s="898"/>
      <c r="I54" s="898"/>
      <c r="J54" s="898"/>
      <c r="K54" s="898"/>
      <c r="L54" s="898"/>
      <c r="M54" s="898"/>
      <c r="N54" s="898"/>
      <c r="O54" s="898"/>
      <c r="P54" s="898"/>
      <c r="Q54" s="898"/>
      <c r="R54" s="898"/>
      <c r="S54" s="898"/>
      <c r="T54" s="898"/>
    </row>
    <row r="55" spans="1:20" ht="15.75" customHeight="1">
      <c r="A55" s="897" t="s">
        <v>354</v>
      </c>
      <c r="B55" s="898"/>
      <c r="C55" s="898"/>
      <c r="D55" s="898"/>
      <c r="E55" s="898"/>
      <c r="F55" s="898"/>
      <c r="G55" s="898"/>
      <c r="H55" s="898"/>
      <c r="I55" s="898"/>
      <c r="J55" s="898"/>
      <c r="K55" s="898"/>
      <c r="L55" s="898"/>
      <c r="M55" s="898"/>
      <c r="N55" s="898"/>
      <c r="O55" s="898"/>
      <c r="P55" s="898"/>
      <c r="Q55" s="898"/>
      <c r="R55" s="898"/>
      <c r="S55" s="898"/>
      <c r="T55" s="898"/>
    </row>
  </sheetData>
  <protectedRanges>
    <protectedRange sqref="Q23" name="Range1_4_1"/>
    <protectedRange sqref="H9" name="Range1_1_3"/>
    <protectedRange sqref="H13" name="Range1_1_1_2"/>
    <protectedRange sqref="H12" name="Range1_1_1_1_1"/>
    <protectedRange sqref="H23" name="Range1_1_2_1"/>
    <protectedRange sqref="H21:H22" name="Range1_1_4_1"/>
    <protectedRange sqref="B35" name="Range1_3_1"/>
    <protectedRange sqref="B34" name="Range1_5_1"/>
    <protectedRange sqref="E13" name="Range1_1_6_1"/>
    <protectedRange sqref="N13" name="Range1_2_1"/>
  </protectedRanges>
  <mergeCells count="21">
    <mergeCell ref="A55:T55"/>
    <mergeCell ref="T17:T18"/>
    <mergeCell ref="B28:D28"/>
    <mergeCell ref="E28:G28"/>
    <mergeCell ref="H28:J28"/>
    <mergeCell ref="K28:M28"/>
    <mergeCell ref="N28:P28"/>
    <mergeCell ref="Q28:S28"/>
    <mergeCell ref="A54:T54"/>
    <mergeCell ref="A53:T53"/>
    <mergeCell ref="T39:T40"/>
    <mergeCell ref="A51:T51"/>
    <mergeCell ref="A52:T52"/>
    <mergeCell ref="A50:T50"/>
    <mergeCell ref="A49:T49"/>
    <mergeCell ref="Q6:S6"/>
    <mergeCell ref="B6:D6"/>
    <mergeCell ref="E6:G6"/>
    <mergeCell ref="H6:J6"/>
    <mergeCell ref="K6:M6"/>
    <mergeCell ref="N6:P6"/>
  </mergeCells>
  <printOptions horizontalCentered="1"/>
  <pageMargins left="0" right="0" top="0.74803921568627452" bottom="0.25" header="0.13" footer="0.1"/>
  <pageSetup scale="55" orientation="landscape" r:id="rId1"/>
  <headerFooter>
    <oddHeader>&amp;C&amp;"Arial,Bold"&amp;K000000Table I-1
Pacific Gas and Electric Company 
Interruptible and Price Responsive Programs
Subscription Statistics - Enrolled MW
&amp;K000000December&amp;K000000 2017</oddHeader>
    <oddFooter>&amp;L&amp;F&amp;CPage 3 of 11&amp;R&amp;A</oddFooter>
  </headerFooter>
  <customProperties>
    <customPr name="_pios_id" r:id="rId2"/>
  </customProperties>
  <ignoredErrors>
    <ignoredError sqref="I14:N14 H14 H24:S28 E36 B37:B38 B36 B41 B46:G47 H36:H38 H41 H46:S46 C41:D41 C38:D38 C36:D36 D32:D35 D39:D40 D42:D45 F36:G36 G31:G35 G39:G40 G42:G45 S41 S36:S38 S31:S35 S39:S40 S42:S45 Q14 O14:P14 O9:P13 O15:P16 R14:S14 R9:S13 R15:S16 O19:P23 P17 P18 R19:S23 S17:S18 H30:P30 D31 D37 R36:R38 R41 P42:P45 P39 P31:P35 O36:P38 O41:P41 Q41 Q36:Q38 M42:M45 M39:M40 M31:M35 L36:M38 L41:M41 N41 N36:N38 J42:J45 J39 J31:J35 I36:J38 I41:J41 K41 K36:K38 Q40 N39:N40 I31:I35 L31:L35 I42:I45 L42:L45 O31:O35 O39:O40 O42:O45 R31:R35 R39:R40 R42:R45"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view="pageLayout" topLeftCell="B1" zoomScale="55" zoomScaleNormal="100" zoomScalePageLayoutView="55" workbookViewId="0">
      <selection activeCell="M5" sqref="M5"/>
    </sheetView>
  </sheetViews>
  <sheetFormatPr defaultColWidth="9.3984375" defaultRowHeight="12.75"/>
  <cols>
    <col min="1" max="1" width="33.59765625" style="16" customWidth="1"/>
    <col min="2" max="9" width="9.265625" style="16" customWidth="1"/>
    <col min="10" max="10" width="10.3984375" style="16" customWidth="1"/>
    <col min="11" max="11" width="11" style="16" customWidth="1"/>
    <col min="12" max="13" width="10.3984375" style="16" customWidth="1"/>
    <col min="14" max="14" width="20.3984375" style="16" bestFit="1" customWidth="1"/>
    <col min="15" max="15" width="64.3984375" style="16" customWidth="1"/>
    <col min="16" max="16" width="15" style="115" bestFit="1" customWidth="1"/>
    <col min="17" max="17" width="10.59765625" style="115" customWidth="1"/>
    <col min="18" max="18" width="9.59765625" style="115" bestFit="1" customWidth="1"/>
    <col min="19" max="19" width="11.3984375" style="115" customWidth="1"/>
    <col min="20" max="20" width="9.59765625" style="115" bestFit="1" customWidth="1"/>
    <col min="21" max="21" width="10.59765625" style="115" customWidth="1"/>
    <col min="22" max="22" width="12.3984375" style="115" bestFit="1" customWidth="1"/>
    <col min="23" max="23" width="12.3984375" style="115" customWidth="1"/>
    <col min="24" max="24" width="9.59765625" style="115" bestFit="1" customWidth="1"/>
    <col min="25" max="25" width="11.3984375" style="115" customWidth="1"/>
    <col min="26" max="26" width="11.59765625" style="115" bestFit="1" customWidth="1"/>
    <col min="27" max="27" width="11.59765625" style="115" customWidth="1"/>
    <col min="28" max="16384" width="9.3984375" style="115"/>
  </cols>
  <sheetData>
    <row r="1" spans="1:15" s="58" customFormat="1" ht="17.100000000000001" customHeight="1">
      <c r="A1" s="905" t="s">
        <v>282</v>
      </c>
      <c r="B1" s="906"/>
      <c r="C1" s="906"/>
    </row>
    <row r="2" spans="1:15" ht="12.75" hidden="1" customHeight="1">
      <c r="A2" s="76"/>
      <c r="B2" s="146"/>
      <c r="C2" s="146"/>
      <c r="D2" s="146"/>
      <c r="E2" s="146"/>
      <c r="F2" s="146"/>
      <c r="G2" s="146"/>
      <c r="H2" s="146"/>
      <c r="I2" s="146"/>
      <c r="J2" s="146"/>
      <c r="K2" s="146"/>
      <c r="L2" s="146"/>
      <c r="M2" s="146"/>
      <c r="N2" s="146"/>
      <c r="O2" s="146"/>
    </row>
    <row r="3" spans="1:15" ht="12.75" hidden="1" customHeight="1">
      <c r="A3" s="146"/>
      <c r="B3" s="146"/>
      <c r="C3" s="146"/>
      <c r="D3" s="146"/>
      <c r="E3" s="146"/>
      <c r="F3" s="146"/>
      <c r="G3" s="146"/>
      <c r="H3" s="146"/>
      <c r="I3" s="146"/>
      <c r="J3" s="146"/>
      <c r="K3" s="146"/>
      <c r="L3" s="146"/>
      <c r="M3" s="146"/>
      <c r="N3" s="146"/>
      <c r="O3" s="146"/>
    </row>
    <row r="4" spans="1:15" s="146" customFormat="1" ht="12.75" customHeight="1">
      <c r="A4" s="322"/>
      <c r="B4" s="913" t="s">
        <v>39</v>
      </c>
      <c r="C4" s="914"/>
      <c r="D4" s="914"/>
      <c r="E4" s="914"/>
      <c r="F4" s="914"/>
      <c r="G4" s="914"/>
      <c r="H4" s="914"/>
      <c r="I4" s="914"/>
      <c r="J4" s="914"/>
      <c r="K4" s="914"/>
      <c r="L4" s="914"/>
      <c r="M4" s="915"/>
      <c r="N4" s="909" t="s">
        <v>264</v>
      </c>
      <c r="O4" s="909" t="s">
        <v>43</v>
      </c>
    </row>
    <row r="5" spans="1:15" s="146" customFormat="1" ht="37.5" customHeight="1">
      <c r="A5" s="386" t="s">
        <v>38</v>
      </c>
      <c r="B5" s="387" t="s">
        <v>5</v>
      </c>
      <c r="C5" s="387" t="s">
        <v>6</v>
      </c>
      <c r="D5" s="387" t="s">
        <v>7</v>
      </c>
      <c r="E5" s="387" t="s">
        <v>8</v>
      </c>
      <c r="F5" s="387" t="s">
        <v>9</v>
      </c>
      <c r="G5" s="387" t="s">
        <v>10</v>
      </c>
      <c r="H5" s="387" t="s">
        <v>31</v>
      </c>
      <c r="I5" s="387" t="s">
        <v>40</v>
      </c>
      <c r="J5" s="387" t="s">
        <v>41</v>
      </c>
      <c r="K5" s="387" t="s">
        <v>34</v>
      </c>
      <c r="L5" s="387" t="s">
        <v>42</v>
      </c>
      <c r="M5" s="387" t="s">
        <v>36</v>
      </c>
      <c r="N5" s="916"/>
      <c r="O5" s="910"/>
    </row>
    <row r="6" spans="1:15" s="146" customFormat="1" ht="129" customHeight="1">
      <c r="A6" s="388" t="s">
        <v>14</v>
      </c>
      <c r="B6" s="274">
        <v>753.06</v>
      </c>
      <c r="C6" s="274">
        <v>773.34</v>
      </c>
      <c r="D6" s="274">
        <v>779.58</v>
      </c>
      <c r="E6" s="274">
        <v>853.08</v>
      </c>
      <c r="F6" s="274">
        <v>866.22</v>
      </c>
      <c r="G6" s="274">
        <v>874.64</v>
      </c>
      <c r="H6" s="274">
        <v>878.77</v>
      </c>
      <c r="I6" s="274">
        <v>909.47</v>
      </c>
      <c r="J6" s="274">
        <v>868.27</v>
      </c>
      <c r="K6" s="274">
        <v>851.46</v>
      </c>
      <c r="L6" s="274">
        <v>774.42</v>
      </c>
      <c r="M6" s="274">
        <v>742.8</v>
      </c>
      <c r="N6" s="272">
        <v>10935</v>
      </c>
      <c r="O6" s="273" t="s">
        <v>267</v>
      </c>
    </row>
    <row r="7" spans="1:15" s="146" customFormat="1" ht="66.75" customHeight="1">
      <c r="A7" s="388" t="s">
        <v>15</v>
      </c>
      <c r="B7" s="274" t="s">
        <v>16</v>
      </c>
      <c r="C7" s="274" t="s">
        <v>16</v>
      </c>
      <c r="D7" s="274" t="s">
        <v>16</v>
      </c>
      <c r="E7" s="274" t="s">
        <v>16</v>
      </c>
      <c r="F7" s="274" t="s">
        <v>16</v>
      </c>
      <c r="G7" s="274" t="s">
        <v>16</v>
      </c>
      <c r="H7" s="274" t="s">
        <v>16</v>
      </c>
      <c r="I7" s="274" t="s">
        <v>16</v>
      </c>
      <c r="J7" s="274" t="s">
        <v>16</v>
      </c>
      <c r="K7" s="274" t="s">
        <v>16</v>
      </c>
      <c r="L7" s="274" t="s">
        <v>16</v>
      </c>
      <c r="M7" s="274" t="s">
        <v>16</v>
      </c>
      <c r="N7" s="272" t="s">
        <v>28</v>
      </c>
      <c r="O7" s="273" t="s">
        <v>44</v>
      </c>
    </row>
    <row r="8" spans="1:15" s="146" customFormat="1" ht="53.25" customHeight="1">
      <c r="A8" s="388" t="s">
        <v>17</v>
      </c>
      <c r="B8" s="274" t="s">
        <v>16</v>
      </c>
      <c r="C8" s="274" t="s">
        <v>16</v>
      </c>
      <c r="D8" s="274" t="s">
        <v>16</v>
      </c>
      <c r="E8" s="274" t="s">
        <v>16</v>
      </c>
      <c r="F8" s="274" t="s">
        <v>16</v>
      </c>
      <c r="G8" s="274" t="s">
        <v>16</v>
      </c>
      <c r="H8" s="274" t="s">
        <v>16</v>
      </c>
      <c r="I8" s="274" t="s">
        <v>16</v>
      </c>
      <c r="J8" s="274" t="s">
        <v>16</v>
      </c>
      <c r="K8" s="274" t="s">
        <v>16</v>
      </c>
      <c r="L8" s="274" t="s">
        <v>16</v>
      </c>
      <c r="M8" s="274" t="s">
        <v>16</v>
      </c>
      <c r="N8" s="272" t="s">
        <v>28</v>
      </c>
      <c r="O8" s="273" t="s">
        <v>268</v>
      </c>
    </row>
    <row r="9" spans="1:15" s="146" customFormat="1" ht="39.75" customHeight="1">
      <c r="A9" s="275" t="s">
        <v>18</v>
      </c>
      <c r="B9" s="274" t="s">
        <v>16</v>
      </c>
      <c r="C9" s="274" t="s">
        <v>16</v>
      </c>
      <c r="D9" s="274" t="s">
        <v>16</v>
      </c>
      <c r="E9" s="274" t="s">
        <v>16</v>
      </c>
      <c r="F9" s="274" t="s">
        <v>16</v>
      </c>
      <c r="G9" s="274" t="s">
        <v>16</v>
      </c>
      <c r="H9" s="274" t="s">
        <v>16</v>
      </c>
      <c r="I9" s="274" t="s">
        <v>16</v>
      </c>
      <c r="J9" s="274" t="s">
        <v>16</v>
      </c>
      <c r="K9" s="274" t="s">
        <v>16</v>
      </c>
      <c r="L9" s="274" t="s">
        <v>16</v>
      </c>
      <c r="M9" s="274" t="s">
        <v>16</v>
      </c>
      <c r="N9" s="323" t="s">
        <v>28</v>
      </c>
      <c r="O9" s="273" t="s">
        <v>45</v>
      </c>
    </row>
    <row r="10" spans="1:15" s="146" customFormat="1" ht="32.25" customHeight="1">
      <c r="A10" s="158" t="s">
        <v>19</v>
      </c>
      <c r="B10" s="274" t="s">
        <v>16</v>
      </c>
      <c r="C10" s="274" t="s">
        <v>16</v>
      </c>
      <c r="D10" s="274" t="s">
        <v>16</v>
      </c>
      <c r="E10" s="274" t="s">
        <v>16</v>
      </c>
      <c r="F10" s="274">
        <v>0.35</v>
      </c>
      <c r="G10" s="274">
        <v>0.56000000000000005</v>
      </c>
      <c r="H10" s="274">
        <v>0.57999999999999996</v>
      </c>
      <c r="I10" s="274">
        <v>0.55000000000000004</v>
      </c>
      <c r="J10" s="274">
        <v>0.52</v>
      </c>
      <c r="K10" s="274">
        <v>0.25</v>
      </c>
      <c r="L10" s="274" t="s">
        <v>16</v>
      </c>
      <c r="M10" s="274" t="s">
        <v>16</v>
      </c>
      <c r="N10" s="272" t="s">
        <v>28</v>
      </c>
      <c r="O10" s="273" t="s">
        <v>46</v>
      </c>
    </row>
    <row r="11" spans="1:15" s="146" customFormat="1" ht="15.75" customHeight="1">
      <c r="A11" s="376" t="s">
        <v>295</v>
      </c>
      <c r="B11" s="363" t="s">
        <v>16</v>
      </c>
      <c r="C11" s="363" t="s">
        <v>16</v>
      </c>
      <c r="D11" s="363" t="s">
        <v>16</v>
      </c>
      <c r="E11" s="363" t="s">
        <v>16</v>
      </c>
      <c r="F11" s="363" t="s">
        <v>16</v>
      </c>
      <c r="G11" s="363" t="s">
        <v>16</v>
      </c>
      <c r="H11" s="363" t="s">
        <v>16</v>
      </c>
      <c r="I11" s="363" t="s">
        <v>16</v>
      </c>
      <c r="J11" s="363" t="s">
        <v>16</v>
      </c>
      <c r="K11" s="363" t="s">
        <v>16</v>
      </c>
      <c r="L11" s="363" t="s">
        <v>16</v>
      </c>
      <c r="M11" s="363" t="s">
        <v>16</v>
      </c>
      <c r="N11" s="377" t="s">
        <v>28</v>
      </c>
      <c r="O11" s="371" t="s">
        <v>254</v>
      </c>
    </row>
    <row r="12" spans="1:15" s="146" customFormat="1" ht="132.75" customHeight="1">
      <c r="A12" s="388" t="s">
        <v>22</v>
      </c>
      <c r="B12" s="378" t="s">
        <v>16</v>
      </c>
      <c r="C12" s="378" t="s">
        <v>16</v>
      </c>
      <c r="D12" s="378" t="s">
        <v>16</v>
      </c>
      <c r="E12" s="378" t="s">
        <v>16</v>
      </c>
      <c r="F12" s="378">
        <v>138.06899999999999</v>
      </c>
      <c r="G12" s="378">
        <v>138.06899999999999</v>
      </c>
      <c r="H12" s="378">
        <v>138.06899999999999</v>
      </c>
      <c r="I12" s="378">
        <v>138.06899999999999</v>
      </c>
      <c r="J12" s="378">
        <v>138.06899999999999</v>
      </c>
      <c r="K12" s="378">
        <v>138.06899999999999</v>
      </c>
      <c r="L12" s="378" t="s">
        <v>16</v>
      </c>
      <c r="M12" s="378" t="s">
        <v>16</v>
      </c>
      <c r="N12" s="917">
        <v>596440</v>
      </c>
      <c r="O12" s="273" t="s">
        <v>269</v>
      </c>
    </row>
    <row r="13" spans="1:15" s="146" customFormat="1" ht="130.5" customHeight="1">
      <c r="A13" s="388" t="s">
        <v>23</v>
      </c>
      <c r="B13" s="378" t="s">
        <v>16</v>
      </c>
      <c r="C13" s="378" t="s">
        <v>16</v>
      </c>
      <c r="D13" s="378" t="s">
        <v>16</v>
      </c>
      <c r="E13" s="378" t="s">
        <v>16</v>
      </c>
      <c r="F13" s="378">
        <v>22.209599999999998</v>
      </c>
      <c r="G13" s="378">
        <v>22.209599999999998</v>
      </c>
      <c r="H13" s="378">
        <v>22.209599999999998</v>
      </c>
      <c r="I13" s="378">
        <v>22.209599999999998</v>
      </c>
      <c r="J13" s="378">
        <v>22.209599999999998</v>
      </c>
      <c r="K13" s="378">
        <v>22.209599999999998</v>
      </c>
      <c r="L13" s="378" t="s">
        <v>16</v>
      </c>
      <c r="M13" s="378" t="s">
        <v>16</v>
      </c>
      <c r="N13" s="918"/>
      <c r="O13" s="273" t="s">
        <v>270</v>
      </c>
    </row>
    <row r="14" spans="1:15" s="146" customFormat="1">
      <c r="A14" s="375" t="s">
        <v>296</v>
      </c>
      <c r="B14" s="374" t="s">
        <v>16</v>
      </c>
      <c r="C14" s="374" t="s">
        <v>16</v>
      </c>
      <c r="D14" s="374" t="s">
        <v>16</v>
      </c>
      <c r="E14" s="374" t="s">
        <v>16</v>
      </c>
      <c r="F14" s="374" t="s">
        <v>16</v>
      </c>
      <c r="G14" s="374" t="s">
        <v>16</v>
      </c>
      <c r="H14" s="374" t="s">
        <v>16</v>
      </c>
      <c r="I14" s="374" t="s">
        <v>16</v>
      </c>
      <c r="J14" s="374" t="s">
        <v>16</v>
      </c>
      <c r="K14" s="374" t="s">
        <v>16</v>
      </c>
      <c r="L14" s="374" t="s">
        <v>16</v>
      </c>
      <c r="M14" s="374" t="s">
        <v>16</v>
      </c>
      <c r="N14" s="373" t="s">
        <v>28</v>
      </c>
      <c r="O14" s="372" t="s">
        <v>254</v>
      </c>
    </row>
    <row r="15" spans="1:15" s="146" customFormat="1" ht="56.25" customHeight="1">
      <c r="A15" s="388" t="s">
        <v>24</v>
      </c>
      <c r="B15" s="274">
        <v>4.67</v>
      </c>
      <c r="C15" s="274">
        <v>5.03</v>
      </c>
      <c r="D15" s="274">
        <v>5.74</v>
      </c>
      <c r="E15" s="274">
        <v>12.33</v>
      </c>
      <c r="F15" s="274">
        <v>13.12</v>
      </c>
      <c r="G15" s="274">
        <v>14.37</v>
      </c>
      <c r="H15" s="274">
        <v>14.35</v>
      </c>
      <c r="I15" s="274">
        <v>14.78</v>
      </c>
      <c r="J15" s="274">
        <v>14.47</v>
      </c>
      <c r="K15" s="274">
        <v>12.74</v>
      </c>
      <c r="L15" s="274">
        <v>5.79</v>
      </c>
      <c r="M15" s="274">
        <v>5.21</v>
      </c>
      <c r="N15" s="272">
        <v>5571</v>
      </c>
      <c r="O15" s="919" t="s">
        <v>266</v>
      </c>
    </row>
    <row r="16" spans="1:15" s="146" customFormat="1">
      <c r="A16" s="275" t="s">
        <v>25</v>
      </c>
      <c r="B16" s="274">
        <v>0.13</v>
      </c>
      <c r="C16" s="274">
        <v>0.12</v>
      </c>
      <c r="D16" s="274">
        <v>0.12</v>
      </c>
      <c r="E16" s="274">
        <v>0.31</v>
      </c>
      <c r="F16" s="274">
        <v>0.35</v>
      </c>
      <c r="G16" s="274">
        <v>0.4</v>
      </c>
      <c r="H16" s="274">
        <v>0.4</v>
      </c>
      <c r="I16" s="274">
        <v>0.41</v>
      </c>
      <c r="J16" s="274">
        <v>0.4</v>
      </c>
      <c r="K16" s="274">
        <v>0.33</v>
      </c>
      <c r="L16" s="274">
        <v>0.13</v>
      </c>
      <c r="M16" s="274">
        <v>0.13</v>
      </c>
      <c r="N16" s="149">
        <v>91737</v>
      </c>
      <c r="O16" s="920"/>
    </row>
    <row r="17" spans="1:20" s="146" customFormat="1">
      <c r="A17" s="275" t="s">
        <v>26</v>
      </c>
      <c r="B17" s="274">
        <v>0.04</v>
      </c>
      <c r="C17" s="274">
        <v>0.04</v>
      </c>
      <c r="D17" s="274">
        <v>0.03</v>
      </c>
      <c r="E17" s="274">
        <v>0.05</v>
      </c>
      <c r="F17" s="274">
        <v>0.06</v>
      </c>
      <c r="G17" s="274">
        <v>7.0000000000000007E-2</v>
      </c>
      <c r="H17" s="274">
        <v>7.0000000000000007E-2</v>
      </c>
      <c r="I17" s="274">
        <v>7.0000000000000007E-2</v>
      </c>
      <c r="J17" s="274">
        <v>7.0000000000000007E-2</v>
      </c>
      <c r="K17" s="274">
        <v>0.05</v>
      </c>
      <c r="L17" s="274">
        <v>0.03</v>
      </c>
      <c r="M17" s="274">
        <v>0.04</v>
      </c>
      <c r="N17" s="272">
        <v>316835</v>
      </c>
      <c r="O17" s="921"/>
    </row>
    <row r="18" spans="1:20" s="146" customFormat="1" ht="42.75" customHeight="1">
      <c r="A18" s="158" t="s">
        <v>27</v>
      </c>
      <c r="B18" s="274">
        <v>0.06</v>
      </c>
      <c r="C18" s="274">
        <v>0.06</v>
      </c>
      <c r="D18" s="274">
        <v>0.06</v>
      </c>
      <c r="E18" s="274">
        <v>0.05</v>
      </c>
      <c r="F18" s="274">
        <v>0.1</v>
      </c>
      <c r="G18" s="274">
        <v>0.18</v>
      </c>
      <c r="H18" s="274">
        <v>0.18</v>
      </c>
      <c r="I18" s="274">
        <v>0.18</v>
      </c>
      <c r="J18" s="274">
        <v>0.16</v>
      </c>
      <c r="K18" s="274">
        <v>7.0000000000000007E-2</v>
      </c>
      <c r="L18" s="274">
        <v>0.06</v>
      </c>
      <c r="M18" s="274">
        <v>0.06</v>
      </c>
      <c r="N18" s="272" t="s">
        <v>28</v>
      </c>
      <c r="O18" s="273" t="s">
        <v>48</v>
      </c>
    </row>
    <row r="19" spans="1:20" s="153" customFormat="1" ht="12.6" customHeight="1">
      <c r="A19" s="324"/>
      <c r="B19" s="324"/>
      <c r="C19" s="324"/>
      <c r="D19" s="324"/>
      <c r="E19" s="324"/>
      <c r="F19" s="324"/>
      <c r="G19" s="324"/>
      <c r="H19" s="324"/>
      <c r="I19" s="324"/>
      <c r="J19" s="324"/>
      <c r="K19" s="474"/>
      <c r="L19" s="324"/>
      <c r="M19" s="324"/>
      <c r="N19" s="324"/>
      <c r="O19" s="324"/>
      <c r="P19" s="324"/>
      <c r="Q19" s="324"/>
      <c r="R19" s="324"/>
      <c r="S19" s="324"/>
      <c r="T19" s="324"/>
    </row>
    <row r="20" spans="1:20" s="324" customFormat="1" ht="30.75" customHeight="1">
      <c r="A20" s="902" t="s">
        <v>281</v>
      </c>
      <c r="B20" s="911"/>
      <c r="C20" s="911"/>
      <c r="D20" s="911"/>
      <c r="E20" s="911"/>
      <c r="F20" s="911"/>
      <c r="G20" s="911"/>
      <c r="H20" s="911"/>
      <c r="I20" s="911"/>
      <c r="J20" s="911"/>
      <c r="K20" s="911"/>
      <c r="L20" s="911"/>
      <c r="M20" s="911"/>
      <c r="N20" s="911"/>
      <c r="O20" s="911"/>
    </row>
    <row r="21" spans="1:20" ht="18" customHeight="1">
      <c r="A21" s="912" t="s">
        <v>291</v>
      </c>
      <c r="B21" s="912"/>
      <c r="C21" s="912"/>
      <c r="D21" s="912"/>
      <c r="E21" s="912"/>
      <c r="F21" s="912"/>
      <c r="G21" s="912"/>
      <c r="H21" s="912"/>
      <c r="I21" s="912"/>
      <c r="J21" s="912"/>
      <c r="K21" s="912"/>
      <c r="L21" s="912"/>
      <c r="M21" s="912"/>
      <c r="N21" s="912"/>
      <c r="O21" s="912"/>
      <c r="P21" s="907"/>
      <c r="Q21" s="908"/>
      <c r="R21" s="908"/>
      <c r="S21" s="908"/>
      <c r="T21" s="908"/>
    </row>
    <row r="22" spans="1:20" ht="18" customHeight="1">
      <c r="A22" s="897" t="s">
        <v>283</v>
      </c>
      <c r="B22" s="897"/>
      <c r="C22" s="897"/>
      <c r="D22" s="897"/>
      <c r="E22" s="897"/>
      <c r="F22" s="897"/>
      <c r="G22" s="897"/>
      <c r="H22" s="897"/>
      <c r="I22" s="897"/>
      <c r="J22" s="897"/>
      <c r="K22" s="897"/>
      <c r="L22" s="897"/>
      <c r="M22" s="897"/>
      <c r="N22" s="897"/>
      <c r="O22" s="897"/>
      <c r="P22" s="350"/>
      <c r="Q22" s="350"/>
      <c r="R22" s="350"/>
      <c r="S22" s="350"/>
      <c r="T22" s="350"/>
    </row>
    <row r="24" spans="1:20">
      <c r="A24" s="115"/>
      <c r="B24" s="115"/>
      <c r="C24" s="115"/>
      <c r="D24" s="115"/>
      <c r="E24" s="115"/>
      <c r="F24" s="115"/>
      <c r="G24" s="115"/>
      <c r="H24" s="115"/>
      <c r="I24" s="115"/>
      <c r="J24" s="115"/>
      <c r="K24" s="115"/>
      <c r="L24" s="115"/>
      <c r="M24" s="115"/>
      <c r="N24" s="115"/>
      <c r="O24" s="115"/>
    </row>
    <row r="25" spans="1:20">
      <c r="A25" s="115"/>
      <c r="B25" s="115"/>
      <c r="C25" s="115"/>
      <c r="D25" s="115"/>
      <c r="E25" s="115"/>
      <c r="F25" s="115"/>
      <c r="G25" s="115"/>
      <c r="H25" s="115"/>
      <c r="I25" s="115"/>
      <c r="J25" s="115"/>
      <c r="K25" s="115"/>
      <c r="L25" s="115"/>
      <c r="M25" s="115"/>
      <c r="N25" s="115"/>
      <c r="O25" s="115"/>
    </row>
    <row r="26" spans="1:20">
      <c r="A26" s="115"/>
      <c r="B26" s="115"/>
      <c r="C26" s="115"/>
      <c r="D26" s="115"/>
      <c r="E26" s="115"/>
      <c r="F26" s="115"/>
      <c r="G26" s="115"/>
      <c r="H26" s="115"/>
      <c r="I26" s="115"/>
      <c r="J26" s="115"/>
      <c r="K26" s="115"/>
      <c r="L26" s="115"/>
      <c r="M26" s="115"/>
      <c r="N26" s="115"/>
      <c r="O26" s="115"/>
    </row>
    <row r="37" spans="11:11">
      <c r="K37" s="115"/>
    </row>
  </sheetData>
  <mergeCells count="10">
    <mergeCell ref="A1:C1"/>
    <mergeCell ref="P21:T21"/>
    <mergeCell ref="O4:O5"/>
    <mergeCell ref="A22:O22"/>
    <mergeCell ref="A20:O20"/>
    <mergeCell ref="A21:O21"/>
    <mergeCell ref="B4:M4"/>
    <mergeCell ref="N4:N5"/>
    <mergeCell ref="N12:N13"/>
    <mergeCell ref="O15:O17"/>
  </mergeCells>
  <printOptions horizontalCentered="1" verticalCentered="1"/>
  <pageMargins left="0" right="0" top="0.68946078431372504" bottom="0.25" header="0.13" footer="0.1"/>
  <pageSetup scale="56" orientation="landscape" r:id="rId1"/>
  <headerFooter>
    <oddHeader>&amp;C&amp;"Arial,Bold"&amp;K000000
Pacific Gas and Electric Company 
Average Ex Ante Load Impact kW / Customer
&amp;K000000December&amp;K000000 2017</oddHeader>
    <oddFooter>&amp;L&amp;F&amp;CPage 4 of 11&amp;R&amp;A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view="pageLayout" zoomScale="55" zoomScaleNormal="100" zoomScalePageLayoutView="55" workbookViewId="0">
      <selection activeCell="M5" sqref="M5"/>
    </sheetView>
  </sheetViews>
  <sheetFormatPr defaultColWidth="9.3984375" defaultRowHeight="12.75"/>
  <cols>
    <col min="1" max="1" width="30.59765625" style="16" customWidth="1"/>
    <col min="2" max="9" width="9.1328125" style="16" customWidth="1"/>
    <col min="10" max="13" width="10.1328125" style="16" customWidth="1"/>
    <col min="14" max="14" width="19" style="16" customWidth="1"/>
    <col min="15" max="15" width="64.3984375" style="57" customWidth="1"/>
    <col min="16" max="17" width="26.59765625" style="16" hidden="1" customWidth="1"/>
    <col min="18" max="18" width="46.3984375" style="16" customWidth="1"/>
    <col min="19" max="19" width="10.59765625" style="16" customWidth="1"/>
    <col min="20" max="20" width="12.3984375" style="16" bestFit="1" customWidth="1"/>
    <col min="21" max="21" width="12.3984375" style="16" customWidth="1"/>
    <col min="22" max="22" width="9.59765625" style="16" bestFit="1" customWidth="1"/>
    <col min="23" max="23" width="11.3984375" style="16" customWidth="1"/>
    <col min="24" max="24" width="11.59765625" style="16" bestFit="1" customWidth="1"/>
    <col min="25" max="25" width="11.59765625" style="16" customWidth="1"/>
    <col min="26" max="16384" width="9.3984375" style="16"/>
  </cols>
  <sheetData>
    <row r="1" spans="1:15" s="58" customFormat="1" ht="16.5" customHeight="1">
      <c r="A1" s="905" t="s">
        <v>285</v>
      </c>
      <c r="B1" s="906"/>
      <c r="C1" s="906"/>
    </row>
    <row r="2" spans="1:15" ht="12.75" hidden="1" customHeight="1">
      <c r="A2" s="97"/>
      <c r="B2" s="98"/>
      <c r="C2" s="98"/>
      <c r="D2" s="98"/>
      <c r="E2" s="98"/>
      <c r="F2" s="98"/>
      <c r="G2" s="98"/>
      <c r="H2" s="98"/>
      <c r="I2" s="98"/>
      <c r="J2" s="98"/>
      <c r="K2" s="98"/>
      <c r="L2" s="98"/>
      <c r="M2" s="98"/>
      <c r="N2" s="98"/>
      <c r="O2" s="98"/>
    </row>
    <row r="3" spans="1:15" ht="12.75" hidden="1" customHeight="1">
      <c r="A3" s="98"/>
      <c r="B3" s="98"/>
      <c r="C3" s="98"/>
      <c r="D3" s="98"/>
      <c r="E3" s="98"/>
      <c r="F3" s="98"/>
      <c r="G3" s="98"/>
      <c r="H3" s="98"/>
      <c r="I3" s="98"/>
      <c r="J3" s="98"/>
      <c r="K3" s="98"/>
      <c r="L3" s="98"/>
      <c r="M3" s="98"/>
      <c r="N3" s="98"/>
      <c r="O3" s="98"/>
    </row>
    <row r="4" spans="1:15" s="146" customFormat="1" ht="12.75" customHeight="1">
      <c r="A4" s="928" t="s">
        <v>38</v>
      </c>
      <c r="B4" s="913" t="s">
        <v>49</v>
      </c>
      <c r="C4" s="914"/>
      <c r="D4" s="914"/>
      <c r="E4" s="914"/>
      <c r="F4" s="914"/>
      <c r="G4" s="914"/>
      <c r="H4" s="914"/>
      <c r="I4" s="914"/>
      <c r="J4" s="914"/>
      <c r="K4" s="914"/>
      <c r="L4" s="914"/>
      <c r="M4" s="915"/>
      <c r="N4" s="909" t="s">
        <v>264</v>
      </c>
      <c r="O4" s="926" t="s">
        <v>43</v>
      </c>
    </row>
    <row r="5" spans="1:15" s="145" customFormat="1" ht="42.75" customHeight="1">
      <c r="A5" s="929"/>
      <c r="B5" s="143" t="s">
        <v>5</v>
      </c>
      <c r="C5" s="143" t="s">
        <v>6</v>
      </c>
      <c r="D5" s="143" t="s">
        <v>7</v>
      </c>
      <c r="E5" s="143" t="s">
        <v>8</v>
      </c>
      <c r="F5" s="143" t="s">
        <v>9</v>
      </c>
      <c r="G5" s="143" t="s">
        <v>10</v>
      </c>
      <c r="H5" s="143" t="s">
        <v>31</v>
      </c>
      <c r="I5" s="143" t="s">
        <v>40</v>
      </c>
      <c r="J5" s="143" t="s">
        <v>41</v>
      </c>
      <c r="K5" s="143" t="s">
        <v>34</v>
      </c>
      <c r="L5" s="143" t="s">
        <v>42</v>
      </c>
      <c r="M5" s="143" t="s">
        <v>36</v>
      </c>
      <c r="N5" s="916"/>
      <c r="O5" s="927"/>
    </row>
    <row r="6" spans="1:15" s="152" customFormat="1" ht="33" customHeight="1">
      <c r="A6" s="147" t="s">
        <v>14</v>
      </c>
      <c r="B6" s="331">
        <v>1003.14</v>
      </c>
      <c r="C6" s="331">
        <v>1003.14</v>
      </c>
      <c r="D6" s="331">
        <v>1003.14</v>
      </c>
      <c r="E6" s="331">
        <v>1003.14</v>
      </c>
      <c r="F6" s="331">
        <v>1003.14</v>
      </c>
      <c r="G6" s="331">
        <v>1003.14</v>
      </c>
      <c r="H6" s="331">
        <v>1003.14</v>
      </c>
      <c r="I6" s="331">
        <v>1003.14</v>
      </c>
      <c r="J6" s="331">
        <v>1003.14</v>
      </c>
      <c r="K6" s="331">
        <v>1003.14</v>
      </c>
      <c r="L6" s="331">
        <v>1003.14</v>
      </c>
      <c r="M6" s="331">
        <v>1003.14</v>
      </c>
      <c r="N6" s="148">
        <v>10935</v>
      </c>
      <c r="O6" s="151" t="s">
        <v>50</v>
      </c>
    </row>
    <row r="7" spans="1:15" s="153" customFormat="1" ht="72" customHeight="1">
      <c r="A7" s="147" t="s">
        <v>15</v>
      </c>
      <c r="B7" s="332" t="s">
        <v>16</v>
      </c>
      <c r="C7" s="332" t="s">
        <v>16</v>
      </c>
      <c r="D7" s="332" t="s">
        <v>16</v>
      </c>
      <c r="E7" s="332" t="s">
        <v>16</v>
      </c>
      <c r="F7" s="332" t="s">
        <v>16</v>
      </c>
      <c r="G7" s="332" t="s">
        <v>16</v>
      </c>
      <c r="H7" s="332" t="s">
        <v>16</v>
      </c>
      <c r="I7" s="332" t="s">
        <v>16</v>
      </c>
      <c r="J7" s="332" t="s">
        <v>16</v>
      </c>
      <c r="K7" s="332" t="s">
        <v>16</v>
      </c>
      <c r="L7" s="332" t="s">
        <v>16</v>
      </c>
      <c r="M7" s="332" t="s">
        <v>16</v>
      </c>
      <c r="N7" s="148" t="s">
        <v>28</v>
      </c>
      <c r="O7" s="144" t="s">
        <v>44</v>
      </c>
    </row>
    <row r="8" spans="1:15" s="153" customFormat="1" ht="56.25" customHeight="1">
      <c r="A8" s="147" t="s">
        <v>17</v>
      </c>
      <c r="B8" s="331" t="s">
        <v>16</v>
      </c>
      <c r="C8" s="331" t="s">
        <v>16</v>
      </c>
      <c r="D8" s="331" t="s">
        <v>16</v>
      </c>
      <c r="E8" s="331" t="s">
        <v>16</v>
      </c>
      <c r="F8" s="331" t="s">
        <v>16</v>
      </c>
      <c r="G8" s="331" t="s">
        <v>16</v>
      </c>
      <c r="H8" s="331" t="s">
        <v>16</v>
      </c>
      <c r="I8" s="331" t="s">
        <v>16</v>
      </c>
      <c r="J8" s="331" t="s">
        <v>16</v>
      </c>
      <c r="K8" s="331" t="s">
        <v>16</v>
      </c>
      <c r="L8" s="331" t="s">
        <v>16</v>
      </c>
      <c r="M8" s="331" t="s">
        <v>16</v>
      </c>
      <c r="N8" s="148" t="s">
        <v>28</v>
      </c>
      <c r="O8" s="144" t="s">
        <v>265</v>
      </c>
    </row>
    <row r="9" spans="1:15" s="153" customFormat="1" ht="41.25" customHeight="1">
      <c r="A9" s="275" t="s">
        <v>18</v>
      </c>
      <c r="B9" s="331">
        <v>0.28999999999999998</v>
      </c>
      <c r="C9" s="331">
        <v>0.28999999999999998</v>
      </c>
      <c r="D9" s="331">
        <v>0.28999999999999998</v>
      </c>
      <c r="E9" s="331">
        <v>0.28999999999999998</v>
      </c>
      <c r="F9" s="331">
        <v>0.28999999999999998</v>
      </c>
      <c r="G9" s="331">
        <v>0.28999999999999998</v>
      </c>
      <c r="H9" s="331">
        <v>0.28999999999999998</v>
      </c>
      <c r="I9" s="331">
        <v>0.28999999999999998</v>
      </c>
      <c r="J9" s="331">
        <v>0.28999999999999998</v>
      </c>
      <c r="K9" s="331">
        <v>0.28999999999999998</v>
      </c>
      <c r="L9" s="331">
        <v>0.28999999999999998</v>
      </c>
      <c r="M9" s="331">
        <v>0.28999999999999998</v>
      </c>
      <c r="N9" s="325" t="s">
        <v>28</v>
      </c>
      <c r="O9" s="144" t="s">
        <v>45</v>
      </c>
    </row>
    <row r="10" spans="1:15" s="153" customFormat="1" ht="30" customHeight="1">
      <c r="A10" s="158" t="s">
        <v>19</v>
      </c>
      <c r="B10" s="331">
        <v>0.39</v>
      </c>
      <c r="C10" s="331">
        <v>0.39</v>
      </c>
      <c r="D10" s="331">
        <v>0.39</v>
      </c>
      <c r="E10" s="331">
        <v>0.39</v>
      </c>
      <c r="F10" s="331">
        <v>0.39</v>
      </c>
      <c r="G10" s="331">
        <v>0.39</v>
      </c>
      <c r="H10" s="331">
        <v>0.39</v>
      </c>
      <c r="I10" s="331">
        <v>0.39</v>
      </c>
      <c r="J10" s="331">
        <v>0.39</v>
      </c>
      <c r="K10" s="331">
        <v>0.39</v>
      </c>
      <c r="L10" s="331">
        <v>0.39</v>
      </c>
      <c r="M10" s="331">
        <v>0.39</v>
      </c>
      <c r="N10" s="148" t="s">
        <v>28</v>
      </c>
      <c r="O10" s="144" t="s">
        <v>46</v>
      </c>
    </row>
    <row r="11" spans="1:15" s="153" customFormat="1" ht="17.25" customHeight="1">
      <c r="A11" s="346" t="s">
        <v>295</v>
      </c>
      <c r="B11" s="347" t="s">
        <v>16</v>
      </c>
      <c r="C11" s="347" t="s">
        <v>16</v>
      </c>
      <c r="D11" s="347" t="s">
        <v>16</v>
      </c>
      <c r="E11" s="347" t="s">
        <v>16</v>
      </c>
      <c r="F11" s="347" t="s">
        <v>16</v>
      </c>
      <c r="G11" s="347" t="s">
        <v>16</v>
      </c>
      <c r="H11" s="347" t="s">
        <v>16</v>
      </c>
      <c r="I11" s="347" t="s">
        <v>16</v>
      </c>
      <c r="J11" s="347" t="s">
        <v>16</v>
      </c>
      <c r="K11" s="347" t="s">
        <v>16</v>
      </c>
      <c r="L11" s="347" t="s">
        <v>16</v>
      </c>
      <c r="M11" s="347" t="s">
        <v>16</v>
      </c>
      <c r="N11" s="348" t="s">
        <v>28</v>
      </c>
      <c r="O11" s="349" t="s">
        <v>254</v>
      </c>
    </row>
    <row r="12" spans="1:15" s="153" customFormat="1" ht="43.5" customHeight="1">
      <c r="A12" s="147" t="s">
        <v>22</v>
      </c>
      <c r="B12" s="331">
        <v>149.47</v>
      </c>
      <c r="C12" s="331">
        <v>149.47</v>
      </c>
      <c r="D12" s="331">
        <v>149.47</v>
      </c>
      <c r="E12" s="331">
        <v>149.47</v>
      </c>
      <c r="F12" s="331">
        <v>149.47</v>
      </c>
      <c r="G12" s="331">
        <v>149.47</v>
      </c>
      <c r="H12" s="331">
        <v>149.47</v>
      </c>
      <c r="I12" s="331">
        <v>149.47</v>
      </c>
      <c r="J12" s="331">
        <v>149.47</v>
      </c>
      <c r="K12" s="331">
        <v>149.47</v>
      </c>
      <c r="L12" s="331">
        <v>149.47</v>
      </c>
      <c r="M12" s="331">
        <v>149.47</v>
      </c>
      <c r="N12" s="917">
        <v>596440</v>
      </c>
      <c r="O12" s="273" t="s">
        <v>47</v>
      </c>
    </row>
    <row r="13" spans="1:15" s="153" customFormat="1" ht="38.25">
      <c r="A13" s="147" t="s">
        <v>23</v>
      </c>
      <c r="B13" s="331">
        <v>27.27</v>
      </c>
      <c r="C13" s="331">
        <v>27.27</v>
      </c>
      <c r="D13" s="331">
        <v>27.27</v>
      </c>
      <c r="E13" s="331">
        <v>27.27</v>
      </c>
      <c r="F13" s="331">
        <v>27.27</v>
      </c>
      <c r="G13" s="331">
        <v>27.27</v>
      </c>
      <c r="H13" s="331">
        <v>27.27</v>
      </c>
      <c r="I13" s="331">
        <v>27.27</v>
      </c>
      <c r="J13" s="331">
        <v>27.27</v>
      </c>
      <c r="K13" s="331">
        <v>27.27</v>
      </c>
      <c r="L13" s="331">
        <v>27.27</v>
      </c>
      <c r="M13" s="331">
        <v>27.27</v>
      </c>
      <c r="N13" s="918"/>
      <c r="O13" s="345" t="s">
        <v>47</v>
      </c>
    </row>
    <row r="14" spans="1:15" s="153" customFormat="1" ht="18.75" customHeight="1">
      <c r="A14" s="346" t="s">
        <v>296</v>
      </c>
      <c r="B14" s="347" t="s">
        <v>16</v>
      </c>
      <c r="C14" s="347" t="s">
        <v>16</v>
      </c>
      <c r="D14" s="347" t="s">
        <v>16</v>
      </c>
      <c r="E14" s="347" t="s">
        <v>16</v>
      </c>
      <c r="F14" s="347" t="s">
        <v>16</v>
      </c>
      <c r="G14" s="347" t="s">
        <v>16</v>
      </c>
      <c r="H14" s="347" t="s">
        <v>16</v>
      </c>
      <c r="I14" s="347" t="s">
        <v>16</v>
      </c>
      <c r="J14" s="347" t="s">
        <v>16</v>
      </c>
      <c r="K14" s="347" t="s">
        <v>16</v>
      </c>
      <c r="L14" s="347" t="s">
        <v>16</v>
      </c>
      <c r="M14" s="347" t="s">
        <v>16</v>
      </c>
      <c r="N14" s="348" t="s">
        <v>28</v>
      </c>
      <c r="O14" s="349" t="s">
        <v>253</v>
      </c>
    </row>
    <row r="15" spans="1:15" s="152" customFormat="1" ht="54.75" customHeight="1">
      <c r="A15" s="147" t="s">
        <v>24</v>
      </c>
      <c r="B15" s="331">
        <v>14.37</v>
      </c>
      <c r="C15" s="331">
        <v>14.37</v>
      </c>
      <c r="D15" s="331">
        <v>14.37</v>
      </c>
      <c r="E15" s="331">
        <v>14.37</v>
      </c>
      <c r="F15" s="331">
        <v>14.37</v>
      </c>
      <c r="G15" s="331">
        <v>14.37</v>
      </c>
      <c r="H15" s="331">
        <v>14.37</v>
      </c>
      <c r="I15" s="331">
        <v>14.37</v>
      </c>
      <c r="J15" s="331">
        <v>14.37</v>
      </c>
      <c r="K15" s="331">
        <v>14.37</v>
      </c>
      <c r="L15" s="331">
        <v>14.37</v>
      </c>
      <c r="M15" s="331">
        <v>14.37</v>
      </c>
      <c r="N15" s="154">
        <v>5571</v>
      </c>
      <c r="O15" s="919" t="s">
        <v>266</v>
      </c>
    </row>
    <row r="16" spans="1:15" s="152" customFormat="1" ht="23.25" customHeight="1">
      <c r="A16" s="150" t="s">
        <v>25</v>
      </c>
      <c r="B16" s="331">
        <v>0.72</v>
      </c>
      <c r="C16" s="331">
        <v>0.72</v>
      </c>
      <c r="D16" s="331">
        <v>0.72</v>
      </c>
      <c r="E16" s="331">
        <v>0.72</v>
      </c>
      <c r="F16" s="331">
        <v>0.72</v>
      </c>
      <c r="G16" s="331">
        <v>0.72</v>
      </c>
      <c r="H16" s="331">
        <v>0.72</v>
      </c>
      <c r="I16" s="331">
        <v>0.72</v>
      </c>
      <c r="J16" s="331">
        <v>0.72</v>
      </c>
      <c r="K16" s="331">
        <v>0.72</v>
      </c>
      <c r="L16" s="331">
        <v>0.72</v>
      </c>
      <c r="M16" s="331">
        <v>0.72</v>
      </c>
      <c r="N16" s="155">
        <v>91737</v>
      </c>
      <c r="O16" s="920"/>
    </row>
    <row r="17" spans="1:20" s="152" customFormat="1" ht="42.75" customHeight="1">
      <c r="A17" s="150" t="s">
        <v>26</v>
      </c>
      <c r="B17" s="331">
        <v>7.0000000000000007E-2</v>
      </c>
      <c r="C17" s="331">
        <v>7.0000000000000007E-2</v>
      </c>
      <c r="D17" s="331">
        <v>7.0000000000000007E-2</v>
      </c>
      <c r="E17" s="331">
        <v>7.0000000000000007E-2</v>
      </c>
      <c r="F17" s="331">
        <v>7.0000000000000007E-2</v>
      </c>
      <c r="G17" s="331">
        <v>7.0000000000000007E-2</v>
      </c>
      <c r="H17" s="331">
        <v>7.0000000000000007E-2</v>
      </c>
      <c r="I17" s="331">
        <v>7.0000000000000007E-2</v>
      </c>
      <c r="J17" s="331">
        <v>7.0000000000000007E-2</v>
      </c>
      <c r="K17" s="331">
        <v>7.0000000000000007E-2</v>
      </c>
      <c r="L17" s="331">
        <v>7.0000000000000007E-2</v>
      </c>
      <c r="M17" s="331">
        <v>7.0000000000000007E-2</v>
      </c>
      <c r="N17" s="155">
        <v>316835</v>
      </c>
      <c r="O17" s="921"/>
    </row>
    <row r="18" spans="1:20" s="153" customFormat="1" ht="40.5" customHeight="1">
      <c r="A18" s="158" t="s">
        <v>263</v>
      </c>
      <c r="B18" s="331">
        <v>0.2</v>
      </c>
      <c r="C18" s="331">
        <v>0.2</v>
      </c>
      <c r="D18" s="331">
        <v>0.2</v>
      </c>
      <c r="E18" s="331">
        <v>0.2</v>
      </c>
      <c r="F18" s="331">
        <v>0.2</v>
      </c>
      <c r="G18" s="331">
        <v>0.2</v>
      </c>
      <c r="H18" s="331">
        <v>0.2</v>
      </c>
      <c r="I18" s="331">
        <v>0.2</v>
      </c>
      <c r="J18" s="331">
        <v>0.2</v>
      </c>
      <c r="K18" s="331">
        <v>0.2</v>
      </c>
      <c r="L18" s="331">
        <v>0.2</v>
      </c>
      <c r="M18" s="331">
        <v>0.2</v>
      </c>
      <c r="N18" s="148" t="s">
        <v>28</v>
      </c>
      <c r="O18" s="144" t="s">
        <v>48</v>
      </c>
    </row>
    <row r="19" spans="1:20" s="153" customFormat="1">
      <c r="K19" s="474"/>
    </row>
    <row r="20" spans="1:20" ht="29.25" customHeight="1">
      <c r="A20" s="922" t="s">
        <v>280</v>
      </c>
      <c r="B20" s="923"/>
      <c r="C20" s="923"/>
      <c r="D20" s="923"/>
      <c r="E20" s="923"/>
      <c r="F20" s="923"/>
      <c r="G20" s="923"/>
      <c r="H20" s="923"/>
      <c r="I20" s="923"/>
      <c r="J20" s="923"/>
      <c r="K20" s="923"/>
      <c r="L20" s="923"/>
      <c r="M20" s="923"/>
      <c r="N20" s="923"/>
      <c r="O20" s="923"/>
      <c r="P20" s="115"/>
      <c r="Q20" s="115"/>
      <c r="R20" s="115"/>
      <c r="S20" s="115"/>
      <c r="T20" s="115"/>
    </row>
    <row r="21" spans="1:20" ht="17.25" customHeight="1">
      <c r="A21" s="924" t="s">
        <v>291</v>
      </c>
      <c r="B21" s="925"/>
      <c r="C21" s="925"/>
      <c r="D21" s="925"/>
      <c r="E21" s="925"/>
      <c r="F21" s="925"/>
      <c r="G21" s="925"/>
      <c r="H21" s="925"/>
      <c r="I21" s="925"/>
      <c r="J21" s="925"/>
      <c r="K21" s="925"/>
      <c r="L21" s="925"/>
      <c r="M21" s="925"/>
      <c r="N21" s="925"/>
      <c r="O21" s="925"/>
      <c r="P21" s="115"/>
      <c r="Q21" s="115"/>
      <c r="R21" s="115"/>
    </row>
    <row r="22" spans="1:20" ht="12.75" customHeight="1">
      <c r="A22" s="897" t="s">
        <v>284</v>
      </c>
      <c r="B22" s="897"/>
      <c r="C22" s="897"/>
      <c r="D22" s="897"/>
      <c r="E22" s="897"/>
      <c r="F22" s="897"/>
      <c r="G22" s="897"/>
      <c r="H22" s="897"/>
      <c r="I22" s="897"/>
      <c r="J22" s="897"/>
      <c r="K22" s="897"/>
      <c r="L22" s="897"/>
      <c r="M22" s="897"/>
      <c r="N22" s="897"/>
      <c r="O22" s="897"/>
      <c r="P22" s="115"/>
      <c r="Q22" s="115"/>
      <c r="R22" s="115"/>
    </row>
    <row r="26" spans="1:20">
      <c r="A26" s="16" t="s">
        <v>2</v>
      </c>
    </row>
    <row r="27" spans="1:20">
      <c r="A27" s="115"/>
      <c r="B27" s="115"/>
      <c r="C27" s="115"/>
      <c r="D27" s="115"/>
      <c r="E27" s="115"/>
      <c r="F27" s="115"/>
      <c r="G27" s="115"/>
      <c r="H27" s="115"/>
      <c r="I27" s="115"/>
      <c r="J27" s="115"/>
      <c r="K27" s="115"/>
      <c r="L27" s="115"/>
      <c r="M27" s="115"/>
      <c r="N27" s="115"/>
      <c r="O27" s="361"/>
    </row>
    <row r="28" spans="1:20">
      <c r="A28" s="115"/>
      <c r="B28" s="115"/>
      <c r="C28" s="115"/>
      <c r="D28" s="115"/>
      <c r="E28" s="115"/>
      <c r="F28" s="115"/>
      <c r="G28" s="115"/>
      <c r="H28" s="115"/>
      <c r="I28" s="115"/>
      <c r="J28" s="115"/>
      <c r="K28" s="115"/>
      <c r="L28" s="115"/>
      <c r="M28" s="115"/>
      <c r="N28" s="115"/>
      <c r="O28" s="361"/>
    </row>
    <row r="37" spans="11:11">
      <c r="K37" s="115"/>
    </row>
  </sheetData>
  <mergeCells count="10">
    <mergeCell ref="A22:O22"/>
    <mergeCell ref="A1:C1"/>
    <mergeCell ref="A20:O20"/>
    <mergeCell ref="A21:O21"/>
    <mergeCell ref="O4:O5"/>
    <mergeCell ref="N4:N5"/>
    <mergeCell ref="O15:O17"/>
    <mergeCell ref="B4:M4"/>
    <mergeCell ref="A4:A5"/>
    <mergeCell ref="N12:N13"/>
  </mergeCells>
  <printOptions horizontalCentered="1"/>
  <pageMargins left="0" right="0" top="0.6875" bottom="0.25" header="0.13" footer="0.1"/>
  <pageSetup scale="58" orientation="landscape" r:id="rId1"/>
  <headerFooter>
    <oddHeader>&amp;C&amp;"Arial,Bold"&amp;K000000
Pacific Gas and Electric Company 
Average ExPost Load Impact kW / Customer
&amp;K000000December&amp;K000000 2017</oddHeader>
    <oddFooter>&amp;L&amp;F&amp;CPage 5 of 11&amp;R&amp;A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view="pageLayout" topLeftCell="H27" zoomScale="55" zoomScaleNormal="70" zoomScalePageLayoutView="55" workbookViewId="0">
      <selection activeCell="Y33" sqref="Y33"/>
    </sheetView>
  </sheetViews>
  <sheetFormatPr defaultColWidth="9.3984375" defaultRowHeight="11.65"/>
  <cols>
    <col min="1" max="1" width="35.59765625" style="2" customWidth="1"/>
    <col min="2" max="4" width="10" style="2" customWidth="1"/>
    <col min="5" max="5" width="12.59765625" style="2" customWidth="1"/>
    <col min="6" max="8" width="10" style="2" customWidth="1"/>
    <col min="9" max="9" width="12.59765625" style="2" customWidth="1"/>
    <col min="10" max="12" width="10" style="2" customWidth="1"/>
    <col min="13" max="13" width="11.59765625" style="2" customWidth="1"/>
    <col min="14" max="16" width="10" style="2" customWidth="1"/>
    <col min="17" max="17" width="12.3984375" style="2" customWidth="1"/>
    <col min="18" max="20" width="10" style="2" customWidth="1"/>
    <col min="21" max="21" width="12.3984375" style="2" customWidth="1"/>
    <col min="22" max="24" width="10" style="2" customWidth="1"/>
    <col min="25" max="25" width="12.3984375" style="2" customWidth="1"/>
    <col min="26" max="16384" width="9.3984375" style="2"/>
  </cols>
  <sheetData>
    <row r="1" spans="1:25">
      <c r="A1" s="562" t="s">
        <v>51</v>
      </c>
      <c r="B1" s="429"/>
      <c r="C1" s="429"/>
      <c r="D1" s="429"/>
      <c r="E1" s="429"/>
      <c r="F1" s="429"/>
      <c r="G1" s="429"/>
      <c r="H1" s="429"/>
      <c r="I1" s="429"/>
      <c r="J1" s="429"/>
      <c r="K1" s="429"/>
      <c r="L1" s="429"/>
      <c r="M1" s="429"/>
      <c r="N1" s="429"/>
      <c r="O1" s="429"/>
      <c r="P1" s="429"/>
      <c r="Q1" s="429"/>
      <c r="R1" s="429"/>
      <c r="S1" s="429"/>
      <c r="T1" s="429"/>
      <c r="U1" s="429"/>
      <c r="V1" s="429"/>
      <c r="W1" s="429"/>
      <c r="X1" s="429"/>
      <c r="Y1" s="430"/>
    </row>
    <row r="2" spans="1:25">
      <c r="A2" s="563"/>
      <c r="B2" s="4"/>
      <c r="C2" s="4"/>
      <c r="D2" s="4"/>
      <c r="E2" s="4"/>
      <c r="F2" s="4"/>
      <c r="G2" s="4"/>
      <c r="H2" s="4"/>
      <c r="I2" s="4"/>
      <c r="J2" s="4"/>
      <c r="K2" s="4"/>
      <c r="L2" s="4"/>
      <c r="M2" s="4"/>
      <c r="N2" s="4"/>
      <c r="O2" s="4"/>
      <c r="P2" s="4"/>
      <c r="Q2" s="4"/>
      <c r="R2" s="4"/>
      <c r="S2" s="4"/>
      <c r="T2" s="4"/>
      <c r="U2" s="4"/>
      <c r="V2" s="4"/>
      <c r="W2" s="4"/>
      <c r="X2" s="4"/>
      <c r="Y2" s="7"/>
    </row>
    <row r="3" spans="1:25">
      <c r="A3" s="564">
        <v>2017</v>
      </c>
      <c r="B3" s="935" t="s">
        <v>5</v>
      </c>
      <c r="C3" s="935"/>
      <c r="D3" s="935"/>
      <c r="E3" s="935"/>
      <c r="F3" s="935" t="s">
        <v>6</v>
      </c>
      <c r="G3" s="935"/>
      <c r="H3" s="935"/>
      <c r="I3" s="935"/>
      <c r="J3" s="935" t="s">
        <v>7</v>
      </c>
      <c r="K3" s="935"/>
      <c r="L3" s="935"/>
      <c r="M3" s="935"/>
      <c r="N3" s="935" t="s">
        <v>8</v>
      </c>
      <c r="O3" s="935"/>
      <c r="P3" s="935"/>
      <c r="Q3" s="935"/>
      <c r="R3" s="935" t="s">
        <v>9</v>
      </c>
      <c r="S3" s="935"/>
      <c r="T3" s="935"/>
      <c r="U3" s="935"/>
      <c r="V3" s="935" t="s">
        <v>10</v>
      </c>
      <c r="W3" s="935"/>
      <c r="X3" s="935"/>
      <c r="Y3" s="935"/>
    </row>
    <row r="4" spans="1:25" ht="44.25" customHeight="1">
      <c r="A4" s="564" t="s">
        <v>52</v>
      </c>
      <c r="B4" s="565" t="s">
        <v>53</v>
      </c>
      <c r="C4" s="565" t="s">
        <v>54</v>
      </c>
      <c r="D4" s="565" t="s">
        <v>55</v>
      </c>
      <c r="E4" s="565" t="s">
        <v>56</v>
      </c>
      <c r="F4" s="565" t="s">
        <v>53</v>
      </c>
      <c r="G4" s="565" t="s">
        <v>54</v>
      </c>
      <c r="H4" s="565" t="s">
        <v>55</v>
      </c>
      <c r="I4" s="565" t="s">
        <v>56</v>
      </c>
      <c r="J4" s="565" t="s">
        <v>53</v>
      </c>
      <c r="K4" s="565" t="s">
        <v>54</v>
      </c>
      <c r="L4" s="565" t="s">
        <v>55</v>
      </c>
      <c r="M4" s="565" t="s">
        <v>56</v>
      </c>
      <c r="N4" s="565" t="s">
        <v>53</v>
      </c>
      <c r="O4" s="565" t="s">
        <v>54</v>
      </c>
      <c r="P4" s="565" t="s">
        <v>55</v>
      </c>
      <c r="Q4" s="565" t="s">
        <v>56</v>
      </c>
      <c r="R4" s="565" t="s">
        <v>53</v>
      </c>
      <c r="S4" s="565" t="s">
        <v>54</v>
      </c>
      <c r="T4" s="565" t="s">
        <v>55</v>
      </c>
      <c r="U4" s="565" t="s">
        <v>56</v>
      </c>
      <c r="V4" s="565" t="s">
        <v>53</v>
      </c>
      <c r="W4" s="565" t="s">
        <v>54</v>
      </c>
      <c r="X4" s="565" t="s">
        <v>55</v>
      </c>
      <c r="Y4" s="565" t="s">
        <v>56</v>
      </c>
    </row>
    <row r="5" spans="1:25" ht="12" customHeight="1">
      <c r="A5" s="566" t="s">
        <v>255</v>
      </c>
      <c r="B5" s="567" t="s">
        <v>16</v>
      </c>
      <c r="C5" s="568">
        <f>1203/1000</f>
        <v>1.2030000000000001</v>
      </c>
      <c r="D5" s="567" t="s">
        <v>16</v>
      </c>
      <c r="E5" s="569">
        <f>SUM(C5:D5)</f>
        <v>1.2030000000000001</v>
      </c>
      <c r="F5" s="567" t="s">
        <v>16</v>
      </c>
      <c r="G5" s="567">
        <f>C5+0</f>
        <v>1.2030000000000001</v>
      </c>
      <c r="H5" s="567" t="s">
        <v>16</v>
      </c>
      <c r="I5" s="568">
        <f>SUM(E5)</f>
        <v>1.2030000000000001</v>
      </c>
      <c r="J5" s="567" t="s">
        <v>16</v>
      </c>
      <c r="K5" s="567">
        <f>(G5+0)</f>
        <v>1.2030000000000001</v>
      </c>
      <c r="L5" s="567" t="s">
        <v>16</v>
      </c>
      <c r="M5" s="568">
        <f>K5</f>
        <v>1.2030000000000001</v>
      </c>
      <c r="N5" s="567" t="s">
        <v>16</v>
      </c>
      <c r="O5" s="567">
        <f>K5+0</f>
        <v>1.2030000000000001</v>
      </c>
      <c r="P5" s="567" t="s">
        <v>16</v>
      </c>
      <c r="Q5" s="568">
        <f>O5</f>
        <v>1.2030000000000001</v>
      </c>
      <c r="R5" s="567" t="s">
        <v>16</v>
      </c>
      <c r="S5" s="567">
        <f>O5+0</f>
        <v>1.2030000000000001</v>
      </c>
      <c r="T5" s="567" t="s">
        <v>16</v>
      </c>
      <c r="U5" s="568">
        <f>S5</f>
        <v>1.2030000000000001</v>
      </c>
      <c r="V5" s="567" t="s">
        <v>16</v>
      </c>
      <c r="W5" s="567">
        <f>S5</f>
        <v>1.2030000000000001</v>
      </c>
      <c r="X5" s="567" t="s">
        <v>16</v>
      </c>
      <c r="Y5" s="568">
        <f>W5</f>
        <v>1.2030000000000001</v>
      </c>
    </row>
    <row r="6" spans="1:25" ht="12" customHeight="1">
      <c r="A6" s="570" t="s">
        <v>22</v>
      </c>
      <c r="B6" s="571"/>
      <c r="C6" s="572">
        <v>0</v>
      </c>
      <c r="D6" s="572">
        <v>0</v>
      </c>
      <c r="E6" s="573">
        <f t="shared" ref="E6:E11" si="0">SUM(C6:D6)</f>
        <v>0</v>
      </c>
      <c r="F6" s="574"/>
      <c r="G6" s="572">
        <f t="shared" ref="G6:G7" si="1">C6+0</f>
        <v>0</v>
      </c>
      <c r="H6" s="572">
        <f>D6+0</f>
        <v>0</v>
      </c>
      <c r="I6" s="575">
        <f t="shared" ref="I6:I12" si="2">SUM(G6:H6)</f>
        <v>0</v>
      </c>
      <c r="J6" s="574"/>
      <c r="K6" s="576">
        <f t="shared" ref="K6:K7" si="3">G6+0</f>
        <v>0</v>
      </c>
      <c r="L6" s="576">
        <f>H6+0</f>
        <v>0</v>
      </c>
      <c r="M6" s="575">
        <f t="shared" ref="M6:M7" si="4">SUM(K6:L6)</f>
        <v>0</v>
      </c>
      <c r="N6" s="577" t="s">
        <v>2</v>
      </c>
      <c r="O6" s="578">
        <f>K6+0</f>
        <v>0</v>
      </c>
      <c r="P6" s="578">
        <f>L6+0</f>
        <v>0</v>
      </c>
      <c r="Q6" s="575">
        <f t="shared" ref="Q6:Q13" si="5">SUM(O6:P6)</f>
        <v>0</v>
      </c>
      <c r="R6" s="218"/>
      <c r="S6" s="578">
        <f>O6+0</f>
        <v>0</v>
      </c>
      <c r="T6" s="578">
        <f>P6+0</f>
        <v>0</v>
      </c>
      <c r="U6" s="575">
        <f t="shared" ref="U6:U13" si="6">SUM(S6:T6)</f>
        <v>0</v>
      </c>
      <c r="V6" s="579"/>
      <c r="W6" s="578">
        <f>S6+0</f>
        <v>0</v>
      </c>
      <c r="X6" s="578">
        <f>T6+0</f>
        <v>0</v>
      </c>
      <c r="Y6" s="575">
        <f t="shared" ref="Y6:Y13" si="7">SUM(W6:X6)</f>
        <v>0</v>
      </c>
    </row>
    <row r="7" spans="1:25" ht="12" customHeight="1">
      <c r="A7" s="570" t="s">
        <v>23</v>
      </c>
      <c r="B7" s="571"/>
      <c r="C7" s="572">
        <v>0</v>
      </c>
      <c r="D7" s="572">
        <v>0</v>
      </c>
      <c r="E7" s="573">
        <f t="shared" si="0"/>
        <v>0</v>
      </c>
      <c r="F7" s="574"/>
      <c r="G7" s="572">
        <f t="shared" si="1"/>
        <v>0</v>
      </c>
      <c r="H7" s="572">
        <f>D7+0</f>
        <v>0</v>
      </c>
      <c r="I7" s="575">
        <f t="shared" si="2"/>
        <v>0</v>
      </c>
      <c r="J7" s="574"/>
      <c r="K7" s="576">
        <f t="shared" si="3"/>
        <v>0</v>
      </c>
      <c r="L7" s="578">
        <f>H7+0</f>
        <v>0</v>
      </c>
      <c r="M7" s="575">
        <f t="shared" si="4"/>
        <v>0</v>
      </c>
      <c r="N7" s="576"/>
      <c r="O7" s="580">
        <f>K7+214/1000</f>
        <v>0.214</v>
      </c>
      <c r="P7" s="578">
        <f>L7+0</f>
        <v>0</v>
      </c>
      <c r="Q7" s="575">
        <f t="shared" si="5"/>
        <v>0.214</v>
      </c>
      <c r="R7" s="579"/>
      <c r="S7" s="578">
        <f>O7+0</f>
        <v>0.214</v>
      </c>
      <c r="T7" s="578">
        <f>P7+0</f>
        <v>0</v>
      </c>
      <c r="U7" s="575">
        <f t="shared" si="6"/>
        <v>0.214</v>
      </c>
      <c r="V7" s="579"/>
      <c r="W7" s="580">
        <f>S7+2655/1000</f>
        <v>2.8689999999999998</v>
      </c>
      <c r="X7" s="578">
        <f>T7+0</f>
        <v>0</v>
      </c>
      <c r="Y7" s="575">
        <f t="shared" si="7"/>
        <v>2.8689999999999998</v>
      </c>
    </row>
    <row r="8" spans="1:25" ht="12" customHeight="1">
      <c r="A8" s="246" t="s">
        <v>296</v>
      </c>
      <c r="B8" s="567" t="s">
        <v>16</v>
      </c>
      <c r="C8" s="567" t="s">
        <v>16</v>
      </c>
      <c r="D8" s="567" t="s">
        <v>16</v>
      </c>
      <c r="E8" s="568" t="s">
        <v>16</v>
      </c>
      <c r="F8" s="567" t="s">
        <v>16</v>
      </c>
      <c r="G8" s="567" t="s">
        <v>16</v>
      </c>
      <c r="H8" s="567" t="s">
        <v>16</v>
      </c>
      <c r="I8" s="568" t="s">
        <v>16</v>
      </c>
      <c r="J8" s="567" t="s">
        <v>16</v>
      </c>
      <c r="K8" s="567" t="s">
        <v>16</v>
      </c>
      <c r="L8" s="567" t="s">
        <v>16</v>
      </c>
      <c r="M8" s="568" t="s">
        <v>16</v>
      </c>
      <c r="N8" s="567" t="s">
        <v>16</v>
      </c>
      <c r="O8" s="567" t="s">
        <v>16</v>
      </c>
      <c r="P8" s="567" t="s">
        <v>16</v>
      </c>
      <c r="Q8" s="568" t="s">
        <v>16</v>
      </c>
      <c r="R8" s="567" t="s">
        <v>16</v>
      </c>
      <c r="S8" s="567" t="s">
        <v>16</v>
      </c>
      <c r="T8" s="567" t="s">
        <v>16</v>
      </c>
      <c r="U8" s="568" t="s">
        <v>16</v>
      </c>
      <c r="V8" s="567" t="s">
        <v>16</v>
      </c>
      <c r="W8" s="567" t="s">
        <v>16</v>
      </c>
      <c r="X8" s="567" t="s">
        <v>16</v>
      </c>
      <c r="Y8" s="568" t="s">
        <v>16</v>
      </c>
    </row>
    <row r="9" spans="1:25" ht="12" customHeight="1">
      <c r="A9" s="570" t="s">
        <v>57</v>
      </c>
      <c r="B9" s="571"/>
      <c r="C9" s="581">
        <f>1565/1000</f>
        <v>1.5649999999999999</v>
      </c>
      <c r="D9" s="572">
        <v>0</v>
      </c>
      <c r="E9" s="573">
        <f t="shared" si="0"/>
        <v>1.5649999999999999</v>
      </c>
      <c r="F9" s="574"/>
      <c r="G9" s="572">
        <f>C9+0</f>
        <v>1.5649999999999999</v>
      </c>
      <c r="H9" s="572">
        <f t="shared" ref="H9:H12" si="8">D9+0</f>
        <v>0</v>
      </c>
      <c r="I9" s="575">
        <f t="shared" si="2"/>
        <v>1.5649999999999999</v>
      </c>
      <c r="J9" s="574"/>
      <c r="K9" s="575">
        <f>G9+89/1000</f>
        <v>1.6539999999999999</v>
      </c>
      <c r="L9" s="578">
        <f t="shared" ref="L9:L12" si="9">H9+0</f>
        <v>0</v>
      </c>
      <c r="M9" s="575">
        <f t="shared" ref="M9:M13" si="10">SUM(K9:L9)</f>
        <v>1.6539999999999999</v>
      </c>
      <c r="N9" s="576"/>
      <c r="O9" s="578">
        <f t="shared" ref="O9:P12" si="11">K9+0</f>
        <v>1.6539999999999999</v>
      </c>
      <c r="P9" s="578">
        <f t="shared" si="11"/>
        <v>0</v>
      </c>
      <c r="Q9" s="575">
        <f t="shared" si="5"/>
        <v>1.6539999999999999</v>
      </c>
      <c r="R9" s="579"/>
      <c r="S9" s="578">
        <f t="shared" ref="S9:T12" si="12">O9+0</f>
        <v>1.6539999999999999</v>
      </c>
      <c r="T9" s="578">
        <f t="shared" si="12"/>
        <v>0</v>
      </c>
      <c r="U9" s="575">
        <f t="shared" si="6"/>
        <v>1.6539999999999999</v>
      </c>
      <c r="V9" s="579"/>
      <c r="W9" s="578">
        <f>S9+40/1000</f>
        <v>1.694</v>
      </c>
      <c r="X9" s="578">
        <f t="shared" ref="X9:X12" si="13">T9+0</f>
        <v>0</v>
      </c>
      <c r="Y9" s="575">
        <f t="shared" si="7"/>
        <v>1.694</v>
      </c>
    </row>
    <row r="10" spans="1:25" s="4" customFormat="1">
      <c r="A10" s="570" t="s">
        <v>58</v>
      </c>
      <c r="B10" s="571"/>
      <c r="C10" s="572">
        <v>0</v>
      </c>
      <c r="D10" s="572">
        <v>0</v>
      </c>
      <c r="E10" s="573">
        <f t="shared" si="0"/>
        <v>0</v>
      </c>
      <c r="F10" s="574"/>
      <c r="G10" s="572">
        <f t="shared" ref="G10:G12" si="14">C10+0</f>
        <v>0</v>
      </c>
      <c r="H10" s="572">
        <f t="shared" si="8"/>
        <v>0</v>
      </c>
      <c r="I10" s="575">
        <f t="shared" si="2"/>
        <v>0</v>
      </c>
      <c r="J10" s="574"/>
      <c r="K10" s="576">
        <f t="shared" ref="K10:K12" si="15">G10+0</f>
        <v>0</v>
      </c>
      <c r="L10" s="578">
        <f t="shared" si="9"/>
        <v>0</v>
      </c>
      <c r="M10" s="575">
        <f t="shared" si="10"/>
        <v>0</v>
      </c>
      <c r="N10" s="576"/>
      <c r="O10" s="578">
        <f t="shared" si="11"/>
        <v>0</v>
      </c>
      <c r="P10" s="578">
        <f t="shared" si="11"/>
        <v>0</v>
      </c>
      <c r="Q10" s="575">
        <f t="shared" si="5"/>
        <v>0</v>
      </c>
      <c r="R10" s="579"/>
      <c r="S10" s="578">
        <f t="shared" si="12"/>
        <v>0</v>
      </c>
      <c r="T10" s="578">
        <f t="shared" si="12"/>
        <v>0</v>
      </c>
      <c r="U10" s="575">
        <f t="shared" si="6"/>
        <v>0</v>
      </c>
      <c r="V10" s="579"/>
      <c r="W10" s="578">
        <f t="shared" ref="W10:W12" si="16">S10+40/1000</f>
        <v>0.04</v>
      </c>
      <c r="X10" s="578">
        <f t="shared" si="13"/>
        <v>0</v>
      </c>
      <c r="Y10" s="575">
        <f t="shared" si="7"/>
        <v>0.04</v>
      </c>
    </row>
    <row r="11" spans="1:25" s="4" customFormat="1">
      <c r="A11" s="570" t="s">
        <v>59</v>
      </c>
      <c r="B11" s="571"/>
      <c r="C11" s="572">
        <v>0</v>
      </c>
      <c r="D11" s="572">
        <v>0</v>
      </c>
      <c r="E11" s="573">
        <f t="shared" si="0"/>
        <v>0</v>
      </c>
      <c r="F11" s="576"/>
      <c r="G11" s="572">
        <f t="shared" si="14"/>
        <v>0</v>
      </c>
      <c r="H11" s="572">
        <f t="shared" si="8"/>
        <v>0</v>
      </c>
      <c r="I11" s="575">
        <f t="shared" si="2"/>
        <v>0</v>
      </c>
      <c r="J11" s="574"/>
      <c r="K11" s="576">
        <f t="shared" si="15"/>
        <v>0</v>
      </c>
      <c r="L11" s="578">
        <f t="shared" si="9"/>
        <v>0</v>
      </c>
      <c r="M11" s="575">
        <f t="shared" si="10"/>
        <v>0</v>
      </c>
      <c r="N11" s="576"/>
      <c r="O11" s="578">
        <f t="shared" si="11"/>
        <v>0</v>
      </c>
      <c r="P11" s="578">
        <f t="shared" si="11"/>
        <v>0</v>
      </c>
      <c r="Q11" s="575">
        <f t="shared" si="5"/>
        <v>0</v>
      </c>
      <c r="R11" s="579"/>
      <c r="S11" s="578">
        <f t="shared" si="12"/>
        <v>0</v>
      </c>
      <c r="T11" s="578">
        <f t="shared" si="12"/>
        <v>0</v>
      </c>
      <c r="U11" s="575">
        <f t="shared" si="6"/>
        <v>0</v>
      </c>
      <c r="V11" s="579"/>
      <c r="W11" s="578">
        <f t="shared" si="16"/>
        <v>0.04</v>
      </c>
      <c r="X11" s="578">
        <f t="shared" si="13"/>
        <v>0</v>
      </c>
      <c r="Y11" s="582">
        <f t="shared" si="7"/>
        <v>0.04</v>
      </c>
    </row>
    <row r="12" spans="1:25" s="4" customFormat="1">
      <c r="A12" s="570" t="s">
        <v>60</v>
      </c>
      <c r="B12" s="571"/>
      <c r="C12" s="572">
        <v>0</v>
      </c>
      <c r="D12" s="572">
        <v>0</v>
      </c>
      <c r="E12" s="573">
        <f>SUM(C12:D12)</f>
        <v>0</v>
      </c>
      <c r="F12" s="576"/>
      <c r="G12" s="572">
        <f t="shared" si="14"/>
        <v>0</v>
      </c>
      <c r="H12" s="572">
        <f t="shared" si="8"/>
        <v>0</v>
      </c>
      <c r="I12" s="575">
        <f t="shared" si="2"/>
        <v>0</v>
      </c>
      <c r="J12" s="574"/>
      <c r="K12" s="576">
        <f t="shared" si="15"/>
        <v>0</v>
      </c>
      <c r="L12" s="578">
        <f t="shared" si="9"/>
        <v>0</v>
      </c>
      <c r="M12" s="575">
        <f t="shared" si="10"/>
        <v>0</v>
      </c>
      <c r="N12" s="576"/>
      <c r="O12" s="578">
        <f t="shared" si="11"/>
        <v>0</v>
      </c>
      <c r="P12" s="578">
        <f t="shared" si="11"/>
        <v>0</v>
      </c>
      <c r="Q12" s="575">
        <f t="shared" si="5"/>
        <v>0</v>
      </c>
      <c r="R12" s="579"/>
      <c r="S12" s="578">
        <f t="shared" si="12"/>
        <v>0</v>
      </c>
      <c r="T12" s="578">
        <f t="shared" si="12"/>
        <v>0</v>
      </c>
      <c r="U12" s="575">
        <f t="shared" si="6"/>
        <v>0</v>
      </c>
      <c r="V12" s="579"/>
      <c r="W12" s="578">
        <f t="shared" si="16"/>
        <v>0.04</v>
      </c>
      <c r="X12" s="578">
        <f t="shared" si="13"/>
        <v>0</v>
      </c>
      <c r="Y12" s="582">
        <f t="shared" si="7"/>
        <v>0.04</v>
      </c>
    </row>
    <row r="13" spans="1:25" ht="14.25" thickBot="1">
      <c r="A13" s="805" t="s">
        <v>369</v>
      </c>
      <c r="B13" s="822"/>
      <c r="C13" s="823">
        <v>0</v>
      </c>
      <c r="D13" s="823">
        <v>0</v>
      </c>
      <c r="E13" s="824">
        <f>SUM(C13:D13)</f>
        <v>0</v>
      </c>
      <c r="F13" s="822"/>
      <c r="G13" s="823">
        <v>0</v>
      </c>
      <c r="H13" s="823">
        <v>0</v>
      </c>
      <c r="I13" s="824">
        <f>SUM(G13:H13)</f>
        <v>0</v>
      </c>
      <c r="J13" s="824"/>
      <c r="K13" s="824">
        <v>0</v>
      </c>
      <c r="L13" s="824">
        <v>0</v>
      </c>
      <c r="M13" s="824">
        <f t="shared" si="10"/>
        <v>0</v>
      </c>
      <c r="N13" s="824"/>
      <c r="O13" s="824">
        <v>0</v>
      </c>
      <c r="P13" s="824">
        <v>0</v>
      </c>
      <c r="Q13" s="824">
        <f t="shared" si="5"/>
        <v>0</v>
      </c>
      <c r="R13" s="824"/>
      <c r="S13" s="824">
        <v>0</v>
      </c>
      <c r="T13" s="824">
        <v>0</v>
      </c>
      <c r="U13" s="824">
        <f t="shared" si="6"/>
        <v>0</v>
      </c>
      <c r="V13" s="824"/>
      <c r="W13" s="824">
        <v>0</v>
      </c>
      <c r="X13" s="824">
        <v>0</v>
      </c>
      <c r="Y13" s="824">
        <f t="shared" si="7"/>
        <v>0</v>
      </c>
    </row>
    <row r="14" spans="1:25" s="23" customFormat="1" ht="16.350000000000001" customHeight="1">
      <c r="A14" s="72" t="s">
        <v>61</v>
      </c>
      <c r="B14" s="269" t="s">
        <v>2</v>
      </c>
      <c r="C14" s="270">
        <f>SUM(C5:C12)</f>
        <v>2.7679999999999998</v>
      </c>
      <c r="D14" s="269">
        <f>SUM(D5:D12)</f>
        <v>0</v>
      </c>
      <c r="E14" s="269">
        <f>SUM(E5:E12)</f>
        <v>2.7679999999999998</v>
      </c>
      <c r="F14" s="276" t="s">
        <v>2</v>
      </c>
      <c r="G14" s="269">
        <f>SUM(G5:G12)</f>
        <v>2.7679999999999998</v>
      </c>
      <c r="H14" s="269">
        <f>SUM(H5:H12)</f>
        <v>0</v>
      </c>
      <c r="I14" s="269">
        <f>SUM(I5:I12)</f>
        <v>2.7679999999999998</v>
      </c>
      <c r="J14" s="276" t="s">
        <v>2</v>
      </c>
      <c r="K14" s="269">
        <f>SUM(K5:K12)</f>
        <v>2.8570000000000002</v>
      </c>
      <c r="L14" s="269">
        <f>SUM(L5:L12)</f>
        <v>0</v>
      </c>
      <c r="M14" s="269">
        <f>SUM(M5:M12)</f>
        <v>2.8570000000000002</v>
      </c>
      <c r="N14" s="276" t="s">
        <v>2</v>
      </c>
      <c r="O14" s="269">
        <f>SUM(O5:O12)</f>
        <v>3.0709999999999997</v>
      </c>
      <c r="P14" s="269">
        <f>SUM(P5:P12)</f>
        <v>0</v>
      </c>
      <c r="Q14" s="317">
        <f>SUM(Q5:Q12)</f>
        <v>3.0709999999999997</v>
      </c>
      <c r="R14" s="103" t="s">
        <v>2</v>
      </c>
      <c r="S14" s="276">
        <f>SUM(S5:S12)</f>
        <v>3.0709999999999997</v>
      </c>
      <c r="T14" s="276">
        <f>SUM(T5:T12)</f>
        <v>0</v>
      </c>
      <c r="U14" s="276">
        <f>SUM(U5:U12)</f>
        <v>3.0709999999999997</v>
      </c>
      <c r="V14" s="103" t="s">
        <v>2</v>
      </c>
      <c r="W14" s="276">
        <f>SUM(W5:W12)</f>
        <v>5.8860000000000001</v>
      </c>
      <c r="X14" s="276">
        <f>SUM(X5:X12)</f>
        <v>0</v>
      </c>
      <c r="Y14" s="276">
        <f>SUM(Y5:Y12)</f>
        <v>5.8860000000000001</v>
      </c>
    </row>
    <row r="15" spans="1:25" s="4" customFormat="1" ht="2.1" customHeight="1">
      <c r="A15" s="591"/>
      <c r="B15" s="592"/>
      <c r="C15" s="593"/>
      <c r="D15" s="593"/>
      <c r="E15" s="594"/>
      <c r="F15" s="592"/>
      <c r="G15" s="576"/>
      <c r="H15" s="576"/>
      <c r="I15" s="575"/>
      <c r="J15" s="595"/>
      <c r="K15" s="576"/>
      <c r="L15" s="577"/>
      <c r="M15" s="575"/>
      <c r="N15" s="595"/>
      <c r="O15" s="576"/>
      <c r="P15" s="577"/>
      <c r="Q15" s="575"/>
      <c r="R15" s="596"/>
      <c r="S15" s="576"/>
      <c r="T15" s="577"/>
      <c r="U15" s="575"/>
      <c r="V15" s="595"/>
      <c r="W15" s="576"/>
      <c r="X15" s="577"/>
      <c r="Y15" s="575"/>
    </row>
    <row r="16" spans="1:25" s="4" customFormat="1">
      <c r="A16" s="564" t="s">
        <v>13</v>
      </c>
      <c r="B16" s="597"/>
      <c r="C16" s="565"/>
      <c r="D16" s="565"/>
      <c r="E16" s="564"/>
      <c r="F16" s="597"/>
      <c r="G16" s="598"/>
      <c r="H16" s="599"/>
      <c r="I16" s="599"/>
      <c r="J16" s="600"/>
      <c r="K16" s="598"/>
      <c r="L16" s="599"/>
      <c r="M16" s="575"/>
      <c r="N16" s="600"/>
      <c r="O16" s="598"/>
      <c r="P16" s="599"/>
      <c r="Q16" s="575"/>
      <c r="R16" s="601"/>
      <c r="S16" s="598"/>
      <c r="T16" s="599"/>
      <c r="U16" s="575"/>
      <c r="V16" s="600"/>
      <c r="W16" s="598"/>
      <c r="X16" s="599"/>
      <c r="Y16" s="575"/>
    </row>
    <row r="17" spans="1:25">
      <c r="A17" s="570" t="s">
        <v>37</v>
      </c>
      <c r="B17" s="602"/>
      <c r="C17" s="572">
        <v>0</v>
      </c>
      <c r="D17" s="572">
        <v>0</v>
      </c>
      <c r="E17" s="573">
        <f>SUM(C17:D17)</f>
        <v>0</v>
      </c>
      <c r="F17" s="597"/>
      <c r="G17" s="572">
        <f t="shared" ref="G17:H19" si="17">C17+0</f>
        <v>0</v>
      </c>
      <c r="H17" s="572">
        <f>D17+0</f>
        <v>0</v>
      </c>
      <c r="I17" s="573">
        <f t="shared" ref="I17:I19" si="18">SUM(G17:H17)</f>
        <v>0</v>
      </c>
      <c r="J17" s="600"/>
      <c r="K17" s="576">
        <f t="shared" ref="K17:L19" si="19">G17+0</f>
        <v>0</v>
      </c>
      <c r="L17" s="578">
        <f>H17+0</f>
        <v>0</v>
      </c>
      <c r="M17" s="575">
        <f>SUM(K17:L17)</f>
        <v>0</v>
      </c>
      <c r="N17" s="600"/>
      <c r="O17" s="578">
        <f t="shared" ref="O17:P19" si="20">K17+0</f>
        <v>0</v>
      </c>
      <c r="P17" s="578">
        <f>L17+0</f>
        <v>0</v>
      </c>
      <c r="Q17" s="575">
        <f>SUM(O17:P17)</f>
        <v>0</v>
      </c>
      <c r="R17" s="601"/>
      <c r="S17" s="578">
        <f t="shared" ref="S17:T19" si="21">O17+0</f>
        <v>0</v>
      </c>
      <c r="T17" s="603">
        <f t="shared" si="21"/>
        <v>0</v>
      </c>
      <c r="U17" s="575">
        <f>SUM(S17:T17)</f>
        <v>0</v>
      </c>
      <c r="V17" s="604"/>
      <c r="W17" s="578">
        <f t="shared" ref="W17:W19" si="22">SUM(S17+0)</f>
        <v>0</v>
      </c>
      <c r="X17" s="578">
        <f t="shared" ref="X17:X19" si="23">T17+0</f>
        <v>0</v>
      </c>
      <c r="Y17" s="582">
        <f>SUM(W17:X17)</f>
        <v>0</v>
      </c>
    </row>
    <row r="18" spans="1:25">
      <c r="A18" s="570" t="s">
        <v>15</v>
      </c>
      <c r="B18" s="602"/>
      <c r="C18" s="572">
        <v>0</v>
      </c>
      <c r="D18" s="572">
        <v>0</v>
      </c>
      <c r="E18" s="573">
        <f t="shared" ref="E18:E19" si="24">SUM(C18:D18)</f>
        <v>0</v>
      </c>
      <c r="F18" s="597"/>
      <c r="G18" s="572">
        <f t="shared" si="17"/>
        <v>0</v>
      </c>
      <c r="H18" s="572">
        <f t="shared" si="17"/>
        <v>0</v>
      </c>
      <c r="I18" s="573">
        <f t="shared" si="18"/>
        <v>0</v>
      </c>
      <c r="J18" s="600"/>
      <c r="K18" s="576">
        <f t="shared" si="19"/>
        <v>0</v>
      </c>
      <c r="L18" s="578">
        <f t="shared" si="19"/>
        <v>0</v>
      </c>
      <c r="M18" s="575">
        <f>SUM(K18:L18)</f>
        <v>0</v>
      </c>
      <c r="N18" s="600"/>
      <c r="O18" s="578">
        <f t="shared" si="20"/>
        <v>0</v>
      </c>
      <c r="P18" s="578">
        <f t="shared" si="20"/>
        <v>0</v>
      </c>
      <c r="Q18" s="575">
        <f>SUM(O18:P18)</f>
        <v>0</v>
      </c>
      <c r="R18" s="601"/>
      <c r="S18" s="578">
        <f t="shared" si="21"/>
        <v>0</v>
      </c>
      <c r="T18" s="603">
        <f t="shared" si="21"/>
        <v>0</v>
      </c>
      <c r="U18" s="575">
        <f>SUM(S18:T18)</f>
        <v>0</v>
      </c>
      <c r="V18" s="604"/>
      <c r="W18" s="578">
        <f t="shared" si="22"/>
        <v>0</v>
      </c>
      <c r="X18" s="578">
        <f t="shared" si="23"/>
        <v>0</v>
      </c>
      <c r="Y18" s="582">
        <f>SUM(W18:X18)</f>
        <v>0</v>
      </c>
    </row>
    <row r="19" spans="1:25" ht="12" thickBot="1">
      <c r="A19" s="583" t="s">
        <v>17</v>
      </c>
      <c r="B19" s="605"/>
      <c r="C19" s="584">
        <v>0</v>
      </c>
      <c r="D19" s="584">
        <v>0</v>
      </c>
      <c r="E19" s="585">
        <f t="shared" si="24"/>
        <v>0</v>
      </c>
      <c r="F19" s="588"/>
      <c r="G19" s="584">
        <f t="shared" si="17"/>
        <v>0</v>
      </c>
      <c r="H19" s="584">
        <f t="shared" si="17"/>
        <v>0</v>
      </c>
      <c r="I19" s="585">
        <f t="shared" si="18"/>
        <v>0</v>
      </c>
      <c r="J19" s="586"/>
      <c r="K19" s="586">
        <f t="shared" si="19"/>
        <v>0</v>
      </c>
      <c r="L19" s="481">
        <f t="shared" si="19"/>
        <v>0</v>
      </c>
      <c r="M19" s="587">
        <f>SUM(K19:L19)</f>
        <v>0</v>
      </c>
      <c r="N19" s="586"/>
      <c r="O19" s="481">
        <f t="shared" si="20"/>
        <v>0</v>
      </c>
      <c r="P19" s="481">
        <f t="shared" si="20"/>
        <v>0</v>
      </c>
      <c r="Q19" s="587">
        <f>SUM(O19:P19)</f>
        <v>0</v>
      </c>
      <c r="R19" s="589"/>
      <c r="S19" s="481">
        <f t="shared" si="21"/>
        <v>0</v>
      </c>
      <c r="T19" s="606">
        <f t="shared" si="21"/>
        <v>0</v>
      </c>
      <c r="U19" s="587">
        <f>SUM(S19:T19)</f>
        <v>0</v>
      </c>
      <c r="V19" s="607"/>
      <c r="W19" s="481">
        <f t="shared" si="22"/>
        <v>0</v>
      </c>
      <c r="X19" s="481">
        <f t="shared" si="23"/>
        <v>0</v>
      </c>
      <c r="Y19" s="590">
        <f>SUM(W19:X19)</f>
        <v>0</v>
      </c>
    </row>
    <row r="20" spans="1:25" s="22" customFormat="1" ht="16.350000000000001" customHeight="1">
      <c r="A20" s="72" t="s">
        <v>61</v>
      </c>
      <c r="B20" s="269" t="s">
        <v>2</v>
      </c>
      <c r="C20" s="270">
        <f t="shared" ref="C20:C21" si="25">SUM(C17:C19)</f>
        <v>0</v>
      </c>
      <c r="D20" s="269">
        <f>SUM(D17:D19)</f>
        <v>0</v>
      </c>
      <c r="E20" s="269">
        <f>SUM(E17:E19)</f>
        <v>0</v>
      </c>
      <c r="F20" s="308" t="s">
        <v>2</v>
      </c>
      <c r="G20" s="608">
        <f t="shared" ref="G20" si="26">SUM(G17:G19)</f>
        <v>0</v>
      </c>
      <c r="H20" s="526">
        <f>SUM(H17:H19)</f>
        <v>0</v>
      </c>
      <c r="I20" s="309">
        <f>SUM(I17:I19)</f>
        <v>0</v>
      </c>
      <c r="J20" s="310" t="s">
        <v>2</v>
      </c>
      <c r="K20" s="269">
        <f>SUM(K17:K19)</f>
        <v>0</v>
      </c>
      <c r="L20" s="269">
        <f>SUM(L17:L19)</f>
        <v>0</v>
      </c>
      <c r="M20" s="269">
        <f>SUM(M17:M19)</f>
        <v>0</v>
      </c>
      <c r="N20" s="320" t="s">
        <v>2</v>
      </c>
      <c r="O20" s="269">
        <f>SUM(O17:O19)</f>
        <v>0</v>
      </c>
      <c r="P20" s="269">
        <f>SUM(P17:P19)</f>
        <v>0</v>
      </c>
      <c r="Q20" s="317">
        <f>SUM(Q17:Q19)</f>
        <v>0</v>
      </c>
      <c r="R20" s="320" t="s">
        <v>2</v>
      </c>
      <c r="S20" s="608">
        <f>SUM(S17:S19)</f>
        <v>0</v>
      </c>
      <c r="T20" s="316">
        <f>SUM(T17:T19)</f>
        <v>0</v>
      </c>
      <c r="U20" s="269">
        <f>SUM(U17:U19)</f>
        <v>0</v>
      </c>
      <c r="V20" s="312" t="s">
        <v>2</v>
      </c>
      <c r="W20" s="316">
        <f>SUM(W17:W19)</f>
        <v>0</v>
      </c>
      <c r="X20" s="316">
        <f>SUM(X17:X19)</f>
        <v>0</v>
      </c>
      <c r="Y20" s="317">
        <f>SUM(Y17:Y19)</f>
        <v>0</v>
      </c>
    </row>
    <row r="21" spans="1:25" ht="1.5" customHeight="1">
      <c r="A21" s="591"/>
      <c r="B21" s="592"/>
      <c r="C21" s="593">
        <f t="shared" si="25"/>
        <v>0</v>
      </c>
      <c r="D21" s="593"/>
      <c r="E21" s="594"/>
      <c r="F21" s="592"/>
      <c r="G21" s="576"/>
      <c r="H21" s="577"/>
      <c r="I21" s="582"/>
      <c r="J21" s="609"/>
      <c r="K21" s="610"/>
      <c r="L21" s="577"/>
      <c r="M21" s="575"/>
      <c r="N21" s="611"/>
      <c r="O21" s="576"/>
      <c r="P21" s="577"/>
      <c r="Q21" s="575"/>
      <c r="R21" s="609"/>
      <c r="S21" s="579"/>
      <c r="T21" s="612"/>
      <c r="U21" s="575"/>
      <c r="V21" s="609"/>
      <c r="W21" s="579"/>
      <c r="X21" s="577"/>
      <c r="Y21" s="575"/>
    </row>
    <row r="22" spans="1:25" s="22" customFormat="1" ht="18" customHeight="1">
      <c r="A22" s="591" t="s">
        <v>56</v>
      </c>
      <c r="B22" s="592" t="s">
        <v>2</v>
      </c>
      <c r="C22" s="613">
        <f>C14+C20</f>
        <v>2.7679999999999998</v>
      </c>
      <c r="D22" s="613">
        <f>D14+D20</f>
        <v>0</v>
      </c>
      <c r="E22" s="613">
        <f>E14+E20</f>
        <v>2.7679999999999998</v>
      </c>
      <c r="F22" s="592" t="s">
        <v>2</v>
      </c>
      <c r="G22" s="575">
        <f>G14+G20</f>
        <v>2.7679999999999998</v>
      </c>
      <c r="H22" s="582">
        <f>H14+H20</f>
        <v>0</v>
      </c>
      <c r="I22" s="575">
        <f>I14+I20</f>
        <v>2.7679999999999998</v>
      </c>
      <c r="J22" s="596" t="s">
        <v>2</v>
      </c>
      <c r="K22" s="575">
        <f>K14+K20</f>
        <v>2.8570000000000002</v>
      </c>
      <c r="L22" s="582">
        <f>L14+L20</f>
        <v>0</v>
      </c>
      <c r="M22" s="575">
        <f>M14+M20</f>
        <v>2.8570000000000002</v>
      </c>
      <c r="N22" s="595" t="s">
        <v>2</v>
      </c>
      <c r="O22" s="575">
        <f>O14+O20</f>
        <v>3.0709999999999997</v>
      </c>
      <c r="P22" s="582">
        <f>P14+P20</f>
        <v>0</v>
      </c>
      <c r="Q22" s="575">
        <f>Q14+Q20</f>
        <v>3.0709999999999997</v>
      </c>
      <c r="R22" s="595" t="s">
        <v>2</v>
      </c>
      <c r="S22" s="575">
        <f>S14+S20</f>
        <v>3.0709999999999997</v>
      </c>
      <c r="T22" s="582">
        <f>T14+T20</f>
        <v>0</v>
      </c>
      <c r="U22" s="575">
        <f>U14+U20</f>
        <v>3.0709999999999997</v>
      </c>
      <c r="V22" s="596" t="s">
        <v>2</v>
      </c>
      <c r="W22" s="575">
        <f>W14+W20</f>
        <v>5.8860000000000001</v>
      </c>
      <c r="X22" s="582">
        <f>X14+X20</f>
        <v>0</v>
      </c>
      <c r="Y22" s="575">
        <f>Y14+Y20</f>
        <v>5.8860000000000001</v>
      </c>
    </row>
    <row r="23" spans="1:25" ht="3" customHeight="1">
      <c r="A23" s="562"/>
      <c r="B23" s="614"/>
      <c r="C23" s="615"/>
      <c r="D23" s="615"/>
      <c r="E23" s="616"/>
      <c r="F23" s="614"/>
      <c r="G23" s="617"/>
      <c r="H23" s="618"/>
      <c r="I23" s="619"/>
      <c r="J23" s="619"/>
      <c r="K23" s="617"/>
      <c r="L23" s="618"/>
      <c r="M23" s="619"/>
      <c r="N23" s="619"/>
      <c r="O23" s="617"/>
      <c r="P23" s="618"/>
      <c r="Q23" s="619"/>
      <c r="R23" s="620"/>
      <c r="S23" s="621"/>
      <c r="T23" s="622"/>
      <c r="U23" s="620"/>
      <c r="V23" s="619"/>
      <c r="W23" s="617"/>
      <c r="X23" s="618"/>
      <c r="Y23" s="623"/>
    </row>
    <row r="24" spans="1:25">
      <c r="A24" s="564" t="s">
        <v>62</v>
      </c>
      <c r="B24" s="624"/>
      <c r="C24" s="625"/>
      <c r="D24" s="625"/>
      <c r="E24" s="626"/>
      <c r="F24" s="627"/>
      <c r="G24" s="628"/>
      <c r="H24" s="628"/>
      <c r="I24" s="629"/>
      <c r="J24" s="630"/>
      <c r="K24" s="628"/>
      <c r="L24" s="628"/>
      <c r="M24" s="629"/>
      <c r="N24" s="630"/>
      <c r="O24" s="628"/>
      <c r="P24" s="628"/>
      <c r="Q24" s="629"/>
      <c r="R24" s="631"/>
      <c r="S24" s="632"/>
      <c r="T24" s="632"/>
      <c r="U24" s="633"/>
      <c r="V24" s="630"/>
      <c r="W24" s="628"/>
      <c r="X24" s="628"/>
      <c r="Y24" s="634"/>
    </row>
    <row r="25" spans="1:25" ht="12" thickBot="1">
      <c r="A25" s="635" t="s">
        <v>63</v>
      </c>
      <c r="B25" s="584">
        <v>0</v>
      </c>
      <c r="C25" s="636"/>
      <c r="D25" s="636"/>
      <c r="E25" s="637"/>
      <c r="F25" s="638">
        <f>B25+0</f>
        <v>0</v>
      </c>
      <c r="G25" s="481"/>
      <c r="H25" s="481"/>
      <c r="I25" s="587"/>
      <c r="J25" s="638">
        <f>F25+0</f>
        <v>0</v>
      </c>
      <c r="K25" s="639"/>
      <c r="L25" s="639"/>
      <c r="M25" s="640"/>
      <c r="N25" s="481">
        <f>J25+0</f>
        <v>0</v>
      </c>
      <c r="O25" s="641"/>
      <c r="P25" s="639"/>
      <c r="Q25" s="640"/>
      <c r="R25" s="586">
        <f>N25+0</f>
        <v>0</v>
      </c>
      <c r="S25" s="481"/>
      <c r="T25" s="481"/>
      <c r="U25" s="587"/>
      <c r="V25" s="586">
        <f>R25+0</f>
        <v>0</v>
      </c>
      <c r="W25" s="639"/>
      <c r="X25" s="639"/>
      <c r="Y25" s="640"/>
    </row>
    <row r="26" spans="1:25" s="22" customFormat="1" ht="15.6" customHeight="1">
      <c r="A26" s="72" t="s">
        <v>61</v>
      </c>
      <c r="B26" s="269">
        <f>SUM(B25:B25)</f>
        <v>0</v>
      </c>
      <c r="C26" s="311" t="s">
        <v>2</v>
      </c>
      <c r="D26" s="311" t="s">
        <v>2</v>
      </c>
      <c r="E26" s="311" t="s">
        <v>2</v>
      </c>
      <c r="F26" s="317">
        <f>SUM(F25:F25)</f>
        <v>0</v>
      </c>
      <c r="G26" s="311"/>
      <c r="H26" s="311"/>
      <c r="I26" s="269"/>
      <c r="J26" s="276">
        <f>SUM(F26+0)</f>
        <v>0</v>
      </c>
      <c r="K26" s="219"/>
      <c r="L26" s="219"/>
      <c r="M26" s="219"/>
      <c r="N26" s="276">
        <f>SUM(N25:N25)</f>
        <v>0</v>
      </c>
      <c r="O26" s="219"/>
      <c r="P26" s="219"/>
      <c r="Q26" s="219"/>
      <c r="R26" s="276">
        <f>SUM(R25:R25)</f>
        <v>0</v>
      </c>
      <c r="S26" s="269"/>
      <c r="T26" s="269"/>
      <c r="U26" s="269"/>
      <c r="V26" s="276">
        <f>SUM(V25:V25)</f>
        <v>0</v>
      </c>
      <c r="W26" s="219"/>
      <c r="X26" s="219"/>
      <c r="Y26" s="313"/>
    </row>
    <row r="27" spans="1:25" ht="2.1" customHeight="1">
      <c r="A27" s="592"/>
      <c r="B27" s="593"/>
      <c r="C27" s="593"/>
      <c r="D27" s="593"/>
      <c r="E27" s="642"/>
      <c r="F27" s="592"/>
      <c r="G27" s="576"/>
      <c r="H27" s="577"/>
      <c r="I27" s="575"/>
      <c r="J27" s="595"/>
      <c r="K27" s="579"/>
      <c r="L27" s="612"/>
      <c r="M27" s="643"/>
      <c r="N27" s="595"/>
      <c r="O27" s="579"/>
      <c r="P27" s="612"/>
      <c r="Q27" s="643"/>
      <c r="R27" s="596"/>
      <c r="S27" s="579"/>
      <c r="T27" s="612"/>
      <c r="U27" s="643"/>
      <c r="V27" s="596"/>
      <c r="W27" s="579"/>
      <c r="X27" s="612"/>
      <c r="Y27" s="643"/>
    </row>
    <row r="28" spans="1:25" s="22" customFormat="1" ht="16.5" customHeight="1" thickBot="1">
      <c r="A28" s="321" t="s">
        <v>64</v>
      </c>
      <c r="B28" s="644">
        <f>SUM( B26)</f>
        <v>0</v>
      </c>
      <c r="C28" s="645" t="s">
        <v>16</v>
      </c>
      <c r="D28" s="645" t="s">
        <v>16</v>
      </c>
      <c r="E28" s="645" t="s">
        <v>16</v>
      </c>
      <c r="F28" s="646">
        <f>SUM( F26)</f>
        <v>0</v>
      </c>
      <c r="G28" s="645" t="s">
        <v>16</v>
      </c>
      <c r="H28" s="645" t="s">
        <v>16</v>
      </c>
      <c r="I28" s="645" t="s">
        <v>16</v>
      </c>
      <c r="J28" s="647">
        <f>SUM(F28+0)</f>
        <v>0</v>
      </c>
      <c r="K28" s="645" t="s">
        <v>16</v>
      </c>
      <c r="L28" s="645" t="s">
        <v>16</v>
      </c>
      <c r="M28" s="645" t="s">
        <v>16</v>
      </c>
      <c r="N28" s="647">
        <f>SUM( N26)</f>
        <v>0</v>
      </c>
      <c r="O28" s="645" t="s">
        <v>16</v>
      </c>
      <c r="P28" s="645" t="s">
        <v>16</v>
      </c>
      <c r="Q28" s="645" t="s">
        <v>16</v>
      </c>
      <c r="R28" s="647">
        <f>SUM( R26)</f>
        <v>0</v>
      </c>
      <c r="S28" s="645" t="s">
        <v>16</v>
      </c>
      <c r="T28" s="645" t="s">
        <v>16</v>
      </c>
      <c r="U28" s="645" t="s">
        <v>16</v>
      </c>
      <c r="V28" s="648">
        <f>SUM( V26)</f>
        <v>0</v>
      </c>
      <c r="W28" s="645" t="s">
        <v>16</v>
      </c>
      <c r="X28" s="645" t="s">
        <v>16</v>
      </c>
      <c r="Y28" s="649" t="s">
        <v>16</v>
      </c>
    </row>
    <row r="29" spans="1:25" ht="12" thickTop="1">
      <c r="A29" s="650"/>
      <c r="B29" s="23"/>
      <c r="C29" s="24"/>
      <c r="D29" s="24"/>
      <c r="E29" s="25"/>
      <c r="F29" s="23"/>
      <c r="G29" s="24"/>
      <c r="H29" s="25"/>
      <c r="I29" s="23"/>
      <c r="J29" s="23"/>
      <c r="K29" s="24"/>
      <c r="L29" s="25"/>
      <c r="M29" s="23"/>
      <c r="N29" s="23"/>
      <c r="O29" s="24"/>
      <c r="P29" s="25"/>
      <c r="Q29" s="23"/>
      <c r="R29" s="23"/>
      <c r="S29" s="24"/>
      <c r="T29" s="25"/>
      <c r="U29" s="23"/>
      <c r="V29" s="23"/>
      <c r="W29" s="24"/>
      <c r="X29" s="25"/>
      <c r="Y29" s="163"/>
    </row>
    <row r="30" spans="1:25">
      <c r="A30" s="563"/>
      <c r="B30" s="4"/>
      <c r="C30" s="4"/>
      <c r="D30" s="4"/>
      <c r="E30" s="4"/>
      <c r="F30" s="4"/>
      <c r="G30" s="4"/>
      <c r="H30" s="4"/>
      <c r="I30" s="4"/>
      <c r="J30" s="4"/>
      <c r="K30" s="4"/>
      <c r="L30" s="4"/>
      <c r="M30" s="4"/>
      <c r="N30" s="4"/>
      <c r="O30" s="4"/>
      <c r="P30" s="4"/>
      <c r="Q30" s="4"/>
      <c r="R30" s="4"/>
      <c r="S30" s="4"/>
      <c r="T30" s="4"/>
      <c r="U30" s="4"/>
      <c r="V30" s="4"/>
      <c r="W30" s="4"/>
      <c r="X30" s="4"/>
      <c r="Y30" s="7"/>
    </row>
    <row r="31" spans="1:25" ht="12" customHeight="1">
      <c r="A31" s="564">
        <v>2017</v>
      </c>
      <c r="B31" s="935" t="s">
        <v>31</v>
      </c>
      <c r="C31" s="935"/>
      <c r="D31" s="935"/>
      <c r="E31" s="935"/>
      <c r="F31" s="935" t="s">
        <v>32</v>
      </c>
      <c r="G31" s="935"/>
      <c r="H31" s="935"/>
      <c r="I31" s="935"/>
      <c r="J31" s="935" t="s">
        <v>33</v>
      </c>
      <c r="K31" s="935"/>
      <c r="L31" s="935"/>
      <c r="M31" s="935"/>
      <c r="N31" s="935" t="s">
        <v>34</v>
      </c>
      <c r="O31" s="935"/>
      <c r="P31" s="935"/>
      <c r="Q31" s="935"/>
      <c r="R31" s="935" t="s">
        <v>35</v>
      </c>
      <c r="S31" s="935"/>
      <c r="T31" s="935"/>
      <c r="U31" s="935"/>
      <c r="V31" s="935" t="s">
        <v>36</v>
      </c>
      <c r="W31" s="935"/>
      <c r="X31" s="935"/>
      <c r="Y31" s="935"/>
    </row>
    <row r="32" spans="1:25" s="4" customFormat="1" ht="34.9">
      <c r="A32" s="564" t="s">
        <v>52</v>
      </c>
      <c r="B32" s="565" t="s">
        <v>53</v>
      </c>
      <c r="C32" s="565" t="s">
        <v>54</v>
      </c>
      <c r="D32" s="565" t="s">
        <v>55</v>
      </c>
      <c r="E32" s="565" t="s">
        <v>56</v>
      </c>
      <c r="F32" s="565" t="s">
        <v>53</v>
      </c>
      <c r="G32" s="565" t="s">
        <v>54</v>
      </c>
      <c r="H32" s="565" t="s">
        <v>55</v>
      </c>
      <c r="I32" s="565" t="s">
        <v>56</v>
      </c>
      <c r="J32" s="565" t="s">
        <v>53</v>
      </c>
      <c r="K32" s="565" t="s">
        <v>54</v>
      </c>
      <c r="L32" s="565" t="s">
        <v>55</v>
      </c>
      <c r="M32" s="565" t="s">
        <v>56</v>
      </c>
      <c r="N32" s="565" t="s">
        <v>53</v>
      </c>
      <c r="O32" s="565" t="s">
        <v>54</v>
      </c>
      <c r="P32" s="565" t="s">
        <v>55</v>
      </c>
      <c r="Q32" s="565" t="s">
        <v>56</v>
      </c>
      <c r="R32" s="565" t="s">
        <v>53</v>
      </c>
      <c r="S32" s="565" t="s">
        <v>54</v>
      </c>
      <c r="T32" s="565" t="s">
        <v>55</v>
      </c>
      <c r="U32" s="565" t="s">
        <v>56</v>
      </c>
      <c r="V32" s="565" t="s">
        <v>53</v>
      </c>
      <c r="W32" s="565" t="s">
        <v>54</v>
      </c>
      <c r="X32" s="565" t="s">
        <v>55</v>
      </c>
      <c r="Y32" s="565" t="s">
        <v>56</v>
      </c>
    </row>
    <row r="33" spans="1:25" s="4" customFormat="1" ht="14.25">
      <c r="A33" s="566" t="s">
        <v>255</v>
      </c>
      <c r="B33" s="651" t="s">
        <v>16</v>
      </c>
      <c r="C33" s="567">
        <f>W5+0</f>
        <v>1.2030000000000001</v>
      </c>
      <c r="D33" s="567" t="s">
        <v>16</v>
      </c>
      <c r="E33" s="568">
        <f t="shared" ref="E33:E41" si="27">SUM(C33:D33)</f>
        <v>1.2030000000000001</v>
      </c>
      <c r="F33" s="651" t="s">
        <v>16</v>
      </c>
      <c r="G33" s="567">
        <f>C33+0</f>
        <v>1.2030000000000001</v>
      </c>
      <c r="H33" s="567" t="s">
        <v>16</v>
      </c>
      <c r="I33" s="568">
        <f t="shared" ref="I33:I41" si="28">SUM(G33:H33)</f>
        <v>1.2030000000000001</v>
      </c>
      <c r="J33" s="567" t="s">
        <v>16</v>
      </c>
      <c r="K33" s="567">
        <f>G33+0</f>
        <v>1.2030000000000001</v>
      </c>
      <c r="L33" s="567" t="s">
        <v>16</v>
      </c>
      <c r="M33" s="568">
        <f t="shared" ref="M33:M35" si="29">SUM(K33:L33)</f>
        <v>1.2030000000000001</v>
      </c>
      <c r="N33" s="567" t="s">
        <v>16</v>
      </c>
      <c r="O33" s="567">
        <f>K33+0</f>
        <v>1.2030000000000001</v>
      </c>
      <c r="P33" s="567" t="s">
        <v>16</v>
      </c>
      <c r="Q33" s="568">
        <f t="shared" ref="Q33:Q35" si="30">SUM(O33:P33)</f>
        <v>1.2030000000000001</v>
      </c>
      <c r="R33" s="567" t="s">
        <v>16</v>
      </c>
      <c r="S33" s="567">
        <f>O33+0</f>
        <v>1.2030000000000001</v>
      </c>
      <c r="T33" s="567" t="s">
        <v>16</v>
      </c>
      <c r="U33" s="568">
        <f t="shared" ref="U33" si="31">SUM(S33:T33)</f>
        <v>1.2030000000000001</v>
      </c>
      <c r="V33" s="567" t="s">
        <v>16</v>
      </c>
      <c r="W33" s="567">
        <f>S33+0</f>
        <v>1.2030000000000001</v>
      </c>
      <c r="X33" s="567" t="s">
        <v>16</v>
      </c>
      <c r="Y33" s="568">
        <v>1.2</v>
      </c>
    </row>
    <row r="34" spans="1:25" s="4" customFormat="1">
      <c r="A34" s="570" t="s">
        <v>22</v>
      </c>
      <c r="B34" s="652"/>
      <c r="C34" s="653">
        <f>W6+0</f>
        <v>0</v>
      </c>
      <c r="D34" s="653">
        <f>X6+0</f>
        <v>0</v>
      </c>
      <c r="E34" s="654">
        <f t="shared" si="27"/>
        <v>0</v>
      </c>
      <c r="F34" s="652"/>
      <c r="G34" s="653">
        <f>AA6+0</f>
        <v>0</v>
      </c>
      <c r="H34" s="653">
        <f>D34+0</f>
        <v>0</v>
      </c>
      <c r="I34" s="654">
        <f t="shared" si="28"/>
        <v>0</v>
      </c>
      <c r="J34" s="565"/>
      <c r="K34" s="653">
        <f>SUM(G34+0)</f>
        <v>0</v>
      </c>
      <c r="L34" s="653">
        <f>SUM(H34+0)</f>
        <v>0</v>
      </c>
      <c r="M34" s="654">
        <f t="shared" si="29"/>
        <v>0</v>
      </c>
      <c r="N34" s="565"/>
      <c r="O34" s="653">
        <f>SUM(K34+0)</f>
        <v>0</v>
      </c>
      <c r="P34" s="653">
        <f>SUM(L34+0)</f>
        <v>0</v>
      </c>
      <c r="Q34" s="654">
        <f t="shared" si="30"/>
        <v>0</v>
      </c>
      <c r="R34" s="834"/>
      <c r="S34" s="653">
        <f t="shared" ref="S34:S47" si="32">O34+0</f>
        <v>0</v>
      </c>
      <c r="T34" s="653">
        <f>SUM(P34+0)</f>
        <v>0</v>
      </c>
      <c r="U34" s="654">
        <f t="shared" ref="U34:U40" si="33">SUM(S34:T34)</f>
        <v>0</v>
      </c>
      <c r="V34" s="653"/>
      <c r="W34" s="578">
        <f>SUM(S34+0)</f>
        <v>0</v>
      </c>
      <c r="X34" s="876">
        <f>SUM(T34+0)</f>
        <v>0</v>
      </c>
      <c r="Y34" s="654">
        <f t="shared" ref="Y34:Y41" si="34">SUM(W34:X34)</f>
        <v>0</v>
      </c>
    </row>
    <row r="35" spans="1:25" s="4" customFormat="1">
      <c r="A35" s="570" t="s">
        <v>23</v>
      </c>
      <c r="B35" s="652"/>
      <c r="C35" s="655">
        <f>W7+32/1000</f>
        <v>2.9009999999999998</v>
      </c>
      <c r="D35" s="653">
        <f>X7+0</f>
        <v>0</v>
      </c>
      <c r="E35" s="654">
        <f t="shared" si="27"/>
        <v>2.9009999999999998</v>
      </c>
      <c r="F35" s="652"/>
      <c r="G35" s="655">
        <f>C35+631/1000</f>
        <v>3.532</v>
      </c>
      <c r="H35" s="653">
        <f>D35+0</f>
        <v>0</v>
      </c>
      <c r="I35" s="654">
        <f t="shared" si="28"/>
        <v>3.532</v>
      </c>
      <c r="J35" s="565"/>
      <c r="K35" s="653">
        <f>SUM(G35+0)</f>
        <v>3.532</v>
      </c>
      <c r="L35" s="653">
        <f>SUM(H35+0)</f>
        <v>0</v>
      </c>
      <c r="M35" s="655">
        <f t="shared" si="29"/>
        <v>3.532</v>
      </c>
      <c r="N35" s="576"/>
      <c r="O35" s="575">
        <f>SUM(G35,0.157)</f>
        <v>3.6890000000000001</v>
      </c>
      <c r="P35" s="653">
        <f>L35+0</f>
        <v>0</v>
      </c>
      <c r="Q35" s="655">
        <f t="shared" si="30"/>
        <v>3.6890000000000001</v>
      </c>
      <c r="R35" s="834"/>
      <c r="S35" s="653">
        <f t="shared" si="32"/>
        <v>3.6890000000000001</v>
      </c>
      <c r="T35" s="653">
        <f>P35+0</f>
        <v>0</v>
      </c>
      <c r="U35" s="654">
        <f t="shared" si="33"/>
        <v>3.6890000000000001</v>
      </c>
      <c r="V35" s="653"/>
      <c r="W35" s="580">
        <f>SUM(S35+632/1000)</f>
        <v>4.3209999999999997</v>
      </c>
      <c r="X35" s="876">
        <f>SUM(T35+0)</f>
        <v>0</v>
      </c>
      <c r="Y35" s="654">
        <f t="shared" si="34"/>
        <v>4.3209999999999997</v>
      </c>
    </row>
    <row r="36" spans="1:25" s="4" customFormat="1" ht="12.75">
      <c r="A36" s="246" t="s">
        <v>296</v>
      </c>
      <c r="B36" s="651" t="s">
        <v>16</v>
      </c>
      <c r="C36" s="567" t="s">
        <v>16</v>
      </c>
      <c r="D36" s="567" t="s">
        <v>16</v>
      </c>
      <c r="E36" s="567" t="s">
        <v>16</v>
      </c>
      <c r="F36" s="651" t="s">
        <v>16</v>
      </c>
      <c r="G36" s="567" t="s">
        <v>16</v>
      </c>
      <c r="H36" s="567" t="s">
        <v>16</v>
      </c>
      <c r="I36" s="567" t="s">
        <v>16</v>
      </c>
      <c r="J36" s="567" t="s">
        <v>16</v>
      </c>
      <c r="K36" s="567" t="s">
        <v>16</v>
      </c>
      <c r="L36" s="567" t="s">
        <v>16</v>
      </c>
      <c r="M36" s="567" t="s">
        <v>16</v>
      </c>
      <c r="N36" s="567" t="s">
        <v>16</v>
      </c>
      <c r="O36" s="567" t="s">
        <v>16</v>
      </c>
      <c r="P36" s="567" t="s">
        <v>16</v>
      </c>
      <c r="Q36" s="567" t="s">
        <v>16</v>
      </c>
      <c r="R36" s="567" t="s">
        <v>16</v>
      </c>
      <c r="S36" s="567" t="s">
        <v>16</v>
      </c>
      <c r="T36" s="567" t="s">
        <v>16</v>
      </c>
      <c r="U36" s="567" t="s">
        <v>16</v>
      </c>
      <c r="V36" s="567" t="s">
        <v>16</v>
      </c>
      <c r="W36" s="567" t="s">
        <v>16</v>
      </c>
      <c r="X36" s="567" t="s">
        <v>16</v>
      </c>
      <c r="Y36" s="568" t="s">
        <v>16</v>
      </c>
    </row>
    <row r="37" spans="1:25" s="4" customFormat="1">
      <c r="A37" s="570" t="s">
        <v>57</v>
      </c>
      <c r="B37" s="565"/>
      <c r="C37" s="655">
        <f>W9+376/1000</f>
        <v>2.0699999999999998</v>
      </c>
      <c r="D37" s="653">
        <f>X9+0</f>
        <v>0</v>
      </c>
      <c r="E37" s="654">
        <f t="shared" si="27"/>
        <v>2.0699999999999998</v>
      </c>
      <c r="F37" s="565"/>
      <c r="G37" s="653">
        <f>C37+0</f>
        <v>2.0699999999999998</v>
      </c>
      <c r="H37" s="653">
        <f>D37+0</f>
        <v>0</v>
      </c>
      <c r="I37" s="654">
        <f t="shared" si="28"/>
        <v>2.0699999999999998</v>
      </c>
      <c r="J37" s="565"/>
      <c r="K37" s="655">
        <f>SUM(G37+325/1000)</f>
        <v>2.395</v>
      </c>
      <c r="L37" s="653">
        <f>SUM(H37+0)</f>
        <v>0</v>
      </c>
      <c r="M37" s="654">
        <f t="shared" ref="M37:M40" si="35">SUM(K37:L37)</f>
        <v>2.395</v>
      </c>
      <c r="N37" s="576"/>
      <c r="O37" s="575">
        <f>SUM(K37,2.255)</f>
        <v>4.6500000000000004</v>
      </c>
      <c r="P37" s="653">
        <f>SUM(L37+0)</f>
        <v>0</v>
      </c>
      <c r="Q37" s="654">
        <f t="shared" ref="Q37:Q41" si="36">SUM(O37:P37)</f>
        <v>4.6500000000000004</v>
      </c>
      <c r="R37" s="834"/>
      <c r="S37" s="653">
        <f t="shared" si="32"/>
        <v>4.6500000000000004</v>
      </c>
      <c r="T37" s="653">
        <f>SUM(P37+0)</f>
        <v>0</v>
      </c>
      <c r="U37" s="654">
        <f t="shared" si="33"/>
        <v>4.6500000000000004</v>
      </c>
      <c r="V37" s="653"/>
      <c r="W37" s="578">
        <f t="shared" ref="W37:W41" si="37">SUM(S37+0)</f>
        <v>4.6500000000000004</v>
      </c>
      <c r="X37" s="876">
        <f t="shared" ref="X37:X41" si="38">SUM(T37+0)</f>
        <v>0</v>
      </c>
      <c r="Y37" s="654">
        <f t="shared" si="34"/>
        <v>4.6500000000000004</v>
      </c>
    </row>
    <row r="38" spans="1:25" s="4" customFormat="1">
      <c r="A38" s="570" t="s">
        <v>58</v>
      </c>
      <c r="B38" s="656"/>
      <c r="C38" s="653">
        <f>W10+0</f>
        <v>0.04</v>
      </c>
      <c r="D38" s="653">
        <f>X10+0</f>
        <v>0</v>
      </c>
      <c r="E38" s="654">
        <f t="shared" si="27"/>
        <v>0.04</v>
      </c>
      <c r="F38" s="656"/>
      <c r="G38" s="653">
        <f>AA10+0</f>
        <v>0</v>
      </c>
      <c r="H38" s="653">
        <f>D38+0</f>
        <v>0</v>
      </c>
      <c r="I38" s="654">
        <f t="shared" si="28"/>
        <v>0</v>
      </c>
      <c r="J38" s="576"/>
      <c r="K38" s="653">
        <f>SUM(G38+0)</f>
        <v>0</v>
      </c>
      <c r="L38" s="653">
        <f t="shared" ref="L38:L40" si="39">SUM(H38+0)</f>
        <v>0</v>
      </c>
      <c r="M38" s="654">
        <f t="shared" si="35"/>
        <v>0</v>
      </c>
      <c r="N38" s="576"/>
      <c r="O38" s="576">
        <f>SUM(K38+0)</f>
        <v>0</v>
      </c>
      <c r="P38" s="653">
        <f t="shared" ref="P38:P40" si="40">SUM(L38+0)</f>
        <v>0</v>
      </c>
      <c r="Q38" s="654">
        <f t="shared" si="36"/>
        <v>0</v>
      </c>
      <c r="R38" s="835"/>
      <c r="S38" s="653">
        <f t="shared" si="32"/>
        <v>0</v>
      </c>
      <c r="T38" s="653">
        <f t="shared" ref="T38:T40" si="41">SUM(P38+0)</f>
        <v>0</v>
      </c>
      <c r="U38" s="654">
        <f t="shared" si="33"/>
        <v>0</v>
      </c>
      <c r="V38" s="653"/>
      <c r="W38" s="578">
        <f t="shared" si="37"/>
        <v>0</v>
      </c>
      <c r="X38" s="876">
        <f t="shared" si="38"/>
        <v>0</v>
      </c>
      <c r="Y38" s="654">
        <f t="shared" si="34"/>
        <v>0</v>
      </c>
    </row>
    <row r="39" spans="1:25">
      <c r="A39" s="570" t="s">
        <v>59</v>
      </c>
      <c r="B39" s="656"/>
      <c r="C39" s="653">
        <f>W11+0</f>
        <v>0.04</v>
      </c>
      <c r="D39" s="653">
        <f>X11+0</f>
        <v>0</v>
      </c>
      <c r="E39" s="654">
        <f t="shared" si="27"/>
        <v>0.04</v>
      </c>
      <c r="F39" s="656"/>
      <c r="G39" s="653">
        <f>AA11+0</f>
        <v>0</v>
      </c>
      <c r="H39" s="653">
        <f>D39+0</f>
        <v>0</v>
      </c>
      <c r="I39" s="654">
        <f t="shared" si="28"/>
        <v>0</v>
      </c>
      <c r="J39" s="576"/>
      <c r="K39" s="653">
        <f t="shared" ref="K39:K40" si="42">SUM(G39+0)</f>
        <v>0</v>
      </c>
      <c r="L39" s="653">
        <f t="shared" si="39"/>
        <v>0</v>
      </c>
      <c r="M39" s="654">
        <f t="shared" si="35"/>
        <v>0</v>
      </c>
      <c r="N39" s="576"/>
      <c r="O39" s="576">
        <f t="shared" ref="O39:O40" si="43">SUM(K39+0)</f>
        <v>0</v>
      </c>
      <c r="P39" s="653">
        <f t="shared" si="40"/>
        <v>0</v>
      </c>
      <c r="Q39" s="654">
        <f t="shared" si="36"/>
        <v>0</v>
      </c>
      <c r="R39" s="576"/>
      <c r="S39" s="653">
        <f t="shared" si="32"/>
        <v>0</v>
      </c>
      <c r="T39" s="653">
        <f t="shared" si="41"/>
        <v>0</v>
      </c>
      <c r="U39" s="654">
        <f t="shared" si="33"/>
        <v>0</v>
      </c>
      <c r="V39" s="653"/>
      <c r="W39" s="578">
        <f t="shared" si="37"/>
        <v>0</v>
      </c>
      <c r="X39" s="876">
        <f t="shared" si="38"/>
        <v>0</v>
      </c>
      <c r="Y39" s="654">
        <f t="shared" si="34"/>
        <v>0</v>
      </c>
    </row>
    <row r="40" spans="1:25">
      <c r="A40" s="570" t="s">
        <v>60</v>
      </c>
      <c r="B40" s="656"/>
      <c r="C40" s="653">
        <f>W12+0</f>
        <v>0.04</v>
      </c>
      <c r="D40" s="653">
        <f>X12+0</f>
        <v>0</v>
      </c>
      <c r="E40" s="654">
        <f t="shared" si="27"/>
        <v>0.04</v>
      </c>
      <c r="F40" s="656"/>
      <c r="G40" s="653">
        <f>AA12+0</f>
        <v>0</v>
      </c>
      <c r="H40" s="653">
        <f>D40+0</f>
        <v>0</v>
      </c>
      <c r="I40" s="654">
        <f t="shared" si="28"/>
        <v>0</v>
      </c>
      <c r="J40" s="576"/>
      <c r="K40" s="653">
        <f t="shared" si="42"/>
        <v>0</v>
      </c>
      <c r="L40" s="653">
        <f t="shared" si="39"/>
        <v>0</v>
      </c>
      <c r="M40" s="654">
        <f t="shared" si="35"/>
        <v>0</v>
      </c>
      <c r="N40" s="576"/>
      <c r="O40" s="576">
        <f t="shared" si="43"/>
        <v>0</v>
      </c>
      <c r="P40" s="653">
        <f t="shared" si="40"/>
        <v>0</v>
      </c>
      <c r="Q40" s="654">
        <f t="shared" si="36"/>
        <v>0</v>
      </c>
      <c r="R40" s="576"/>
      <c r="S40" s="653">
        <f t="shared" si="32"/>
        <v>0</v>
      </c>
      <c r="T40" s="653">
        <f t="shared" si="41"/>
        <v>0</v>
      </c>
      <c r="U40" s="654">
        <f t="shared" si="33"/>
        <v>0</v>
      </c>
      <c r="V40" s="653"/>
      <c r="W40" s="578">
        <f t="shared" si="37"/>
        <v>0</v>
      </c>
      <c r="X40" s="876">
        <f t="shared" si="38"/>
        <v>0</v>
      </c>
      <c r="Y40" s="654">
        <f t="shared" si="34"/>
        <v>0</v>
      </c>
    </row>
    <row r="41" spans="1:25" ht="14.25" thickBot="1">
      <c r="A41" s="708" t="s">
        <v>369</v>
      </c>
      <c r="B41" s="820"/>
      <c r="C41" s="702">
        <v>0</v>
      </c>
      <c r="D41" s="702">
        <v>0</v>
      </c>
      <c r="E41" s="821">
        <f t="shared" si="27"/>
        <v>0</v>
      </c>
      <c r="F41" s="820"/>
      <c r="G41" s="702">
        <v>0</v>
      </c>
      <c r="H41" s="702">
        <v>0</v>
      </c>
      <c r="I41" s="821">
        <f t="shared" si="28"/>
        <v>0</v>
      </c>
      <c r="J41" s="700"/>
      <c r="K41" s="701">
        <v>0.187</v>
      </c>
      <c r="L41" s="702">
        <v>0</v>
      </c>
      <c r="M41" s="711">
        <f>SUM(K41:L41)</f>
        <v>0.187</v>
      </c>
      <c r="N41" s="700"/>
      <c r="O41" s="825">
        <f>SUM(K41,0)</f>
        <v>0.187</v>
      </c>
      <c r="P41" s="826">
        <v>0</v>
      </c>
      <c r="Q41" s="711">
        <f t="shared" si="36"/>
        <v>0.187</v>
      </c>
      <c r="R41" s="700"/>
      <c r="S41" s="826">
        <f t="shared" si="32"/>
        <v>0.187</v>
      </c>
      <c r="T41" s="826">
        <v>0</v>
      </c>
      <c r="U41" s="864">
        <f t="shared" ref="U41" si="44">SUM(S41:T41)</f>
        <v>0.187</v>
      </c>
      <c r="V41" s="702"/>
      <c r="W41" s="877">
        <f t="shared" si="37"/>
        <v>0.187</v>
      </c>
      <c r="X41" s="878">
        <f t="shared" si="38"/>
        <v>0</v>
      </c>
      <c r="Y41" s="711">
        <f t="shared" si="34"/>
        <v>0.187</v>
      </c>
    </row>
    <row r="42" spans="1:25" s="22" customFormat="1" ht="16.350000000000001" customHeight="1" thickBot="1">
      <c r="A42" s="839" t="s">
        <v>61</v>
      </c>
      <c r="B42" s="840" t="s">
        <v>2</v>
      </c>
      <c r="C42" s="840">
        <f>SUM(C33:C41)</f>
        <v>6.2939999999999996</v>
      </c>
      <c r="D42" s="841">
        <f>SUM(D33:D41)</f>
        <v>0</v>
      </c>
      <c r="E42" s="840">
        <f>SUM(E33:E41)</f>
        <v>6.2939999999999996</v>
      </c>
      <c r="F42" s="840" t="s">
        <v>2</v>
      </c>
      <c r="G42" s="840">
        <f>SUM(G33:G41)</f>
        <v>6.8049999999999997</v>
      </c>
      <c r="H42" s="842">
        <f>SUM(H33:H41)</f>
        <v>0</v>
      </c>
      <c r="I42" s="843">
        <f>SUM(I33:I41)</f>
        <v>6.8049999999999997</v>
      </c>
      <c r="J42" s="844"/>
      <c r="K42" s="840">
        <f>SUM(K33:K41)</f>
        <v>7.3170000000000011</v>
      </c>
      <c r="L42" s="842">
        <f>SUM(L33:L41)</f>
        <v>0</v>
      </c>
      <c r="M42" s="843">
        <f>SUM(M33:M41)</f>
        <v>7.3170000000000011</v>
      </c>
      <c r="N42" s="845"/>
      <c r="O42" s="840">
        <f>SUM(O33:O41)</f>
        <v>9.729000000000001</v>
      </c>
      <c r="P42" s="842">
        <f>SUM(P33:P41)</f>
        <v>0</v>
      </c>
      <c r="Q42" s="843">
        <f>SUM(Q33:Q41)</f>
        <v>9.729000000000001</v>
      </c>
      <c r="R42" s="844"/>
      <c r="S42" s="865">
        <f>SUM(S33:S41)</f>
        <v>9.729000000000001</v>
      </c>
      <c r="T42" s="840">
        <f>SUM(T33:T41)</f>
        <v>0</v>
      </c>
      <c r="U42" s="840">
        <f>SUM(U33:U41)</f>
        <v>9.729000000000001</v>
      </c>
      <c r="V42" s="870"/>
      <c r="W42" s="840">
        <f>SUM(W33:W41)</f>
        <v>10.360999999999999</v>
      </c>
      <c r="X42" s="840">
        <f t="shared" ref="X42" si="45">SUM(X33:X41)</f>
        <v>0</v>
      </c>
      <c r="Y42" s="844">
        <f>SUM(Y33:Y41)</f>
        <v>10.357999999999999</v>
      </c>
    </row>
    <row r="43" spans="1:25" s="4" customFormat="1">
      <c r="A43" s="833" t="s">
        <v>13</v>
      </c>
      <c r="B43" s="597"/>
      <c r="C43" s="565"/>
      <c r="D43" s="565"/>
      <c r="E43" s="833"/>
      <c r="F43" s="597"/>
      <c r="G43" s="598"/>
      <c r="H43" s="599"/>
      <c r="I43" s="599"/>
      <c r="J43" s="600"/>
      <c r="K43" s="598"/>
      <c r="L43" s="599"/>
      <c r="M43" s="575"/>
      <c r="N43" s="600"/>
      <c r="O43" s="598"/>
      <c r="P43" s="599"/>
      <c r="Q43" s="575"/>
      <c r="R43" s="601"/>
      <c r="S43" s="598"/>
      <c r="T43" s="599"/>
      <c r="U43" s="575"/>
      <c r="V43" s="600"/>
      <c r="W43" s="598"/>
      <c r="X43" s="599"/>
      <c r="Y43" s="575"/>
    </row>
    <row r="44" spans="1:25">
      <c r="A44" s="836" t="s">
        <v>37</v>
      </c>
      <c r="B44" s="837"/>
      <c r="C44" s="838">
        <f t="shared" ref="C44:D46" si="46">W17+0</f>
        <v>0</v>
      </c>
      <c r="D44" s="838">
        <f t="shared" si="46"/>
        <v>0</v>
      </c>
      <c r="E44" s="526">
        <f>SUM(C44:D44)</f>
        <v>0</v>
      </c>
      <c r="F44" s="837"/>
      <c r="G44" s="838">
        <f t="shared" ref="G44:G46" si="47">SUM(D44+0)</f>
        <v>0</v>
      </c>
      <c r="H44" s="838">
        <f>D44+0</f>
        <v>0</v>
      </c>
      <c r="I44" s="526">
        <f>SUM(G44:H44)</f>
        <v>0</v>
      </c>
      <c r="J44" s="837"/>
      <c r="K44" s="838">
        <f>SUM(G44+0)</f>
        <v>0</v>
      </c>
      <c r="L44" s="838">
        <f>SUM(H44+0)</f>
        <v>0</v>
      </c>
      <c r="M44" s="526">
        <f>SUM(K44:L44)</f>
        <v>0</v>
      </c>
      <c r="N44" s="837"/>
      <c r="O44" s="838">
        <f>SUM(K44+0)</f>
        <v>0</v>
      </c>
      <c r="P44" s="838">
        <f>SUM(L44+0)</f>
        <v>0</v>
      </c>
      <c r="Q44" s="526">
        <f t="shared" ref="Q44:Q47" si="48">SUM(O44:P44)</f>
        <v>0</v>
      </c>
      <c r="R44" s="837"/>
      <c r="S44" s="838">
        <f t="shared" si="32"/>
        <v>0</v>
      </c>
      <c r="T44" s="838">
        <f>SUM(P44+0)</f>
        <v>0</v>
      </c>
      <c r="U44" s="526">
        <f t="shared" ref="U44:U47" si="49">SUM(S44:T44)</f>
        <v>0</v>
      </c>
      <c r="V44" s="871"/>
      <c r="W44" s="879">
        <f t="shared" ref="W44:W46" si="50">SUM(S44+0)</f>
        <v>0</v>
      </c>
      <c r="X44" s="879">
        <f t="shared" ref="X44:X46" si="51">SUM(T44+0)</f>
        <v>0</v>
      </c>
      <c r="Y44" s="526">
        <f t="shared" ref="Y44" si="52">SUM(W44:X44)</f>
        <v>0</v>
      </c>
    </row>
    <row r="45" spans="1:25">
      <c r="A45" s="570" t="s">
        <v>15</v>
      </c>
      <c r="B45" s="600"/>
      <c r="C45" s="653">
        <f t="shared" si="46"/>
        <v>0</v>
      </c>
      <c r="D45" s="653">
        <f t="shared" si="46"/>
        <v>0</v>
      </c>
      <c r="E45" s="654">
        <f>SUM(C45:D45)</f>
        <v>0</v>
      </c>
      <c r="F45" s="600"/>
      <c r="G45" s="653">
        <f t="shared" si="47"/>
        <v>0</v>
      </c>
      <c r="H45" s="653">
        <f>D45+0</f>
        <v>0</v>
      </c>
      <c r="I45" s="654">
        <f>SUM(G45:H45)</f>
        <v>0</v>
      </c>
      <c r="J45" s="600"/>
      <c r="K45" s="653">
        <f t="shared" ref="K45:K46" si="53">SUM(G45+0)</f>
        <v>0</v>
      </c>
      <c r="L45" s="653">
        <f t="shared" ref="L45:L46" si="54">SUM(H45+0)</f>
        <v>0</v>
      </c>
      <c r="M45" s="654">
        <f>SUM(K45:L45)</f>
        <v>0</v>
      </c>
      <c r="N45" s="600"/>
      <c r="O45" s="653">
        <f t="shared" ref="O45:O46" si="55">SUM(K45+0)</f>
        <v>0</v>
      </c>
      <c r="P45" s="653">
        <f t="shared" ref="P45:P46" si="56">SUM(L45+0)</f>
        <v>0</v>
      </c>
      <c r="Q45" s="654">
        <f t="shared" si="48"/>
        <v>0</v>
      </c>
      <c r="R45" s="600"/>
      <c r="S45" s="653">
        <f t="shared" si="32"/>
        <v>0</v>
      </c>
      <c r="T45" s="653">
        <f t="shared" ref="T45:T46" si="57">SUM(P45+0)</f>
        <v>0</v>
      </c>
      <c r="U45" s="654">
        <f t="shared" si="49"/>
        <v>0</v>
      </c>
      <c r="V45" s="600"/>
      <c r="W45" s="578">
        <f t="shared" si="50"/>
        <v>0</v>
      </c>
      <c r="X45" s="578">
        <f t="shared" si="51"/>
        <v>0</v>
      </c>
      <c r="Y45" s="654">
        <f>SUM(W45:X45)</f>
        <v>0</v>
      </c>
    </row>
    <row r="46" spans="1:25">
      <c r="A46" s="657" t="s">
        <v>17</v>
      </c>
      <c r="B46" s="658"/>
      <c r="C46" s="659">
        <f t="shared" si="46"/>
        <v>0</v>
      </c>
      <c r="D46" s="659">
        <f t="shared" si="46"/>
        <v>0</v>
      </c>
      <c r="E46" s="660">
        <f>SUM(C46:D46)</f>
        <v>0</v>
      </c>
      <c r="F46" s="658"/>
      <c r="G46" s="653">
        <f t="shared" si="47"/>
        <v>0</v>
      </c>
      <c r="H46" s="659">
        <f>D46+0</f>
        <v>0</v>
      </c>
      <c r="I46" s="660">
        <f>SUM(G46:H46)</f>
        <v>0</v>
      </c>
      <c r="J46" s="658"/>
      <c r="K46" s="653">
        <f t="shared" si="53"/>
        <v>0</v>
      </c>
      <c r="L46" s="653">
        <f t="shared" si="54"/>
        <v>0</v>
      </c>
      <c r="M46" s="660">
        <f>SUM(K46:L46)</f>
        <v>0</v>
      </c>
      <c r="N46" s="658"/>
      <c r="O46" s="659">
        <f t="shared" si="55"/>
        <v>0</v>
      </c>
      <c r="P46" s="659">
        <f t="shared" si="56"/>
        <v>0</v>
      </c>
      <c r="Q46" s="660">
        <f t="shared" si="48"/>
        <v>0</v>
      </c>
      <c r="R46" s="658"/>
      <c r="S46" s="659">
        <f t="shared" si="32"/>
        <v>0</v>
      </c>
      <c r="T46" s="659">
        <f t="shared" si="57"/>
        <v>0</v>
      </c>
      <c r="U46" s="660">
        <f t="shared" si="49"/>
        <v>0</v>
      </c>
      <c r="V46" s="658"/>
      <c r="W46" s="880">
        <f t="shared" si="50"/>
        <v>0</v>
      </c>
      <c r="X46" s="880">
        <f t="shared" si="51"/>
        <v>0</v>
      </c>
      <c r="Y46" s="660">
        <f>SUM(W46:X46)</f>
        <v>0</v>
      </c>
    </row>
    <row r="47" spans="1:25" s="22" customFormat="1" ht="16.350000000000001" customHeight="1">
      <c r="A47" s="591" t="s">
        <v>61</v>
      </c>
      <c r="B47" s="595" t="s">
        <v>2</v>
      </c>
      <c r="C47" s="595">
        <f>SUM(C44:C46)</f>
        <v>0</v>
      </c>
      <c r="D47" s="595">
        <f>SUM(D44:D46)</f>
        <v>0</v>
      </c>
      <c r="E47" s="595">
        <f>SUM(E44:E46)</f>
        <v>0</v>
      </c>
      <c r="F47" s="595" t="s">
        <v>2</v>
      </c>
      <c r="G47" s="655">
        <f>SUM(G44:G46)</f>
        <v>0</v>
      </c>
      <c r="H47" s="655">
        <f>SUM(H44:H46)</f>
        <v>0</v>
      </c>
      <c r="I47" s="595">
        <f>SUM(I44:I46)</f>
        <v>0</v>
      </c>
      <c r="J47" s="582"/>
      <c r="K47" s="655">
        <f>SUM(K44:K46)</f>
        <v>0</v>
      </c>
      <c r="L47" s="709">
        <f>SUM(L44:L46)</f>
        <v>0</v>
      </c>
      <c r="M47" s="654">
        <f>SUM(M44:M46)</f>
        <v>0</v>
      </c>
      <c r="N47" s="582"/>
      <c r="O47" s="595">
        <f>SUM(O44:O46)</f>
        <v>0</v>
      </c>
      <c r="P47" s="595">
        <f>SUM(P44:P46)</f>
        <v>0</v>
      </c>
      <c r="Q47" s="595">
        <f t="shared" si="48"/>
        <v>0</v>
      </c>
      <c r="R47" s="582"/>
      <c r="S47" s="866">
        <f t="shared" si="32"/>
        <v>0</v>
      </c>
      <c r="T47" s="603">
        <f>SUM(T44:T46)</f>
        <v>0</v>
      </c>
      <c r="U47" s="595">
        <f t="shared" si="49"/>
        <v>0</v>
      </c>
      <c r="V47" s="582" t="s">
        <v>2</v>
      </c>
      <c r="W47" s="578">
        <f>SUM(W44:W46)</f>
        <v>0</v>
      </c>
      <c r="X47" s="578">
        <f>SUM(X44:X46)</f>
        <v>0</v>
      </c>
      <c r="Y47" s="575">
        <f t="shared" ref="Y47" si="58">SUM(W47:X47)</f>
        <v>0</v>
      </c>
    </row>
    <row r="48" spans="1:25" ht="2.1" customHeight="1">
      <c r="A48" s="314"/>
      <c r="B48" s="315"/>
      <c r="C48" s="318"/>
      <c r="D48" s="318"/>
      <c r="E48" s="308"/>
      <c r="F48" s="315"/>
      <c r="G48" s="319"/>
      <c r="H48" s="320"/>
      <c r="I48" s="276"/>
      <c r="J48" s="315"/>
      <c r="K48" s="710"/>
      <c r="L48" s="710"/>
      <c r="M48" s="316"/>
      <c r="N48" s="315"/>
      <c r="O48" s="319"/>
      <c r="P48" s="308"/>
      <c r="Q48" s="276"/>
      <c r="R48" s="315"/>
      <c r="S48" s="318"/>
      <c r="T48" s="320"/>
      <c r="U48" s="276"/>
      <c r="V48" s="315"/>
      <c r="W48" s="319"/>
      <c r="X48" s="320"/>
      <c r="Y48" s="276"/>
    </row>
    <row r="49" spans="1:25" ht="19.5" customHeight="1">
      <c r="A49" s="592" t="s">
        <v>56</v>
      </c>
      <c r="B49" s="595"/>
      <c r="C49" s="595">
        <f>C42+C47</f>
        <v>6.2939999999999996</v>
      </c>
      <c r="D49" s="595">
        <f t="shared" ref="D49:M49" si="59">D42+D47</f>
        <v>0</v>
      </c>
      <c r="E49" s="595">
        <f t="shared" si="59"/>
        <v>6.2939999999999996</v>
      </c>
      <c r="F49" s="595" t="s">
        <v>2</v>
      </c>
      <c r="G49" s="595">
        <f t="shared" si="59"/>
        <v>6.8049999999999997</v>
      </c>
      <c r="H49" s="595">
        <f t="shared" si="59"/>
        <v>0</v>
      </c>
      <c r="I49" s="595">
        <f t="shared" si="59"/>
        <v>6.8049999999999997</v>
      </c>
      <c r="J49" s="595" t="s">
        <v>2</v>
      </c>
      <c r="K49" s="595">
        <f t="shared" si="59"/>
        <v>7.3170000000000011</v>
      </c>
      <c r="L49" s="595">
        <f t="shared" si="59"/>
        <v>0</v>
      </c>
      <c r="M49" s="595">
        <f t="shared" si="59"/>
        <v>7.3170000000000011</v>
      </c>
      <c r="N49" s="595"/>
      <c r="O49" s="575">
        <f>O42+O47</f>
        <v>9.729000000000001</v>
      </c>
      <c r="P49" s="582">
        <f t="shared" ref="P49:Q49" si="60">P42+P47</f>
        <v>0</v>
      </c>
      <c r="Q49" s="575">
        <f t="shared" si="60"/>
        <v>9.729000000000001</v>
      </c>
      <c r="R49" s="595"/>
      <c r="S49" s="575">
        <f>S42+S47</f>
        <v>9.729000000000001</v>
      </c>
      <c r="T49" s="582">
        <f t="shared" ref="T49:U49" si="61">T42+T47</f>
        <v>0</v>
      </c>
      <c r="U49" s="575">
        <f t="shared" si="61"/>
        <v>9.729000000000001</v>
      </c>
      <c r="V49" s="595" t="s">
        <v>2</v>
      </c>
      <c r="W49" s="575">
        <f>W42+W47</f>
        <v>10.360999999999999</v>
      </c>
      <c r="X49" s="582">
        <f>X42+X47</f>
        <v>0</v>
      </c>
      <c r="Y49" s="575">
        <f>Y42+Y47</f>
        <v>10.357999999999999</v>
      </c>
    </row>
    <row r="50" spans="1:25" ht="2.25" customHeight="1">
      <c r="A50" s="562"/>
      <c r="B50" s="619"/>
      <c r="C50" s="617"/>
      <c r="D50" s="617"/>
      <c r="E50" s="662"/>
      <c r="F50" s="620"/>
      <c r="G50" s="617"/>
      <c r="H50" s="618"/>
      <c r="I50" s="619"/>
      <c r="J50" s="619"/>
      <c r="K50" s="617"/>
      <c r="L50" s="618"/>
      <c r="M50" s="619"/>
      <c r="N50" s="619"/>
      <c r="O50" s="617"/>
      <c r="P50" s="662"/>
      <c r="Q50" s="619"/>
      <c r="R50" s="619"/>
      <c r="S50" s="617"/>
      <c r="T50" s="662"/>
      <c r="U50" s="619"/>
      <c r="V50" s="620"/>
      <c r="W50" s="617"/>
      <c r="X50" s="618"/>
      <c r="Y50" s="623"/>
    </row>
    <row r="51" spans="1:25">
      <c r="A51" s="564" t="s">
        <v>62</v>
      </c>
      <c r="B51" s="611"/>
      <c r="C51" s="628"/>
      <c r="D51" s="628"/>
      <c r="E51" s="663"/>
      <c r="F51" s="631"/>
      <c r="G51" s="628"/>
      <c r="H51" s="628"/>
      <c r="I51" s="629"/>
      <c r="J51" s="630"/>
      <c r="K51" s="628"/>
      <c r="L51" s="628"/>
      <c r="M51" s="629"/>
      <c r="N51" s="630"/>
      <c r="O51" s="628"/>
      <c r="P51" s="663"/>
      <c r="Q51" s="630"/>
      <c r="R51" s="630"/>
      <c r="S51" s="630"/>
      <c r="T51" s="630"/>
      <c r="U51" s="630"/>
      <c r="V51" s="631"/>
      <c r="W51" s="628"/>
      <c r="X51" s="628"/>
      <c r="Y51" s="634"/>
    </row>
    <row r="52" spans="1:25">
      <c r="A52" s="664" t="s">
        <v>63</v>
      </c>
      <c r="B52" s="576">
        <f t="shared" ref="B52" si="62">V25+0</f>
        <v>0</v>
      </c>
      <c r="C52" s="656"/>
      <c r="D52" s="656"/>
      <c r="E52" s="580"/>
      <c r="F52" s="630">
        <f>B52+0</f>
        <v>0</v>
      </c>
      <c r="G52" s="656"/>
      <c r="H52" s="656"/>
      <c r="I52" s="580"/>
      <c r="J52" s="630">
        <f>F52+0</f>
        <v>0</v>
      </c>
      <c r="K52" s="656"/>
      <c r="L52" s="656"/>
      <c r="M52" s="580"/>
      <c r="N52" s="630">
        <f>J52+0</f>
        <v>0</v>
      </c>
      <c r="O52" s="656"/>
      <c r="P52" s="827"/>
      <c r="Q52" s="630"/>
      <c r="R52" s="576">
        <f>N52+0</f>
        <v>0</v>
      </c>
      <c r="S52" s="656"/>
      <c r="T52" s="827"/>
      <c r="U52" s="665"/>
      <c r="V52" s="630">
        <f>R52+0</f>
        <v>0</v>
      </c>
      <c r="W52" s="603"/>
      <c r="X52" s="873"/>
      <c r="Y52" s="575"/>
    </row>
    <row r="53" spans="1:25" s="22" customFormat="1" ht="16.350000000000001" customHeight="1">
      <c r="A53" s="591" t="s">
        <v>61</v>
      </c>
      <c r="B53" s="595">
        <f>SUM(B52:B52)</f>
        <v>0</v>
      </c>
      <c r="C53" s="595"/>
      <c r="D53" s="595"/>
      <c r="E53" s="595"/>
      <c r="F53" s="595">
        <f>SUM(F52:F52)</f>
        <v>0</v>
      </c>
      <c r="G53" s="595"/>
      <c r="H53" s="595"/>
      <c r="I53" s="595"/>
      <c r="J53" s="595">
        <f>SUM(J52:J52)</f>
        <v>0</v>
      </c>
      <c r="K53" s="595"/>
      <c r="L53" s="595"/>
      <c r="M53" s="595"/>
      <c r="N53" s="595">
        <f>SUM(N52:N52)</f>
        <v>0</v>
      </c>
      <c r="O53" s="595"/>
      <c r="P53" s="595"/>
      <c r="Q53" s="595"/>
      <c r="R53" s="595">
        <f>SUM(R52:R52)</f>
        <v>0</v>
      </c>
      <c r="S53" s="595"/>
      <c r="T53" s="595"/>
      <c r="U53" s="596"/>
      <c r="V53" s="575">
        <f>SUM(V52:V52)</f>
        <v>0</v>
      </c>
      <c r="W53" s="595"/>
      <c r="X53" s="595"/>
      <c r="Y53" s="575"/>
    </row>
    <row r="54" spans="1:25" ht="1.5" customHeight="1">
      <c r="A54" s="592"/>
      <c r="B54" s="576"/>
      <c r="C54" s="575"/>
      <c r="D54" s="575"/>
      <c r="E54" s="582"/>
      <c r="F54" s="576"/>
      <c r="G54" s="576"/>
      <c r="H54" s="576"/>
      <c r="I54" s="582"/>
      <c r="J54" s="576"/>
      <c r="K54" s="576"/>
      <c r="L54" s="576"/>
      <c r="M54" s="582"/>
      <c r="N54" s="576"/>
      <c r="O54" s="576"/>
      <c r="P54" s="575"/>
      <c r="Q54" s="582"/>
      <c r="R54" s="576"/>
      <c r="S54" s="576"/>
      <c r="T54" s="575"/>
      <c r="U54" s="661"/>
      <c r="V54" s="575"/>
      <c r="W54" s="872"/>
      <c r="X54" s="872"/>
      <c r="Y54" s="868"/>
    </row>
    <row r="55" spans="1:25" s="26" customFormat="1" ht="16.5" customHeight="1" thickBot="1">
      <c r="A55" s="321" t="s">
        <v>64</v>
      </c>
      <c r="B55" s="508">
        <f>SUM(B53)</f>
        <v>0</v>
      </c>
      <c r="C55" s="509" t="s">
        <v>16</v>
      </c>
      <c r="D55" s="509" t="s">
        <v>16</v>
      </c>
      <c r="E55" s="509" t="s">
        <v>16</v>
      </c>
      <c r="F55" s="508">
        <f>SUM(F53)</f>
        <v>0</v>
      </c>
      <c r="G55" s="509" t="s">
        <v>16</v>
      </c>
      <c r="H55" s="509" t="s">
        <v>16</v>
      </c>
      <c r="I55" s="509" t="s">
        <v>16</v>
      </c>
      <c r="J55" s="508">
        <f>SUM(J53)</f>
        <v>0</v>
      </c>
      <c r="K55" s="509" t="s">
        <v>16</v>
      </c>
      <c r="L55" s="509" t="s">
        <v>16</v>
      </c>
      <c r="M55" s="509" t="s">
        <v>16</v>
      </c>
      <c r="N55" s="508">
        <f>SUM(N53)</f>
        <v>0</v>
      </c>
      <c r="O55" s="509" t="s">
        <v>16</v>
      </c>
      <c r="P55" s="509" t="s">
        <v>16</v>
      </c>
      <c r="Q55" s="509" t="s">
        <v>16</v>
      </c>
      <c r="R55" s="508">
        <f>SUM(R53)</f>
        <v>0</v>
      </c>
      <c r="S55" s="509" t="s">
        <v>16</v>
      </c>
      <c r="T55" s="509" t="s">
        <v>16</v>
      </c>
      <c r="U55" s="509" t="s">
        <v>16</v>
      </c>
      <c r="V55" s="648">
        <f>SUM(V53)</f>
        <v>0</v>
      </c>
      <c r="W55" s="509" t="s">
        <v>16</v>
      </c>
      <c r="X55" s="509" t="s">
        <v>16</v>
      </c>
      <c r="Y55" s="881" t="s">
        <v>16</v>
      </c>
    </row>
    <row r="56" spans="1:25" ht="15.75" customHeight="1" thickTop="1">
      <c r="A56" s="934" t="s">
        <v>65</v>
      </c>
      <c r="B56" s="931"/>
      <c r="C56" s="931"/>
      <c r="D56" s="931"/>
      <c r="E56" s="931"/>
      <c r="F56" s="931"/>
      <c r="G56" s="931"/>
      <c r="H56" s="931"/>
      <c r="I56" s="931"/>
      <c r="J56" s="931"/>
      <c r="K56" s="931"/>
      <c r="L56" s="931"/>
      <c r="M56" s="931"/>
      <c r="N56" s="931"/>
      <c r="O56" s="931"/>
      <c r="P56" s="931"/>
      <c r="Q56" s="931"/>
      <c r="R56" s="931"/>
      <c r="S56" s="931"/>
      <c r="T56" s="931"/>
      <c r="U56" s="931"/>
      <c r="V56" s="931"/>
      <c r="W56" s="931"/>
      <c r="X56" s="931"/>
      <c r="Y56" s="931"/>
    </row>
    <row r="57" spans="1:25" ht="12.75">
      <c r="A57" s="932" t="s">
        <v>299</v>
      </c>
      <c r="B57" s="933"/>
      <c r="C57" s="933"/>
      <c r="D57" s="933"/>
      <c r="E57" s="933"/>
      <c r="F57" s="933"/>
      <c r="G57" s="933"/>
      <c r="H57" s="933"/>
      <c r="I57" s="933"/>
      <c r="J57" s="933"/>
      <c r="K57" s="933"/>
      <c r="L57" s="933"/>
      <c r="M57" s="933"/>
      <c r="N57" s="933"/>
      <c r="O57" s="933"/>
      <c r="P57" s="933"/>
      <c r="Q57" s="933"/>
      <c r="R57" s="933"/>
      <c r="S57" s="933"/>
      <c r="T57" s="933"/>
      <c r="U57" s="357"/>
      <c r="V57" s="357"/>
      <c r="W57" s="357"/>
      <c r="X57" s="357"/>
      <c r="Y57" s="357"/>
    </row>
    <row r="58" spans="1:25" ht="14.25">
      <c r="A58" s="931" t="s">
        <v>297</v>
      </c>
      <c r="B58" s="931"/>
      <c r="C58" s="931"/>
      <c r="D58" s="931"/>
      <c r="E58" s="931"/>
      <c r="F58" s="931"/>
      <c r="G58" s="931"/>
      <c r="H58" s="931"/>
      <c r="I58" s="931"/>
      <c r="J58" s="931"/>
      <c r="K58" s="931"/>
      <c r="L58" s="931"/>
      <c r="M58" s="931"/>
      <c r="N58" s="931"/>
      <c r="O58" s="931"/>
      <c r="P58" s="931"/>
      <c r="Q58" s="931"/>
      <c r="R58" s="931"/>
      <c r="S58" s="931"/>
      <c r="T58" s="931"/>
      <c r="U58" s="931"/>
      <c r="V58" s="931"/>
      <c r="W58" s="931"/>
      <c r="X58" s="931"/>
      <c r="Y58" s="931"/>
    </row>
    <row r="59" spans="1:25" ht="14.25">
      <c r="A59" s="931" t="s">
        <v>298</v>
      </c>
      <c r="B59" s="931"/>
      <c r="C59" s="931"/>
      <c r="D59" s="931"/>
      <c r="E59" s="931"/>
      <c r="F59" s="931"/>
      <c r="G59" s="931"/>
      <c r="H59" s="931"/>
      <c r="I59" s="931"/>
      <c r="J59" s="931"/>
      <c r="K59" s="931"/>
      <c r="L59" s="931"/>
      <c r="M59" s="931"/>
      <c r="N59" s="931"/>
      <c r="O59" s="931"/>
      <c r="P59" s="931"/>
      <c r="Q59" s="931"/>
      <c r="R59" s="931"/>
      <c r="S59" s="931"/>
      <c r="T59" s="931"/>
      <c r="U59" s="931"/>
      <c r="V59" s="931"/>
      <c r="W59" s="931"/>
      <c r="X59" s="931"/>
      <c r="Y59" s="931"/>
    </row>
    <row r="60" spans="1:25" ht="14.25">
      <c r="A60" s="930" t="s">
        <v>377</v>
      </c>
      <c r="B60" s="930"/>
      <c r="C60" s="930"/>
      <c r="D60" s="930"/>
      <c r="E60" s="930"/>
      <c r="F60" s="930"/>
      <c r="G60" s="930"/>
      <c r="H60" s="930"/>
      <c r="I60" s="930"/>
      <c r="J60" s="930"/>
      <c r="K60" s="930"/>
      <c r="L60" s="930"/>
      <c r="M60" s="930"/>
      <c r="N60" s="930"/>
      <c r="O60" s="930"/>
      <c r="P60" s="930"/>
      <c r="Q60" s="930"/>
      <c r="R60" s="930"/>
      <c r="S60" s="930"/>
      <c r="T60" s="930"/>
      <c r="U60" s="931"/>
      <c r="V60" s="931"/>
      <c r="W60" s="931"/>
      <c r="X60" s="931"/>
      <c r="Y60" s="931"/>
    </row>
    <row r="61" spans="1:25">
      <c r="A61" s="23"/>
      <c r="B61" s="23"/>
      <c r="D61" s="25"/>
      <c r="F61" s="27"/>
      <c r="I61" s="27"/>
      <c r="J61" s="27"/>
      <c r="M61" s="27"/>
      <c r="N61" s="27"/>
      <c r="Q61" s="27"/>
      <c r="R61" s="27"/>
      <c r="U61" s="27"/>
      <c r="V61" s="27"/>
      <c r="Y61" s="27"/>
    </row>
    <row r="62" spans="1:25">
      <c r="A62" s="23"/>
      <c r="B62" s="23"/>
      <c r="D62" s="25"/>
      <c r="G62" s="25"/>
      <c r="I62" s="23"/>
      <c r="K62" s="25"/>
      <c r="M62" s="23"/>
      <c r="N62" s="4"/>
      <c r="O62" s="25"/>
      <c r="P62" s="25"/>
      <c r="Q62" s="4"/>
      <c r="R62" s="4"/>
      <c r="S62" s="25"/>
      <c r="T62" s="25"/>
      <c r="U62" s="4"/>
      <c r="V62" s="4"/>
      <c r="W62" s="25"/>
      <c r="X62" s="25"/>
      <c r="Y62" s="4"/>
    </row>
    <row r="63" spans="1:25">
      <c r="A63" s="27"/>
      <c r="B63" s="27"/>
      <c r="F63" s="27"/>
      <c r="I63" s="27"/>
      <c r="J63" s="27"/>
      <c r="M63" s="27"/>
      <c r="N63" s="27"/>
      <c r="Q63" s="27"/>
      <c r="R63" s="27"/>
      <c r="U63" s="27"/>
      <c r="V63" s="27"/>
      <c r="Y63" s="27"/>
    </row>
    <row r="64" spans="1:25">
      <c r="A64" s="27"/>
      <c r="B64" s="27"/>
      <c r="F64" s="27"/>
      <c r="I64" s="27"/>
      <c r="J64" s="27"/>
      <c r="M64" s="27"/>
      <c r="N64" s="27"/>
      <c r="Q64" s="27"/>
      <c r="R64" s="27"/>
      <c r="U64" s="27"/>
      <c r="V64" s="27"/>
      <c r="Y64" s="27"/>
    </row>
    <row r="65" spans="1:25">
      <c r="A65" s="27"/>
      <c r="B65" s="27"/>
      <c r="F65" s="27"/>
      <c r="I65" s="27"/>
      <c r="J65" s="27"/>
      <c r="M65" s="27"/>
      <c r="N65" s="27"/>
      <c r="Q65" s="27"/>
      <c r="R65" s="27"/>
      <c r="U65" s="27"/>
      <c r="V65" s="27"/>
      <c r="Y65" s="27"/>
    </row>
    <row r="66" spans="1:25">
      <c r="A66" s="27"/>
      <c r="B66" s="27"/>
      <c r="F66" s="27"/>
      <c r="I66" s="27"/>
      <c r="J66" s="27"/>
      <c r="M66" s="27"/>
      <c r="N66" s="27"/>
      <c r="Q66" s="27"/>
      <c r="R66" s="27"/>
      <c r="U66" s="27"/>
      <c r="V66" s="27"/>
      <c r="Y66" s="27"/>
    </row>
  </sheetData>
  <mergeCells count="17">
    <mergeCell ref="V3:Y3"/>
    <mergeCell ref="B31:E31"/>
    <mergeCell ref="F31:I31"/>
    <mergeCell ref="J31:M31"/>
    <mergeCell ref="R31:U31"/>
    <mergeCell ref="N31:Q31"/>
    <mergeCell ref="B3:E3"/>
    <mergeCell ref="F3:I3"/>
    <mergeCell ref="J3:M3"/>
    <mergeCell ref="N3:Q3"/>
    <mergeCell ref="R3:U3"/>
    <mergeCell ref="A60:Y60"/>
    <mergeCell ref="A57:T57"/>
    <mergeCell ref="A58:Y58"/>
    <mergeCell ref="A56:Y56"/>
    <mergeCell ref="V31:Y31"/>
    <mergeCell ref="A59:Y59"/>
  </mergeCells>
  <pageMargins left="0" right="0" top="0.74836309523809497" bottom="0.25" header="0.13" footer="0.1"/>
  <pageSetup scale="45" orientation="landscape" r:id="rId1"/>
  <headerFooter>
    <oddHeader>&amp;C&amp;"Arial,Bold"&amp;K000000Table I-2
Pacific Gas and Electtric Company
Program Subscription Statistics
December 2017</oddHeader>
    <oddFooter>&amp;L&amp;F&amp;CPage 6 of 11&amp;R&amp;A</oddFooter>
  </headerFooter>
  <customProperties>
    <customPr name="_pios_id" r:id="rId2"/>
  </customProperties>
  <ignoredErrors>
    <ignoredError sqref="M34:M40 Q34:Q40 U34:U40 W47:X47 Y34:Y40 K47:L47 M44:M47 Q44:Q46 Y44:Y46 O47:P47 G34:G40"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3"/>
  <sheetViews>
    <sheetView view="pageLayout" topLeftCell="B1" zoomScale="55" zoomScaleNormal="100" zoomScalePageLayoutView="55" workbookViewId="0">
      <selection activeCell="O6" sqref="O6"/>
    </sheetView>
  </sheetViews>
  <sheetFormatPr defaultRowHeight="11.65"/>
  <cols>
    <col min="1" max="1" width="0" style="2" hidden="1" customWidth="1"/>
    <col min="2" max="2" width="55.3984375" style="2" customWidth="1"/>
    <col min="3" max="3" width="14.1328125" style="2" customWidth="1"/>
    <col min="4" max="4" width="11.1328125" style="4" customWidth="1"/>
    <col min="5" max="5" width="10.59765625" style="4" customWidth="1"/>
    <col min="6" max="6" width="10.59765625" style="2" customWidth="1"/>
    <col min="7" max="7" width="11.59765625" style="2" customWidth="1"/>
    <col min="8" max="8" width="11.1328125" style="2" customWidth="1"/>
    <col min="9" max="9" width="10.59765625" style="2" customWidth="1"/>
    <col min="10" max="11" width="11.3984375" style="2" customWidth="1"/>
    <col min="12" max="15" width="10.59765625" style="2" customWidth="1"/>
    <col min="16" max="17" width="14.3984375" style="2" customWidth="1"/>
    <col min="18" max="18" width="13.86328125" style="2" customWidth="1"/>
    <col min="19" max="19" width="14.59765625" style="2" customWidth="1"/>
    <col min="20" max="20" width="9.59765625" style="2" customWidth="1"/>
    <col min="21" max="256" width="9.1328125" style="2"/>
    <col min="257" max="257" width="0" style="2" hidden="1" customWidth="1"/>
    <col min="258" max="258" width="52" style="2" customWidth="1"/>
    <col min="259" max="259" width="0" style="2" hidden="1" customWidth="1"/>
    <col min="260" max="262" width="10.59765625" style="2" customWidth="1"/>
    <col min="263" max="263" width="11.59765625" style="2" customWidth="1"/>
    <col min="264" max="271" width="10.59765625" style="2" customWidth="1"/>
    <col min="272" max="273" width="14.3984375" style="2" customWidth="1"/>
    <col min="274" max="274" width="13.3984375" style="2" customWidth="1"/>
    <col min="275" max="275" width="14.3984375" style="2" customWidth="1"/>
    <col min="276" max="276" width="9.59765625" style="2" customWidth="1"/>
    <col min="277" max="512" width="9.1328125" style="2"/>
    <col min="513" max="513" width="0" style="2" hidden="1" customWidth="1"/>
    <col min="514" max="514" width="52" style="2" customWidth="1"/>
    <col min="515" max="515" width="0" style="2" hidden="1" customWidth="1"/>
    <col min="516" max="518" width="10.59765625" style="2" customWidth="1"/>
    <col min="519" max="519" width="11.59765625" style="2" customWidth="1"/>
    <col min="520" max="527" width="10.59765625" style="2" customWidth="1"/>
    <col min="528" max="529" width="14.3984375" style="2" customWidth="1"/>
    <col min="530" max="530" width="13.3984375" style="2" customWidth="1"/>
    <col min="531" max="531" width="14.3984375" style="2" customWidth="1"/>
    <col min="532" max="532" width="9.59765625" style="2" customWidth="1"/>
    <col min="533" max="768" width="9.1328125" style="2"/>
    <col min="769" max="769" width="0" style="2" hidden="1" customWidth="1"/>
    <col min="770" max="770" width="52" style="2" customWidth="1"/>
    <col min="771" max="771" width="0" style="2" hidden="1" customWidth="1"/>
    <col min="772" max="774" width="10.59765625" style="2" customWidth="1"/>
    <col min="775" max="775" width="11.59765625" style="2" customWidth="1"/>
    <col min="776" max="783" width="10.59765625" style="2" customWidth="1"/>
    <col min="784" max="785" width="14.3984375" style="2" customWidth="1"/>
    <col min="786" max="786" width="13.3984375" style="2" customWidth="1"/>
    <col min="787" max="787" width="14.3984375" style="2" customWidth="1"/>
    <col min="788" max="788" width="9.59765625" style="2" customWidth="1"/>
    <col min="789" max="1024" width="9.1328125" style="2"/>
    <col min="1025" max="1025" width="0" style="2" hidden="1" customWidth="1"/>
    <col min="1026" max="1026" width="52" style="2" customWidth="1"/>
    <col min="1027" max="1027" width="0" style="2" hidden="1" customWidth="1"/>
    <col min="1028" max="1030" width="10.59765625" style="2" customWidth="1"/>
    <col min="1031" max="1031" width="11.59765625" style="2" customWidth="1"/>
    <col min="1032" max="1039" width="10.59765625" style="2" customWidth="1"/>
    <col min="1040" max="1041" width="14.3984375" style="2" customWidth="1"/>
    <col min="1042" max="1042" width="13.3984375" style="2" customWidth="1"/>
    <col min="1043" max="1043" width="14.3984375" style="2" customWidth="1"/>
    <col min="1044" max="1044" width="9.59765625" style="2" customWidth="1"/>
    <col min="1045" max="1280" width="9.1328125" style="2"/>
    <col min="1281" max="1281" width="0" style="2" hidden="1" customWidth="1"/>
    <col min="1282" max="1282" width="52" style="2" customWidth="1"/>
    <col min="1283" max="1283" width="0" style="2" hidden="1" customWidth="1"/>
    <col min="1284" max="1286" width="10.59765625" style="2" customWidth="1"/>
    <col min="1287" max="1287" width="11.59765625" style="2" customWidth="1"/>
    <col min="1288" max="1295" width="10.59765625" style="2" customWidth="1"/>
    <col min="1296" max="1297" width="14.3984375" style="2" customWidth="1"/>
    <col min="1298" max="1298" width="13.3984375" style="2" customWidth="1"/>
    <col min="1299" max="1299" width="14.3984375" style="2" customWidth="1"/>
    <col min="1300" max="1300" width="9.59765625" style="2" customWidth="1"/>
    <col min="1301" max="1536" width="9.1328125" style="2"/>
    <col min="1537" max="1537" width="0" style="2" hidden="1" customWidth="1"/>
    <col min="1538" max="1538" width="52" style="2" customWidth="1"/>
    <col min="1539" max="1539" width="0" style="2" hidden="1" customWidth="1"/>
    <col min="1540" max="1542" width="10.59765625" style="2" customWidth="1"/>
    <col min="1543" max="1543" width="11.59765625" style="2" customWidth="1"/>
    <col min="1544" max="1551" width="10.59765625" style="2" customWidth="1"/>
    <col min="1552" max="1553" width="14.3984375" style="2" customWidth="1"/>
    <col min="1554" max="1554" width="13.3984375" style="2" customWidth="1"/>
    <col min="1555" max="1555" width="14.3984375" style="2" customWidth="1"/>
    <col min="1556" max="1556" width="9.59765625" style="2" customWidth="1"/>
    <col min="1557" max="1792" width="9.1328125" style="2"/>
    <col min="1793" max="1793" width="0" style="2" hidden="1" customWidth="1"/>
    <col min="1794" max="1794" width="52" style="2" customWidth="1"/>
    <col min="1795" max="1795" width="0" style="2" hidden="1" customWidth="1"/>
    <col min="1796" max="1798" width="10.59765625" style="2" customWidth="1"/>
    <col min="1799" max="1799" width="11.59765625" style="2" customWidth="1"/>
    <col min="1800" max="1807" width="10.59765625" style="2" customWidth="1"/>
    <col min="1808" max="1809" width="14.3984375" style="2" customWidth="1"/>
    <col min="1810" max="1810" width="13.3984375" style="2" customWidth="1"/>
    <col min="1811" max="1811" width="14.3984375" style="2" customWidth="1"/>
    <col min="1812" max="1812" width="9.59765625" style="2" customWidth="1"/>
    <col min="1813" max="2048" width="9.1328125" style="2"/>
    <col min="2049" max="2049" width="0" style="2" hidden="1" customWidth="1"/>
    <col min="2050" max="2050" width="52" style="2" customWidth="1"/>
    <col min="2051" max="2051" width="0" style="2" hidden="1" customWidth="1"/>
    <col min="2052" max="2054" width="10.59765625" style="2" customWidth="1"/>
    <col min="2055" max="2055" width="11.59765625" style="2" customWidth="1"/>
    <col min="2056" max="2063" width="10.59765625" style="2" customWidth="1"/>
    <col min="2064" max="2065" width="14.3984375" style="2" customWidth="1"/>
    <col min="2066" max="2066" width="13.3984375" style="2" customWidth="1"/>
    <col min="2067" max="2067" width="14.3984375" style="2" customWidth="1"/>
    <col min="2068" max="2068" width="9.59765625" style="2" customWidth="1"/>
    <col min="2069" max="2304" width="9.1328125" style="2"/>
    <col min="2305" max="2305" width="0" style="2" hidden="1" customWidth="1"/>
    <col min="2306" max="2306" width="52" style="2" customWidth="1"/>
    <col min="2307" max="2307" width="0" style="2" hidden="1" customWidth="1"/>
    <col min="2308" max="2310" width="10.59765625" style="2" customWidth="1"/>
    <col min="2311" max="2311" width="11.59765625" style="2" customWidth="1"/>
    <col min="2312" max="2319" width="10.59765625" style="2" customWidth="1"/>
    <col min="2320" max="2321" width="14.3984375" style="2" customWidth="1"/>
    <col min="2322" max="2322" width="13.3984375" style="2" customWidth="1"/>
    <col min="2323" max="2323" width="14.3984375" style="2" customWidth="1"/>
    <col min="2324" max="2324" width="9.59765625" style="2" customWidth="1"/>
    <col min="2325" max="2560" width="9.1328125" style="2"/>
    <col min="2561" max="2561" width="0" style="2" hidden="1" customWidth="1"/>
    <col min="2562" max="2562" width="52" style="2" customWidth="1"/>
    <col min="2563" max="2563" width="0" style="2" hidden="1" customWidth="1"/>
    <col min="2564" max="2566" width="10.59765625" style="2" customWidth="1"/>
    <col min="2567" max="2567" width="11.59765625" style="2" customWidth="1"/>
    <col min="2568" max="2575" width="10.59765625" style="2" customWidth="1"/>
    <col min="2576" max="2577" width="14.3984375" style="2" customWidth="1"/>
    <col min="2578" max="2578" width="13.3984375" style="2" customWidth="1"/>
    <col min="2579" max="2579" width="14.3984375" style="2" customWidth="1"/>
    <col min="2580" max="2580" width="9.59765625" style="2" customWidth="1"/>
    <col min="2581" max="2816" width="9.1328125" style="2"/>
    <col min="2817" max="2817" width="0" style="2" hidden="1" customWidth="1"/>
    <col min="2818" max="2818" width="52" style="2" customWidth="1"/>
    <col min="2819" max="2819" width="0" style="2" hidden="1" customWidth="1"/>
    <col min="2820" max="2822" width="10.59765625" style="2" customWidth="1"/>
    <col min="2823" max="2823" width="11.59765625" style="2" customWidth="1"/>
    <col min="2824" max="2831" width="10.59765625" style="2" customWidth="1"/>
    <col min="2832" max="2833" width="14.3984375" style="2" customWidth="1"/>
    <col min="2834" max="2834" width="13.3984375" style="2" customWidth="1"/>
    <col min="2835" max="2835" width="14.3984375" style="2" customWidth="1"/>
    <col min="2836" max="2836" width="9.59765625" style="2" customWidth="1"/>
    <col min="2837" max="3072" width="9.1328125" style="2"/>
    <col min="3073" max="3073" width="0" style="2" hidden="1" customWidth="1"/>
    <col min="3074" max="3074" width="52" style="2" customWidth="1"/>
    <col min="3075" max="3075" width="0" style="2" hidden="1" customWidth="1"/>
    <col min="3076" max="3078" width="10.59765625" style="2" customWidth="1"/>
    <col min="3079" max="3079" width="11.59765625" style="2" customWidth="1"/>
    <col min="3080" max="3087" width="10.59765625" style="2" customWidth="1"/>
    <col min="3088" max="3089" width="14.3984375" style="2" customWidth="1"/>
    <col min="3090" max="3090" width="13.3984375" style="2" customWidth="1"/>
    <col min="3091" max="3091" width="14.3984375" style="2" customWidth="1"/>
    <col min="3092" max="3092" width="9.59765625" style="2" customWidth="1"/>
    <col min="3093" max="3328" width="9.1328125" style="2"/>
    <col min="3329" max="3329" width="0" style="2" hidden="1" customWidth="1"/>
    <col min="3330" max="3330" width="52" style="2" customWidth="1"/>
    <col min="3331" max="3331" width="0" style="2" hidden="1" customWidth="1"/>
    <col min="3332" max="3334" width="10.59765625" style="2" customWidth="1"/>
    <col min="3335" max="3335" width="11.59765625" style="2" customWidth="1"/>
    <col min="3336" max="3343" width="10.59765625" style="2" customWidth="1"/>
    <col min="3344" max="3345" width="14.3984375" style="2" customWidth="1"/>
    <col min="3346" max="3346" width="13.3984375" style="2" customWidth="1"/>
    <col min="3347" max="3347" width="14.3984375" style="2" customWidth="1"/>
    <col min="3348" max="3348" width="9.59765625" style="2" customWidth="1"/>
    <col min="3349" max="3584" width="9.1328125" style="2"/>
    <col min="3585" max="3585" width="0" style="2" hidden="1" customWidth="1"/>
    <col min="3586" max="3586" width="52" style="2" customWidth="1"/>
    <col min="3587" max="3587" width="0" style="2" hidden="1" customWidth="1"/>
    <col min="3588" max="3590" width="10.59765625" style="2" customWidth="1"/>
    <col min="3591" max="3591" width="11.59765625" style="2" customWidth="1"/>
    <col min="3592" max="3599" width="10.59765625" style="2" customWidth="1"/>
    <col min="3600" max="3601" width="14.3984375" style="2" customWidth="1"/>
    <col min="3602" max="3602" width="13.3984375" style="2" customWidth="1"/>
    <col min="3603" max="3603" width="14.3984375" style="2" customWidth="1"/>
    <col min="3604" max="3604" width="9.59765625" style="2" customWidth="1"/>
    <col min="3605" max="3840" width="9.1328125" style="2"/>
    <col min="3841" max="3841" width="0" style="2" hidden="1" customWidth="1"/>
    <col min="3842" max="3842" width="52" style="2" customWidth="1"/>
    <col min="3843" max="3843" width="0" style="2" hidden="1" customWidth="1"/>
    <col min="3844" max="3846" width="10.59765625" style="2" customWidth="1"/>
    <col min="3847" max="3847" width="11.59765625" style="2" customWidth="1"/>
    <col min="3848" max="3855" width="10.59765625" style="2" customWidth="1"/>
    <col min="3856" max="3857" width="14.3984375" style="2" customWidth="1"/>
    <col min="3858" max="3858" width="13.3984375" style="2" customWidth="1"/>
    <col min="3859" max="3859" width="14.3984375" style="2" customWidth="1"/>
    <col min="3860" max="3860" width="9.59765625" style="2" customWidth="1"/>
    <col min="3861" max="4096" width="9.1328125" style="2"/>
    <col min="4097" max="4097" width="0" style="2" hidden="1" customWidth="1"/>
    <col min="4098" max="4098" width="52" style="2" customWidth="1"/>
    <col min="4099" max="4099" width="0" style="2" hidden="1" customWidth="1"/>
    <col min="4100" max="4102" width="10.59765625" style="2" customWidth="1"/>
    <col min="4103" max="4103" width="11.59765625" style="2" customWidth="1"/>
    <col min="4104" max="4111" width="10.59765625" style="2" customWidth="1"/>
    <col min="4112" max="4113" width="14.3984375" style="2" customWidth="1"/>
    <col min="4114" max="4114" width="13.3984375" style="2" customWidth="1"/>
    <col min="4115" max="4115" width="14.3984375" style="2" customWidth="1"/>
    <col min="4116" max="4116" width="9.59765625" style="2" customWidth="1"/>
    <col min="4117" max="4352" width="9.1328125" style="2"/>
    <col min="4353" max="4353" width="0" style="2" hidden="1" customWidth="1"/>
    <col min="4354" max="4354" width="52" style="2" customWidth="1"/>
    <col min="4355" max="4355" width="0" style="2" hidden="1" customWidth="1"/>
    <col min="4356" max="4358" width="10.59765625" style="2" customWidth="1"/>
    <col min="4359" max="4359" width="11.59765625" style="2" customWidth="1"/>
    <col min="4360" max="4367" width="10.59765625" style="2" customWidth="1"/>
    <col min="4368" max="4369" width="14.3984375" style="2" customWidth="1"/>
    <col min="4370" max="4370" width="13.3984375" style="2" customWidth="1"/>
    <col min="4371" max="4371" width="14.3984375" style="2" customWidth="1"/>
    <col min="4372" max="4372" width="9.59765625" style="2" customWidth="1"/>
    <col min="4373" max="4608" width="9.1328125" style="2"/>
    <col min="4609" max="4609" width="0" style="2" hidden="1" customWidth="1"/>
    <col min="4610" max="4610" width="52" style="2" customWidth="1"/>
    <col min="4611" max="4611" width="0" style="2" hidden="1" customWidth="1"/>
    <col min="4612" max="4614" width="10.59765625" style="2" customWidth="1"/>
    <col min="4615" max="4615" width="11.59765625" style="2" customWidth="1"/>
    <col min="4616" max="4623" width="10.59765625" style="2" customWidth="1"/>
    <col min="4624" max="4625" width="14.3984375" style="2" customWidth="1"/>
    <col min="4626" max="4626" width="13.3984375" style="2" customWidth="1"/>
    <col min="4627" max="4627" width="14.3984375" style="2" customWidth="1"/>
    <col min="4628" max="4628" width="9.59765625" style="2" customWidth="1"/>
    <col min="4629" max="4864" width="9.1328125" style="2"/>
    <col min="4865" max="4865" width="0" style="2" hidden="1" customWidth="1"/>
    <col min="4866" max="4866" width="52" style="2" customWidth="1"/>
    <col min="4867" max="4867" width="0" style="2" hidden="1" customWidth="1"/>
    <col min="4868" max="4870" width="10.59765625" style="2" customWidth="1"/>
    <col min="4871" max="4871" width="11.59765625" style="2" customWidth="1"/>
    <col min="4872" max="4879" width="10.59765625" style="2" customWidth="1"/>
    <col min="4880" max="4881" width="14.3984375" style="2" customWidth="1"/>
    <col min="4882" max="4882" width="13.3984375" style="2" customWidth="1"/>
    <col min="4883" max="4883" width="14.3984375" style="2" customWidth="1"/>
    <col min="4884" max="4884" width="9.59765625" style="2" customWidth="1"/>
    <col min="4885" max="5120" width="9.1328125" style="2"/>
    <col min="5121" max="5121" width="0" style="2" hidden="1" customWidth="1"/>
    <col min="5122" max="5122" width="52" style="2" customWidth="1"/>
    <col min="5123" max="5123" width="0" style="2" hidden="1" customWidth="1"/>
    <col min="5124" max="5126" width="10.59765625" style="2" customWidth="1"/>
    <col min="5127" max="5127" width="11.59765625" style="2" customWidth="1"/>
    <col min="5128" max="5135" width="10.59765625" style="2" customWidth="1"/>
    <col min="5136" max="5137" width="14.3984375" style="2" customWidth="1"/>
    <col min="5138" max="5138" width="13.3984375" style="2" customWidth="1"/>
    <col min="5139" max="5139" width="14.3984375" style="2" customWidth="1"/>
    <col min="5140" max="5140" width="9.59765625" style="2" customWidth="1"/>
    <col min="5141" max="5376" width="9.1328125" style="2"/>
    <col min="5377" max="5377" width="0" style="2" hidden="1" customWidth="1"/>
    <col min="5378" max="5378" width="52" style="2" customWidth="1"/>
    <col min="5379" max="5379" width="0" style="2" hidden="1" customWidth="1"/>
    <col min="5380" max="5382" width="10.59765625" style="2" customWidth="1"/>
    <col min="5383" max="5383" width="11.59765625" style="2" customWidth="1"/>
    <col min="5384" max="5391" width="10.59765625" style="2" customWidth="1"/>
    <col min="5392" max="5393" width="14.3984375" style="2" customWidth="1"/>
    <col min="5394" max="5394" width="13.3984375" style="2" customWidth="1"/>
    <col min="5395" max="5395" width="14.3984375" style="2" customWidth="1"/>
    <col min="5396" max="5396" width="9.59765625" style="2" customWidth="1"/>
    <col min="5397" max="5632" width="9.1328125" style="2"/>
    <col min="5633" max="5633" width="0" style="2" hidden="1" customWidth="1"/>
    <col min="5634" max="5634" width="52" style="2" customWidth="1"/>
    <col min="5635" max="5635" width="0" style="2" hidden="1" customWidth="1"/>
    <col min="5636" max="5638" width="10.59765625" style="2" customWidth="1"/>
    <col min="5639" max="5639" width="11.59765625" style="2" customWidth="1"/>
    <col min="5640" max="5647" width="10.59765625" style="2" customWidth="1"/>
    <col min="5648" max="5649" width="14.3984375" style="2" customWidth="1"/>
    <col min="5650" max="5650" width="13.3984375" style="2" customWidth="1"/>
    <col min="5651" max="5651" width="14.3984375" style="2" customWidth="1"/>
    <col min="5652" max="5652" width="9.59765625" style="2" customWidth="1"/>
    <col min="5653" max="5888" width="9.1328125" style="2"/>
    <col min="5889" max="5889" width="0" style="2" hidden="1" customWidth="1"/>
    <col min="5890" max="5890" width="52" style="2" customWidth="1"/>
    <col min="5891" max="5891" width="0" style="2" hidden="1" customWidth="1"/>
    <col min="5892" max="5894" width="10.59765625" style="2" customWidth="1"/>
    <col min="5895" max="5895" width="11.59765625" style="2" customWidth="1"/>
    <col min="5896" max="5903" width="10.59765625" style="2" customWidth="1"/>
    <col min="5904" max="5905" width="14.3984375" style="2" customWidth="1"/>
    <col min="5906" max="5906" width="13.3984375" style="2" customWidth="1"/>
    <col min="5907" max="5907" width="14.3984375" style="2" customWidth="1"/>
    <col min="5908" max="5908" width="9.59765625" style="2" customWidth="1"/>
    <col min="5909" max="6144" width="9.1328125" style="2"/>
    <col min="6145" max="6145" width="0" style="2" hidden="1" customWidth="1"/>
    <col min="6146" max="6146" width="52" style="2" customWidth="1"/>
    <col min="6147" max="6147" width="0" style="2" hidden="1" customWidth="1"/>
    <col min="6148" max="6150" width="10.59765625" style="2" customWidth="1"/>
    <col min="6151" max="6151" width="11.59765625" style="2" customWidth="1"/>
    <col min="6152" max="6159" width="10.59765625" style="2" customWidth="1"/>
    <col min="6160" max="6161" width="14.3984375" style="2" customWidth="1"/>
    <col min="6162" max="6162" width="13.3984375" style="2" customWidth="1"/>
    <col min="6163" max="6163" width="14.3984375" style="2" customWidth="1"/>
    <col min="6164" max="6164" width="9.59765625" style="2" customWidth="1"/>
    <col min="6165" max="6400" width="9.1328125" style="2"/>
    <col min="6401" max="6401" width="0" style="2" hidden="1" customWidth="1"/>
    <col min="6402" max="6402" width="52" style="2" customWidth="1"/>
    <col min="6403" max="6403" width="0" style="2" hidden="1" customWidth="1"/>
    <col min="6404" max="6406" width="10.59765625" style="2" customWidth="1"/>
    <col min="6407" max="6407" width="11.59765625" style="2" customWidth="1"/>
    <col min="6408" max="6415" width="10.59765625" style="2" customWidth="1"/>
    <col min="6416" max="6417" width="14.3984375" style="2" customWidth="1"/>
    <col min="6418" max="6418" width="13.3984375" style="2" customWidth="1"/>
    <col min="6419" max="6419" width="14.3984375" style="2" customWidth="1"/>
    <col min="6420" max="6420" width="9.59765625" style="2" customWidth="1"/>
    <col min="6421" max="6656" width="9.1328125" style="2"/>
    <col min="6657" max="6657" width="0" style="2" hidden="1" customWidth="1"/>
    <col min="6658" max="6658" width="52" style="2" customWidth="1"/>
    <col min="6659" max="6659" width="0" style="2" hidden="1" customWidth="1"/>
    <col min="6660" max="6662" width="10.59765625" style="2" customWidth="1"/>
    <col min="6663" max="6663" width="11.59765625" style="2" customWidth="1"/>
    <col min="6664" max="6671" width="10.59765625" style="2" customWidth="1"/>
    <col min="6672" max="6673" width="14.3984375" style="2" customWidth="1"/>
    <col min="6674" max="6674" width="13.3984375" style="2" customWidth="1"/>
    <col min="6675" max="6675" width="14.3984375" style="2" customWidth="1"/>
    <col min="6676" max="6676" width="9.59765625" style="2" customWidth="1"/>
    <col min="6677" max="6912" width="9.1328125" style="2"/>
    <col min="6913" max="6913" width="0" style="2" hidden="1" customWidth="1"/>
    <col min="6914" max="6914" width="52" style="2" customWidth="1"/>
    <col min="6915" max="6915" width="0" style="2" hidden="1" customWidth="1"/>
    <col min="6916" max="6918" width="10.59765625" style="2" customWidth="1"/>
    <col min="6919" max="6919" width="11.59765625" style="2" customWidth="1"/>
    <col min="6920" max="6927" width="10.59765625" style="2" customWidth="1"/>
    <col min="6928" max="6929" width="14.3984375" style="2" customWidth="1"/>
    <col min="6930" max="6930" width="13.3984375" style="2" customWidth="1"/>
    <col min="6931" max="6931" width="14.3984375" style="2" customWidth="1"/>
    <col min="6932" max="6932" width="9.59765625" style="2" customWidth="1"/>
    <col min="6933" max="7168" width="9.1328125" style="2"/>
    <col min="7169" max="7169" width="0" style="2" hidden="1" customWidth="1"/>
    <col min="7170" max="7170" width="52" style="2" customWidth="1"/>
    <col min="7171" max="7171" width="0" style="2" hidden="1" customWidth="1"/>
    <col min="7172" max="7174" width="10.59765625" style="2" customWidth="1"/>
    <col min="7175" max="7175" width="11.59765625" style="2" customWidth="1"/>
    <col min="7176" max="7183" width="10.59765625" style="2" customWidth="1"/>
    <col min="7184" max="7185" width="14.3984375" style="2" customWidth="1"/>
    <col min="7186" max="7186" width="13.3984375" style="2" customWidth="1"/>
    <col min="7187" max="7187" width="14.3984375" style="2" customWidth="1"/>
    <col min="7188" max="7188" width="9.59765625" style="2" customWidth="1"/>
    <col min="7189" max="7424" width="9.1328125" style="2"/>
    <col min="7425" max="7425" width="0" style="2" hidden="1" customWidth="1"/>
    <col min="7426" max="7426" width="52" style="2" customWidth="1"/>
    <col min="7427" max="7427" width="0" style="2" hidden="1" customWidth="1"/>
    <col min="7428" max="7430" width="10.59765625" style="2" customWidth="1"/>
    <col min="7431" max="7431" width="11.59765625" style="2" customWidth="1"/>
    <col min="7432" max="7439" width="10.59765625" style="2" customWidth="1"/>
    <col min="7440" max="7441" width="14.3984375" style="2" customWidth="1"/>
    <col min="7442" max="7442" width="13.3984375" style="2" customWidth="1"/>
    <col min="7443" max="7443" width="14.3984375" style="2" customWidth="1"/>
    <col min="7444" max="7444" width="9.59765625" style="2" customWidth="1"/>
    <col min="7445" max="7680" width="9.1328125" style="2"/>
    <col min="7681" max="7681" width="0" style="2" hidden="1" customWidth="1"/>
    <col min="7682" max="7682" width="52" style="2" customWidth="1"/>
    <col min="7683" max="7683" width="0" style="2" hidden="1" customWidth="1"/>
    <col min="7684" max="7686" width="10.59765625" style="2" customWidth="1"/>
    <col min="7687" max="7687" width="11.59765625" style="2" customWidth="1"/>
    <col min="7688" max="7695" width="10.59765625" style="2" customWidth="1"/>
    <col min="7696" max="7697" width="14.3984375" style="2" customWidth="1"/>
    <col min="7698" max="7698" width="13.3984375" style="2" customWidth="1"/>
    <col min="7699" max="7699" width="14.3984375" style="2" customWidth="1"/>
    <col min="7700" max="7700" width="9.59765625" style="2" customWidth="1"/>
    <col min="7701" max="7936" width="9.1328125" style="2"/>
    <col min="7937" max="7937" width="0" style="2" hidden="1" customWidth="1"/>
    <col min="7938" max="7938" width="52" style="2" customWidth="1"/>
    <col min="7939" max="7939" width="0" style="2" hidden="1" customWidth="1"/>
    <col min="7940" max="7942" width="10.59765625" style="2" customWidth="1"/>
    <col min="7943" max="7943" width="11.59765625" style="2" customWidth="1"/>
    <col min="7944" max="7951" width="10.59765625" style="2" customWidth="1"/>
    <col min="7952" max="7953" width="14.3984375" style="2" customWidth="1"/>
    <col min="7954" max="7954" width="13.3984375" style="2" customWidth="1"/>
    <col min="7955" max="7955" width="14.3984375" style="2" customWidth="1"/>
    <col min="7956" max="7956" width="9.59765625" style="2" customWidth="1"/>
    <col min="7957" max="8192" width="9.1328125" style="2"/>
    <col min="8193" max="8193" width="0" style="2" hidden="1" customWidth="1"/>
    <col min="8194" max="8194" width="52" style="2" customWidth="1"/>
    <col min="8195" max="8195" width="0" style="2" hidden="1" customWidth="1"/>
    <col min="8196" max="8198" width="10.59765625" style="2" customWidth="1"/>
    <col min="8199" max="8199" width="11.59765625" style="2" customWidth="1"/>
    <col min="8200" max="8207" width="10.59765625" style="2" customWidth="1"/>
    <col min="8208" max="8209" width="14.3984375" style="2" customWidth="1"/>
    <col min="8210" max="8210" width="13.3984375" style="2" customWidth="1"/>
    <col min="8211" max="8211" width="14.3984375" style="2" customWidth="1"/>
    <col min="8212" max="8212" width="9.59765625" style="2" customWidth="1"/>
    <col min="8213" max="8448" width="9.1328125" style="2"/>
    <col min="8449" max="8449" width="0" style="2" hidden="1" customWidth="1"/>
    <col min="8450" max="8450" width="52" style="2" customWidth="1"/>
    <col min="8451" max="8451" width="0" style="2" hidden="1" customWidth="1"/>
    <col min="8452" max="8454" width="10.59765625" style="2" customWidth="1"/>
    <col min="8455" max="8455" width="11.59765625" style="2" customWidth="1"/>
    <col min="8456" max="8463" width="10.59765625" style="2" customWidth="1"/>
    <col min="8464" max="8465" width="14.3984375" style="2" customWidth="1"/>
    <col min="8466" max="8466" width="13.3984375" style="2" customWidth="1"/>
    <col min="8467" max="8467" width="14.3984375" style="2" customWidth="1"/>
    <col min="8468" max="8468" width="9.59765625" style="2" customWidth="1"/>
    <col min="8469" max="8704" width="9.1328125" style="2"/>
    <col min="8705" max="8705" width="0" style="2" hidden="1" customWidth="1"/>
    <col min="8706" max="8706" width="52" style="2" customWidth="1"/>
    <col min="8707" max="8707" width="0" style="2" hidden="1" customWidth="1"/>
    <col min="8708" max="8710" width="10.59765625" style="2" customWidth="1"/>
    <col min="8711" max="8711" width="11.59765625" style="2" customWidth="1"/>
    <col min="8712" max="8719" width="10.59765625" style="2" customWidth="1"/>
    <col min="8720" max="8721" width="14.3984375" style="2" customWidth="1"/>
    <col min="8722" max="8722" width="13.3984375" style="2" customWidth="1"/>
    <col min="8723" max="8723" width="14.3984375" style="2" customWidth="1"/>
    <col min="8724" max="8724" width="9.59765625" style="2" customWidth="1"/>
    <col min="8725" max="8960" width="9.1328125" style="2"/>
    <col min="8961" max="8961" width="0" style="2" hidden="1" customWidth="1"/>
    <col min="8962" max="8962" width="52" style="2" customWidth="1"/>
    <col min="8963" max="8963" width="0" style="2" hidden="1" customWidth="1"/>
    <col min="8964" max="8966" width="10.59765625" style="2" customWidth="1"/>
    <col min="8967" max="8967" width="11.59765625" style="2" customWidth="1"/>
    <col min="8968" max="8975" width="10.59765625" style="2" customWidth="1"/>
    <col min="8976" max="8977" width="14.3984375" style="2" customWidth="1"/>
    <col min="8978" max="8978" width="13.3984375" style="2" customWidth="1"/>
    <col min="8979" max="8979" width="14.3984375" style="2" customWidth="1"/>
    <col min="8980" max="8980" width="9.59765625" style="2" customWidth="1"/>
    <col min="8981" max="9216" width="9.1328125" style="2"/>
    <col min="9217" max="9217" width="0" style="2" hidden="1" customWidth="1"/>
    <col min="9218" max="9218" width="52" style="2" customWidth="1"/>
    <col min="9219" max="9219" width="0" style="2" hidden="1" customWidth="1"/>
    <col min="9220" max="9222" width="10.59765625" style="2" customWidth="1"/>
    <col min="9223" max="9223" width="11.59765625" style="2" customWidth="1"/>
    <col min="9224" max="9231" width="10.59765625" style="2" customWidth="1"/>
    <col min="9232" max="9233" width="14.3984375" style="2" customWidth="1"/>
    <col min="9234" max="9234" width="13.3984375" style="2" customWidth="1"/>
    <col min="9235" max="9235" width="14.3984375" style="2" customWidth="1"/>
    <col min="9236" max="9236" width="9.59765625" style="2" customWidth="1"/>
    <col min="9237" max="9472" width="9.1328125" style="2"/>
    <col min="9473" max="9473" width="0" style="2" hidden="1" customWidth="1"/>
    <col min="9474" max="9474" width="52" style="2" customWidth="1"/>
    <col min="9475" max="9475" width="0" style="2" hidden="1" customWidth="1"/>
    <col min="9476" max="9478" width="10.59765625" style="2" customWidth="1"/>
    <col min="9479" max="9479" width="11.59765625" style="2" customWidth="1"/>
    <col min="9480" max="9487" width="10.59765625" style="2" customWidth="1"/>
    <col min="9488" max="9489" width="14.3984375" style="2" customWidth="1"/>
    <col min="9490" max="9490" width="13.3984375" style="2" customWidth="1"/>
    <col min="9491" max="9491" width="14.3984375" style="2" customWidth="1"/>
    <col min="9492" max="9492" width="9.59765625" style="2" customWidth="1"/>
    <col min="9493" max="9728" width="9.1328125" style="2"/>
    <col min="9729" max="9729" width="0" style="2" hidden="1" customWidth="1"/>
    <col min="9730" max="9730" width="52" style="2" customWidth="1"/>
    <col min="9731" max="9731" width="0" style="2" hidden="1" customWidth="1"/>
    <col min="9732" max="9734" width="10.59765625" style="2" customWidth="1"/>
    <col min="9735" max="9735" width="11.59765625" style="2" customWidth="1"/>
    <col min="9736" max="9743" width="10.59765625" style="2" customWidth="1"/>
    <col min="9744" max="9745" width="14.3984375" style="2" customWidth="1"/>
    <col min="9746" max="9746" width="13.3984375" style="2" customWidth="1"/>
    <col min="9747" max="9747" width="14.3984375" style="2" customWidth="1"/>
    <col min="9748" max="9748" width="9.59765625" style="2" customWidth="1"/>
    <col min="9749" max="9984" width="9.1328125" style="2"/>
    <col min="9985" max="9985" width="0" style="2" hidden="1" customWidth="1"/>
    <col min="9986" max="9986" width="52" style="2" customWidth="1"/>
    <col min="9987" max="9987" width="0" style="2" hidden="1" customWidth="1"/>
    <col min="9988" max="9990" width="10.59765625" style="2" customWidth="1"/>
    <col min="9991" max="9991" width="11.59765625" style="2" customWidth="1"/>
    <col min="9992" max="9999" width="10.59765625" style="2" customWidth="1"/>
    <col min="10000" max="10001" width="14.3984375" style="2" customWidth="1"/>
    <col min="10002" max="10002" width="13.3984375" style="2" customWidth="1"/>
    <col min="10003" max="10003" width="14.3984375" style="2" customWidth="1"/>
    <col min="10004" max="10004" width="9.59765625" style="2" customWidth="1"/>
    <col min="10005" max="10240" width="9.1328125" style="2"/>
    <col min="10241" max="10241" width="0" style="2" hidden="1" customWidth="1"/>
    <col min="10242" max="10242" width="52" style="2" customWidth="1"/>
    <col min="10243" max="10243" width="0" style="2" hidden="1" customWidth="1"/>
    <col min="10244" max="10246" width="10.59765625" style="2" customWidth="1"/>
    <col min="10247" max="10247" width="11.59765625" style="2" customWidth="1"/>
    <col min="10248" max="10255" width="10.59765625" style="2" customWidth="1"/>
    <col min="10256" max="10257" width="14.3984375" style="2" customWidth="1"/>
    <col min="10258" max="10258" width="13.3984375" style="2" customWidth="1"/>
    <col min="10259" max="10259" width="14.3984375" style="2" customWidth="1"/>
    <col min="10260" max="10260" width="9.59765625" style="2" customWidth="1"/>
    <col min="10261" max="10496" width="9.1328125" style="2"/>
    <col min="10497" max="10497" width="0" style="2" hidden="1" customWidth="1"/>
    <col min="10498" max="10498" width="52" style="2" customWidth="1"/>
    <col min="10499" max="10499" width="0" style="2" hidden="1" customWidth="1"/>
    <col min="10500" max="10502" width="10.59765625" style="2" customWidth="1"/>
    <col min="10503" max="10503" width="11.59765625" style="2" customWidth="1"/>
    <col min="10504" max="10511" width="10.59765625" style="2" customWidth="1"/>
    <col min="10512" max="10513" width="14.3984375" style="2" customWidth="1"/>
    <col min="10514" max="10514" width="13.3984375" style="2" customWidth="1"/>
    <col min="10515" max="10515" width="14.3984375" style="2" customWidth="1"/>
    <col min="10516" max="10516" width="9.59765625" style="2" customWidth="1"/>
    <col min="10517" max="10752" width="9.1328125" style="2"/>
    <col min="10753" max="10753" width="0" style="2" hidden="1" customWidth="1"/>
    <col min="10754" max="10754" width="52" style="2" customWidth="1"/>
    <col min="10755" max="10755" width="0" style="2" hidden="1" customWidth="1"/>
    <col min="10756" max="10758" width="10.59765625" style="2" customWidth="1"/>
    <col min="10759" max="10759" width="11.59765625" style="2" customWidth="1"/>
    <col min="10760" max="10767" width="10.59765625" style="2" customWidth="1"/>
    <col min="10768" max="10769" width="14.3984375" style="2" customWidth="1"/>
    <col min="10770" max="10770" width="13.3984375" style="2" customWidth="1"/>
    <col min="10771" max="10771" width="14.3984375" style="2" customWidth="1"/>
    <col min="10772" max="10772" width="9.59765625" style="2" customWidth="1"/>
    <col min="10773" max="11008" width="9.1328125" style="2"/>
    <col min="11009" max="11009" width="0" style="2" hidden="1" customWidth="1"/>
    <col min="11010" max="11010" width="52" style="2" customWidth="1"/>
    <col min="11011" max="11011" width="0" style="2" hidden="1" customWidth="1"/>
    <col min="11012" max="11014" width="10.59765625" style="2" customWidth="1"/>
    <col min="11015" max="11015" width="11.59765625" style="2" customWidth="1"/>
    <col min="11016" max="11023" width="10.59765625" style="2" customWidth="1"/>
    <col min="11024" max="11025" width="14.3984375" style="2" customWidth="1"/>
    <col min="11026" max="11026" width="13.3984375" style="2" customWidth="1"/>
    <col min="11027" max="11027" width="14.3984375" style="2" customWidth="1"/>
    <col min="11028" max="11028" width="9.59765625" style="2" customWidth="1"/>
    <col min="11029" max="11264" width="9.1328125" style="2"/>
    <col min="11265" max="11265" width="0" style="2" hidden="1" customWidth="1"/>
    <col min="11266" max="11266" width="52" style="2" customWidth="1"/>
    <col min="11267" max="11267" width="0" style="2" hidden="1" customWidth="1"/>
    <col min="11268" max="11270" width="10.59765625" style="2" customWidth="1"/>
    <col min="11271" max="11271" width="11.59765625" style="2" customWidth="1"/>
    <col min="11272" max="11279" width="10.59765625" style="2" customWidth="1"/>
    <col min="11280" max="11281" width="14.3984375" style="2" customWidth="1"/>
    <col min="11282" max="11282" width="13.3984375" style="2" customWidth="1"/>
    <col min="11283" max="11283" width="14.3984375" style="2" customWidth="1"/>
    <col min="11284" max="11284" width="9.59765625" style="2" customWidth="1"/>
    <col min="11285" max="11520" width="9.1328125" style="2"/>
    <col min="11521" max="11521" width="0" style="2" hidden="1" customWidth="1"/>
    <col min="11522" max="11522" width="52" style="2" customWidth="1"/>
    <col min="11523" max="11523" width="0" style="2" hidden="1" customWidth="1"/>
    <col min="11524" max="11526" width="10.59765625" style="2" customWidth="1"/>
    <col min="11527" max="11527" width="11.59765625" style="2" customWidth="1"/>
    <col min="11528" max="11535" width="10.59765625" style="2" customWidth="1"/>
    <col min="11536" max="11537" width="14.3984375" style="2" customWidth="1"/>
    <col min="11538" max="11538" width="13.3984375" style="2" customWidth="1"/>
    <col min="11539" max="11539" width="14.3984375" style="2" customWidth="1"/>
    <col min="11540" max="11540" width="9.59765625" style="2" customWidth="1"/>
    <col min="11541" max="11776" width="9.1328125" style="2"/>
    <col min="11777" max="11777" width="0" style="2" hidden="1" customWidth="1"/>
    <col min="11778" max="11778" width="52" style="2" customWidth="1"/>
    <col min="11779" max="11779" width="0" style="2" hidden="1" customWidth="1"/>
    <col min="11780" max="11782" width="10.59765625" style="2" customWidth="1"/>
    <col min="11783" max="11783" width="11.59765625" style="2" customWidth="1"/>
    <col min="11784" max="11791" width="10.59765625" style="2" customWidth="1"/>
    <col min="11792" max="11793" width="14.3984375" style="2" customWidth="1"/>
    <col min="11794" max="11794" width="13.3984375" style="2" customWidth="1"/>
    <col min="11795" max="11795" width="14.3984375" style="2" customWidth="1"/>
    <col min="11796" max="11796" width="9.59765625" style="2" customWidth="1"/>
    <col min="11797" max="12032" width="9.1328125" style="2"/>
    <col min="12033" max="12033" width="0" style="2" hidden="1" customWidth="1"/>
    <col min="12034" max="12034" width="52" style="2" customWidth="1"/>
    <col min="12035" max="12035" width="0" style="2" hidden="1" customWidth="1"/>
    <col min="12036" max="12038" width="10.59765625" style="2" customWidth="1"/>
    <col min="12039" max="12039" width="11.59765625" style="2" customWidth="1"/>
    <col min="12040" max="12047" width="10.59765625" style="2" customWidth="1"/>
    <col min="12048" max="12049" width="14.3984375" style="2" customWidth="1"/>
    <col min="12050" max="12050" width="13.3984375" style="2" customWidth="1"/>
    <col min="12051" max="12051" width="14.3984375" style="2" customWidth="1"/>
    <col min="12052" max="12052" width="9.59765625" style="2" customWidth="1"/>
    <col min="12053" max="12288" width="9.1328125" style="2"/>
    <col min="12289" max="12289" width="0" style="2" hidden="1" customWidth="1"/>
    <col min="12290" max="12290" width="52" style="2" customWidth="1"/>
    <col min="12291" max="12291" width="0" style="2" hidden="1" customWidth="1"/>
    <col min="12292" max="12294" width="10.59765625" style="2" customWidth="1"/>
    <col min="12295" max="12295" width="11.59765625" style="2" customWidth="1"/>
    <col min="12296" max="12303" width="10.59765625" style="2" customWidth="1"/>
    <col min="12304" max="12305" width="14.3984375" style="2" customWidth="1"/>
    <col min="12306" max="12306" width="13.3984375" style="2" customWidth="1"/>
    <col min="12307" max="12307" width="14.3984375" style="2" customWidth="1"/>
    <col min="12308" max="12308" width="9.59765625" style="2" customWidth="1"/>
    <col min="12309" max="12544" width="9.1328125" style="2"/>
    <col min="12545" max="12545" width="0" style="2" hidden="1" customWidth="1"/>
    <col min="12546" max="12546" width="52" style="2" customWidth="1"/>
    <col min="12547" max="12547" width="0" style="2" hidden="1" customWidth="1"/>
    <col min="12548" max="12550" width="10.59765625" style="2" customWidth="1"/>
    <col min="12551" max="12551" width="11.59765625" style="2" customWidth="1"/>
    <col min="12552" max="12559" width="10.59765625" style="2" customWidth="1"/>
    <col min="12560" max="12561" width="14.3984375" style="2" customWidth="1"/>
    <col min="12562" max="12562" width="13.3984375" style="2" customWidth="1"/>
    <col min="12563" max="12563" width="14.3984375" style="2" customWidth="1"/>
    <col min="12564" max="12564" width="9.59765625" style="2" customWidth="1"/>
    <col min="12565" max="12800" width="9.1328125" style="2"/>
    <col min="12801" max="12801" width="0" style="2" hidden="1" customWidth="1"/>
    <col min="12802" max="12802" width="52" style="2" customWidth="1"/>
    <col min="12803" max="12803" width="0" style="2" hidden="1" customWidth="1"/>
    <col min="12804" max="12806" width="10.59765625" style="2" customWidth="1"/>
    <col min="12807" max="12807" width="11.59765625" style="2" customWidth="1"/>
    <col min="12808" max="12815" width="10.59765625" style="2" customWidth="1"/>
    <col min="12816" max="12817" width="14.3984375" style="2" customWidth="1"/>
    <col min="12818" max="12818" width="13.3984375" style="2" customWidth="1"/>
    <col min="12819" max="12819" width="14.3984375" style="2" customWidth="1"/>
    <col min="12820" max="12820" width="9.59765625" style="2" customWidth="1"/>
    <col min="12821" max="13056" width="9.1328125" style="2"/>
    <col min="13057" max="13057" width="0" style="2" hidden="1" customWidth="1"/>
    <col min="13058" max="13058" width="52" style="2" customWidth="1"/>
    <col min="13059" max="13059" width="0" style="2" hidden="1" customWidth="1"/>
    <col min="13060" max="13062" width="10.59765625" style="2" customWidth="1"/>
    <col min="13063" max="13063" width="11.59765625" style="2" customWidth="1"/>
    <col min="13064" max="13071" width="10.59765625" style="2" customWidth="1"/>
    <col min="13072" max="13073" width="14.3984375" style="2" customWidth="1"/>
    <col min="13074" max="13074" width="13.3984375" style="2" customWidth="1"/>
    <col min="13075" max="13075" width="14.3984375" style="2" customWidth="1"/>
    <col min="13076" max="13076" width="9.59765625" style="2" customWidth="1"/>
    <col min="13077" max="13312" width="9.1328125" style="2"/>
    <col min="13313" max="13313" width="0" style="2" hidden="1" customWidth="1"/>
    <col min="13314" max="13314" width="52" style="2" customWidth="1"/>
    <col min="13315" max="13315" width="0" style="2" hidden="1" customWidth="1"/>
    <col min="13316" max="13318" width="10.59765625" style="2" customWidth="1"/>
    <col min="13319" max="13319" width="11.59765625" style="2" customWidth="1"/>
    <col min="13320" max="13327" width="10.59765625" style="2" customWidth="1"/>
    <col min="13328" max="13329" width="14.3984375" style="2" customWidth="1"/>
    <col min="13330" max="13330" width="13.3984375" style="2" customWidth="1"/>
    <col min="13331" max="13331" width="14.3984375" style="2" customWidth="1"/>
    <col min="13332" max="13332" width="9.59765625" style="2" customWidth="1"/>
    <col min="13333" max="13568" width="9.1328125" style="2"/>
    <col min="13569" max="13569" width="0" style="2" hidden="1" customWidth="1"/>
    <col min="13570" max="13570" width="52" style="2" customWidth="1"/>
    <col min="13571" max="13571" width="0" style="2" hidden="1" customWidth="1"/>
    <col min="13572" max="13574" width="10.59765625" style="2" customWidth="1"/>
    <col min="13575" max="13575" width="11.59765625" style="2" customWidth="1"/>
    <col min="13576" max="13583" width="10.59765625" style="2" customWidth="1"/>
    <col min="13584" max="13585" width="14.3984375" style="2" customWidth="1"/>
    <col min="13586" max="13586" width="13.3984375" style="2" customWidth="1"/>
    <col min="13587" max="13587" width="14.3984375" style="2" customWidth="1"/>
    <col min="13588" max="13588" width="9.59765625" style="2" customWidth="1"/>
    <col min="13589" max="13824" width="9.1328125" style="2"/>
    <col min="13825" max="13825" width="0" style="2" hidden="1" customWidth="1"/>
    <col min="13826" max="13826" width="52" style="2" customWidth="1"/>
    <col min="13827" max="13827" width="0" style="2" hidden="1" customWidth="1"/>
    <col min="13828" max="13830" width="10.59765625" style="2" customWidth="1"/>
    <col min="13831" max="13831" width="11.59765625" style="2" customWidth="1"/>
    <col min="13832" max="13839" width="10.59765625" style="2" customWidth="1"/>
    <col min="13840" max="13841" width="14.3984375" style="2" customWidth="1"/>
    <col min="13842" max="13842" width="13.3984375" style="2" customWidth="1"/>
    <col min="13843" max="13843" width="14.3984375" style="2" customWidth="1"/>
    <col min="13844" max="13844" width="9.59765625" style="2" customWidth="1"/>
    <col min="13845" max="14080" width="9.1328125" style="2"/>
    <col min="14081" max="14081" width="0" style="2" hidden="1" customWidth="1"/>
    <col min="14082" max="14082" width="52" style="2" customWidth="1"/>
    <col min="14083" max="14083" width="0" style="2" hidden="1" customWidth="1"/>
    <col min="14084" max="14086" width="10.59765625" style="2" customWidth="1"/>
    <col min="14087" max="14087" width="11.59765625" style="2" customWidth="1"/>
    <col min="14088" max="14095" width="10.59765625" style="2" customWidth="1"/>
    <col min="14096" max="14097" width="14.3984375" style="2" customWidth="1"/>
    <col min="14098" max="14098" width="13.3984375" style="2" customWidth="1"/>
    <col min="14099" max="14099" width="14.3984375" style="2" customWidth="1"/>
    <col min="14100" max="14100" width="9.59765625" style="2" customWidth="1"/>
    <col min="14101" max="14336" width="9.1328125" style="2"/>
    <col min="14337" max="14337" width="0" style="2" hidden="1" customWidth="1"/>
    <col min="14338" max="14338" width="52" style="2" customWidth="1"/>
    <col min="14339" max="14339" width="0" style="2" hidden="1" customWidth="1"/>
    <col min="14340" max="14342" width="10.59765625" style="2" customWidth="1"/>
    <col min="14343" max="14343" width="11.59765625" style="2" customWidth="1"/>
    <col min="14344" max="14351" width="10.59765625" style="2" customWidth="1"/>
    <col min="14352" max="14353" width="14.3984375" style="2" customWidth="1"/>
    <col min="14354" max="14354" width="13.3984375" style="2" customWidth="1"/>
    <col min="14355" max="14355" width="14.3984375" style="2" customWidth="1"/>
    <col min="14356" max="14356" width="9.59765625" style="2" customWidth="1"/>
    <col min="14357" max="14592" width="9.1328125" style="2"/>
    <col min="14593" max="14593" width="0" style="2" hidden="1" customWidth="1"/>
    <col min="14594" max="14594" width="52" style="2" customWidth="1"/>
    <col min="14595" max="14595" width="0" style="2" hidden="1" customWidth="1"/>
    <col min="14596" max="14598" width="10.59765625" style="2" customWidth="1"/>
    <col min="14599" max="14599" width="11.59765625" style="2" customWidth="1"/>
    <col min="14600" max="14607" width="10.59765625" style="2" customWidth="1"/>
    <col min="14608" max="14609" width="14.3984375" style="2" customWidth="1"/>
    <col min="14610" max="14610" width="13.3984375" style="2" customWidth="1"/>
    <col min="14611" max="14611" width="14.3984375" style="2" customWidth="1"/>
    <col min="14612" max="14612" width="9.59765625" style="2" customWidth="1"/>
    <col min="14613" max="14848" width="9.1328125" style="2"/>
    <col min="14849" max="14849" width="0" style="2" hidden="1" customWidth="1"/>
    <col min="14850" max="14850" width="52" style="2" customWidth="1"/>
    <col min="14851" max="14851" width="0" style="2" hidden="1" customWidth="1"/>
    <col min="14852" max="14854" width="10.59765625" style="2" customWidth="1"/>
    <col min="14855" max="14855" width="11.59765625" style="2" customWidth="1"/>
    <col min="14856" max="14863" width="10.59765625" style="2" customWidth="1"/>
    <col min="14864" max="14865" width="14.3984375" style="2" customWidth="1"/>
    <col min="14866" max="14866" width="13.3984375" style="2" customWidth="1"/>
    <col min="14867" max="14867" width="14.3984375" style="2" customWidth="1"/>
    <col min="14868" max="14868" width="9.59765625" style="2" customWidth="1"/>
    <col min="14869" max="15104" width="9.1328125" style="2"/>
    <col min="15105" max="15105" width="0" style="2" hidden="1" customWidth="1"/>
    <col min="15106" max="15106" width="52" style="2" customWidth="1"/>
    <col min="15107" max="15107" width="0" style="2" hidden="1" customWidth="1"/>
    <col min="15108" max="15110" width="10.59765625" style="2" customWidth="1"/>
    <col min="15111" max="15111" width="11.59765625" style="2" customWidth="1"/>
    <col min="15112" max="15119" width="10.59765625" style="2" customWidth="1"/>
    <col min="15120" max="15121" width="14.3984375" style="2" customWidth="1"/>
    <col min="15122" max="15122" width="13.3984375" style="2" customWidth="1"/>
    <col min="15123" max="15123" width="14.3984375" style="2" customWidth="1"/>
    <col min="15124" max="15124" width="9.59765625" style="2" customWidth="1"/>
    <col min="15125" max="15360" width="9.1328125" style="2"/>
    <col min="15361" max="15361" width="0" style="2" hidden="1" customWidth="1"/>
    <col min="15362" max="15362" width="52" style="2" customWidth="1"/>
    <col min="15363" max="15363" width="0" style="2" hidden="1" customWidth="1"/>
    <col min="15364" max="15366" width="10.59765625" style="2" customWidth="1"/>
    <col min="15367" max="15367" width="11.59765625" style="2" customWidth="1"/>
    <col min="15368" max="15375" width="10.59765625" style="2" customWidth="1"/>
    <col min="15376" max="15377" width="14.3984375" style="2" customWidth="1"/>
    <col min="15378" max="15378" width="13.3984375" style="2" customWidth="1"/>
    <col min="15379" max="15379" width="14.3984375" style="2" customWidth="1"/>
    <col min="15380" max="15380" width="9.59765625" style="2" customWidth="1"/>
    <col min="15381" max="15616" width="9.1328125" style="2"/>
    <col min="15617" max="15617" width="0" style="2" hidden="1" customWidth="1"/>
    <col min="15618" max="15618" width="52" style="2" customWidth="1"/>
    <col min="15619" max="15619" width="0" style="2" hidden="1" customWidth="1"/>
    <col min="15620" max="15622" width="10.59765625" style="2" customWidth="1"/>
    <col min="15623" max="15623" width="11.59765625" style="2" customWidth="1"/>
    <col min="15624" max="15631" width="10.59765625" style="2" customWidth="1"/>
    <col min="15632" max="15633" width="14.3984375" style="2" customWidth="1"/>
    <col min="15634" max="15634" width="13.3984375" style="2" customWidth="1"/>
    <col min="15635" max="15635" width="14.3984375" style="2" customWidth="1"/>
    <col min="15636" max="15636" width="9.59765625" style="2" customWidth="1"/>
    <col min="15637" max="15872" width="9.1328125" style="2"/>
    <col min="15873" max="15873" width="0" style="2" hidden="1" customWidth="1"/>
    <col min="15874" max="15874" width="52" style="2" customWidth="1"/>
    <col min="15875" max="15875" width="0" style="2" hidden="1" customWidth="1"/>
    <col min="15876" max="15878" width="10.59765625" style="2" customWidth="1"/>
    <col min="15879" max="15879" width="11.59765625" style="2" customWidth="1"/>
    <col min="15880" max="15887" width="10.59765625" style="2" customWidth="1"/>
    <col min="15888" max="15889" width="14.3984375" style="2" customWidth="1"/>
    <col min="15890" max="15890" width="13.3984375" style="2" customWidth="1"/>
    <col min="15891" max="15891" width="14.3984375" style="2" customWidth="1"/>
    <col min="15892" max="15892" width="9.59765625" style="2" customWidth="1"/>
    <col min="15893" max="16128" width="9.1328125" style="2"/>
    <col min="16129" max="16129" width="0" style="2" hidden="1" customWidth="1"/>
    <col min="16130" max="16130" width="52" style="2" customWidth="1"/>
    <col min="16131" max="16131" width="0" style="2" hidden="1" customWidth="1"/>
    <col min="16132" max="16134" width="10.59765625" style="2" customWidth="1"/>
    <col min="16135" max="16135" width="11.59765625" style="2" customWidth="1"/>
    <col min="16136" max="16143" width="10.59765625" style="2" customWidth="1"/>
    <col min="16144" max="16145" width="14.3984375" style="2" customWidth="1"/>
    <col min="16146" max="16146" width="13.3984375" style="2" customWidth="1"/>
    <col min="16147" max="16147" width="14.3984375" style="2" customWidth="1"/>
    <col min="16148" max="16148" width="9.59765625" style="2" customWidth="1"/>
    <col min="16149" max="16383" width="9.1328125" style="2"/>
    <col min="16384" max="16384" width="9.1328125" style="2" customWidth="1"/>
  </cols>
  <sheetData>
    <row r="1" spans="1:25" s="223" customFormat="1" ht="17.25">
      <c r="D1" s="224"/>
      <c r="E1" s="224"/>
    </row>
    <row r="2" spans="1:25" s="3" customFormat="1" ht="25.5" customHeight="1">
      <c r="B2" s="108" t="s">
        <v>256</v>
      </c>
      <c r="C2" s="108"/>
    </row>
    <row r="3" spans="1:25" s="4" customFormat="1" ht="5.25" customHeight="1"/>
    <row r="4" spans="1:25" ht="5.0999999999999996" hidden="1" customHeight="1">
      <c r="B4" s="5"/>
      <c r="C4" s="120"/>
      <c r="D4" s="6"/>
      <c r="E4" s="6"/>
      <c r="F4" s="6"/>
      <c r="G4" s="6"/>
      <c r="H4" s="6"/>
      <c r="I4" s="6"/>
      <c r="J4" s="6"/>
      <c r="K4" s="6"/>
      <c r="L4" s="6"/>
      <c r="M4" s="6"/>
      <c r="N4" s="6"/>
      <c r="O4" s="4"/>
      <c r="P4" s="4"/>
      <c r="Q4" s="4"/>
      <c r="R4" s="7"/>
      <c r="S4" s="7"/>
      <c r="T4" s="8"/>
    </row>
    <row r="5" spans="1:25" s="6" customFormat="1" ht="5.0999999999999996" hidden="1" customHeight="1">
      <c r="A5" s="4"/>
      <c r="B5" s="9"/>
      <c r="C5" s="23"/>
      <c r="D5" s="429"/>
      <c r="E5" s="429"/>
      <c r="F5" s="4"/>
      <c r="G5" s="4"/>
      <c r="H5" s="4"/>
      <c r="I5" s="4"/>
      <c r="J5" s="4"/>
      <c r="K5" s="4"/>
      <c r="L5" s="4"/>
      <c r="M5" s="4"/>
      <c r="N5" s="4"/>
      <c r="O5" s="429"/>
      <c r="P5" s="429"/>
      <c r="Q5" s="429"/>
      <c r="R5" s="430"/>
      <c r="S5" s="430"/>
      <c r="T5" s="431"/>
    </row>
    <row r="6" spans="1:25" ht="50.1" customHeight="1">
      <c r="B6" s="703" t="s">
        <v>66</v>
      </c>
      <c r="C6" s="565" t="s">
        <v>235</v>
      </c>
      <c r="D6" s="754" t="s">
        <v>228</v>
      </c>
      <c r="E6" s="755" t="s">
        <v>229</v>
      </c>
      <c r="F6" s="756" t="s">
        <v>7</v>
      </c>
      <c r="G6" s="756" t="s">
        <v>8</v>
      </c>
      <c r="H6" s="756" t="s">
        <v>9</v>
      </c>
      <c r="I6" s="756" t="s">
        <v>10</v>
      </c>
      <c r="J6" s="756" t="s">
        <v>31</v>
      </c>
      <c r="K6" s="756" t="s">
        <v>32</v>
      </c>
      <c r="L6" s="755" t="s">
        <v>33</v>
      </c>
      <c r="M6" s="755" t="s">
        <v>34</v>
      </c>
      <c r="N6" s="756" t="s">
        <v>35</v>
      </c>
      <c r="O6" s="755" t="s">
        <v>389</v>
      </c>
      <c r="P6" s="565" t="s">
        <v>237</v>
      </c>
      <c r="Q6" s="565" t="s">
        <v>236</v>
      </c>
      <c r="R6" s="757" t="s">
        <v>340</v>
      </c>
      <c r="S6" s="565" t="s">
        <v>245</v>
      </c>
      <c r="T6" s="565" t="s">
        <v>67</v>
      </c>
    </row>
    <row r="7" spans="1:25">
      <c r="B7" s="758" t="s">
        <v>68</v>
      </c>
      <c r="C7" s="118"/>
      <c r="D7" s="392"/>
      <c r="E7" s="392"/>
      <c r="F7" s="392"/>
      <c r="G7" s="392"/>
      <c r="H7" s="392"/>
      <c r="I7" s="392"/>
      <c r="J7" s="392"/>
      <c r="K7" s="392"/>
      <c r="L7" s="392"/>
      <c r="M7" s="392"/>
      <c r="N7" s="392"/>
      <c r="O7" s="432"/>
      <c r="P7" s="118"/>
      <c r="Q7" s="118"/>
      <c r="R7" s="432"/>
      <c r="S7" s="117"/>
      <c r="T7" s="759"/>
    </row>
    <row r="8" spans="1:25" ht="12.75">
      <c r="A8" s="116" t="s">
        <v>69</v>
      </c>
      <c r="B8" s="760" t="s">
        <v>70</v>
      </c>
      <c r="C8" s="113">
        <v>0</v>
      </c>
      <c r="D8" s="392">
        <v>15550.48000000001</v>
      </c>
      <c r="E8" s="392">
        <v>29270.54</v>
      </c>
      <c r="F8" s="392">
        <v>28751.61</v>
      </c>
      <c r="G8" s="392">
        <v>20166.63</v>
      </c>
      <c r="H8" s="392">
        <v>22797.070000000003</v>
      </c>
      <c r="I8" s="392">
        <v>18545.739999999998</v>
      </c>
      <c r="J8" s="392">
        <v>22350.460000000006</v>
      </c>
      <c r="K8" s="392">
        <v>21245.590000000007</v>
      </c>
      <c r="L8" s="392">
        <v>22772.040000000008</v>
      </c>
      <c r="M8" s="392">
        <v>21171.370000000006</v>
      </c>
      <c r="N8" s="392">
        <v>16771.599999999999</v>
      </c>
      <c r="O8" s="113">
        <v>24828.44</v>
      </c>
      <c r="P8" s="113">
        <f>SUM(D8:O8)</f>
        <v>264221.57</v>
      </c>
      <c r="Q8" s="113">
        <f>+P8+C8</f>
        <v>264221.57</v>
      </c>
      <c r="R8" s="233">
        <v>254669.84755666537</v>
      </c>
      <c r="S8" s="10">
        <v>14000</v>
      </c>
      <c r="T8" s="766">
        <f>+Q8/(R8+S8)</f>
        <v>0.98344333166851872</v>
      </c>
      <c r="Y8" s="116"/>
    </row>
    <row r="9" spans="1:25" ht="23.25">
      <c r="A9" s="116" t="s">
        <v>71</v>
      </c>
      <c r="B9" s="762" t="s">
        <v>72</v>
      </c>
      <c r="C9" s="119">
        <v>0</v>
      </c>
      <c r="D9" s="396">
        <v>178.03</v>
      </c>
      <c r="E9" s="396">
        <v>777.14</v>
      </c>
      <c r="F9" s="396">
        <v>1462.84</v>
      </c>
      <c r="G9" s="396">
        <v>1485.69</v>
      </c>
      <c r="H9" s="396">
        <v>534.1</v>
      </c>
      <c r="I9" s="396">
        <v>672.04</v>
      </c>
      <c r="J9" s="396">
        <v>441.65999999999997</v>
      </c>
      <c r="K9" s="396">
        <v>534.83000000000004</v>
      </c>
      <c r="L9" s="396">
        <v>517.24</v>
      </c>
      <c r="M9" s="396">
        <v>572.40000000000009</v>
      </c>
      <c r="N9" s="396">
        <v>479.99</v>
      </c>
      <c r="O9" s="113">
        <v>627.16999999999996</v>
      </c>
      <c r="P9" s="119">
        <f>SUM(D9:O9)</f>
        <v>8283.1299999999992</v>
      </c>
      <c r="Q9" s="119">
        <f t="shared" ref="Q9:Q59" si="0">+P9+C9</f>
        <v>8283.1299999999992</v>
      </c>
      <c r="R9" s="233">
        <v>41833.287654737818</v>
      </c>
      <c r="S9" s="11">
        <v>-14000</v>
      </c>
      <c r="T9" s="766">
        <f>+Q9/(R9+S9)</f>
        <v>0.29759797343200434</v>
      </c>
      <c r="Y9" s="116"/>
    </row>
    <row r="10" spans="1:25" ht="12.75">
      <c r="A10" s="116"/>
      <c r="B10" s="591" t="s">
        <v>73</v>
      </c>
      <c r="C10" s="433">
        <v>0</v>
      </c>
      <c r="D10" s="434">
        <f>SUM(D8:D9)</f>
        <v>15728.510000000011</v>
      </c>
      <c r="E10" s="434">
        <f t="shared" ref="E10:P10" si="1">SUM(E8:E9)</f>
        <v>30047.68</v>
      </c>
      <c r="F10" s="434">
        <f t="shared" si="1"/>
        <v>30214.45</v>
      </c>
      <c r="G10" s="434">
        <f t="shared" si="1"/>
        <v>21652.32</v>
      </c>
      <c r="H10" s="434">
        <f t="shared" si="1"/>
        <v>23331.170000000002</v>
      </c>
      <c r="I10" s="434">
        <f t="shared" si="1"/>
        <v>19217.78</v>
      </c>
      <c r="J10" s="434">
        <f t="shared" si="1"/>
        <v>22792.120000000006</v>
      </c>
      <c r="K10" s="434">
        <f t="shared" si="1"/>
        <v>21780.420000000009</v>
      </c>
      <c r="L10" s="434">
        <f t="shared" si="1"/>
        <v>23289.28000000001</v>
      </c>
      <c r="M10" s="434">
        <f t="shared" si="1"/>
        <v>21743.770000000008</v>
      </c>
      <c r="N10" s="434">
        <f t="shared" si="1"/>
        <v>17251.59</v>
      </c>
      <c r="O10" s="433">
        <f t="shared" si="1"/>
        <v>25455.609999999997</v>
      </c>
      <c r="P10" s="433">
        <f t="shared" si="1"/>
        <v>272504.7</v>
      </c>
      <c r="Q10" s="433">
        <f t="shared" si="0"/>
        <v>272504.7</v>
      </c>
      <c r="R10" s="433">
        <f t="shared" ref="R10:S10" si="2">SUM(R8:R9)</f>
        <v>296503.13521140319</v>
      </c>
      <c r="S10" s="433">
        <f t="shared" si="2"/>
        <v>0</v>
      </c>
      <c r="T10" s="763">
        <f>+Q10/R10</f>
        <v>0.91906178262063709</v>
      </c>
      <c r="Y10" s="116"/>
    </row>
    <row r="11" spans="1:25" s="4" customFormat="1" ht="3.75" customHeight="1">
      <c r="A11" s="116"/>
      <c r="B11" s="764"/>
      <c r="C11" s="432"/>
      <c r="D11" s="392"/>
      <c r="E11" s="392"/>
      <c r="F11" s="392"/>
      <c r="G11" s="392"/>
      <c r="H11" s="392"/>
      <c r="I11" s="392"/>
      <c r="J11" s="392"/>
      <c r="K11" s="392"/>
      <c r="L11" s="392"/>
      <c r="M11" s="392"/>
      <c r="N11" s="392"/>
      <c r="O11" s="432"/>
      <c r="P11" s="432"/>
      <c r="Q11" s="432"/>
      <c r="R11" s="432"/>
      <c r="S11" s="435"/>
      <c r="T11" s="765"/>
      <c r="Y11" s="116"/>
    </row>
    <row r="12" spans="1:25" s="4" customFormat="1" ht="12.75">
      <c r="A12" s="116"/>
      <c r="B12" s="758" t="s">
        <v>74</v>
      </c>
      <c r="C12" s="113"/>
      <c r="D12" s="392"/>
      <c r="E12" s="392"/>
      <c r="F12" s="392"/>
      <c r="G12" s="392"/>
      <c r="H12" s="392"/>
      <c r="I12" s="392"/>
      <c r="J12" s="392"/>
      <c r="K12" s="392"/>
      <c r="L12" s="392"/>
      <c r="M12" s="392"/>
      <c r="N12" s="392"/>
      <c r="O12" s="113"/>
      <c r="P12" s="113"/>
      <c r="Q12" s="113"/>
      <c r="R12" s="113"/>
      <c r="S12" s="117"/>
      <c r="T12" s="766"/>
      <c r="Y12" s="116"/>
    </row>
    <row r="13" spans="1:25" ht="12.75">
      <c r="A13" s="116" t="s">
        <v>77</v>
      </c>
      <c r="B13" s="760" t="s">
        <v>78</v>
      </c>
      <c r="C13" s="119">
        <v>0</v>
      </c>
      <c r="D13" s="392">
        <v>16545.89</v>
      </c>
      <c r="E13" s="392">
        <v>27037.46</v>
      </c>
      <c r="F13" s="392">
        <v>30497.96</v>
      </c>
      <c r="G13" s="392">
        <v>24903.98</v>
      </c>
      <c r="H13" s="392">
        <v>25567.489999999991</v>
      </c>
      <c r="I13" s="392">
        <v>27074.290000000008</v>
      </c>
      <c r="J13" s="392">
        <v>31122.070000000007</v>
      </c>
      <c r="K13" s="392">
        <v>29429.819999999996</v>
      </c>
      <c r="L13" s="392">
        <v>29036.119999999995</v>
      </c>
      <c r="M13" s="392">
        <v>28397.239999999991</v>
      </c>
      <c r="N13" s="392">
        <v>23987.279999999999</v>
      </c>
      <c r="O13" s="113">
        <v>28699.009999999995</v>
      </c>
      <c r="P13" s="119">
        <f>SUM(D13:O13)</f>
        <v>322298.61</v>
      </c>
      <c r="Q13" s="119">
        <f t="shared" si="0"/>
        <v>322298.61</v>
      </c>
      <c r="R13" s="113">
        <v>8633974.5333449449</v>
      </c>
      <c r="S13" s="117">
        <v>25000</v>
      </c>
      <c r="T13" s="766">
        <f>+Q13/(R13+S13)</f>
        <v>3.722133709469367E-2</v>
      </c>
      <c r="Y13" s="116"/>
    </row>
    <row r="14" spans="1:25" ht="13.9">
      <c r="A14" s="116"/>
      <c r="B14" s="760" t="s">
        <v>230</v>
      </c>
      <c r="C14" s="113">
        <v>0</v>
      </c>
      <c r="D14" s="396">
        <v>169578.8</v>
      </c>
      <c r="E14" s="396">
        <v>242263.61</v>
      </c>
      <c r="F14" s="396">
        <v>338477.83</v>
      </c>
      <c r="G14" s="396">
        <v>232766.92</v>
      </c>
      <c r="H14" s="396">
        <v>596061.15</v>
      </c>
      <c r="I14" s="396">
        <v>517193.5</v>
      </c>
      <c r="J14" s="396">
        <v>511803.78</v>
      </c>
      <c r="K14" s="396">
        <v>626232.54999999993</v>
      </c>
      <c r="L14" s="396">
        <v>335736.80999999988</v>
      </c>
      <c r="M14" s="396">
        <v>428214.97</v>
      </c>
      <c r="N14" s="396">
        <v>274258.53999999992</v>
      </c>
      <c r="O14" s="113">
        <v>645039.35</v>
      </c>
      <c r="P14" s="113">
        <f>SUM(D14:O14)</f>
        <v>4917627.8099999996</v>
      </c>
      <c r="Q14" s="113">
        <f t="shared" si="0"/>
        <v>4917627.8099999996</v>
      </c>
      <c r="R14" s="113">
        <v>6303511.5183180757</v>
      </c>
      <c r="S14" s="117">
        <v>-25000</v>
      </c>
      <c r="T14" s="766">
        <f>+Q14/(R14+S14)</f>
        <v>0.78324739799431986</v>
      </c>
      <c r="Y14" s="116"/>
    </row>
    <row r="15" spans="1:25" ht="12.75">
      <c r="A15" s="116"/>
      <c r="B15" s="591" t="s">
        <v>79</v>
      </c>
      <c r="C15" s="436">
        <v>0</v>
      </c>
      <c r="D15" s="434">
        <f t="shared" ref="D15:P15" si="3">SUM(D13:D14)</f>
        <v>186124.69</v>
      </c>
      <c r="E15" s="434">
        <f t="shared" si="3"/>
        <v>269301.07</v>
      </c>
      <c r="F15" s="434">
        <f t="shared" si="3"/>
        <v>368975.79000000004</v>
      </c>
      <c r="G15" s="434">
        <f t="shared" si="3"/>
        <v>257670.90000000002</v>
      </c>
      <c r="H15" s="434">
        <f t="shared" si="3"/>
        <v>621628.64</v>
      </c>
      <c r="I15" s="434">
        <f t="shared" si="3"/>
        <v>544267.79</v>
      </c>
      <c r="J15" s="434">
        <f t="shared" si="3"/>
        <v>542925.85000000009</v>
      </c>
      <c r="K15" s="434">
        <f t="shared" si="3"/>
        <v>655662.36999999988</v>
      </c>
      <c r="L15" s="434">
        <f t="shared" si="3"/>
        <v>364772.92999999988</v>
      </c>
      <c r="M15" s="434">
        <f t="shared" si="3"/>
        <v>456612.20999999996</v>
      </c>
      <c r="N15" s="434">
        <f t="shared" si="3"/>
        <v>298245.81999999995</v>
      </c>
      <c r="O15" s="434">
        <f t="shared" si="3"/>
        <v>673738.36</v>
      </c>
      <c r="P15" s="436">
        <f t="shared" si="3"/>
        <v>5239926.42</v>
      </c>
      <c r="Q15" s="436">
        <f t="shared" si="0"/>
        <v>5239926.42</v>
      </c>
      <c r="R15" s="433">
        <f t="shared" ref="R15:S15" si="4">SUM(R13:R14)</f>
        <v>14937486.051663021</v>
      </c>
      <c r="S15" s="433">
        <f t="shared" si="4"/>
        <v>0</v>
      </c>
      <c r="T15" s="763">
        <f>+Q15/R15</f>
        <v>0.35079038078275748</v>
      </c>
      <c r="Y15" s="116"/>
    </row>
    <row r="16" spans="1:25" ht="5.0999999999999996" customHeight="1">
      <c r="A16" s="116"/>
      <c r="B16" s="767"/>
      <c r="C16" s="113"/>
      <c r="D16" s="392"/>
      <c r="E16" s="392"/>
      <c r="F16" s="392"/>
      <c r="G16" s="392"/>
      <c r="H16" s="392"/>
      <c r="I16" s="392"/>
      <c r="J16" s="392"/>
      <c r="K16" s="392"/>
      <c r="L16" s="392"/>
      <c r="M16" s="392"/>
      <c r="N16" s="392"/>
      <c r="O16" s="432"/>
      <c r="P16" s="113"/>
      <c r="Q16" s="113"/>
      <c r="R16" s="113"/>
      <c r="S16" s="117"/>
      <c r="T16" s="766"/>
      <c r="Y16" s="116"/>
    </row>
    <row r="17" spans="1:25" ht="12.75">
      <c r="A17" s="116"/>
      <c r="B17" s="768" t="s">
        <v>80</v>
      </c>
      <c r="C17" s="113"/>
      <c r="D17" s="392"/>
      <c r="E17" s="392"/>
      <c r="F17" s="392"/>
      <c r="G17" s="392"/>
      <c r="H17" s="392"/>
      <c r="I17" s="392"/>
      <c r="J17" s="392"/>
      <c r="K17" s="392"/>
      <c r="L17" s="392"/>
      <c r="M17" s="392"/>
      <c r="N17" s="392"/>
      <c r="O17" s="113"/>
      <c r="P17" s="113"/>
      <c r="Q17" s="113"/>
      <c r="R17" s="113"/>
      <c r="S17" s="769"/>
      <c r="T17" s="766"/>
      <c r="Y17" s="116"/>
    </row>
    <row r="18" spans="1:25" ht="12.75">
      <c r="A18" s="116" t="s">
        <v>81</v>
      </c>
      <c r="B18" s="760" t="s">
        <v>82</v>
      </c>
      <c r="C18" s="113">
        <v>0</v>
      </c>
      <c r="D18" s="392">
        <v>7349.8300000000008</v>
      </c>
      <c r="E18" s="392">
        <v>0</v>
      </c>
      <c r="F18" s="392">
        <v>0</v>
      </c>
      <c r="G18" s="392">
        <v>0</v>
      </c>
      <c r="H18" s="392">
        <v>0</v>
      </c>
      <c r="I18" s="392">
        <v>0</v>
      </c>
      <c r="J18" s="392">
        <v>0</v>
      </c>
      <c r="K18" s="392">
        <v>0</v>
      </c>
      <c r="L18" s="392">
        <v>0</v>
      </c>
      <c r="M18" s="392">
        <v>0</v>
      </c>
      <c r="N18" s="392">
        <v>0</v>
      </c>
      <c r="O18" s="113">
        <v>0</v>
      </c>
      <c r="P18" s="113">
        <f>SUM(D18:O18)</f>
        <v>7349.8300000000008</v>
      </c>
      <c r="Q18" s="113">
        <f t="shared" si="0"/>
        <v>7349.8300000000008</v>
      </c>
      <c r="R18" s="235">
        <v>30000</v>
      </c>
      <c r="S18" s="13"/>
      <c r="T18" s="770">
        <f>+Q18/R18</f>
        <v>0.24499433333333337</v>
      </c>
      <c r="Y18" s="116"/>
    </row>
    <row r="19" spans="1:25" ht="12.75">
      <c r="A19" s="116"/>
      <c r="B19" s="591" t="s">
        <v>83</v>
      </c>
      <c r="C19" s="436">
        <v>0</v>
      </c>
      <c r="D19" s="434">
        <f>D18</f>
        <v>7349.8300000000008</v>
      </c>
      <c r="E19" s="434">
        <f>E18</f>
        <v>0</v>
      </c>
      <c r="F19" s="434">
        <f t="shared" ref="F19:P19" si="5">F18</f>
        <v>0</v>
      </c>
      <c r="G19" s="434">
        <f t="shared" si="5"/>
        <v>0</v>
      </c>
      <c r="H19" s="434">
        <f t="shared" si="5"/>
        <v>0</v>
      </c>
      <c r="I19" s="434">
        <f t="shared" si="5"/>
        <v>0</v>
      </c>
      <c r="J19" s="434">
        <f t="shared" si="5"/>
        <v>0</v>
      </c>
      <c r="K19" s="434">
        <f t="shared" si="5"/>
        <v>0</v>
      </c>
      <c r="L19" s="434">
        <f t="shared" si="5"/>
        <v>0</v>
      </c>
      <c r="M19" s="434">
        <f t="shared" si="5"/>
        <v>0</v>
      </c>
      <c r="N19" s="434">
        <f t="shared" si="5"/>
        <v>0</v>
      </c>
      <c r="O19" s="434">
        <f t="shared" si="5"/>
        <v>0</v>
      </c>
      <c r="P19" s="436">
        <f t="shared" si="5"/>
        <v>7349.8300000000008</v>
      </c>
      <c r="Q19" s="436">
        <f t="shared" si="0"/>
        <v>7349.8300000000008</v>
      </c>
      <c r="R19" s="433">
        <f t="shared" ref="R19" si="6">R18</f>
        <v>30000</v>
      </c>
      <c r="S19" s="433">
        <f>S18</f>
        <v>0</v>
      </c>
      <c r="T19" s="763">
        <f>+Q19/R19</f>
        <v>0.24499433333333337</v>
      </c>
      <c r="Y19" s="116"/>
    </row>
    <row r="20" spans="1:25" ht="3" customHeight="1">
      <c r="A20" s="116"/>
      <c r="B20" s="760"/>
      <c r="C20" s="113"/>
      <c r="D20" s="392"/>
      <c r="E20" s="392"/>
      <c r="F20" s="392"/>
      <c r="G20" s="392"/>
      <c r="H20" s="392"/>
      <c r="I20" s="392"/>
      <c r="J20" s="392"/>
      <c r="K20" s="55"/>
      <c r="L20" s="392"/>
      <c r="M20" s="392"/>
      <c r="N20" s="392"/>
      <c r="O20" s="432"/>
      <c r="P20" s="113"/>
      <c r="Q20" s="113">
        <f t="shared" si="0"/>
        <v>0</v>
      </c>
      <c r="R20" s="233"/>
      <c r="S20" s="10"/>
      <c r="T20" s="761"/>
      <c r="Y20" s="116"/>
    </row>
    <row r="21" spans="1:25" ht="12.75">
      <c r="A21" s="116"/>
      <c r="B21" s="758" t="s">
        <v>84</v>
      </c>
      <c r="C21" s="113"/>
      <c r="D21" s="392"/>
      <c r="E21" s="392"/>
      <c r="F21" s="392"/>
      <c r="G21" s="392"/>
      <c r="H21" s="392"/>
      <c r="I21" s="392"/>
      <c r="J21" s="392"/>
      <c r="K21" s="392"/>
      <c r="L21" s="392"/>
      <c r="M21" s="392"/>
      <c r="N21" s="392"/>
      <c r="O21" s="113"/>
      <c r="P21" s="113"/>
      <c r="Q21" s="113"/>
      <c r="R21" s="113"/>
      <c r="S21" s="117"/>
      <c r="T21" s="766"/>
      <c r="Y21" s="116"/>
    </row>
    <row r="22" spans="1:25" ht="12.75">
      <c r="A22" s="116" t="s">
        <v>85</v>
      </c>
      <c r="B22" s="760" t="s">
        <v>204</v>
      </c>
      <c r="C22" s="113">
        <v>0</v>
      </c>
      <c r="D22" s="392">
        <v>19970.509999999998</v>
      </c>
      <c r="E22" s="392">
        <v>175175.27000000002</v>
      </c>
      <c r="F22" s="392">
        <v>92591.289999999979</v>
      </c>
      <c r="G22" s="392">
        <v>120413.09</v>
      </c>
      <c r="H22" s="392">
        <v>267444.0500000001</v>
      </c>
      <c r="I22" s="392">
        <v>181132.12</v>
      </c>
      <c r="J22" s="392">
        <v>137441.38999999998</v>
      </c>
      <c r="K22" s="392">
        <v>153471.35999999996</v>
      </c>
      <c r="L22" s="392">
        <v>188489.05000000002</v>
      </c>
      <c r="M22" s="392">
        <v>138713.39000000001</v>
      </c>
      <c r="N22" s="392">
        <v>128257.78</v>
      </c>
      <c r="O22" s="113">
        <v>123190.09</v>
      </c>
      <c r="P22" s="113">
        <f>SUM(D22:O22)</f>
        <v>1726289.3900000001</v>
      </c>
      <c r="Q22" s="113">
        <f t="shared" si="0"/>
        <v>1726289.3900000001</v>
      </c>
      <c r="R22" s="113">
        <v>3619167.54591286</v>
      </c>
      <c r="S22" s="117">
        <v>40000</v>
      </c>
      <c r="T22" s="766">
        <f>+Q22/(R22+S22)</f>
        <v>0.47177107042507377</v>
      </c>
      <c r="Y22" s="116"/>
    </row>
    <row r="23" spans="1:25" ht="13.9">
      <c r="A23" s="116" t="s">
        <v>86</v>
      </c>
      <c r="B23" s="760" t="s">
        <v>366</v>
      </c>
      <c r="C23" s="113">
        <v>0</v>
      </c>
      <c r="D23" s="392">
        <v>58626.350000000006</v>
      </c>
      <c r="E23" s="392">
        <v>38551.9</v>
      </c>
      <c r="F23" s="392">
        <v>45433.13</v>
      </c>
      <c r="G23" s="392">
        <v>56979.93</v>
      </c>
      <c r="H23" s="392">
        <v>88207.38</v>
      </c>
      <c r="I23" s="392">
        <v>69708.860000000015</v>
      </c>
      <c r="J23" s="392">
        <v>40348.729999999989</v>
      </c>
      <c r="K23" s="392">
        <v>104181.73999999999</v>
      </c>
      <c r="L23" s="392">
        <v>-22214.059999999998</v>
      </c>
      <c r="M23" s="392">
        <v>44257.639999999956</v>
      </c>
      <c r="N23" s="392">
        <v>59305.840000000004</v>
      </c>
      <c r="O23" s="113">
        <v>50850.49</v>
      </c>
      <c r="P23" s="113">
        <f>SUM(D23:O23)</f>
        <v>634237.92999999993</v>
      </c>
      <c r="Q23" s="113">
        <f t="shared" si="0"/>
        <v>634237.92999999993</v>
      </c>
      <c r="R23" s="234">
        <v>1390050.6692108577</v>
      </c>
      <c r="S23" s="12">
        <v>-40000</v>
      </c>
      <c r="T23" s="766">
        <f>+Q23/(R23+S23)</f>
        <v>0.46978824163001948</v>
      </c>
      <c r="Y23" s="116"/>
    </row>
    <row r="24" spans="1:25" ht="12.75">
      <c r="A24" s="116"/>
      <c r="B24" s="591" t="s">
        <v>88</v>
      </c>
      <c r="C24" s="436">
        <v>0</v>
      </c>
      <c r="D24" s="434">
        <f>SUM(D22:D23)</f>
        <v>78596.86</v>
      </c>
      <c r="E24" s="434">
        <f>SUM(E22:E23)</f>
        <v>213727.17</v>
      </c>
      <c r="F24" s="434">
        <f t="shared" ref="F24:P24" si="7">SUM(F22:F23)</f>
        <v>138024.41999999998</v>
      </c>
      <c r="G24" s="434">
        <f t="shared" si="7"/>
        <v>177393.02</v>
      </c>
      <c r="H24" s="434">
        <f t="shared" si="7"/>
        <v>355651.43000000011</v>
      </c>
      <c r="I24" s="434">
        <f t="shared" si="7"/>
        <v>250840.98</v>
      </c>
      <c r="J24" s="434">
        <f t="shared" si="7"/>
        <v>177790.11999999997</v>
      </c>
      <c r="K24" s="434">
        <f t="shared" si="7"/>
        <v>257653.09999999995</v>
      </c>
      <c r="L24" s="434">
        <f t="shared" si="7"/>
        <v>166274.99000000002</v>
      </c>
      <c r="M24" s="434">
        <f t="shared" si="7"/>
        <v>182971.02999999997</v>
      </c>
      <c r="N24" s="434">
        <f t="shared" si="7"/>
        <v>187563.62</v>
      </c>
      <c r="O24" s="434">
        <f t="shared" si="7"/>
        <v>174040.58</v>
      </c>
      <c r="P24" s="436">
        <f t="shared" si="7"/>
        <v>2360527.3200000003</v>
      </c>
      <c r="Q24" s="436">
        <f t="shared" si="0"/>
        <v>2360527.3200000003</v>
      </c>
      <c r="R24" s="433">
        <f t="shared" ref="R24:S24" si="8">SUM(R22:R23)</f>
        <v>5009218.2151237177</v>
      </c>
      <c r="S24" s="436">
        <f t="shared" si="8"/>
        <v>0</v>
      </c>
      <c r="T24" s="763">
        <f>+Q24/R24</f>
        <v>0.4712366717970381</v>
      </c>
      <c r="Y24" s="116"/>
    </row>
    <row r="25" spans="1:25" ht="3" customHeight="1">
      <c r="A25" s="116"/>
      <c r="B25" s="760"/>
      <c r="C25" s="113"/>
      <c r="D25" s="392"/>
      <c r="E25" s="392"/>
      <c r="F25" s="392"/>
      <c r="G25" s="392"/>
      <c r="H25" s="392"/>
      <c r="I25" s="392"/>
      <c r="J25" s="392"/>
      <c r="K25" s="392"/>
      <c r="L25" s="392"/>
      <c r="M25" s="392"/>
      <c r="N25" s="392"/>
      <c r="O25" s="432"/>
      <c r="P25" s="113"/>
      <c r="Q25" s="113"/>
      <c r="R25" s="113"/>
      <c r="S25" s="117"/>
      <c r="T25" s="766"/>
      <c r="Y25" s="116"/>
    </row>
    <row r="26" spans="1:25" ht="12.75">
      <c r="A26" s="116"/>
      <c r="B26" s="771" t="s">
        <v>89</v>
      </c>
      <c r="C26" s="113"/>
      <c r="D26" s="392"/>
      <c r="E26" s="392"/>
      <c r="F26" s="392"/>
      <c r="G26" s="392"/>
      <c r="H26" s="392"/>
      <c r="I26" s="392"/>
      <c r="J26" s="392"/>
      <c r="K26" s="392"/>
      <c r="L26" s="392"/>
      <c r="M26" s="392"/>
      <c r="N26" s="392"/>
      <c r="O26" s="113"/>
      <c r="P26" s="113"/>
      <c r="Q26" s="113"/>
      <c r="R26" s="113"/>
      <c r="S26" s="117"/>
      <c r="T26" s="766"/>
      <c r="Y26" s="116"/>
    </row>
    <row r="27" spans="1:25" ht="12.75">
      <c r="A27" s="116" t="s">
        <v>90</v>
      </c>
      <c r="B27" s="760" t="s">
        <v>91</v>
      </c>
      <c r="C27" s="113">
        <v>0</v>
      </c>
      <c r="D27" s="392">
        <v>26599.060000000005</v>
      </c>
      <c r="E27" s="392">
        <v>27443.9</v>
      </c>
      <c r="F27" s="392">
        <v>51590.74</v>
      </c>
      <c r="G27" s="392">
        <v>52105.99</v>
      </c>
      <c r="H27" s="392">
        <v>38929.189999999995</v>
      </c>
      <c r="I27" s="392">
        <v>40486.210000000006</v>
      </c>
      <c r="J27" s="392">
        <v>46023.749999999993</v>
      </c>
      <c r="K27" s="392">
        <v>50603.150000000009</v>
      </c>
      <c r="L27" s="392">
        <v>45510.340000000004</v>
      </c>
      <c r="M27" s="392">
        <v>41046.070000000007</v>
      </c>
      <c r="N27" s="392">
        <v>40682.62000000001</v>
      </c>
      <c r="O27" s="113">
        <v>54026.44</v>
      </c>
      <c r="P27" s="113">
        <f>SUM(D27:O27)</f>
        <v>515047.46000000008</v>
      </c>
      <c r="Q27" s="113">
        <f t="shared" si="0"/>
        <v>515047.46000000008</v>
      </c>
      <c r="R27" s="113">
        <v>2089886.993886725</v>
      </c>
      <c r="S27" s="117"/>
      <c r="T27" s="766">
        <f>+Q27/R27</f>
        <v>0.24644751678277416</v>
      </c>
      <c r="Y27" s="116"/>
    </row>
    <row r="28" spans="1:25" ht="12.75">
      <c r="A28" s="216" t="s">
        <v>93</v>
      </c>
      <c r="B28" s="760" t="s">
        <v>94</v>
      </c>
      <c r="C28" s="113">
        <v>0</v>
      </c>
      <c r="D28" s="392">
        <v>14004.830000000002</v>
      </c>
      <c r="E28" s="392">
        <v>10909.88</v>
      </c>
      <c r="F28" s="392">
        <v>48330.18</v>
      </c>
      <c r="G28" s="392">
        <v>13973.26</v>
      </c>
      <c r="H28" s="392">
        <v>17799.169999999995</v>
      </c>
      <c r="I28" s="392">
        <v>15076.14</v>
      </c>
      <c r="J28" s="392">
        <v>23738.240000000002</v>
      </c>
      <c r="K28" s="392">
        <v>27305.179999999993</v>
      </c>
      <c r="L28" s="392">
        <v>22035.710000000003</v>
      </c>
      <c r="M28" s="392">
        <v>12621.420000000002</v>
      </c>
      <c r="N28" s="392">
        <v>24629.180000000008</v>
      </c>
      <c r="O28" s="113">
        <v>38978.69</v>
      </c>
      <c r="P28" s="113">
        <f>SUM(D28:O28)</f>
        <v>269401.88</v>
      </c>
      <c r="Q28" s="113">
        <f t="shared" si="0"/>
        <v>269401.88</v>
      </c>
      <c r="R28" s="113">
        <v>596914.84139251488</v>
      </c>
      <c r="S28" s="117"/>
      <c r="T28" s="766">
        <f>+Q28/R28</f>
        <v>0.45132380922465404</v>
      </c>
      <c r="Y28" s="116"/>
    </row>
    <row r="29" spans="1:25" ht="12.75">
      <c r="A29" s="116"/>
      <c r="B29" s="591" t="s">
        <v>95</v>
      </c>
      <c r="C29" s="433">
        <v>0</v>
      </c>
      <c r="D29" s="434">
        <f t="shared" ref="D29:P29" si="9">SUM(D27:D28)</f>
        <v>40603.890000000007</v>
      </c>
      <c r="E29" s="434">
        <f t="shared" si="9"/>
        <v>38353.78</v>
      </c>
      <c r="F29" s="434">
        <f t="shared" si="9"/>
        <v>99920.92</v>
      </c>
      <c r="G29" s="434">
        <f t="shared" si="9"/>
        <v>66079.25</v>
      </c>
      <c r="H29" s="434">
        <f t="shared" si="9"/>
        <v>56728.359999999986</v>
      </c>
      <c r="I29" s="434">
        <f t="shared" si="9"/>
        <v>55562.350000000006</v>
      </c>
      <c r="J29" s="434">
        <f t="shared" si="9"/>
        <v>69761.989999999991</v>
      </c>
      <c r="K29" s="434">
        <f t="shared" si="9"/>
        <v>77908.33</v>
      </c>
      <c r="L29" s="434">
        <f t="shared" si="9"/>
        <v>67546.05</v>
      </c>
      <c r="M29" s="434">
        <f t="shared" si="9"/>
        <v>53667.490000000005</v>
      </c>
      <c r="N29" s="434">
        <f t="shared" si="9"/>
        <v>65311.800000000017</v>
      </c>
      <c r="O29" s="433">
        <f t="shared" si="9"/>
        <v>93005.13</v>
      </c>
      <c r="P29" s="433">
        <f t="shared" si="9"/>
        <v>784449.34000000008</v>
      </c>
      <c r="Q29" s="433">
        <f t="shared" si="0"/>
        <v>784449.34000000008</v>
      </c>
      <c r="R29" s="433">
        <f t="shared" ref="R29:S29" si="10">SUM(R27:R28)</f>
        <v>2686801.8352792398</v>
      </c>
      <c r="S29" s="436">
        <f t="shared" si="10"/>
        <v>0</v>
      </c>
      <c r="T29" s="763">
        <f>+Q29/R29</f>
        <v>0.29196397356132969</v>
      </c>
      <c r="Y29" s="116"/>
    </row>
    <row r="30" spans="1:25" ht="3" customHeight="1">
      <c r="A30" s="116"/>
      <c r="B30" s="760"/>
      <c r="C30" s="113"/>
      <c r="D30" s="392"/>
      <c r="E30" s="392"/>
      <c r="F30" s="392"/>
      <c r="G30" s="392"/>
      <c r="H30" s="392"/>
      <c r="I30" s="392"/>
      <c r="J30" s="392"/>
      <c r="K30" s="392"/>
      <c r="L30" s="392"/>
      <c r="M30" s="392"/>
      <c r="N30" s="392"/>
      <c r="O30" s="432"/>
      <c r="P30" s="113"/>
      <c r="Q30" s="113"/>
      <c r="R30" s="113"/>
      <c r="S30" s="117"/>
      <c r="T30" s="766"/>
      <c r="Y30" s="116"/>
    </row>
    <row r="31" spans="1:25" ht="12.75" customHeight="1">
      <c r="A31" s="116"/>
      <c r="B31" s="768" t="s">
        <v>96</v>
      </c>
      <c r="C31" s="113"/>
      <c r="D31" s="392"/>
      <c r="E31" s="392"/>
      <c r="F31" s="392"/>
      <c r="G31" s="392"/>
      <c r="H31" s="392"/>
      <c r="I31" s="392"/>
      <c r="J31" s="392"/>
      <c r="K31" s="392"/>
      <c r="L31" s="392"/>
      <c r="M31" s="392"/>
      <c r="N31" s="392"/>
      <c r="O31" s="113"/>
      <c r="P31" s="113"/>
      <c r="Q31" s="113"/>
      <c r="R31" s="113"/>
      <c r="S31" s="117"/>
      <c r="T31" s="766"/>
      <c r="Y31" s="116"/>
    </row>
    <row r="32" spans="1:25" ht="12.75">
      <c r="A32" s="216" t="s">
        <v>97</v>
      </c>
      <c r="B32" s="760" t="s">
        <v>98</v>
      </c>
      <c r="C32" s="113">
        <v>0</v>
      </c>
      <c r="D32" s="392">
        <v>28551.670000000002</v>
      </c>
      <c r="E32" s="392">
        <v>54448.72</v>
      </c>
      <c r="F32" s="392">
        <v>44361.41</v>
      </c>
      <c r="G32" s="392">
        <v>71981.98</v>
      </c>
      <c r="H32" s="392">
        <v>122970.71999999997</v>
      </c>
      <c r="I32" s="392">
        <v>57110.009999999995</v>
      </c>
      <c r="J32" s="392">
        <v>74172.13</v>
      </c>
      <c r="K32" s="392">
        <v>47289.409999999982</v>
      </c>
      <c r="L32" s="392">
        <v>106247.30000000002</v>
      </c>
      <c r="M32" s="392">
        <v>116759.70999999998</v>
      </c>
      <c r="N32" s="392">
        <v>143658.73000000001</v>
      </c>
      <c r="O32" s="113">
        <v>207203.7</v>
      </c>
      <c r="P32" s="113">
        <f>SUM(D32:O32)</f>
        <v>1074755.49</v>
      </c>
      <c r="Q32" s="113">
        <f t="shared" si="0"/>
        <v>1074755.49</v>
      </c>
      <c r="R32" s="113">
        <v>2854566.477868923</v>
      </c>
      <c r="S32" s="117"/>
      <c r="T32" s="766">
        <f>+Q32/R32</f>
        <v>0.37650392742030619</v>
      </c>
      <c r="Y32" s="116"/>
    </row>
    <row r="33" spans="1:25" ht="12.75">
      <c r="A33" s="216"/>
      <c r="B33" s="760" t="s">
        <v>231</v>
      </c>
      <c r="C33" s="113"/>
      <c r="D33" s="392">
        <v>0</v>
      </c>
      <c r="E33" s="392">
        <v>0</v>
      </c>
      <c r="F33" s="392">
        <v>0</v>
      </c>
      <c r="G33" s="392">
        <v>0</v>
      </c>
      <c r="H33" s="392">
        <v>0</v>
      </c>
      <c r="I33" s="392">
        <v>0</v>
      </c>
      <c r="J33" s="392">
        <v>0</v>
      </c>
      <c r="K33" s="392">
        <v>0</v>
      </c>
      <c r="L33" s="392">
        <v>0</v>
      </c>
      <c r="M33" s="392">
        <v>0</v>
      </c>
      <c r="N33" s="392">
        <v>0</v>
      </c>
      <c r="O33" s="113">
        <v>0</v>
      </c>
      <c r="P33" s="113">
        <f>SUM(D33:O33)</f>
        <v>0</v>
      </c>
      <c r="Q33" s="113">
        <f t="shared" si="0"/>
        <v>0</v>
      </c>
      <c r="R33" s="113">
        <v>394823.7774407565</v>
      </c>
      <c r="S33" s="117"/>
      <c r="T33" s="766">
        <f>+Q33/R33</f>
        <v>0</v>
      </c>
      <c r="Y33" s="116"/>
    </row>
    <row r="34" spans="1:25" ht="12.75">
      <c r="A34" s="116"/>
      <c r="B34" s="591" t="s">
        <v>99</v>
      </c>
      <c r="C34" s="436">
        <v>0</v>
      </c>
      <c r="D34" s="434">
        <f t="shared" ref="D34:P34" si="11">SUM(D32:D32)</f>
        <v>28551.670000000002</v>
      </c>
      <c r="E34" s="434">
        <f t="shared" si="11"/>
        <v>54448.72</v>
      </c>
      <c r="F34" s="434">
        <f t="shared" si="11"/>
        <v>44361.41</v>
      </c>
      <c r="G34" s="434">
        <f t="shared" si="11"/>
        <v>71981.98</v>
      </c>
      <c r="H34" s="434">
        <f t="shared" si="11"/>
        <v>122970.71999999997</v>
      </c>
      <c r="I34" s="434">
        <f t="shared" si="11"/>
        <v>57110.009999999995</v>
      </c>
      <c r="J34" s="434">
        <f t="shared" si="11"/>
        <v>74172.13</v>
      </c>
      <c r="K34" s="434">
        <f t="shared" si="11"/>
        <v>47289.409999999982</v>
      </c>
      <c r="L34" s="434">
        <f t="shared" si="11"/>
        <v>106247.30000000002</v>
      </c>
      <c r="M34" s="434">
        <f t="shared" si="11"/>
        <v>116759.70999999998</v>
      </c>
      <c r="N34" s="434">
        <f t="shared" si="11"/>
        <v>143658.73000000001</v>
      </c>
      <c r="O34" s="434">
        <f t="shared" si="11"/>
        <v>207203.7</v>
      </c>
      <c r="P34" s="436">
        <f t="shared" si="11"/>
        <v>1074755.49</v>
      </c>
      <c r="Q34" s="436">
        <f t="shared" si="0"/>
        <v>1074755.49</v>
      </c>
      <c r="R34" s="433">
        <f>SUM(R32:R33)</f>
        <v>3249390.2553096795</v>
      </c>
      <c r="S34" s="436">
        <f t="shared" ref="S34" si="12">SUM(S32:S32)</f>
        <v>0</v>
      </c>
      <c r="T34" s="763">
        <f>+Q34/R34</f>
        <v>0.33075605130648478</v>
      </c>
      <c r="Y34" s="116"/>
    </row>
    <row r="35" spans="1:25" ht="3" customHeight="1">
      <c r="A35" s="116"/>
      <c r="B35" s="760"/>
      <c r="C35" s="113"/>
      <c r="D35" s="392"/>
      <c r="E35" s="392"/>
      <c r="F35" s="392"/>
      <c r="G35" s="392"/>
      <c r="H35" s="392"/>
      <c r="I35" s="392"/>
      <c r="J35" s="392"/>
      <c r="K35" s="392"/>
      <c r="L35" s="392"/>
      <c r="M35" s="392"/>
      <c r="N35" s="392"/>
      <c r="O35" s="432"/>
      <c r="P35" s="113"/>
      <c r="Q35" s="113"/>
      <c r="R35" s="233"/>
      <c r="S35" s="10"/>
      <c r="T35" s="761"/>
      <c r="Y35" s="116"/>
    </row>
    <row r="36" spans="1:25" ht="12.75" customHeight="1">
      <c r="A36" s="116"/>
      <c r="B36" s="758" t="s">
        <v>100</v>
      </c>
      <c r="C36" s="113"/>
      <c r="D36" s="392"/>
      <c r="E36" s="392"/>
      <c r="F36" s="772"/>
      <c r="G36" s="392"/>
      <c r="H36" s="392"/>
      <c r="I36" s="392"/>
      <c r="J36" s="392"/>
      <c r="K36" s="392"/>
      <c r="L36" s="392"/>
      <c r="M36" s="392"/>
      <c r="N36" s="392"/>
      <c r="O36" s="113"/>
      <c r="P36" s="113"/>
      <c r="Q36" s="113"/>
      <c r="R36" s="113"/>
      <c r="S36" s="117"/>
      <c r="T36" s="766"/>
      <c r="Y36" s="116"/>
    </row>
    <row r="37" spans="1:25" ht="12.75">
      <c r="A37" s="116" t="s">
        <v>101</v>
      </c>
      <c r="B37" s="760" t="s">
        <v>232</v>
      </c>
      <c r="C37" s="113">
        <v>0</v>
      </c>
      <c r="D37" s="392">
        <v>58984.88</v>
      </c>
      <c r="E37" s="392">
        <v>56992.560000000005</v>
      </c>
      <c r="F37" s="392">
        <v>118753.54999999999</v>
      </c>
      <c r="G37" s="392">
        <v>114097.14</v>
      </c>
      <c r="H37" s="392">
        <v>352892.35000000003</v>
      </c>
      <c r="I37" s="392">
        <v>483365.54</v>
      </c>
      <c r="J37" s="392">
        <v>192652.91999999998</v>
      </c>
      <c r="K37" s="392">
        <v>221136.46</v>
      </c>
      <c r="L37" s="392">
        <v>86122.109999999986</v>
      </c>
      <c r="M37" s="392">
        <v>167497.22</v>
      </c>
      <c r="N37" s="392">
        <v>165664.57</v>
      </c>
      <c r="O37" s="113">
        <v>143754.86000000002</v>
      </c>
      <c r="P37" s="113">
        <f>SUM(D37:O37)</f>
        <v>2161914.1599999997</v>
      </c>
      <c r="Q37" s="113">
        <f t="shared" si="0"/>
        <v>2161914.1599999997</v>
      </c>
      <c r="R37" s="113">
        <v>2979350.7927004034</v>
      </c>
      <c r="S37" s="117"/>
      <c r="T37" s="766">
        <f>+Q37/R37</f>
        <v>0.72563263288660917</v>
      </c>
      <c r="Y37" s="116"/>
    </row>
    <row r="38" spans="1:25" ht="12.75">
      <c r="A38" s="116" t="s">
        <v>102</v>
      </c>
      <c r="B38" s="760" t="s">
        <v>103</v>
      </c>
      <c r="C38" s="113">
        <v>0</v>
      </c>
      <c r="D38" s="392">
        <v>5054.34</v>
      </c>
      <c r="E38" s="392">
        <v>10767.21</v>
      </c>
      <c r="F38" s="392">
        <v>14584.86</v>
      </c>
      <c r="G38" s="392">
        <v>9091.2999999999993</v>
      </c>
      <c r="H38" s="392">
        <v>9380.9699999999993</v>
      </c>
      <c r="I38" s="392">
        <v>10967.890000000001</v>
      </c>
      <c r="J38" s="392">
        <v>6948.1699999999983</v>
      </c>
      <c r="K38" s="392">
        <v>5810.9399999999987</v>
      </c>
      <c r="L38" s="392">
        <v>5048.659999999998</v>
      </c>
      <c r="M38" s="392">
        <v>2459.6299999999992</v>
      </c>
      <c r="N38" s="392">
        <v>4597.6499999999987</v>
      </c>
      <c r="O38" s="113">
        <v>7647.22</v>
      </c>
      <c r="P38" s="113">
        <f>SUM(D38:O38)</f>
        <v>92358.84</v>
      </c>
      <c r="Q38" s="113">
        <f t="shared" si="0"/>
        <v>92358.84</v>
      </c>
      <c r="R38" s="113">
        <v>233344.36252349665</v>
      </c>
      <c r="S38" s="117"/>
      <c r="T38" s="766">
        <f>+Q38/R38</f>
        <v>0.39580489111109296</v>
      </c>
      <c r="Y38" s="116"/>
    </row>
    <row r="39" spans="1:25" ht="12.75">
      <c r="A39" s="116"/>
      <c r="B39" s="591" t="s">
        <v>104</v>
      </c>
      <c r="C39" s="436">
        <v>0</v>
      </c>
      <c r="D39" s="434">
        <f t="shared" ref="D39:P39" si="13">SUM(D37:D38)</f>
        <v>64039.22</v>
      </c>
      <c r="E39" s="434">
        <f t="shared" si="13"/>
        <v>67759.77</v>
      </c>
      <c r="F39" s="434">
        <f t="shared" si="13"/>
        <v>133338.40999999997</v>
      </c>
      <c r="G39" s="434">
        <f t="shared" si="13"/>
        <v>123188.44</v>
      </c>
      <c r="H39" s="434">
        <f t="shared" si="13"/>
        <v>362273.32</v>
      </c>
      <c r="I39" s="434">
        <f t="shared" si="13"/>
        <v>494333.43</v>
      </c>
      <c r="J39" s="434">
        <f t="shared" si="13"/>
        <v>199601.08999999997</v>
      </c>
      <c r="K39" s="434">
        <f t="shared" si="13"/>
        <v>226947.4</v>
      </c>
      <c r="L39" s="434">
        <f t="shared" si="13"/>
        <v>91170.76999999999</v>
      </c>
      <c r="M39" s="434">
        <f t="shared" si="13"/>
        <v>169956.85</v>
      </c>
      <c r="N39" s="434">
        <f t="shared" si="13"/>
        <v>170262.22</v>
      </c>
      <c r="O39" s="434">
        <f t="shared" si="13"/>
        <v>151402.08000000002</v>
      </c>
      <c r="P39" s="436">
        <f t="shared" si="13"/>
        <v>2254272.9999999995</v>
      </c>
      <c r="Q39" s="436">
        <f t="shared" si="0"/>
        <v>2254272.9999999995</v>
      </c>
      <c r="R39" s="434">
        <f>SUM(R37:R38)</f>
        <v>3212695.1552239</v>
      </c>
      <c r="S39" s="436">
        <f>SUM(S37:S38)</f>
        <v>0</v>
      </c>
      <c r="T39" s="763">
        <f>+Q39/R39</f>
        <v>0.70167659584337194</v>
      </c>
      <c r="Y39" s="116"/>
    </row>
    <row r="40" spans="1:25" ht="5.25" customHeight="1">
      <c r="A40" s="116"/>
      <c r="B40" s="760"/>
      <c r="C40" s="113"/>
      <c r="D40" s="393"/>
      <c r="E40" s="393"/>
      <c r="F40" s="393"/>
      <c r="G40" s="393"/>
      <c r="H40" s="393"/>
      <c r="I40" s="393"/>
      <c r="J40" s="393"/>
      <c r="K40" s="393"/>
      <c r="L40" s="393"/>
      <c r="M40" s="393"/>
      <c r="N40" s="393"/>
      <c r="O40" s="432"/>
      <c r="P40" s="113"/>
      <c r="Q40" s="113"/>
      <c r="R40" s="113"/>
      <c r="S40" s="117"/>
      <c r="T40" s="766"/>
      <c r="Y40" s="116"/>
    </row>
    <row r="41" spans="1:25" ht="12.75">
      <c r="A41" s="116"/>
      <c r="B41" s="758" t="s">
        <v>105</v>
      </c>
      <c r="C41" s="113"/>
      <c r="D41" s="392"/>
      <c r="E41" s="392"/>
      <c r="F41" s="392"/>
      <c r="G41" s="392"/>
      <c r="H41" s="392"/>
      <c r="I41" s="392"/>
      <c r="J41" s="392"/>
      <c r="K41" s="392"/>
      <c r="L41" s="392"/>
      <c r="M41" s="392"/>
      <c r="N41" s="392"/>
      <c r="O41" s="113"/>
      <c r="P41" s="113"/>
      <c r="Q41" s="113"/>
      <c r="R41" s="113"/>
      <c r="S41" s="117"/>
      <c r="T41" s="766"/>
      <c r="Y41" s="116"/>
    </row>
    <row r="42" spans="1:25" ht="12.75">
      <c r="A42" s="116" t="s">
        <v>106</v>
      </c>
      <c r="B42" s="760" t="s">
        <v>107</v>
      </c>
      <c r="C42" s="113">
        <v>0</v>
      </c>
      <c r="D42" s="392">
        <v>294359.04000000004</v>
      </c>
      <c r="E42" s="392">
        <v>542627.01</v>
      </c>
      <c r="F42" s="392">
        <v>692527.48</v>
      </c>
      <c r="G42" s="392">
        <v>564941.92000000004</v>
      </c>
      <c r="H42" s="392">
        <v>462601.99999999994</v>
      </c>
      <c r="I42" s="392">
        <v>451139.80999999994</v>
      </c>
      <c r="J42" s="392">
        <v>359925.42000000004</v>
      </c>
      <c r="K42" s="392">
        <v>410032.00999999989</v>
      </c>
      <c r="L42" s="392">
        <v>605890.83999999985</v>
      </c>
      <c r="M42" s="392">
        <v>401173.51999999984</v>
      </c>
      <c r="N42" s="392">
        <v>440845.3</v>
      </c>
      <c r="O42" s="113">
        <v>183778.08000000002</v>
      </c>
      <c r="P42" s="113">
        <f>SUM(D42:O42)</f>
        <v>5409842.4299999988</v>
      </c>
      <c r="Q42" s="113">
        <f t="shared" si="0"/>
        <v>5409842.4299999988</v>
      </c>
      <c r="R42" s="113">
        <v>6177126.3368064966</v>
      </c>
      <c r="S42" s="117"/>
      <c r="T42" s="766">
        <f>+Q42/R42</f>
        <v>0.87578626937988535</v>
      </c>
      <c r="Y42" s="116"/>
    </row>
    <row r="43" spans="1:25" ht="12.75">
      <c r="A43" s="116" t="s">
        <v>108</v>
      </c>
      <c r="B43" s="760" t="s">
        <v>109</v>
      </c>
      <c r="C43" s="113">
        <v>0</v>
      </c>
      <c r="D43" s="392">
        <v>375895.37</v>
      </c>
      <c r="E43" s="392">
        <v>223241.05</v>
      </c>
      <c r="F43" s="392">
        <v>311558.06</v>
      </c>
      <c r="G43" s="392">
        <v>325758.83</v>
      </c>
      <c r="H43" s="392">
        <v>341921.62</v>
      </c>
      <c r="I43" s="392">
        <v>325216.7</v>
      </c>
      <c r="J43" s="392">
        <v>172399.42</v>
      </c>
      <c r="K43" s="392">
        <v>209700.34999999998</v>
      </c>
      <c r="L43" s="392">
        <v>468938.18</v>
      </c>
      <c r="M43" s="392">
        <v>295780.55000000005</v>
      </c>
      <c r="N43" s="392">
        <v>327128.67</v>
      </c>
      <c r="O43" s="113">
        <v>-67410.279999999926</v>
      </c>
      <c r="P43" s="113">
        <f>SUM(D43:O43)</f>
        <v>3310128.52</v>
      </c>
      <c r="Q43" s="113">
        <f t="shared" si="0"/>
        <v>3310128.52</v>
      </c>
      <c r="R43" s="113">
        <v>5409731.8788116276</v>
      </c>
      <c r="S43" s="117"/>
      <c r="T43" s="766">
        <f>+Q43/R43</f>
        <v>0.61188402570649136</v>
      </c>
      <c r="Y43" s="116"/>
    </row>
    <row r="44" spans="1:25" ht="12.75">
      <c r="A44" s="116"/>
      <c r="B44" s="760" t="s">
        <v>110</v>
      </c>
      <c r="C44" s="113">
        <v>0</v>
      </c>
      <c r="D44" s="392">
        <v>186802.6</v>
      </c>
      <c r="E44" s="392">
        <v>358491.77</v>
      </c>
      <c r="F44" s="392">
        <v>377420.61</v>
      </c>
      <c r="G44" s="392">
        <v>390125.75</v>
      </c>
      <c r="H44" s="392">
        <v>257856.22999999995</v>
      </c>
      <c r="I44" s="392">
        <v>390825.05</v>
      </c>
      <c r="J44" s="392">
        <v>135379.44</v>
      </c>
      <c r="K44" s="392">
        <v>181386.56</v>
      </c>
      <c r="L44" s="392">
        <v>377545.16</v>
      </c>
      <c r="M44" s="392">
        <v>174100.82999999996</v>
      </c>
      <c r="N44" s="392">
        <v>252629.09000000003</v>
      </c>
      <c r="O44" s="113">
        <v>-74569.300000000032</v>
      </c>
      <c r="P44" s="113">
        <f>SUM(D44:O44)</f>
        <v>3007993.79</v>
      </c>
      <c r="Q44" s="113">
        <f t="shared" si="0"/>
        <v>3007993.79</v>
      </c>
      <c r="R44" s="113">
        <v>4373894.3907406498</v>
      </c>
      <c r="S44" s="117"/>
      <c r="T44" s="766">
        <f>+Q44/R44</f>
        <v>0.68771523070328267</v>
      </c>
      <c r="Y44" s="116"/>
    </row>
    <row r="45" spans="1:25" ht="12.75">
      <c r="A45" s="116"/>
      <c r="B45" s="760" t="s">
        <v>111</v>
      </c>
      <c r="C45" s="113">
        <v>0</v>
      </c>
      <c r="D45" s="392">
        <v>28308.25</v>
      </c>
      <c r="E45" s="392">
        <v>94019.33</v>
      </c>
      <c r="F45" s="392">
        <v>65599.649999999994</v>
      </c>
      <c r="G45" s="392">
        <v>52801.97</v>
      </c>
      <c r="H45" s="392">
        <v>59949.19999999999</v>
      </c>
      <c r="I45" s="392">
        <v>87964.92999999992</v>
      </c>
      <c r="J45" s="392">
        <v>66159.79999999993</v>
      </c>
      <c r="K45" s="392">
        <v>78113.819999999963</v>
      </c>
      <c r="L45" s="392">
        <v>90378.040000000037</v>
      </c>
      <c r="M45" s="392">
        <v>87744.459999999977</v>
      </c>
      <c r="N45" s="392">
        <v>89519.75999999998</v>
      </c>
      <c r="O45" s="113">
        <v>116254.83999999997</v>
      </c>
      <c r="P45" s="113">
        <f>SUM(D45:O45)</f>
        <v>916814.04999999981</v>
      </c>
      <c r="Q45" s="113">
        <f t="shared" si="0"/>
        <v>916814.04999999981</v>
      </c>
      <c r="R45" s="113">
        <v>1568932.26266734</v>
      </c>
      <c r="S45" s="117"/>
      <c r="T45" s="766">
        <f>+Q45/R45</f>
        <v>0.58435540642227934</v>
      </c>
      <c r="Y45" s="116"/>
    </row>
    <row r="46" spans="1:25" ht="12.75">
      <c r="A46" s="116"/>
      <c r="B46" s="591" t="s">
        <v>112</v>
      </c>
      <c r="C46" s="436">
        <v>0</v>
      </c>
      <c r="D46" s="434">
        <f>SUM(D42:D45)</f>
        <v>885365.26</v>
      </c>
      <c r="E46" s="434">
        <f>SUM(E42:E45)</f>
        <v>1218379.1600000001</v>
      </c>
      <c r="F46" s="434">
        <f t="shared" ref="F46:P46" si="14">SUM(F42:F45)</f>
        <v>1447105.7999999998</v>
      </c>
      <c r="G46" s="434">
        <f t="shared" si="14"/>
        <v>1333628.47</v>
      </c>
      <c r="H46" s="434">
        <f t="shared" si="14"/>
        <v>1122329.0499999998</v>
      </c>
      <c r="I46" s="434">
        <f t="shared" si="14"/>
        <v>1255146.49</v>
      </c>
      <c r="J46" s="434">
        <f t="shared" si="14"/>
        <v>733864.08</v>
      </c>
      <c r="K46" s="434">
        <f t="shared" si="14"/>
        <v>879232.73999999987</v>
      </c>
      <c r="L46" s="434">
        <f t="shared" si="14"/>
        <v>1542752.2199999997</v>
      </c>
      <c r="M46" s="434">
        <f t="shared" si="14"/>
        <v>958799.35999999975</v>
      </c>
      <c r="N46" s="434">
        <f t="shared" si="14"/>
        <v>1110122.82</v>
      </c>
      <c r="O46" s="434">
        <f t="shared" si="14"/>
        <v>158053.34000000003</v>
      </c>
      <c r="P46" s="436">
        <f t="shared" si="14"/>
        <v>12644778.789999999</v>
      </c>
      <c r="Q46" s="436">
        <f t="shared" si="0"/>
        <v>12644778.789999999</v>
      </c>
      <c r="R46" s="434">
        <f>SUM(R42:R45)</f>
        <v>17529684.869026113</v>
      </c>
      <c r="S46" s="436">
        <f>SUM(S42:S45)</f>
        <v>0</v>
      </c>
      <c r="T46" s="763">
        <f>+Q46/R46</f>
        <v>0.72133520279891361</v>
      </c>
      <c r="Y46" s="116"/>
    </row>
    <row r="47" spans="1:25" ht="5.0999999999999996" customHeight="1">
      <c r="A47" s="116"/>
      <c r="B47" s="773"/>
      <c r="C47" s="113"/>
      <c r="D47" s="392"/>
      <c r="E47" s="392"/>
      <c r="F47" s="392"/>
      <c r="G47" s="392"/>
      <c r="H47" s="392"/>
      <c r="I47" s="392"/>
      <c r="J47" s="392"/>
      <c r="K47" s="392"/>
      <c r="L47" s="392"/>
      <c r="M47" s="392"/>
      <c r="N47" s="392"/>
      <c r="O47" s="432"/>
      <c r="P47" s="113"/>
      <c r="Q47" s="113"/>
      <c r="R47" s="113"/>
      <c r="S47" s="117"/>
      <c r="T47" s="766"/>
      <c r="Y47" s="116"/>
    </row>
    <row r="48" spans="1:25" ht="26.25" customHeight="1">
      <c r="A48" s="116"/>
      <c r="B48" s="758" t="s">
        <v>342</v>
      </c>
      <c r="C48" s="113"/>
      <c r="D48" s="392"/>
      <c r="E48" s="392"/>
      <c r="F48" s="392"/>
      <c r="G48" s="392"/>
      <c r="H48" s="392"/>
      <c r="I48" s="392"/>
      <c r="J48" s="392"/>
      <c r="K48" s="392"/>
      <c r="L48" s="392"/>
      <c r="M48" s="392"/>
      <c r="N48" s="392"/>
      <c r="O48" s="113"/>
      <c r="P48" s="113"/>
      <c r="Q48" s="113"/>
      <c r="R48" s="113"/>
      <c r="S48" s="117"/>
      <c r="T48" s="766"/>
      <c r="Y48" s="116"/>
    </row>
    <row r="49" spans="1:25" ht="12.75">
      <c r="A49" s="116" t="s">
        <v>114</v>
      </c>
      <c r="B49" s="760" t="s">
        <v>233</v>
      </c>
      <c r="C49" s="113">
        <v>0</v>
      </c>
      <c r="D49" s="392">
        <v>0</v>
      </c>
      <c r="E49" s="392">
        <v>0</v>
      </c>
      <c r="F49" s="392">
        <v>0</v>
      </c>
      <c r="G49" s="392">
        <v>0</v>
      </c>
      <c r="H49" s="392">
        <v>0</v>
      </c>
      <c r="I49" s="392">
        <v>0</v>
      </c>
      <c r="J49" s="392">
        <v>0</v>
      </c>
      <c r="K49" s="392">
        <v>0</v>
      </c>
      <c r="L49" s="392">
        <v>0</v>
      </c>
      <c r="M49" s="392">
        <v>0</v>
      </c>
      <c r="N49" s="392">
        <v>0</v>
      </c>
      <c r="O49" s="113">
        <v>0</v>
      </c>
      <c r="P49" s="113">
        <f>SUM(D49:O49)</f>
        <v>0</v>
      </c>
      <c r="Q49" s="113">
        <f t="shared" ref="Q49" si="15">+P49+C49</f>
        <v>0</v>
      </c>
      <c r="R49" s="113">
        <v>2000000</v>
      </c>
      <c r="S49" s="117"/>
      <c r="T49" s="766">
        <v>0</v>
      </c>
      <c r="Y49" s="116"/>
    </row>
    <row r="50" spans="1:25" ht="12.75">
      <c r="A50" s="116" t="s">
        <v>114</v>
      </c>
      <c r="B50" s="760" t="s">
        <v>219</v>
      </c>
      <c r="C50" s="113">
        <v>0</v>
      </c>
      <c r="D50" s="392">
        <v>0</v>
      </c>
      <c r="E50" s="392">
        <v>0</v>
      </c>
      <c r="F50" s="392">
        <v>0</v>
      </c>
      <c r="G50" s="392">
        <v>0</v>
      </c>
      <c r="H50" s="392">
        <v>0</v>
      </c>
      <c r="I50" s="392">
        <v>0</v>
      </c>
      <c r="J50" s="392">
        <v>0</v>
      </c>
      <c r="K50" s="392">
        <v>0</v>
      </c>
      <c r="L50" s="392">
        <v>0</v>
      </c>
      <c r="M50" s="392">
        <v>0</v>
      </c>
      <c r="N50" s="392">
        <v>0</v>
      </c>
      <c r="O50" s="113">
        <v>13562.22</v>
      </c>
      <c r="P50" s="113">
        <f>SUM(D50:O50)</f>
        <v>13562.22</v>
      </c>
      <c r="Q50" s="113">
        <f t="shared" si="0"/>
        <v>13562.22</v>
      </c>
      <c r="R50" s="113">
        <v>1264000</v>
      </c>
      <c r="S50" s="117"/>
      <c r="T50" s="766">
        <v>0</v>
      </c>
      <c r="Y50" s="116"/>
    </row>
    <row r="51" spans="1:25" s="4" customFormat="1" ht="13.35" customHeight="1">
      <c r="B51" s="591" t="s">
        <v>116</v>
      </c>
      <c r="C51" s="436">
        <v>0</v>
      </c>
      <c r="D51" s="434">
        <f t="shared" ref="D51:P51" si="16">SUM(D50:D50)</f>
        <v>0</v>
      </c>
      <c r="E51" s="434">
        <f t="shared" si="16"/>
        <v>0</v>
      </c>
      <c r="F51" s="434">
        <f t="shared" si="16"/>
        <v>0</v>
      </c>
      <c r="G51" s="434">
        <f t="shared" si="16"/>
        <v>0</v>
      </c>
      <c r="H51" s="434">
        <f t="shared" si="16"/>
        <v>0</v>
      </c>
      <c r="I51" s="434">
        <f t="shared" si="16"/>
        <v>0</v>
      </c>
      <c r="J51" s="434">
        <f t="shared" si="16"/>
        <v>0</v>
      </c>
      <c r="K51" s="434">
        <f t="shared" si="16"/>
        <v>0</v>
      </c>
      <c r="L51" s="434">
        <f t="shared" si="16"/>
        <v>0</v>
      </c>
      <c r="M51" s="434">
        <f t="shared" si="16"/>
        <v>0</v>
      </c>
      <c r="N51" s="434">
        <f t="shared" si="16"/>
        <v>0</v>
      </c>
      <c r="O51" s="434">
        <f t="shared" si="16"/>
        <v>13562.22</v>
      </c>
      <c r="P51" s="436">
        <f t="shared" si="16"/>
        <v>13562.22</v>
      </c>
      <c r="Q51" s="436">
        <f t="shared" si="0"/>
        <v>13562.22</v>
      </c>
      <c r="R51" s="433">
        <f>SUM(R49:R50)</f>
        <v>3264000</v>
      </c>
      <c r="S51" s="436">
        <f t="shared" ref="S51" si="17">SUM(S50:S50)</f>
        <v>0</v>
      </c>
      <c r="T51" s="763">
        <v>0</v>
      </c>
    </row>
    <row r="52" spans="1:25" ht="3" customHeight="1">
      <c r="A52" s="116"/>
      <c r="B52" s="760"/>
      <c r="C52" s="113"/>
      <c r="D52" s="392"/>
      <c r="E52" s="392"/>
      <c r="F52" s="392"/>
      <c r="G52" s="392"/>
      <c r="H52" s="392"/>
      <c r="I52" s="392"/>
      <c r="J52" s="392"/>
      <c r="K52" s="392"/>
      <c r="L52" s="392"/>
      <c r="M52" s="392"/>
      <c r="N52" s="392"/>
      <c r="O52" s="432"/>
      <c r="P52" s="113"/>
      <c r="Q52" s="113"/>
      <c r="R52" s="113"/>
      <c r="S52" s="117"/>
      <c r="T52" s="766"/>
      <c r="Y52" s="116"/>
    </row>
    <row r="53" spans="1:25" ht="11.25" customHeight="1">
      <c r="A53" s="116"/>
      <c r="B53" s="758" t="s">
        <v>117</v>
      </c>
      <c r="C53" s="113"/>
      <c r="D53" s="392"/>
      <c r="E53" s="392"/>
      <c r="F53" s="392"/>
      <c r="G53" s="392"/>
      <c r="H53" s="392"/>
      <c r="I53" s="392"/>
      <c r="J53" s="392"/>
      <c r="K53" s="392"/>
      <c r="L53" s="392"/>
      <c r="M53" s="392"/>
      <c r="N53" s="392"/>
      <c r="O53" s="113"/>
      <c r="P53" s="113"/>
      <c r="Q53" s="113"/>
      <c r="R53" s="113"/>
      <c r="S53" s="117"/>
      <c r="T53" s="766"/>
      <c r="Y53" s="116"/>
    </row>
    <row r="54" spans="1:25" ht="13.9">
      <c r="A54" s="116"/>
      <c r="B54" s="760" t="s">
        <v>336</v>
      </c>
      <c r="C54" s="113">
        <v>44107.070000000007</v>
      </c>
      <c r="D54" s="392">
        <v>20849.029999999988</v>
      </c>
      <c r="E54" s="392">
        <v>32727.78</v>
      </c>
      <c r="F54" s="392">
        <v>34265.67</v>
      </c>
      <c r="G54" s="392">
        <v>18939.060000000001</v>
      </c>
      <c r="H54" s="392">
        <v>19745.22</v>
      </c>
      <c r="I54" s="392">
        <v>26433.689999999995</v>
      </c>
      <c r="J54" s="392">
        <v>4835.08</v>
      </c>
      <c r="K54" s="392">
        <v>10257.509999999998</v>
      </c>
      <c r="L54" s="392">
        <v>8886.19</v>
      </c>
      <c r="M54" s="392">
        <v>11303.18</v>
      </c>
      <c r="N54" s="392">
        <v>18146.95</v>
      </c>
      <c r="O54" s="113">
        <v>13498.380000000001</v>
      </c>
      <c r="P54" s="113">
        <f t="shared" ref="P54:P55" si="18">SUM(D54:O54)</f>
        <v>219887.74</v>
      </c>
      <c r="Q54" s="113">
        <f t="shared" si="0"/>
        <v>263994.81</v>
      </c>
      <c r="R54" s="234">
        <v>12000000</v>
      </c>
      <c r="S54" s="12"/>
      <c r="T54" s="770">
        <f>+Q54/R54</f>
        <v>2.1999567500000001E-2</v>
      </c>
      <c r="Y54" s="116"/>
    </row>
    <row r="55" spans="1:25" ht="12.75">
      <c r="A55" s="116"/>
      <c r="B55" s="760" t="s">
        <v>234</v>
      </c>
      <c r="C55" s="113">
        <v>0</v>
      </c>
      <c r="D55" s="392">
        <v>28575.470000000005</v>
      </c>
      <c r="E55" s="392">
        <v>76038.73</v>
      </c>
      <c r="F55" s="392">
        <v>69564.81</v>
      </c>
      <c r="G55" s="392">
        <v>76693.740000000005</v>
      </c>
      <c r="H55" s="392">
        <v>97030.52999999997</v>
      </c>
      <c r="I55" s="392">
        <v>124622.03999999994</v>
      </c>
      <c r="J55" s="392">
        <v>64573.839999999975</v>
      </c>
      <c r="K55" s="392">
        <v>27504.149999999991</v>
      </c>
      <c r="L55" s="392">
        <v>15996.499999999989</v>
      </c>
      <c r="M55" s="392">
        <v>35383.659999999996</v>
      </c>
      <c r="N55" s="392">
        <v>23805.19</v>
      </c>
      <c r="O55" s="222">
        <v>-4344.5700000000006</v>
      </c>
      <c r="P55" s="113">
        <f t="shared" si="18"/>
        <v>635444.09</v>
      </c>
      <c r="Q55" s="113">
        <f t="shared" si="0"/>
        <v>635444.09</v>
      </c>
      <c r="R55" s="234">
        <v>648395.13214067032</v>
      </c>
      <c r="S55" s="12"/>
      <c r="T55" s="770">
        <f>+Q55/R55</f>
        <v>0.98002600343726731</v>
      </c>
      <c r="Y55" s="116"/>
    </row>
    <row r="56" spans="1:25" ht="12.75">
      <c r="A56" s="116"/>
      <c r="B56" s="591" t="s">
        <v>120</v>
      </c>
      <c r="C56" s="436">
        <v>44107.070000000007</v>
      </c>
      <c r="D56" s="434">
        <f>SUM(D54:D55)</f>
        <v>49424.499999999993</v>
      </c>
      <c r="E56" s="434">
        <f t="shared" ref="E56:O56" si="19">SUM(E54:E55)</f>
        <v>108766.51</v>
      </c>
      <c r="F56" s="434">
        <f t="shared" si="19"/>
        <v>103830.48</v>
      </c>
      <c r="G56" s="434">
        <f t="shared" si="19"/>
        <v>95632.8</v>
      </c>
      <c r="H56" s="434">
        <f t="shared" si="19"/>
        <v>116775.74999999997</v>
      </c>
      <c r="I56" s="434">
        <f t="shared" si="19"/>
        <v>151055.72999999992</v>
      </c>
      <c r="J56" s="434">
        <f t="shared" si="19"/>
        <v>69408.919999999969</v>
      </c>
      <c r="K56" s="434">
        <f t="shared" si="19"/>
        <v>37761.659999999989</v>
      </c>
      <c r="L56" s="434">
        <f t="shared" si="19"/>
        <v>24882.689999999988</v>
      </c>
      <c r="M56" s="434">
        <f t="shared" si="19"/>
        <v>46686.84</v>
      </c>
      <c r="N56" s="434">
        <f t="shared" si="19"/>
        <v>41952.14</v>
      </c>
      <c r="O56" s="434">
        <f t="shared" si="19"/>
        <v>9153.8100000000013</v>
      </c>
      <c r="P56" s="436">
        <f>SUM(P54:P55)</f>
        <v>855331.83</v>
      </c>
      <c r="Q56" s="436">
        <f t="shared" si="0"/>
        <v>899438.89999999991</v>
      </c>
      <c r="R56" s="434">
        <f>SUM(R54:R55)</f>
        <v>12648395.13214067</v>
      </c>
      <c r="S56" s="436">
        <f t="shared" ref="S56" si="20">SUM(S55:S55)</f>
        <v>0</v>
      </c>
      <c r="T56" s="763">
        <f>+Q56/R56</f>
        <v>7.1110910957742579E-2</v>
      </c>
      <c r="Y56" s="116"/>
    </row>
    <row r="57" spans="1:25" s="4" customFormat="1" ht="7.5" customHeight="1">
      <c r="B57" s="767"/>
      <c r="C57" s="436"/>
      <c r="D57" s="434"/>
      <c r="E57" s="434"/>
      <c r="F57" s="434"/>
      <c r="G57" s="434"/>
      <c r="H57" s="434"/>
      <c r="I57" s="434"/>
      <c r="J57" s="434"/>
      <c r="K57" s="434"/>
      <c r="L57" s="434"/>
      <c r="M57" s="434"/>
      <c r="N57" s="434"/>
      <c r="O57" s="113"/>
      <c r="P57" s="436"/>
      <c r="Q57" s="436"/>
      <c r="R57" s="113"/>
      <c r="S57" s="117"/>
      <c r="T57" s="766"/>
    </row>
    <row r="58" spans="1:25" s="4" customFormat="1" ht="35.25" thickBot="1">
      <c r="B58" s="774" t="s">
        <v>121</v>
      </c>
      <c r="C58" s="113">
        <v>0</v>
      </c>
      <c r="D58" s="392">
        <v>198466.45</v>
      </c>
      <c r="E58" s="392">
        <v>204301.39</v>
      </c>
      <c r="F58" s="392">
        <v>207863.37</v>
      </c>
      <c r="G58" s="392">
        <v>202534.09</v>
      </c>
      <c r="H58" s="392">
        <v>202128.66999999998</v>
      </c>
      <c r="I58" s="392">
        <v>200363.77000000002</v>
      </c>
      <c r="J58" s="392">
        <v>200379.32</v>
      </c>
      <c r="K58" s="392">
        <v>199360.90999999997</v>
      </c>
      <c r="L58" s="392">
        <v>196983.00999999998</v>
      </c>
      <c r="M58" s="392">
        <v>198884.26</v>
      </c>
      <c r="N58" s="392">
        <v>197159.32</v>
      </c>
      <c r="O58" s="433">
        <v>195065.97999999998</v>
      </c>
      <c r="P58" s="113">
        <f>SUM(D58:O58)</f>
        <v>2403490.54</v>
      </c>
      <c r="Q58" s="113">
        <f t="shared" si="0"/>
        <v>2403490.54</v>
      </c>
      <c r="R58" s="433">
        <v>0</v>
      </c>
      <c r="S58" s="436">
        <f>SUM(S56:S57)</f>
        <v>0</v>
      </c>
      <c r="T58" s="775">
        <v>0</v>
      </c>
    </row>
    <row r="59" spans="1:25" s="4" customFormat="1" ht="15" customHeight="1">
      <c r="B59" s="776" t="s">
        <v>337</v>
      </c>
      <c r="C59" s="777">
        <v>44107.070000000007</v>
      </c>
      <c r="D59" s="778">
        <f t="shared" ref="D59:P59" si="21">D10+D15+D19+D24+D29+D34+D39+D46+D51+D56+D58</f>
        <v>1554250.8800000001</v>
      </c>
      <c r="E59" s="779">
        <f t="shared" si="21"/>
        <v>2205085.25</v>
      </c>
      <c r="F59" s="779">
        <f t="shared" si="21"/>
        <v>2573635.0500000003</v>
      </c>
      <c r="G59" s="779">
        <f t="shared" si="21"/>
        <v>2349761.2699999996</v>
      </c>
      <c r="H59" s="779">
        <f t="shared" si="21"/>
        <v>2983817.11</v>
      </c>
      <c r="I59" s="779">
        <f t="shared" si="21"/>
        <v>3027898.33</v>
      </c>
      <c r="J59" s="779">
        <f t="shared" si="21"/>
        <v>2090695.6199999999</v>
      </c>
      <c r="K59" s="779">
        <f t="shared" si="21"/>
        <v>2403596.34</v>
      </c>
      <c r="L59" s="779">
        <f t="shared" si="21"/>
        <v>2583919.2399999998</v>
      </c>
      <c r="M59" s="779">
        <f t="shared" si="21"/>
        <v>2206081.5199999996</v>
      </c>
      <c r="N59" s="779">
        <f t="shared" si="21"/>
        <v>2231528.06</v>
      </c>
      <c r="O59" s="779">
        <f t="shared" si="21"/>
        <v>1700680.81</v>
      </c>
      <c r="P59" s="777">
        <f t="shared" si="21"/>
        <v>27910949.479999997</v>
      </c>
      <c r="Q59" s="777">
        <f t="shared" si="0"/>
        <v>27955056.549999997</v>
      </c>
      <c r="R59" s="779">
        <f>R10+R15+R19+R24+R29+R34+R39+R46+R51+R56+R58</f>
        <v>62864174.648977742</v>
      </c>
      <c r="S59" s="777">
        <f>S10+S15+S19+S24+S29+S34+S39+S46+S51+S56+S58</f>
        <v>0</v>
      </c>
      <c r="T59" s="780">
        <f>+Q59/R59</f>
        <v>0.4446897888359469</v>
      </c>
    </row>
    <row r="60" spans="1:25" ht="8.25" customHeight="1" thickBot="1">
      <c r="B60" s="14"/>
      <c r="C60" s="74"/>
      <c r="D60" s="392"/>
      <c r="E60" s="392"/>
      <c r="F60" s="392"/>
      <c r="G60" s="392"/>
      <c r="H60" s="392"/>
      <c r="I60" s="392"/>
      <c r="J60" s="392"/>
      <c r="K60" s="392"/>
      <c r="L60" s="392"/>
      <c r="M60" s="392"/>
      <c r="N60" s="392"/>
      <c r="O60" s="392"/>
      <c r="P60" s="392"/>
      <c r="Q60" s="392"/>
      <c r="R60" s="392"/>
      <c r="S60" s="392"/>
      <c r="T60" s="392"/>
    </row>
    <row r="61" spans="1:25" ht="23.65" thickBot="1">
      <c r="B61" s="831" t="s">
        <v>388</v>
      </c>
      <c r="C61" s="832">
        <v>0</v>
      </c>
      <c r="E61" s="392"/>
      <c r="F61" s="392"/>
      <c r="G61" s="392"/>
      <c r="H61" s="392"/>
      <c r="I61" s="392"/>
      <c r="J61" s="392"/>
      <c r="O61" s="392"/>
      <c r="P61" s="392"/>
      <c r="Q61" s="392"/>
      <c r="R61" s="392"/>
      <c r="S61" s="392"/>
      <c r="T61" s="392"/>
    </row>
    <row r="62" spans="1:25" s="4" customFormat="1" ht="6.6" customHeight="1">
      <c r="B62" s="74"/>
      <c r="C62" s="74"/>
      <c r="D62" s="392"/>
      <c r="E62" s="392"/>
      <c r="F62" s="392"/>
      <c r="G62" s="392"/>
      <c r="H62" s="392"/>
      <c r="I62" s="392"/>
      <c r="J62" s="392"/>
      <c r="K62" s="392"/>
      <c r="L62" s="392"/>
      <c r="M62" s="392"/>
      <c r="N62" s="392"/>
      <c r="O62" s="392"/>
      <c r="P62" s="392"/>
      <c r="Q62" s="392"/>
      <c r="R62" s="392"/>
      <c r="S62" s="392"/>
      <c r="T62" s="392"/>
    </row>
    <row r="63" spans="1:25" s="92" customFormat="1" ht="15" customHeight="1">
      <c r="A63" s="214"/>
      <c r="B63" s="939" t="s">
        <v>273</v>
      </c>
      <c r="C63" s="939"/>
      <c r="D63" s="902"/>
      <c r="E63" s="902"/>
      <c r="F63" s="902"/>
      <c r="G63" s="902"/>
      <c r="H63" s="902"/>
      <c r="I63" s="902"/>
      <c r="J63" s="902"/>
      <c r="K63" s="902"/>
      <c r="L63" s="902"/>
      <c r="M63" s="902"/>
      <c r="N63" s="902"/>
      <c r="O63" s="902"/>
      <c r="P63" s="902"/>
      <c r="Q63" s="902"/>
      <c r="R63" s="902"/>
      <c r="S63" s="902"/>
      <c r="T63" s="902"/>
    </row>
    <row r="64" spans="1:25" s="92" customFormat="1" ht="15" customHeight="1">
      <c r="A64" s="214"/>
      <c r="B64" s="942" t="s">
        <v>341</v>
      </c>
      <c r="C64" s="939"/>
      <c r="D64" s="902"/>
      <c r="E64" s="902"/>
      <c r="F64" s="902"/>
      <c r="G64" s="902"/>
      <c r="H64" s="902"/>
      <c r="I64" s="902"/>
      <c r="J64" s="902"/>
      <c r="K64" s="902"/>
      <c r="L64" s="902"/>
      <c r="M64" s="902"/>
      <c r="N64" s="902"/>
      <c r="O64" s="902"/>
      <c r="P64" s="902"/>
      <c r="Q64" s="902"/>
      <c r="R64" s="511"/>
      <c r="S64" s="511"/>
      <c r="T64" s="511"/>
    </row>
    <row r="65" spans="1:20" s="92" customFormat="1" ht="15" customHeight="1">
      <c r="A65" s="214"/>
      <c r="B65" s="939" t="s">
        <v>335</v>
      </c>
      <c r="C65" s="939"/>
      <c r="D65" s="902"/>
      <c r="E65" s="902"/>
      <c r="F65" s="902"/>
      <c r="G65" s="902"/>
      <c r="H65" s="902"/>
      <c r="I65" s="902"/>
      <c r="J65" s="902"/>
      <c r="K65" s="902"/>
      <c r="L65" s="902"/>
      <c r="M65" s="902"/>
      <c r="N65" s="902"/>
      <c r="O65" s="902"/>
      <c r="P65" s="902"/>
      <c r="Q65" s="902"/>
      <c r="R65" s="902"/>
      <c r="S65" s="902"/>
      <c r="T65" s="902"/>
    </row>
    <row r="66" spans="1:20" ht="15" customHeight="1">
      <c r="A66" s="215"/>
      <c r="B66" s="940" t="s">
        <v>338</v>
      </c>
      <c r="C66" s="940"/>
      <c r="D66" s="940"/>
      <c r="E66" s="940"/>
      <c r="F66" s="940"/>
      <c r="G66" s="940"/>
      <c r="H66" s="940"/>
      <c r="I66" s="940"/>
      <c r="J66" s="940"/>
      <c r="K66" s="940"/>
      <c r="L66" s="940"/>
      <c r="M66" s="940"/>
      <c r="N66" s="940"/>
      <c r="O66" s="940"/>
      <c r="P66" s="940"/>
      <c r="Q66" s="940"/>
      <c r="R66" s="941"/>
      <c r="S66" s="941"/>
      <c r="T66" s="941"/>
    </row>
    <row r="67" spans="1:20" ht="14.25">
      <c r="A67" s="215"/>
      <c r="B67" s="512" t="s">
        <v>339</v>
      </c>
      <c r="C67" s="512"/>
      <c r="D67" s="513"/>
      <c r="E67" s="513"/>
      <c r="F67" s="513"/>
      <c r="G67" s="513"/>
      <c r="H67" s="513"/>
      <c r="I67" s="513"/>
      <c r="J67" s="513"/>
      <c r="K67" s="513"/>
      <c r="L67" s="513"/>
      <c r="M67" s="513"/>
      <c r="N67" s="513"/>
      <c r="O67" s="513"/>
      <c r="P67" s="513"/>
      <c r="Q67" s="513"/>
      <c r="R67" s="513"/>
      <c r="S67" s="513"/>
      <c r="T67" s="513"/>
    </row>
    <row r="68" spans="1:20" ht="15" customHeight="1">
      <c r="A68" s="512" t="s">
        <v>367</v>
      </c>
      <c r="B68" s="512" t="s">
        <v>368</v>
      </c>
      <c r="C68" s="512"/>
      <c r="D68" s="512"/>
      <c r="E68" s="512"/>
      <c r="F68" s="512"/>
      <c r="G68" s="512"/>
      <c r="H68" s="512"/>
      <c r="I68" s="512"/>
      <c r="J68" s="512"/>
      <c r="K68" s="512"/>
      <c r="L68" s="512"/>
      <c r="M68" s="512"/>
      <c r="N68" s="512"/>
      <c r="O68" s="512"/>
      <c r="P68" s="512"/>
      <c r="Q68" s="512"/>
      <c r="R68" s="512"/>
      <c r="S68" s="512"/>
      <c r="T68" s="512"/>
    </row>
    <row r="69" spans="1:20" ht="13.5" customHeight="1">
      <c r="A69" s="215"/>
      <c r="B69" s="943" t="s">
        <v>390</v>
      </c>
      <c r="C69" s="943"/>
      <c r="D69" s="943"/>
      <c r="E69" s="943"/>
      <c r="F69" s="943"/>
      <c r="G69" s="943"/>
      <c r="H69" s="943"/>
      <c r="I69" s="943"/>
      <c r="J69" s="943"/>
      <c r="K69" s="943"/>
      <c r="L69" s="943"/>
      <c r="M69" s="943"/>
      <c r="N69" s="943"/>
      <c r="O69" s="943"/>
      <c r="P69" s="943"/>
      <c r="Q69" s="943"/>
      <c r="R69" s="944"/>
      <c r="S69" s="944"/>
      <c r="T69" s="944"/>
    </row>
    <row r="70" spans="1:20" ht="15" customHeight="1">
      <c r="A70" s="215"/>
      <c r="B70" s="936"/>
      <c r="C70" s="936"/>
      <c r="D70" s="936"/>
      <c r="E70" s="936"/>
      <c r="F70" s="936"/>
      <c r="G70" s="936"/>
      <c r="H70" s="936"/>
      <c r="I70" s="936"/>
      <c r="J70" s="936"/>
      <c r="K70" s="936"/>
      <c r="L70" s="936"/>
      <c r="M70" s="936"/>
      <c r="N70" s="936"/>
      <c r="O70" s="936"/>
      <c r="P70" s="936"/>
      <c r="Q70" s="936"/>
      <c r="R70" s="937"/>
      <c r="S70" s="937"/>
      <c r="T70" s="937"/>
    </row>
    <row r="71" spans="1:20" ht="15" customHeight="1">
      <c r="B71" s="936"/>
      <c r="C71" s="936"/>
      <c r="D71" s="936"/>
      <c r="E71" s="936"/>
      <c r="F71" s="936"/>
      <c r="G71" s="936"/>
      <c r="H71" s="936"/>
      <c r="I71" s="936"/>
      <c r="J71" s="936"/>
      <c r="K71" s="936"/>
      <c r="L71" s="936"/>
      <c r="M71" s="936"/>
      <c r="N71" s="936"/>
      <c r="O71" s="936"/>
      <c r="P71" s="936"/>
      <c r="Q71" s="221"/>
      <c r="R71" s="109"/>
      <c r="S71" s="109"/>
      <c r="T71" s="109"/>
    </row>
    <row r="72" spans="1:20" ht="11.85" customHeight="1">
      <c r="B72" s="938"/>
      <c r="C72" s="938"/>
      <c r="D72" s="938"/>
      <c r="E72" s="938"/>
      <c r="F72" s="938"/>
      <c r="G72" s="938"/>
      <c r="H72" s="938"/>
      <c r="I72" s="938"/>
      <c r="J72" s="938"/>
      <c r="K72" s="938"/>
      <c r="L72" s="938"/>
      <c r="M72" s="938"/>
      <c r="N72" s="938"/>
      <c r="O72" s="938"/>
      <c r="P72" s="938"/>
      <c r="Q72" s="220"/>
      <c r="R72" s="109"/>
      <c r="S72" s="109"/>
      <c r="T72" s="109"/>
    </row>
    <row r="73" spans="1:20">
      <c r="B73" s="938"/>
      <c r="C73" s="938"/>
      <c r="D73" s="938"/>
      <c r="E73" s="938"/>
      <c r="F73" s="938"/>
      <c r="G73" s="938"/>
      <c r="H73" s="938"/>
      <c r="I73" s="938"/>
      <c r="J73" s="938"/>
      <c r="K73" s="938"/>
      <c r="L73" s="938"/>
      <c r="M73" s="938"/>
      <c r="N73" s="938"/>
      <c r="O73" s="938"/>
      <c r="P73" s="938"/>
      <c r="Q73" s="220"/>
      <c r="R73" s="109"/>
      <c r="S73" s="109"/>
      <c r="T73" s="109"/>
    </row>
  </sheetData>
  <mergeCells count="9">
    <mergeCell ref="B70:T70"/>
    <mergeCell ref="B71:P71"/>
    <mergeCell ref="B72:P72"/>
    <mergeCell ref="B73:P73"/>
    <mergeCell ref="B63:T63"/>
    <mergeCell ref="B65:T65"/>
    <mergeCell ref="B66:T66"/>
    <mergeCell ref="B64:Q64"/>
    <mergeCell ref="B69:T69"/>
  </mergeCells>
  <printOptions horizontalCentered="1"/>
  <pageMargins left="0" right="0" top="0.80066964285714282" bottom="0.25" header="0.13" footer="0.1"/>
  <pageSetup scale="51" orientation="landscape" r:id="rId1"/>
  <headerFooter>
    <oddHeader>&amp;C&amp;"Arial,Bold"&amp;K000000Table I-3a
Pacific Gas and Electric Company 
Demand Response Programs and Activities
2017 Incremental Cost Funding
December 2017</oddHeader>
    <oddFooter>&amp;L&amp;F&amp;CPage 7a of 11&amp;R&amp;A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view="pageLayout" topLeftCell="B1" zoomScale="55" zoomScaleNormal="70" zoomScalePageLayoutView="55" workbookViewId="0">
      <selection activeCell="N5" sqref="N5"/>
    </sheetView>
  </sheetViews>
  <sheetFormatPr defaultRowHeight="11.65"/>
  <cols>
    <col min="1" max="1" width="0" style="2" hidden="1" customWidth="1"/>
    <col min="2" max="2" width="55" style="2" customWidth="1"/>
    <col min="3" max="3" width="12" style="173" customWidth="1"/>
    <col min="4" max="4" width="11.3984375" style="173" bestFit="1" customWidth="1"/>
    <col min="5" max="5" width="11.3984375" style="184" customWidth="1"/>
    <col min="6" max="6" width="11.59765625" style="184" customWidth="1"/>
    <col min="7" max="9" width="10.59765625" style="184" customWidth="1"/>
    <col min="10" max="10" width="11.3984375" style="184" customWidth="1"/>
    <col min="11" max="14" width="10.59765625" style="184" customWidth="1"/>
    <col min="15" max="15" width="14.3984375" style="184" customWidth="1"/>
    <col min="16" max="251" width="8.59765625" style="2"/>
    <col min="252" max="252" width="0" style="2" hidden="1" customWidth="1"/>
    <col min="253" max="253" width="52" style="2" customWidth="1"/>
    <col min="254" max="254" width="0" style="2" hidden="1" customWidth="1"/>
    <col min="255" max="257" width="10.59765625" style="2" customWidth="1"/>
    <col min="258" max="258" width="11.59765625" style="2" customWidth="1"/>
    <col min="259" max="266" width="10.59765625" style="2" customWidth="1"/>
    <col min="267" max="268" width="14.3984375" style="2" customWidth="1"/>
    <col min="269" max="269" width="13.3984375" style="2" customWidth="1"/>
    <col min="270" max="270" width="14.3984375" style="2" customWidth="1"/>
    <col min="271" max="271" width="9.59765625" style="2" customWidth="1"/>
    <col min="272" max="507" width="8.59765625" style="2"/>
    <col min="508" max="508" width="0" style="2" hidden="1" customWidth="1"/>
    <col min="509" max="509" width="52" style="2" customWidth="1"/>
    <col min="510" max="510" width="0" style="2" hidden="1" customWidth="1"/>
    <col min="511" max="513" width="10.59765625" style="2" customWidth="1"/>
    <col min="514" max="514" width="11.59765625" style="2" customWidth="1"/>
    <col min="515" max="522" width="10.59765625" style="2" customWidth="1"/>
    <col min="523" max="524" width="14.3984375" style="2" customWidth="1"/>
    <col min="525" max="525" width="13.3984375" style="2" customWidth="1"/>
    <col min="526" max="526" width="14.3984375" style="2" customWidth="1"/>
    <col min="527" max="527" width="9.59765625" style="2" customWidth="1"/>
    <col min="528" max="763" width="8.59765625" style="2"/>
    <col min="764" max="764" width="0" style="2" hidden="1" customWidth="1"/>
    <col min="765" max="765" width="52" style="2" customWidth="1"/>
    <col min="766" max="766" width="0" style="2" hidden="1" customWidth="1"/>
    <col min="767" max="769" width="10.59765625" style="2" customWidth="1"/>
    <col min="770" max="770" width="11.59765625" style="2" customWidth="1"/>
    <col min="771" max="778" width="10.59765625" style="2" customWidth="1"/>
    <col min="779" max="780" width="14.3984375" style="2" customWidth="1"/>
    <col min="781" max="781" width="13.3984375" style="2" customWidth="1"/>
    <col min="782" max="782" width="14.3984375" style="2" customWidth="1"/>
    <col min="783" max="783" width="9.59765625" style="2" customWidth="1"/>
    <col min="784" max="1019" width="8.59765625" style="2"/>
    <col min="1020" max="1020" width="0" style="2" hidden="1" customWidth="1"/>
    <col min="1021" max="1021" width="52" style="2" customWidth="1"/>
    <col min="1022" max="1022" width="0" style="2" hidden="1" customWidth="1"/>
    <col min="1023" max="1025" width="10.59765625" style="2" customWidth="1"/>
    <col min="1026" max="1026" width="11.59765625" style="2" customWidth="1"/>
    <col min="1027" max="1034" width="10.59765625" style="2" customWidth="1"/>
    <col min="1035" max="1036" width="14.3984375" style="2" customWidth="1"/>
    <col min="1037" max="1037" width="13.3984375" style="2" customWidth="1"/>
    <col min="1038" max="1038" width="14.3984375" style="2" customWidth="1"/>
    <col min="1039" max="1039" width="9.59765625" style="2" customWidth="1"/>
    <col min="1040" max="1275" width="8.59765625" style="2"/>
    <col min="1276" max="1276" width="0" style="2" hidden="1" customWidth="1"/>
    <col min="1277" max="1277" width="52" style="2" customWidth="1"/>
    <col min="1278" max="1278" width="0" style="2" hidden="1" customWidth="1"/>
    <col min="1279" max="1281" width="10.59765625" style="2" customWidth="1"/>
    <col min="1282" max="1282" width="11.59765625" style="2" customWidth="1"/>
    <col min="1283" max="1290" width="10.59765625" style="2" customWidth="1"/>
    <col min="1291" max="1292" width="14.3984375" style="2" customWidth="1"/>
    <col min="1293" max="1293" width="13.3984375" style="2" customWidth="1"/>
    <col min="1294" max="1294" width="14.3984375" style="2" customWidth="1"/>
    <col min="1295" max="1295" width="9.59765625" style="2" customWidth="1"/>
    <col min="1296" max="1531" width="8.59765625" style="2"/>
    <col min="1532" max="1532" width="0" style="2" hidden="1" customWidth="1"/>
    <col min="1533" max="1533" width="52" style="2" customWidth="1"/>
    <col min="1534" max="1534" width="0" style="2" hidden="1" customWidth="1"/>
    <col min="1535" max="1537" width="10.59765625" style="2" customWidth="1"/>
    <col min="1538" max="1538" width="11.59765625" style="2" customWidth="1"/>
    <col min="1539" max="1546" width="10.59765625" style="2" customWidth="1"/>
    <col min="1547" max="1548" width="14.3984375" style="2" customWidth="1"/>
    <col min="1549" max="1549" width="13.3984375" style="2" customWidth="1"/>
    <col min="1550" max="1550" width="14.3984375" style="2" customWidth="1"/>
    <col min="1551" max="1551" width="9.59765625" style="2" customWidth="1"/>
    <col min="1552" max="1787" width="8.59765625" style="2"/>
    <col min="1788" max="1788" width="0" style="2" hidden="1" customWidth="1"/>
    <col min="1789" max="1789" width="52" style="2" customWidth="1"/>
    <col min="1790" max="1790" width="0" style="2" hidden="1" customWidth="1"/>
    <col min="1791" max="1793" width="10.59765625" style="2" customWidth="1"/>
    <col min="1794" max="1794" width="11.59765625" style="2" customWidth="1"/>
    <col min="1795" max="1802" width="10.59765625" style="2" customWidth="1"/>
    <col min="1803" max="1804" width="14.3984375" style="2" customWidth="1"/>
    <col min="1805" max="1805" width="13.3984375" style="2" customWidth="1"/>
    <col min="1806" max="1806" width="14.3984375" style="2" customWidth="1"/>
    <col min="1807" max="1807" width="9.59765625" style="2" customWidth="1"/>
    <col min="1808" max="2043" width="8.59765625" style="2"/>
    <col min="2044" max="2044" width="0" style="2" hidden="1" customWidth="1"/>
    <col min="2045" max="2045" width="52" style="2" customWidth="1"/>
    <col min="2046" max="2046" width="0" style="2" hidden="1" customWidth="1"/>
    <col min="2047" max="2049" width="10.59765625" style="2" customWidth="1"/>
    <col min="2050" max="2050" width="11.59765625" style="2" customWidth="1"/>
    <col min="2051" max="2058" width="10.59765625" style="2" customWidth="1"/>
    <col min="2059" max="2060" width="14.3984375" style="2" customWidth="1"/>
    <col min="2061" max="2061" width="13.3984375" style="2" customWidth="1"/>
    <col min="2062" max="2062" width="14.3984375" style="2" customWidth="1"/>
    <col min="2063" max="2063" width="9.59765625" style="2" customWidth="1"/>
    <col min="2064" max="2299" width="8.59765625" style="2"/>
    <col min="2300" max="2300" width="0" style="2" hidden="1" customWidth="1"/>
    <col min="2301" max="2301" width="52" style="2" customWidth="1"/>
    <col min="2302" max="2302" width="0" style="2" hidden="1" customWidth="1"/>
    <col min="2303" max="2305" width="10.59765625" style="2" customWidth="1"/>
    <col min="2306" max="2306" width="11.59765625" style="2" customWidth="1"/>
    <col min="2307" max="2314" width="10.59765625" style="2" customWidth="1"/>
    <col min="2315" max="2316" width="14.3984375" style="2" customWidth="1"/>
    <col min="2317" max="2317" width="13.3984375" style="2" customWidth="1"/>
    <col min="2318" max="2318" width="14.3984375" style="2" customWidth="1"/>
    <col min="2319" max="2319" width="9.59765625" style="2" customWidth="1"/>
    <col min="2320" max="2555" width="8.59765625" style="2"/>
    <col min="2556" max="2556" width="0" style="2" hidden="1" customWidth="1"/>
    <col min="2557" max="2557" width="52" style="2" customWidth="1"/>
    <col min="2558" max="2558" width="0" style="2" hidden="1" customWidth="1"/>
    <col min="2559" max="2561" width="10.59765625" style="2" customWidth="1"/>
    <col min="2562" max="2562" width="11.59765625" style="2" customWidth="1"/>
    <col min="2563" max="2570" width="10.59765625" style="2" customWidth="1"/>
    <col min="2571" max="2572" width="14.3984375" style="2" customWidth="1"/>
    <col min="2573" max="2573" width="13.3984375" style="2" customWidth="1"/>
    <col min="2574" max="2574" width="14.3984375" style="2" customWidth="1"/>
    <col min="2575" max="2575" width="9.59765625" style="2" customWidth="1"/>
    <col min="2576" max="2811" width="8.59765625" style="2"/>
    <col min="2812" max="2812" width="0" style="2" hidden="1" customWidth="1"/>
    <col min="2813" max="2813" width="52" style="2" customWidth="1"/>
    <col min="2814" max="2814" width="0" style="2" hidden="1" customWidth="1"/>
    <col min="2815" max="2817" width="10.59765625" style="2" customWidth="1"/>
    <col min="2818" max="2818" width="11.59765625" style="2" customWidth="1"/>
    <col min="2819" max="2826" width="10.59765625" style="2" customWidth="1"/>
    <col min="2827" max="2828" width="14.3984375" style="2" customWidth="1"/>
    <col min="2829" max="2829" width="13.3984375" style="2" customWidth="1"/>
    <col min="2830" max="2830" width="14.3984375" style="2" customWidth="1"/>
    <col min="2831" max="2831" width="9.59765625" style="2" customWidth="1"/>
    <col min="2832" max="3067" width="8.59765625" style="2"/>
    <col min="3068" max="3068" width="0" style="2" hidden="1" customWidth="1"/>
    <col min="3069" max="3069" width="52" style="2" customWidth="1"/>
    <col min="3070" max="3070" width="0" style="2" hidden="1" customWidth="1"/>
    <col min="3071" max="3073" width="10.59765625" style="2" customWidth="1"/>
    <col min="3074" max="3074" width="11.59765625" style="2" customWidth="1"/>
    <col min="3075" max="3082" width="10.59765625" style="2" customWidth="1"/>
    <col min="3083" max="3084" width="14.3984375" style="2" customWidth="1"/>
    <col min="3085" max="3085" width="13.3984375" style="2" customWidth="1"/>
    <col min="3086" max="3086" width="14.3984375" style="2" customWidth="1"/>
    <col min="3087" max="3087" width="9.59765625" style="2" customWidth="1"/>
    <col min="3088" max="3323" width="8.59765625" style="2"/>
    <col min="3324" max="3324" width="0" style="2" hidden="1" customWidth="1"/>
    <col min="3325" max="3325" width="52" style="2" customWidth="1"/>
    <col min="3326" max="3326" width="0" style="2" hidden="1" customWidth="1"/>
    <col min="3327" max="3329" width="10.59765625" style="2" customWidth="1"/>
    <col min="3330" max="3330" width="11.59765625" style="2" customWidth="1"/>
    <col min="3331" max="3338" width="10.59765625" style="2" customWidth="1"/>
    <col min="3339" max="3340" width="14.3984375" style="2" customWidth="1"/>
    <col min="3341" max="3341" width="13.3984375" style="2" customWidth="1"/>
    <col min="3342" max="3342" width="14.3984375" style="2" customWidth="1"/>
    <col min="3343" max="3343" width="9.59765625" style="2" customWidth="1"/>
    <col min="3344" max="3579" width="8.59765625" style="2"/>
    <col min="3580" max="3580" width="0" style="2" hidden="1" customWidth="1"/>
    <col min="3581" max="3581" width="52" style="2" customWidth="1"/>
    <col min="3582" max="3582" width="0" style="2" hidden="1" customWidth="1"/>
    <col min="3583" max="3585" width="10.59765625" style="2" customWidth="1"/>
    <col min="3586" max="3586" width="11.59765625" style="2" customWidth="1"/>
    <col min="3587" max="3594" width="10.59765625" style="2" customWidth="1"/>
    <col min="3595" max="3596" width="14.3984375" style="2" customWidth="1"/>
    <col min="3597" max="3597" width="13.3984375" style="2" customWidth="1"/>
    <col min="3598" max="3598" width="14.3984375" style="2" customWidth="1"/>
    <col min="3599" max="3599" width="9.59765625" style="2" customWidth="1"/>
    <col min="3600" max="3835" width="8.59765625" style="2"/>
    <col min="3836" max="3836" width="0" style="2" hidden="1" customWidth="1"/>
    <col min="3837" max="3837" width="52" style="2" customWidth="1"/>
    <col min="3838" max="3838" width="0" style="2" hidden="1" customWidth="1"/>
    <col min="3839" max="3841" width="10.59765625" style="2" customWidth="1"/>
    <col min="3842" max="3842" width="11.59765625" style="2" customWidth="1"/>
    <col min="3843" max="3850" width="10.59765625" style="2" customWidth="1"/>
    <col min="3851" max="3852" width="14.3984375" style="2" customWidth="1"/>
    <col min="3853" max="3853" width="13.3984375" style="2" customWidth="1"/>
    <col min="3854" max="3854" width="14.3984375" style="2" customWidth="1"/>
    <col min="3855" max="3855" width="9.59765625" style="2" customWidth="1"/>
    <col min="3856" max="4091" width="8.59765625" style="2"/>
    <col min="4092" max="4092" width="0" style="2" hidden="1" customWidth="1"/>
    <col min="4093" max="4093" width="52" style="2" customWidth="1"/>
    <col min="4094" max="4094" width="0" style="2" hidden="1" customWidth="1"/>
    <col min="4095" max="4097" width="10.59765625" style="2" customWidth="1"/>
    <col min="4098" max="4098" width="11.59765625" style="2" customWidth="1"/>
    <col min="4099" max="4106" width="10.59765625" style="2" customWidth="1"/>
    <col min="4107" max="4108" width="14.3984375" style="2" customWidth="1"/>
    <col min="4109" max="4109" width="13.3984375" style="2" customWidth="1"/>
    <col min="4110" max="4110" width="14.3984375" style="2" customWidth="1"/>
    <col min="4111" max="4111" width="9.59765625" style="2" customWidth="1"/>
    <col min="4112" max="4347" width="8.59765625" style="2"/>
    <col min="4348" max="4348" width="0" style="2" hidden="1" customWidth="1"/>
    <col min="4349" max="4349" width="52" style="2" customWidth="1"/>
    <col min="4350" max="4350" width="0" style="2" hidden="1" customWidth="1"/>
    <col min="4351" max="4353" width="10.59765625" style="2" customWidth="1"/>
    <col min="4354" max="4354" width="11.59765625" style="2" customWidth="1"/>
    <col min="4355" max="4362" width="10.59765625" style="2" customWidth="1"/>
    <col min="4363" max="4364" width="14.3984375" style="2" customWidth="1"/>
    <col min="4365" max="4365" width="13.3984375" style="2" customWidth="1"/>
    <col min="4366" max="4366" width="14.3984375" style="2" customWidth="1"/>
    <col min="4367" max="4367" width="9.59765625" style="2" customWidth="1"/>
    <col min="4368" max="4603" width="8.59765625" style="2"/>
    <col min="4604" max="4604" width="0" style="2" hidden="1" customWidth="1"/>
    <col min="4605" max="4605" width="52" style="2" customWidth="1"/>
    <col min="4606" max="4606" width="0" style="2" hidden="1" customWidth="1"/>
    <col min="4607" max="4609" width="10.59765625" style="2" customWidth="1"/>
    <col min="4610" max="4610" width="11.59765625" style="2" customWidth="1"/>
    <col min="4611" max="4618" width="10.59765625" style="2" customWidth="1"/>
    <col min="4619" max="4620" width="14.3984375" style="2" customWidth="1"/>
    <col min="4621" max="4621" width="13.3984375" style="2" customWidth="1"/>
    <col min="4622" max="4622" width="14.3984375" style="2" customWidth="1"/>
    <col min="4623" max="4623" width="9.59765625" style="2" customWidth="1"/>
    <col min="4624" max="4859" width="8.59765625" style="2"/>
    <col min="4860" max="4860" width="0" style="2" hidden="1" customWidth="1"/>
    <col min="4861" max="4861" width="52" style="2" customWidth="1"/>
    <col min="4862" max="4862" width="0" style="2" hidden="1" customWidth="1"/>
    <col min="4863" max="4865" width="10.59765625" style="2" customWidth="1"/>
    <col min="4866" max="4866" width="11.59765625" style="2" customWidth="1"/>
    <col min="4867" max="4874" width="10.59765625" style="2" customWidth="1"/>
    <col min="4875" max="4876" width="14.3984375" style="2" customWidth="1"/>
    <col min="4877" max="4877" width="13.3984375" style="2" customWidth="1"/>
    <col min="4878" max="4878" width="14.3984375" style="2" customWidth="1"/>
    <col min="4879" max="4879" width="9.59765625" style="2" customWidth="1"/>
    <col min="4880" max="5115" width="8.59765625" style="2"/>
    <col min="5116" max="5116" width="0" style="2" hidden="1" customWidth="1"/>
    <col min="5117" max="5117" width="52" style="2" customWidth="1"/>
    <col min="5118" max="5118" width="0" style="2" hidden="1" customWidth="1"/>
    <col min="5119" max="5121" width="10.59765625" style="2" customWidth="1"/>
    <col min="5122" max="5122" width="11.59765625" style="2" customWidth="1"/>
    <col min="5123" max="5130" width="10.59765625" style="2" customWidth="1"/>
    <col min="5131" max="5132" width="14.3984375" style="2" customWidth="1"/>
    <col min="5133" max="5133" width="13.3984375" style="2" customWidth="1"/>
    <col min="5134" max="5134" width="14.3984375" style="2" customWidth="1"/>
    <col min="5135" max="5135" width="9.59765625" style="2" customWidth="1"/>
    <col min="5136" max="5371" width="8.59765625" style="2"/>
    <col min="5372" max="5372" width="0" style="2" hidden="1" customWidth="1"/>
    <col min="5373" max="5373" width="52" style="2" customWidth="1"/>
    <col min="5374" max="5374" width="0" style="2" hidden="1" customWidth="1"/>
    <col min="5375" max="5377" width="10.59765625" style="2" customWidth="1"/>
    <col min="5378" max="5378" width="11.59765625" style="2" customWidth="1"/>
    <col min="5379" max="5386" width="10.59765625" style="2" customWidth="1"/>
    <col min="5387" max="5388" width="14.3984375" style="2" customWidth="1"/>
    <col min="5389" max="5389" width="13.3984375" style="2" customWidth="1"/>
    <col min="5390" max="5390" width="14.3984375" style="2" customWidth="1"/>
    <col min="5391" max="5391" width="9.59765625" style="2" customWidth="1"/>
    <col min="5392" max="5627" width="8.59765625" style="2"/>
    <col min="5628" max="5628" width="0" style="2" hidden="1" customWidth="1"/>
    <col min="5629" max="5629" width="52" style="2" customWidth="1"/>
    <col min="5630" max="5630" width="0" style="2" hidden="1" customWidth="1"/>
    <col min="5631" max="5633" width="10.59765625" style="2" customWidth="1"/>
    <col min="5634" max="5634" width="11.59765625" style="2" customWidth="1"/>
    <col min="5635" max="5642" width="10.59765625" style="2" customWidth="1"/>
    <col min="5643" max="5644" width="14.3984375" style="2" customWidth="1"/>
    <col min="5645" max="5645" width="13.3984375" style="2" customWidth="1"/>
    <col min="5646" max="5646" width="14.3984375" style="2" customWidth="1"/>
    <col min="5647" max="5647" width="9.59765625" style="2" customWidth="1"/>
    <col min="5648" max="5883" width="8.59765625" style="2"/>
    <col min="5884" max="5884" width="0" style="2" hidden="1" customWidth="1"/>
    <col min="5885" max="5885" width="52" style="2" customWidth="1"/>
    <col min="5886" max="5886" width="0" style="2" hidden="1" customWidth="1"/>
    <col min="5887" max="5889" width="10.59765625" style="2" customWidth="1"/>
    <col min="5890" max="5890" width="11.59765625" style="2" customWidth="1"/>
    <col min="5891" max="5898" width="10.59765625" style="2" customWidth="1"/>
    <col min="5899" max="5900" width="14.3984375" style="2" customWidth="1"/>
    <col min="5901" max="5901" width="13.3984375" style="2" customWidth="1"/>
    <col min="5902" max="5902" width="14.3984375" style="2" customWidth="1"/>
    <col min="5903" max="5903" width="9.59765625" style="2" customWidth="1"/>
    <col min="5904" max="6139" width="8.59765625" style="2"/>
    <col min="6140" max="6140" width="0" style="2" hidden="1" customWidth="1"/>
    <col min="6141" max="6141" width="52" style="2" customWidth="1"/>
    <col min="6142" max="6142" width="0" style="2" hidden="1" customWidth="1"/>
    <col min="6143" max="6145" width="10.59765625" style="2" customWidth="1"/>
    <col min="6146" max="6146" width="11.59765625" style="2" customWidth="1"/>
    <col min="6147" max="6154" width="10.59765625" style="2" customWidth="1"/>
    <col min="6155" max="6156" width="14.3984375" style="2" customWidth="1"/>
    <col min="6157" max="6157" width="13.3984375" style="2" customWidth="1"/>
    <col min="6158" max="6158" width="14.3984375" style="2" customWidth="1"/>
    <col min="6159" max="6159" width="9.59765625" style="2" customWidth="1"/>
    <col min="6160" max="6395" width="8.59765625" style="2"/>
    <col min="6396" max="6396" width="0" style="2" hidden="1" customWidth="1"/>
    <col min="6397" max="6397" width="52" style="2" customWidth="1"/>
    <col min="6398" max="6398" width="0" style="2" hidden="1" customWidth="1"/>
    <col min="6399" max="6401" width="10.59765625" style="2" customWidth="1"/>
    <col min="6402" max="6402" width="11.59765625" style="2" customWidth="1"/>
    <col min="6403" max="6410" width="10.59765625" style="2" customWidth="1"/>
    <col min="6411" max="6412" width="14.3984375" style="2" customWidth="1"/>
    <col min="6413" max="6413" width="13.3984375" style="2" customWidth="1"/>
    <col min="6414" max="6414" width="14.3984375" style="2" customWidth="1"/>
    <col min="6415" max="6415" width="9.59765625" style="2" customWidth="1"/>
    <col min="6416" max="6651" width="8.59765625" style="2"/>
    <col min="6652" max="6652" width="0" style="2" hidden="1" customWidth="1"/>
    <col min="6653" max="6653" width="52" style="2" customWidth="1"/>
    <col min="6654" max="6654" width="0" style="2" hidden="1" customWidth="1"/>
    <col min="6655" max="6657" width="10.59765625" style="2" customWidth="1"/>
    <col min="6658" max="6658" width="11.59765625" style="2" customWidth="1"/>
    <col min="6659" max="6666" width="10.59765625" style="2" customWidth="1"/>
    <col min="6667" max="6668" width="14.3984375" style="2" customWidth="1"/>
    <col min="6669" max="6669" width="13.3984375" style="2" customWidth="1"/>
    <col min="6670" max="6670" width="14.3984375" style="2" customWidth="1"/>
    <col min="6671" max="6671" width="9.59765625" style="2" customWidth="1"/>
    <col min="6672" max="6907" width="8.59765625" style="2"/>
    <col min="6908" max="6908" width="0" style="2" hidden="1" customWidth="1"/>
    <col min="6909" max="6909" width="52" style="2" customWidth="1"/>
    <col min="6910" max="6910" width="0" style="2" hidden="1" customWidth="1"/>
    <col min="6911" max="6913" width="10.59765625" style="2" customWidth="1"/>
    <col min="6914" max="6914" width="11.59765625" style="2" customWidth="1"/>
    <col min="6915" max="6922" width="10.59765625" style="2" customWidth="1"/>
    <col min="6923" max="6924" width="14.3984375" style="2" customWidth="1"/>
    <col min="6925" max="6925" width="13.3984375" style="2" customWidth="1"/>
    <col min="6926" max="6926" width="14.3984375" style="2" customWidth="1"/>
    <col min="6927" max="6927" width="9.59765625" style="2" customWidth="1"/>
    <col min="6928" max="7163" width="8.59765625" style="2"/>
    <col min="7164" max="7164" width="0" style="2" hidden="1" customWidth="1"/>
    <col min="7165" max="7165" width="52" style="2" customWidth="1"/>
    <col min="7166" max="7166" width="0" style="2" hidden="1" customWidth="1"/>
    <col min="7167" max="7169" width="10.59765625" style="2" customWidth="1"/>
    <col min="7170" max="7170" width="11.59765625" style="2" customWidth="1"/>
    <col min="7171" max="7178" width="10.59765625" style="2" customWidth="1"/>
    <col min="7179" max="7180" width="14.3984375" style="2" customWidth="1"/>
    <col min="7181" max="7181" width="13.3984375" style="2" customWidth="1"/>
    <col min="7182" max="7182" width="14.3984375" style="2" customWidth="1"/>
    <col min="7183" max="7183" width="9.59765625" style="2" customWidth="1"/>
    <col min="7184" max="7419" width="8.59765625" style="2"/>
    <col min="7420" max="7420" width="0" style="2" hidden="1" customWidth="1"/>
    <col min="7421" max="7421" width="52" style="2" customWidth="1"/>
    <col min="7422" max="7422" width="0" style="2" hidden="1" customWidth="1"/>
    <col min="7423" max="7425" width="10.59765625" style="2" customWidth="1"/>
    <col min="7426" max="7426" width="11.59765625" style="2" customWidth="1"/>
    <col min="7427" max="7434" width="10.59765625" style="2" customWidth="1"/>
    <col min="7435" max="7436" width="14.3984375" style="2" customWidth="1"/>
    <col min="7437" max="7437" width="13.3984375" style="2" customWidth="1"/>
    <col min="7438" max="7438" width="14.3984375" style="2" customWidth="1"/>
    <col min="7439" max="7439" width="9.59765625" style="2" customWidth="1"/>
    <col min="7440" max="7675" width="8.59765625" style="2"/>
    <col min="7676" max="7676" width="0" style="2" hidden="1" customWidth="1"/>
    <col min="7677" max="7677" width="52" style="2" customWidth="1"/>
    <col min="7678" max="7678" width="0" style="2" hidden="1" customWidth="1"/>
    <col min="7679" max="7681" width="10.59765625" style="2" customWidth="1"/>
    <col min="7682" max="7682" width="11.59765625" style="2" customWidth="1"/>
    <col min="7683" max="7690" width="10.59765625" style="2" customWidth="1"/>
    <col min="7691" max="7692" width="14.3984375" style="2" customWidth="1"/>
    <col min="7693" max="7693" width="13.3984375" style="2" customWidth="1"/>
    <col min="7694" max="7694" width="14.3984375" style="2" customWidth="1"/>
    <col min="7695" max="7695" width="9.59765625" style="2" customWidth="1"/>
    <col min="7696" max="7931" width="8.59765625" style="2"/>
    <col min="7932" max="7932" width="0" style="2" hidden="1" customWidth="1"/>
    <col min="7933" max="7933" width="52" style="2" customWidth="1"/>
    <col min="7934" max="7934" width="0" style="2" hidden="1" customWidth="1"/>
    <col min="7935" max="7937" width="10.59765625" style="2" customWidth="1"/>
    <col min="7938" max="7938" width="11.59765625" style="2" customWidth="1"/>
    <col min="7939" max="7946" width="10.59765625" style="2" customWidth="1"/>
    <col min="7947" max="7948" width="14.3984375" style="2" customWidth="1"/>
    <col min="7949" max="7949" width="13.3984375" style="2" customWidth="1"/>
    <col min="7950" max="7950" width="14.3984375" style="2" customWidth="1"/>
    <col min="7951" max="7951" width="9.59765625" style="2" customWidth="1"/>
    <col min="7952" max="8187" width="8.59765625" style="2"/>
    <col min="8188" max="8188" width="0" style="2" hidden="1" customWidth="1"/>
    <col min="8189" max="8189" width="52" style="2" customWidth="1"/>
    <col min="8190" max="8190" width="0" style="2" hidden="1" customWidth="1"/>
    <col min="8191" max="8193" width="10.59765625" style="2" customWidth="1"/>
    <col min="8194" max="8194" width="11.59765625" style="2" customWidth="1"/>
    <col min="8195" max="8202" width="10.59765625" style="2" customWidth="1"/>
    <col min="8203" max="8204" width="14.3984375" style="2" customWidth="1"/>
    <col min="8205" max="8205" width="13.3984375" style="2" customWidth="1"/>
    <col min="8206" max="8206" width="14.3984375" style="2" customWidth="1"/>
    <col min="8207" max="8207" width="9.59765625" style="2" customWidth="1"/>
    <col min="8208" max="8443" width="8.59765625" style="2"/>
    <col min="8444" max="8444" width="0" style="2" hidden="1" customWidth="1"/>
    <col min="8445" max="8445" width="52" style="2" customWidth="1"/>
    <col min="8446" max="8446" width="0" style="2" hidden="1" customWidth="1"/>
    <col min="8447" max="8449" width="10.59765625" style="2" customWidth="1"/>
    <col min="8450" max="8450" width="11.59765625" style="2" customWidth="1"/>
    <col min="8451" max="8458" width="10.59765625" style="2" customWidth="1"/>
    <col min="8459" max="8460" width="14.3984375" style="2" customWidth="1"/>
    <col min="8461" max="8461" width="13.3984375" style="2" customWidth="1"/>
    <col min="8462" max="8462" width="14.3984375" style="2" customWidth="1"/>
    <col min="8463" max="8463" width="9.59765625" style="2" customWidth="1"/>
    <col min="8464" max="8699" width="8.59765625" style="2"/>
    <col min="8700" max="8700" width="0" style="2" hidden="1" customWidth="1"/>
    <col min="8701" max="8701" width="52" style="2" customWidth="1"/>
    <col min="8702" max="8702" width="0" style="2" hidden="1" customWidth="1"/>
    <col min="8703" max="8705" width="10.59765625" style="2" customWidth="1"/>
    <col min="8706" max="8706" width="11.59765625" style="2" customWidth="1"/>
    <col min="8707" max="8714" width="10.59765625" style="2" customWidth="1"/>
    <col min="8715" max="8716" width="14.3984375" style="2" customWidth="1"/>
    <col min="8717" max="8717" width="13.3984375" style="2" customWidth="1"/>
    <col min="8718" max="8718" width="14.3984375" style="2" customWidth="1"/>
    <col min="8719" max="8719" width="9.59765625" style="2" customWidth="1"/>
    <col min="8720" max="8955" width="8.59765625" style="2"/>
    <col min="8956" max="8956" width="0" style="2" hidden="1" customWidth="1"/>
    <col min="8957" max="8957" width="52" style="2" customWidth="1"/>
    <col min="8958" max="8958" width="0" style="2" hidden="1" customWidth="1"/>
    <col min="8959" max="8961" width="10.59765625" style="2" customWidth="1"/>
    <col min="8962" max="8962" width="11.59765625" style="2" customWidth="1"/>
    <col min="8963" max="8970" width="10.59765625" style="2" customWidth="1"/>
    <col min="8971" max="8972" width="14.3984375" style="2" customWidth="1"/>
    <col min="8973" max="8973" width="13.3984375" style="2" customWidth="1"/>
    <col min="8974" max="8974" width="14.3984375" style="2" customWidth="1"/>
    <col min="8975" max="8975" width="9.59765625" style="2" customWidth="1"/>
    <col min="8976" max="9211" width="8.59765625" style="2"/>
    <col min="9212" max="9212" width="0" style="2" hidden="1" customWidth="1"/>
    <col min="9213" max="9213" width="52" style="2" customWidth="1"/>
    <col min="9214" max="9214" width="0" style="2" hidden="1" customWidth="1"/>
    <col min="9215" max="9217" width="10.59765625" style="2" customWidth="1"/>
    <col min="9218" max="9218" width="11.59765625" style="2" customWidth="1"/>
    <col min="9219" max="9226" width="10.59765625" style="2" customWidth="1"/>
    <col min="9227" max="9228" width="14.3984375" style="2" customWidth="1"/>
    <col min="9229" max="9229" width="13.3984375" style="2" customWidth="1"/>
    <col min="9230" max="9230" width="14.3984375" style="2" customWidth="1"/>
    <col min="9231" max="9231" width="9.59765625" style="2" customWidth="1"/>
    <col min="9232" max="9467" width="8.59765625" style="2"/>
    <col min="9468" max="9468" width="0" style="2" hidden="1" customWidth="1"/>
    <col min="9469" max="9469" width="52" style="2" customWidth="1"/>
    <col min="9470" max="9470" width="0" style="2" hidden="1" customWidth="1"/>
    <col min="9471" max="9473" width="10.59765625" style="2" customWidth="1"/>
    <col min="9474" max="9474" width="11.59765625" style="2" customWidth="1"/>
    <col min="9475" max="9482" width="10.59765625" style="2" customWidth="1"/>
    <col min="9483" max="9484" width="14.3984375" style="2" customWidth="1"/>
    <col min="9485" max="9485" width="13.3984375" style="2" customWidth="1"/>
    <col min="9486" max="9486" width="14.3984375" style="2" customWidth="1"/>
    <col min="9487" max="9487" width="9.59765625" style="2" customWidth="1"/>
    <col min="9488" max="9723" width="8.59765625" style="2"/>
    <col min="9724" max="9724" width="0" style="2" hidden="1" customWidth="1"/>
    <col min="9725" max="9725" width="52" style="2" customWidth="1"/>
    <col min="9726" max="9726" width="0" style="2" hidden="1" customWidth="1"/>
    <col min="9727" max="9729" width="10.59765625" style="2" customWidth="1"/>
    <col min="9730" max="9730" width="11.59765625" style="2" customWidth="1"/>
    <col min="9731" max="9738" width="10.59765625" style="2" customWidth="1"/>
    <col min="9739" max="9740" width="14.3984375" style="2" customWidth="1"/>
    <col min="9741" max="9741" width="13.3984375" style="2" customWidth="1"/>
    <col min="9742" max="9742" width="14.3984375" style="2" customWidth="1"/>
    <col min="9743" max="9743" width="9.59765625" style="2" customWidth="1"/>
    <col min="9744" max="9979" width="8.59765625" style="2"/>
    <col min="9980" max="9980" width="0" style="2" hidden="1" customWidth="1"/>
    <col min="9981" max="9981" width="52" style="2" customWidth="1"/>
    <col min="9982" max="9982" width="0" style="2" hidden="1" customWidth="1"/>
    <col min="9983" max="9985" width="10.59765625" style="2" customWidth="1"/>
    <col min="9986" max="9986" width="11.59765625" style="2" customWidth="1"/>
    <col min="9987" max="9994" width="10.59765625" style="2" customWidth="1"/>
    <col min="9995" max="9996" width="14.3984375" style="2" customWidth="1"/>
    <col min="9997" max="9997" width="13.3984375" style="2" customWidth="1"/>
    <col min="9998" max="9998" width="14.3984375" style="2" customWidth="1"/>
    <col min="9999" max="9999" width="9.59765625" style="2" customWidth="1"/>
    <col min="10000" max="10235" width="8.59765625" style="2"/>
    <col min="10236" max="10236" width="0" style="2" hidden="1" customWidth="1"/>
    <col min="10237" max="10237" width="52" style="2" customWidth="1"/>
    <col min="10238" max="10238" width="0" style="2" hidden="1" customWidth="1"/>
    <col min="10239" max="10241" width="10.59765625" style="2" customWidth="1"/>
    <col min="10242" max="10242" width="11.59765625" style="2" customWidth="1"/>
    <col min="10243" max="10250" width="10.59765625" style="2" customWidth="1"/>
    <col min="10251" max="10252" width="14.3984375" style="2" customWidth="1"/>
    <col min="10253" max="10253" width="13.3984375" style="2" customWidth="1"/>
    <col min="10254" max="10254" width="14.3984375" style="2" customWidth="1"/>
    <col min="10255" max="10255" width="9.59765625" style="2" customWidth="1"/>
    <col min="10256" max="10491" width="8.59765625" style="2"/>
    <col min="10492" max="10492" width="0" style="2" hidden="1" customWidth="1"/>
    <col min="10493" max="10493" width="52" style="2" customWidth="1"/>
    <col min="10494" max="10494" width="0" style="2" hidden="1" customWidth="1"/>
    <col min="10495" max="10497" width="10.59765625" style="2" customWidth="1"/>
    <col min="10498" max="10498" width="11.59765625" style="2" customWidth="1"/>
    <col min="10499" max="10506" width="10.59765625" style="2" customWidth="1"/>
    <col min="10507" max="10508" width="14.3984375" style="2" customWidth="1"/>
    <col min="10509" max="10509" width="13.3984375" style="2" customWidth="1"/>
    <col min="10510" max="10510" width="14.3984375" style="2" customWidth="1"/>
    <col min="10511" max="10511" width="9.59765625" style="2" customWidth="1"/>
    <col min="10512" max="10747" width="8.59765625" style="2"/>
    <col min="10748" max="10748" width="0" style="2" hidden="1" customWidth="1"/>
    <col min="10749" max="10749" width="52" style="2" customWidth="1"/>
    <col min="10750" max="10750" width="0" style="2" hidden="1" customWidth="1"/>
    <col min="10751" max="10753" width="10.59765625" style="2" customWidth="1"/>
    <col min="10754" max="10754" width="11.59765625" style="2" customWidth="1"/>
    <col min="10755" max="10762" width="10.59765625" style="2" customWidth="1"/>
    <col min="10763" max="10764" width="14.3984375" style="2" customWidth="1"/>
    <col min="10765" max="10765" width="13.3984375" style="2" customWidth="1"/>
    <col min="10766" max="10766" width="14.3984375" style="2" customWidth="1"/>
    <col min="10767" max="10767" width="9.59765625" style="2" customWidth="1"/>
    <col min="10768" max="11003" width="8.59765625" style="2"/>
    <col min="11004" max="11004" width="0" style="2" hidden="1" customWidth="1"/>
    <col min="11005" max="11005" width="52" style="2" customWidth="1"/>
    <col min="11006" max="11006" width="0" style="2" hidden="1" customWidth="1"/>
    <col min="11007" max="11009" width="10.59765625" style="2" customWidth="1"/>
    <col min="11010" max="11010" width="11.59765625" style="2" customWidth="1"/>
    <col min="11011" max="11018" width="10.59765625" style="2" customWidth="1"/>
    <col min="11019" max="11020" width="14.3984375" style="2" customWidth="1"/>
    <col min="11021" max="11021" width="13.3984375" style="2" customWidth="1"/>
    <col min="11022" max="11022" width="14.3984375" style="2" customWidth="1"/>
    <col min="11023" max="11023" width="9.59765625" style="2" customWidth="1"/>
    <col min="11024" max="11259" width="8.59765625" style="2"/>
    <col min="11260" max="11260" width="0" style="2" hidden="1" customWidth="1"/>
    <col min="11261" max="11261" width="52" style="2" customWidth="1"/>
    <col min="11262" max="11262" width="0" style="2" hidden="1" customWidth="1"/>
    <col min="11263" max="11265" width="10.59765625" style="2" customWidth="1"/>
    <col min="11266" max="11266" width="11.59765625" style="2" customWidth="1"/>
    <col min="11267" max="11274" width="10.59765625" style="2" customWidth="1"/>
    <col min="11275" max="11276" width="14.3984375" style="2" customWidth="1"/>
    <col min="11277" max="11277" width="13.3984375" style="2" customWidth="1"/>
    <col min="11278" max="11278" width="14.3984375" style="2" customWidth="1"/>
    <col min="11279" max="11279" width="9.59765625" style="2" customWidth="1"/>
    <col min="11280" max="11515" width="8.59765625" style="2"/>
    <col min="11516" max="11516" width="0" style="2" hidden="1" customWidth="1"/>
    <col min="11517" max="11517" width="52" style="2" customWidth="1"/>
    <col min="11518" max="11518" width="0" style="2" hidden="1" customWidth="1"/>
    <col min="11519" max="11521" width="10.59765625" style="2" customWidth="1"/>
    <col min="11522" max="11522" width="11.59765625" style="2" customWidth="1"/>
    <col min="11523" max="11530" width="10.59765625" style="2" customWidth="1"/>
    <col min="11531" max="11532" width="14.3984375" style="2" customWidth="1"/>
    <col min="11533" max="11533" width="13.3984375" style="2" customWidth="1"/>
    <col min="11534" max="11534" width="14.3984375" style="2" customWidth="1"/>
    <col min="11535" max="11535" width="9.59765625" style="2" customWidth="1"/>
    <col min="11536" max="11771" width="8.59765625" style="2"/>
    <col min="11772" max="11772" width="0" style="2" hidden="1" customWidth="1"/>
    <col min="11773" max="11773" width="52" style="2" customWidth="1"/>
    <col min="11774" max="11774" width="0" style="2" hidden="1" customWidth="1"/>
    <col min="11775" max="11777" width="10.59765625" style="2" customWidth="1"/>
    <col min="11778" max="11778" width="11.59765625" style="2" customWidth="1"/>
    <col min="11779" max="11786" width="10.59765625" style="2" customWidth="1"/>
    <col min="11787" max="11788" width="14.3984375" style="2" customWidth="1"/>
    <col min="11789" max="11789" width="13.3984375" style="2" customWidth="1"/>
    <col min="11790" max="11790" width="14.3984375" style="2" customWidth="1"/>
    <col min="11791" max="11791" width="9.59765625" style="2" customWidth="1"/>
    <col min="11792" max="12027" width="8.59765625" style="2"/>
    <col min="12028" max="12028" width="0" style="2" hidden="1" customWidth="1"/>
    <col min="12029" max="12029" width="52" style="2" customWidth="1"/>
    <col min="12030" max="12030" width="0" style="2" hidden="1" customWidth="1"/>
    <col min="12031" max="12033" width="10.59765625" style="2" customWidth="1"/>
    <col min="12034" max="12034" width="11.59765625" style="2" customWidth="1"/>
    <col min="12035" max="12042" width="10.59765625" style="2" customWidth="1"/>
    <col min="12043" max="12044" width="14.3984375" style="2" customWidth="1"/>
    <col min="12045" max="12045" width="13.3984375" style="2" customWidth="1"/>
    <col min="12046" max="12046" width="14.3984375" style="2" customWidth="1"/>
    <col min="12047" max="12047" width="9.59765625" style="2" customWidth="1"/>
    <col min="12048" max="12283" width="8.59765625" style="2"/>
    <col min="12284" max="12284" width="0" style="2" hidden="1" customWidth="1"/>
    <col min="12285" max="12285" width="52" style="2" customWidth="1"/>
    <col min="12286" max="12286" width="0" style="2" hidden="1" customWidth="1"/>
    <col min="12287" max="12289" width="10.59765625" style="2" customWidth="1"/>
    <col min="12290" max="12290" width="11.59765625" style="2" customWidth="1"/>
    <col min="12291" max="12298" width="10.59765625" style="2" customWidth="1"/>
    <col min="12299" max="12300" width="14.3984375" style="2" customWidth="1"/>
    <col min="12301" max="12301" width="13.3984375" style="2" customWidth="1"/>
    <col min="12302" max="12302" width="14.3984375" style="2" customWidth="1"/>
    <col min="12303" max="12303" width="9.59765625" style="2" customWidth="1"/>
    <col min="12304" max="12539" width="8.59765625" style="2"/>
    <col min="12540" max="12540" width="0" style="2" hidden="1" customWidth="1"/>
    <col min="12541" max="12541" width="52" style="2" customWidth="1"/>
    <col min="12542" max="12542" width="0" style="2" hidden="1" customWidth="1"/>
    <col min="12543" max="12545" width="10.59765625" style="2" customWidth="1"/>
    <col min="12546" max="12546" width="11.59765625" style="2" customWidth="1"/>
    <col min="12547" max="12554" width="10.59765625" style="2" customWidth="1"/>
    <col min="12555" max="12556" width="14.3984375" style="2" customWidth="1"/>
    <col min="12557" max="12557" width="13.3984375" style="2" customWidth="1"/>
    <col min="12558" max="12558" width="14.3984375" style="2" customWidth="1"/>
    <col min="12559" max="12559" width="9.59765625" style="2" customWidth="1"/>
    <col min="12560" max="12795" width="8.59765625" style="2"/>
    <col min="12796" max="12796" width="0" style="2" hidden="1" customWidth="1"/>
    <col min="12797" max="12797" width="52" style="2" customWidth="1"/>
    <col min="12798" max="12798" width="0" style="2" hidden="1" customWidth="1"/>
    <col min="12799" max="12801" width="10.59765625" style="2" customWidth="1"/>
    <col min="12802" max="12802" width="11.59765625" style="2" customWidth="1"/>
    <col min="12803" max="12810" width="10.59765625" style="2" customWidth="1"/>
    <col min="12811" max="12812" width="14.3984375" style="2" customWidth="1"/>
    <col min="12813" max="12813" width="13.3984375" style="2" customWidth="1"/>
    <col min="12814" max="12814" width="14.3984375" style="2" customWidth="1"/>
    <col min="12815" max="12815" width="9.59765625" style="2" customWidth="1"/>
    <col min="12816" max="13051" width="8.59765625" style="2"/>
    <col min="13052" max="13052" width="0" style="2" hidden="1" customWidth="1"/>
    <col min="13053" max="13053" width="52" style="2" customWidth="1"/>
    <col min="13054" max="13054" width="0" style="2" hidden="1" customWidth="1"/>
    <col min="13055" max="13057" width="10.59765625" style="2" customWidth="1"/>
    <col min="13058" max="13058" width="11.59765625" style="2" customWidth="1"/>
    <col min="13059" max="13066" width="10.59765625" style="2" customWidth="1"/>
    <col min="13067" max="13068" width="14.3984375" style="2" customWidth="1"/>
    <col min="13069" max="13069" width="13.3984375" style="2" customWidth="1"/>
    <col min="13070" max="13070" width="14.3984375" style="2" customWidth="1"/>
    <col min="13071" max="13071" width="9.59765625" style="2" customWidth="1"/>
    <col min="13072" max="13307" width="8.59765625" style="2"/>
    <col min="13308" max="13308" width="0" style="2" hidden="1" customWidth="1"/>
    <col min="13309" max="13309" width="52" style="2" customWidth="1"/>
    <col min="13310" max="13310" width="0" style="2" hidden="1" customWidth="1"/>
    <col min="13311" max="13313" width="10.59765625" style="2" customWidth="1"/>
    <col min="13314" max="13314" width="11.59765625" style="2" customWidth="1"/>
    <col min="13315" max="13322" width="10.59765625" style="2" customWidth="1"/>
    <col min="13323" max="13324" width="14.3984375" style="2" customWidth="1"/>
    <col min="13325" max="13325" width="13.3984375" style="2" customWidth="1"/>
    <col min="13326" max="13326" width="14.3984375" style="2" customWidth="1"/>
    <col min="13327" max="13327" width="9.59765625" style="2" customWidth="1"/>
    <col min="13328" max="13563" width="8.59765625" style="2"/>
    <col min="13564" max="13564" width="0" style="2" hidden="1" customWidth="1"/>
    <col min="13565" max="13565" width="52" style="2" customWidth="1"/>
    <col min="13566" max="13566" width="0" style="2" hidden="1" customWidth="1"/>
    <col min="13567" max="13569" width="10.59765625" style="2" customWidth="1"/>
    <col min="13570" max="13570" width="11.59765625" style="2" customWidth="1"/>
    <col min="13571" max="13578" width="10.59765625" style="2" customWidth="1"/>
    <col min="13579" max="13580" width="14.3984375" style="2" customWidth="1"/>
    <col min="13581" max="13581" width="13.3984375" style="2" customWidth="1"/>
    <col min="13582" max="13582" width="14.3984375" style="2" customWidth="1"/>
    <col min="13583" max="13583" width="9.59765625" style="2" customWidth="1"/>
    <col min="13584" max="13819" width="8.59765625" style="2"/>
    <col min="13820" max="13820" width="0" style="2" hidden="1" customWidth="1"/>
    <col min="13821" max="13821" width="52" style="2" customWidth="1"/>
    <col min="13822" max="13822" width="0" style="2" hidden="1" customWidth="1"/>
    <col min="13823" max="13825" width="10.59765625" style="2" customWidth="1"/>
    <col min="13826" max="13826" width="11.59765625" style="2" customWidth="1"/>
    <col min="13827" max="13834" width="10.59765625" style="2" customWidth="1"/>
    <col min="13835" max="13836" width="14.3984375" style="2" customWidth="1"/>
    <col min="13837" max="13837" width="13.3984375" style="2" customWidth="1"/>
    <col min="13838" max="13838" width="14.3984375" style="2" customWidth="1"/>
    <col min="13839" max="13839" width="9.59765625" style="2" customWidth="1"/>
    <col min="13840" max="14075" width="8.59765625" style="2"/>
    <col min="14076" max="14076" width="0" style="2" hidden="1" customWidth="1"/>
    <col min="14077" max="14077" width="52" style="2" customWidth="1"/>
    <col min="14078" max="14078" width="0" style="2" hidden="1" customWidth="1"/>
    <col min="14079" max="14081" width="10.59765625" style="2" customWidth="1"/>
    <col min="14082" max="14082" width="11.59765625" style="2" customWidth="1"/>
    <col min="14083" max="14090" width="10.59765625" style="2" customWidth="1"/>
    <col min="14091" max="14092" width="14.3984375" style="2" customWidth="1"/>
    <col min="14093" max="14093" width="13.3984375" style="2" customWidth="1"/>
    <col min="14094" max="14094" width="14.3984375" style="2" customWidth="1"/>
    <col min="14095" max="14095" width="9.59765625" style="2" customWidth="1"/>
    <col min="14096" max="14331" width="8.59765625" style="2"/>
    <col min="14332" max="14332" width="0" style="2" hidden="1" customWidth="1"/>
    <col min="14333" max="14333" width="52" style="2" customWidth="1"/>
    <col min="14334" max="14334" width="0" style="2" hidden="1" customWidth="1"/>
    <col min="14335" max="14337" width="10.59765625" style="2" customWidth="1"/>
    <col min="14338" max="14338" width="11.59765625" style="2" customWidth="1"/>
    <col min="14339" max="14346" width="10.59765625" style="2" customWidth="1"/>
    <col min="14347" max="14348" width="14.3984375" style="2" customWidth="1"/>
    <col min="14349" max="14349" width="13.3984375" style="2" customWidth="1"/>
    <col min="14350" max="14350" width="14.3984375" style="2" customWidth="1"/>
    <col min="14351" max="14351" width="9.59765625" style="2" customWidth="1"/>
    <col min="14352" max="14587" width="8.59765625" style="2"/>
    <col min="14588" max="14588" width="0" style="2" hidden="1" customWidth="1"/>
    <col min="14589" max="14589" width="52" style="2" customWidth="1"/>
    <col min="14590" max="14590" width="0" style="2" hidden="1" customWidth="1"/>
    <col min="14591" max="14593" width="10.59765625" style="2" customWidth="1"/>
    <col min="14594" max="14594" width="11.59765625" style="2" customWidth="1"/>
    <col min="14595" max="14602" width="10.59765625" style="2" customWidth="1"/>
    <col min="14603" max="14604" width="14.3984375" style="2" customWidth="1"/>
    <col min="14605" max="14605" width="13.3984375" style="2" customWidth="1"/>
    <col min="14606" max="14606" width="14.3984375" style="2" customWidth="1"/>
    <col min="14607" max="14607" width="9.59765625" style="2" customWidth="1"/>
    <col min="14608" max="14843" width="8.59765625" style="2"/>
    <col min="14844" max="14844" width="0" style="2" hidden="1" customWidth="1"/>
    <col min="14845" max="14845" width="52" style="2" customWidth="1"/>
    <col min="14846" max="14846" width="0" style="2" hidden="1" customWidth="1"/>
    <col min="14847" max="14849" width="10.59765625" style="2" customWidth="1"/>
    <col min="14850" max="14850" width="11.59765625" style="2" customWidth="1"/>
    <col min="14851" max="14858" width="10.59765625" style="2" customWidth="1"/>
    <col min="14859" max="14860" width="14.3984375" style="2" customWidth="1"/>
    <col min="14861" max="14861" width="13.3984375" style="2" customWidth="1"/>
    <col min="14862" max="14862" width="14.3984375" style="2" customWidth="1"/>
    <col min="14863" max="14863" width="9.59765625" style="2" customWidth="1"/>
    <col min="14864" max="15099" width="8.59765625" style="2"/>
    <col min="15100" max="15100" width="0" style="2" hidden="1" customWidth="1"/>
    <col min="15101" max="15101" width="52" style="2" customWidth="1"/>
    <col min="15102" max="15102" width="0" style="2" hidden="1" customWidth="1"/>
    <col min="15103" max="15105" width="10.59765625" style="2" customWidth="1"/>
    <col min="15106" max="15106" width="11.59765625" style="2" customWidth="1"/>
    <col min="15107" max="15114" width="10.59765625" style="2" customWidth="1"/>
    <col min="15115" max="15116" width="14.3984375" style="2" customWidth="1"/>
    <col min="15117" max="15117" width="13.3984375" style="2" customWidth="1"/>
    <col min="15118" max="15118" width="14.3984375" style="2" customWidth="1"/>
    <col min="15119" max="15119" width="9.59765625" style="2" customWidth="1"/>
    <col min="15120" max="15355" width="8.59765625" style="2"/>
    <col min="15356" max="15356" width="0" style="2" hidden="1" customWidth="1"/>
    <col min="15357" max="15357" width="52" style="2" customWidth="1"/>
    <col min="15358" max="15358" width="0" style="2" hidden="1" customWidth="1"/>
    <col min="15359" max="15361" width="10.59765625" style="2" customWidth="1"/>
    <col min="15362" max="15362" width="11.59765625" style="2" customWidth="1"/>
    <col min="15363" max="15370" width="10.59765625" style="2" customWidth="1"/>
    <col min="15371" max="15372" width="14.3984375" style="2" customWidth="1"/>
    <col min="15373" max="15373" width="13.3984375" style="2" customWidth="1"/>
    <col min="15374" max="15374" width="14.3984375" style="2" customWidth="1"/>
    <col min="15375" max="15375" width="9.59765625" style="2" customWidth="1"/>
    <col min="15376" max="15611" width="8.59765625" style="2"/>
    <col min="15612" max="15612" width="0" style="2" hidden="1" customWidth="1"/>
    <col min="15613" max="15613" width="52" style="2" customWidth="1"/>
    <col min="15614" max="15614" width="0" style="2" hidden="1" customWidth="1"/>
    <col min="15615" max="15617" width="10.59765625" style="2" customWidth="1"/>
    <col min="15618" max="15618" width="11.59765625" style="2" customWidth="1"/>
    <col min="15619" max="15626" width="10.59765625" style="2" customWidth="1"/>
    <col min="15627" max="15628" width="14.3984375" style="2" customWidth="1"/>
    <col min="15629" max="15629" width="13.3984375" style="2" customWidth="1"/>
    <col min="15630" max="15630" width="14.3984375" style="2" customWidth="1"/>
    <col min="15631" max="15631" width="9.59765625" style="2" customWidth="1"/>
    <col min="15632" max="15867" width="8.59765625" style="2"/>
    <col min="15868" max="15868" width="0" style="2" hidden="1" customWidth="1"/>
    <col min="15869" max="15869" width="52" style="2" customWidth="1"/>
    <col min="15870" max="15870" width="0" style="2" hidden="1" customWidth="1"/>
    <col min="15871" max="15873" width="10.59765625" style="2" customWidth="1"/>
    <col min="15874" max="15874" width="11.59765625" style="2" customWidth="1"/>
    <col min="15875" max="15882" width="10.59765625" style="2" customWidth="1"/>
    <col min="15883" max="15884" width="14.3984375" style="2" customWidth="1"/>
    <col min="15885" max="15885" width="13.3984375" style="2" customWidth="1"/>
    <col min="15886" max="15886" width="14.3984375" style="2" customWidth="1"/>
    <col min="15887" max="15887" width="9.59765625" style="2" customWidth="1"/>
    <col min="15888" max="16123" width="8.59765625" style="2"/>
    <col min="16124" max="16124" width="0" style="2" hidden="1" customWidth="1"/>
    <col min="16125" max="16125" width="52" style="2" customWidth="1"/>
    <col min="16126" max="16126" width="0" style="2" hidden="1" customWidth="1"/>
    <col min="16127" max="16129" width="10.59765625" style="2" customWidth="1"/>
    <col min="16130" max="16130" width="11.59765625" style="2" customWidth="1"/>
    <col min="16131" max="16138" width="10.59765625" style="2" customWidth="1"/>
    <col min="16139" max="16140" width="14.3984375" style="2" customWidth="1"/>
    <col min="16141" max="16141" width="13.3984375" style="2" customWidth="1"/>
    <col min="16142" max="16142" width="14.3984375" style="2" customWidth="1"/>
    <col min="16143" max="16143" width="9.59765625" style="2" customWidth="1"/>
    <col min="16144" max="16378" width="8.59765625" style="2"/>
    <col min="16379" max="16384" width="9.3984375" style="2" customWidth="1"/>
  </cols>
  <sheetData>
    <row r="1" spans="1:20" s="225" customFormat="1" ht="17.649999999999999">
      <c r="B1" s="226"/>
      <c r="C1" s="227"/>
      <c r="D1" s="227"/>
      <c r="E1" s="227"/>
      <c r="F1" s="227"/>
      <c r="G1" s="227"/>
      <c r="H1" s="227"/>
      <c r="I1" s="228"/>
      <c r="J1" s="227"/>
      <c r="K1" s="227"/>
      <c r="L1" s="227"/>
      <c r="M1" s="227"/>
      <c r="N1" s="227"/>
      <c r="O1" s="227"/>
    </row>
    <row r="2" spans="1:20" s="4" customFormat="1" ht="5.25" customHeight="1">
      <c r="C2" s="395"/>
      <c r="D2" s="395"/>
      <c r="E2" s="395"/>
      <c r="F2" s="395"/>
      <c r="G2" s="395"/>
      <c r="H2" s="395"/>
      <c r="I2" s="395"/>
      <c r="J2" s="395"/>
      <c r="K2" s="395"/>
      <c r="L2" s="395"/>
      <c r="M2" s="395"/>
      <c r="N2" s="395"/>
      <c r="O2" s="395"/>
    </row>
    <row r="3" spans="1:20" ht="5.0999999999999996" hidden="1" customHeight="1">
      <c r="B3" s="5"/>
      <c r="C3" s="174"/>
      <c r="D3" s="174"/>
      <c r="E3" s="174"/>
      <c r="F3" s="174"/>
      <c r="G3" s="174"/>
      <c r="H3" s="174"/>
      <c r="I3" s="174"/>
      <c r="J3" s="174"/>
      <c r="K3" s="174"/>
      <c r="L3" s="174"/>
      <c r="M3" s="174"/>
      <c r="N3" s="395"/>
      <c r="O3" s="395"/>
    </row>
    <row r="4" spans="1:20" s="6" customFormat="1" ht="5.0999999999999996" hidden="1" customHeight="1">
      <c r="A4" s="4"/>
      <c r="B4" s="9"/>
      <c r="C4" s="437"/>
      <c r="D4" s="437"/>
      <c r="E4" s="395"/>
      <c r="F4" s="395"/>
      <c r="G4" s="395"/>
      <c r="H4" s="395"/>
      <c r="I4" s="395"/>
      <c r="J4" s="395"/>
      <c r="K4" s="395"/>
      <c r="L4" s="395"/>
      <c r="M4" s="395"/>
      <c r="N4" s="437"/>
      <c r="O4" s="437"/>
    </row>
    <row r="5" spans="1:20" ht="50.25" customHeight="1">
      <c r="B5" s="703" t="s">
        <v>257</v>
      </c>
      <c r="C5" s="791" t="s">
        <v>5</v>
      </c>
      <c r="D5" s="791" t="s">
        <v>6</v>
      </c>
      <c r="E5" s="791" t="s">
        <v>7</v>
      </c>
      <c r="F5" s="791" t="s">
        <v>8</v>
      </c>
      <c r="G5" s="791" t="s">
        <v>9</v>
      </c>
      <c r="H5" s="792" t="s">
        <v>10</v>
      </c>
      <c r="I5" s="791" t="s">
        <v>31</v>
      </c>
      <c r="J5" s="791" t="s">
        <v>32</v>
      </c>
      <c r="K5" s="791" t="s">
        <v>33</v>
      </c>
      <c r="L5" s="791" t="s">
        <v>34</v>
      </c>
      <c r="M5" s="791" t="s">
        <v>35</v>
      </c>
      <c r="N5" s="793" t="s">
        <v>36</v>
      </c>
      <c r="O5" s="794" t="s">
        <v>240</v>
      </c>
    </row>
    <row r="6" spans="1:20">
      <c r="B6" s="758" t="s">
        <v>68</v>
      </c>
      <c r="C6" s="395"/>
      <c r="D6" s="395"/>
      <c r="E6" s="395"/>
      <c r="F6" s="395"/>
      <c r="G6" s="395"/>
      <c r="H6" s="395"/>
      <c r="I6" s="395"/>
      <c r="J6" s="395"/>
      <c r="K6" s="395"/>
      <c r="L6" s="395"/>
      <c r="M6" s="395"/>
      <c r="N6" s="438"/>
      <c r="O6" s="439"/>
    </row>
    <row r="7" spans="1:20" ht="12.75">
      <c r="A7" s="116" t="s">
        <v>69</v>
      </c>
      <c r="B7" s="760" t="s">
        <v>70</v>
      </c>
      <c r="C7" s="395">
        <v>3495.29</v>
      </c>
      <c r="D7" s="395">
        <v>-3476.9</v>
      </c>
      <c r="E7" s="395">
        <v>0</v>
      </c>
      <c r="F7" s="395">
        <v>0</v>
      </c>
      <c r="G7" s="395">
        <v>0</v>
      </c>
      <c r="H7" s="395">
        <v>0</v>
      </c>
      <c r="I7" s="395">
        <v>0</v>
      </c>
      <c r="J7" s="395">
        <v>0</v>
      </c>
      <c r="K7" s="395">
        <v>0</v>
      </c>
      <c r="L7" s="395">
        <v>0</v>
      </c>
      <c r="M7" s="395">
        <v>0</v>
      </c>
      <c r="N7" s="175">
        <v>0</v>
      </c>
      <c r="O7" s="440">
        <f>SUM(C7:N7)</f>
        <v>18.389999999999873</v>
      </c>
      <c r="T7" s="116"/>
    </row>
    <row r="8" spans="1:20" ht="23.25">
      <c r="A8" s="116" t="s">
        <v>71</v>
      </c>
      <c r="B8" s="762" t="s">
        <v>72</v>
      </c>
      <c r="C8" s="395">
        <v>65.86</v>
      </c>
      <c r="D8" s="395">
        <v>-61.78</v>
      </c>
      <c r="E8" s="395">
        <v>0</v>
      </c>
      <c r="F8" s="395">
        <v>0</v>
      </c>
      <c r="G8" s="395">
        <v>0</v>
      </c>
      <c r="H8" s="395">
        <v>0</v>
      </c>
      <c r="I8" s="395">
        <v>0</v>
      </c>
      <c r="J8" s="395">
        <v>0</v>
      </c>
      <c r="K8" s="395">
        <v>0</v>
      </c>
      <c r="L8" s="395">
        <v>0</v>
      </c>
      <c r="M8" s="395">
        <v>0</v>
      </c>
      <c r="N8" s="175">
        <v>0</v>
      </c>
      <c r="O8" s="441">
        <f>SUM(C8:N8)</f>
        <v>4.0799999999999983</v>
      </c>
      <c r="T8" s="116"/>
    </row>
    <row r="9" spans="1:20" s="22" customFormat="1" ht="13.15">
      <c r="A9" s="176"/>
      <c r="B9" s="591" t="s">
        <v>73</v>
      </c>
      <c r="C9" s="442">
        <f>SUM(C7:C8)</f>
        <v>3561.15</v>
      </c>
      <c r="D9" s="442">
        <f t="shared" ref="D9:O9" si="0">SUM(D7:D8)</f>
        <v>-3538.6800000000003</v>
      </c>
      <c r="E9" s="442">
        <f t="shared" si="0"/>
        <v>0</v>
      </c>
      <c r="F9" s="442">
        <f t="shared" si="0"/>
        <v>0</v>
      </c>
      <c r="G9" s="442">
        <f t="shared" si="0"/>
        <v>0</v>
      </c>
      <c r="H9" s="442">
        <f t="shared" si="0"/>
        <v>0</v>
      </c>
      <c r="I9" s="442">
        <f t="shared" si="0"/>
        <v>0</v>
      </c>
      <c r="J9" s="442">
        <f t="shared" si="0"/>
        <v>0</v>
      </c>
      <c r="K9" s="442">
        <f t="shared" si="0"/>
        <v>0</v>
      </c>
      <c r="L9" s="442">
        <f t="shared" si="0"/>
        <v>0</v>
      </c>
      <c r="M9" s="442">
        <f t="shared" si="0"/>
        <v>0</v>
      </c>
      <c r="N9" s="443">
        <f t="shared" si="0"/>
        <v>0</v>
      </c>
      <c r="O9" s="444">
        <f t="shared" si="0"/>
        <v>22.469999999999871</v>
      </c>
      <c r="T9" s="176"/>
    </row>
    <row r="10" spans="1:20" s="4" customFormat="1" ht="3.75" customHeight="1">
      <c r="A10" s="116"/>
      <c r="B10" s="764"/>
      <c r="C10" s="395"/>
      <c r="D10" s="395"/>
      <c r="E10" s="395"/>
      <c r="F10" s="395"/>
      <c r="G10" s="395"/>
      <c r="H10" s="395"/>
      <c r="I10" s="395"/>
      <c r="J10" s="395"/>
      <c r="K10" s="395"/>
      <c r="L10" s="395"/>
      <c r="M10" s="395"/>
      <c r="N10" s="438"/>
      <c r="O10" s="445"/>
      <c r="T10" s="116"/>
    </row>
    <row r="11" spans="1:20" s="4" customFormat="1" ht="12.75">
      <c r="A11" s="116"/>
      <c r="B11" s="758" t="s">
        <v>74</v>
      </c>
      <c r="C11" s="395"/>
      <c r="D11" s="395"/>
      <c r="E11" s="395"/>
      <c r="F11" s="395"/>
      <c r="G11" s="395"/>
      <c r="H11" s="395"/>
      <c r="I11" s="395"/>
      <c r="J11" s="395"/>
      <c r="K11" s="395"/>
      <c r="L11" s="395"/>
      <c r="M11" s="395"/>
      <c r="N11" s="175"/>
      <c r="O11" s="440"/>
      <c r="T11" s="116"/>
    </row>
    <row r="12" spans="1:20" ht="12.75">
      <c r="A12" s="116" t="s">
        <v>75</v>
      </c>
      <c r="B12" s="760" t="s">
        <v>76</v>
      </c>
      <c r="C12" s="395">
        <v>8423.9699999999993</v>
      </c>
      <c r="D12" s="395">
        <v>-6994.34</v>
      </c>
      <c r="E12" s="395">
        <v>-0.12</v>
      </c>
      <c r="F12" s="395">
        <v>-200.64</v>
      </c>
      <c r="G12" s="395">
        <v>0</v>
      </c>
      <c r="H12" s="395">
        <v>0</v>
      </c>
      <c r="I12" s="395">
        <v>0</v>
      </c>
      <c r="J12" s="395">
        <v>0</v>
      </c>
      <c r="K12" s="395">
        <v>0</v>
      </c>
      <c r="L12" s="395">
        <v>0</v>
      </c>
      <c r="M12" s="395">
        <v>0</v>
      </c>
      <c r="N12" s="175">
        <v>0</v>
      </c>
      <c r="O12" s="440">
        <f>SUM(C12:N12)</f>
        <v>1228.8699999999994</v>
      </c>
      <c r="T12" s="116"/>
    </row>
    <row r="13" spans="1:20" ht="12.75">
      <c r="A13" s="116" t="s">
        <v>77</v>
      </c>
      <c r="B13" s="760" t="s">
        <v>78</v>
      </c>
      <c r="C13" s="395">
        <v>2186.17</v>
      </c>
      <c r="D13" s="395">
        <v>-538.97</v>
      </c>
      <c r="E13" s="395">
        <v>-0.3</v>
      </c>
      <c r="F13" s="395">
        <v>0</v>
      </c>
      <c r="G13" s="395">
        <v>0</v>
      </c>
      <c r="H13" s="395">
        <v>0</v>
      </c>
      <c r="I13" s="395">
        <v>0</v>
      </c>
      <c r="J13" s="395">
        <v>0</v>
      </c>
      <c r="K13" s="395">
        <v>0</v>
      </c>
      <c r="L13" s="395">
        <v>0</v>
      </c>
      <c r="M13" s="395">
        <v>0</v>
      </c>
      <c r="N13" s="175">
        <v>0</v>
      </c>
      <c r="O13" s="440">
        <f>SUM(C13:N13)</f>
        <v>1646.9</v>
      </c>
      <c r="T13" s="116"/>
    </row>
    <row r="14" spans="1:20" s="109" customFormat="1" ht="12.75">
      <c r="A14" s="177" t="s">
        <v>200</v>
      </c>
      <c r="B14" s="760" t="s">
        <v>201</v>
      </c>
      <c r="C14" s="395">
        <v>0</v>
      </c>
      <c r="D14" s="395">
        <v>0</v>
      </c>
      <c r="E14" s="395">
        <v>0</v>
      </c>
      <c r="F14" s="395">
        <v>0</v>
      </c>
      <c r="G14" s="395">
        <v>0</v>
      </c>
      <c r="H14" s="395">
        <v>0</v>
      </c>
      <c r="I14" s="395">
        <v>0</v>
      </c>
      <c r="J14" s="395">
        <v>0</v>
      </c>
      <c r="K14" s="395">
        <v>0</v>
      </c>
      <c r="L14" s="395">
        <v>0</v>
      </c>
      <c r="M14" s="395">
        <v>0</v>
      </c>
      <c r="N14" s="175">
        <v>0</v>
      </c>
      <c r="O14" s="440">
        <f>SUM(C14:N14)</f>
        <v>0</v>
      </c>
      <c r="T14" s="177"/>
    </row>
    <row r="15" spans="1:20" ht="13.9">
      <c r="A15" s="116"/>
      <c r="B15" s="760" t="s">
        <v>202</v>
      </c>
      <c r="C15" s="395">
        <v>21516.35</v>
      </c>
      <c r="D15" s="395">
        <v>-19232.129999999997</v>
      </c>
      <c r="E15" s="395">
        <v>6079.96</v>
      </c>
      <c r="F15" s="395">
        <v>37433.129999999997</v>
      </c>
      <c r="G15" s="395">
        <v>-24833.600000000002</v>
      </c>
      <c r="H15" s="395">
        <v>-0.02</v>
      </c>
      <c r="I15" s="395">
        <v>0</v>
      </c>
      <c r="J15" s="395">
        <v>0</v>
      </c>
      <c r="K15" s="395">
        <v>0</v>
      </c>
      <c r="L15" s="395">
        <v>0</v>
      </c>
      <c r="M15" s="395">
        <v>0</v>
      </c>
      <c r="N15" s="175">
        <v>0</v>
      </c>
      <c r="O15" s="440">
        <f>SUM(C15:N15)</f>
        <v>20963.689999999995</v>
      </c>
      <c r="T15" s="116"/>
    </row>
    <row r="16" spans="1:20" ht="12.75">
      <c r="A16" s="116"/>
      <c r="B16" s="760" t="s">
        <v>203</v>
      </c>
      <c r="C16" s="395">
        <v>0</v>
      </c>
      <c r="D16" s="395">
        <v>0</v>
      </c>
      <c r="E16" s="395">
        <v>0</v>
      </c>
      <c r="F16" s="395">
        <v>0</v>
      </c>
      <c r="G16" s="395">
        <v>0</v>
      </c>
      <c r="H16" s="395">
        <v>0</v>
      </c>
      <c r="I16" s="395">
        <v>0</v>
      </c>
      <c r="J16" s="395">
        <v>0</v>
      </c>
      <c r="K16" s="395">
        <v>0</v>
      </c>
      <c r="L16" s="395">
        <v>0</v>
      </c>
      <c r="M16" s="395">
        <v>0</v>
      </c>
      <c r="N16" s="178">
        <v>0</v>
      </c>
      <c r="O16" s="440">
        <f>SUM(C16:N16)</f>
        <v>0</v>
      </c>
      <c r="T16" s="116"/>
    </row>
    <row r="17" spans="1:20" s="22" customFormat="1" ht="13.15">
      <c r="A17" s="176"/>
      <c r="B17" s="591" t="s">
        <v>79</v>
      </c>
      <c r="C17" s="442">
        <f>SUM(C12:C16)</f>
        <v>32126.489999999998</v>
      </c>
      <c r="D17" s="442">
        <f t="shared" ref="D17:N17" si="1">SUM(D12:D16)</f>
        <v>-26765.439999999999</v>
      </c>
      <c r="E17" s="442">
        <f t="shared" si="1"/>
        <v>6079.54</v>
      </c>
      <c r="F17" s="442">
        <f t="shared" si="1"/>
        <v>37232.49</v>
      </c>
      <c r="G17" s="442">
        <f t="shared" si="1"/>
        <v>-24833.600000000002</v>
      </c>
      <c r="H17" s="442">
        <f t="shared" si="1"/>
        <v>-0.02</v>
      </c>
      <c r="I17" s="442">
        <f t="shared" si="1"/>
        <v>0</v>
      </c>
      <c r="J17" s="442">
        <f t="shared" si="1"/>
        <v>0</v>
      </c>
      <c r="K17" s="442">
        <f t="shared" si="1"/>
        <v>0</v>
      </c>
      <c r="L17" s="442">
        <f t="shared" si="1"/>
        <v>0</v>
      </c>
      <c r="M17" s="442">
        <f t="shared" si="1"/>
        <v>0</v>
      </c>
      <c r="N17" s="443">
        <f t="shared" si="1"/>
        <v>0</v>
      </c>
      <c r="O17" s="444">
        <f>SUM(O12:O16)</f>
        <v>23839.459999999995</v>
      </c>
      <c r="T17" s="176"/>
    </row>
    <row r="18" spans="1:20" ht="5.0999999999999996" customHeight="1">
      <c r="A18" s="116"/>
      <c r="B18" s="767"/>
      <c r="C18" s="395"/>
      <c r="D18" s="395"/>
      <c r="E18" s="395"/>
      <c r="F18" s="395"/>
      <c r="G18" s="395"/>
      <c r="H18" s="395"/>
      <c r="I18" s="395"/>
      <c r="J18" s="395"/>
      <c r="K18" s="395"/>
      <c r="L18" s="395"/>
      <c r="M18" s="395"/>
      <c r="N18" s="438"/>
      <c r="O18" s="440"/>
      <c r="T18" s="116"/>
    </row>
    <row r="19" spans="1:20" ht="12.75">
      <c r="A19" s="116"/>
      <c r="B19" s="768" t="s">
        <v>80</v>
      </c>
      <c r="C19" s="395"/>
      <c r="D19" s="395"/>
      <c r="E19" s="395"/>
      <c r="F19" s="395"/>
      <c r="G19" s="395"/>
      <c r="H19" s="395"/>
      <c r="I19" s="395"/>
      <c r="J19" s="395"/>
      <c r="K19" s="395"/>
      <c r="L19" s="395"/>
      <c r="M19" s="395"/>
      <c r="N19" s="175"/>
      <c r="O19" s="440"/>
      <c r="T19" s="116"/>
    </row>
    <row r="20" spans="1:20" ht="12.75">
      <c r="A20" s="116" t="s">
        <v>81</v>
      </c>
      <c r="B20" s="760" t="s">
        <v>82</v>
      </c>
      <c r="C20" s="395">
        <v>2370.37</v>
      </c>
      <c r="D20" s="395">
        <v>-711.8</v>
      </c>
      <c r="E20" s="395">
        <v>-0.41</v>
      </c>
      <c r="F20" s="395">
        <v>0</v>
      </c>
      <c r="G20" s="395">
        <v>0</v>
      </c>
      <c r="H20" s="395">
        <v>0</v>
      </c>
      <c r="I20" s="395">
        <v>0</v>
      </c>
      <c r="J20" s="395">
        <v>0</v>
      </c>
      <c r="K20" s="395">
        <v>0</v>
      </c>
      <c r="L20" s="395">
        <v>0</v>
      </c>
      <c r="M20" s="395">
        <v>0</v>
      </c>
      <c r="N20" s="175">
        <v>0</v>
      </c>
      <c r="O20" s="440">
        <f>SUM(C20:N20)</f>
        <v>1658.1599999999999</v>
      </c>
      <c r="T20" s="116"/>
    </row>
    <row r="21" spans="1:20" s="22" customFormat="1" ht="13.15">
      <c r="A21" s="176"/>
      <c r="B21" s="591" t="s">
        <v>83</v>
      </c>
      <c r="C21" s="442">
        <f>C20</f>
        <v>2370.37</v>
      </c>
      <c r="D21" s="442">
        <f>D20</f>
        <v>-711.8</v>
      </c>
      <c r="E21" s="442">
        <f t="shared" ref="E21:O21" si="2">E20</f>
        <v>-0.41</v>
      </c>
      <c r="F21" s="442">
        <f t="shared" si="2"/>
        <v>0</v>
      </c>
      <c r="G21" s="442">
        <f t="shared" si="2"/>
        <v>0</v>
      </c>
      <c r="H21" s="442">
        <f t="shared" si="2"/>
        <v>0</v>
      </c>
      <c r="I21" s="442">
        <f t="shared" si="2"/>
        <v>0</v>
      </c>
      <c r="J21" s="442">
        <f t="shared" si="2"/>
        <v>0</v>
      </c>
      <c r="K21" s="442">
        <f t="shared" si="2"/>
        <v>0</v>
      </c>
      <c r="L21" s="442">
        <f t="shared" si="2"/>
        <v>0</v>
      </c>
      <c r="M21" s="442">
        <f t="shared" si="2"/>
        <v>0</v>
      </c>
      <c r="N21" s="443">
        <f t="shared" si="2"/>
        <v>0</v>
      </c>
      <c r="O21" s="444">
        <f t="shared" si="2"/>
        <v>1658.1599999999999</v>
      </c>
      <c r="T21" s="176"/>
    </row>
    <row r="22" spans="1:20" ht="3" customHeight="1">
      <c r="A22" s="116"/>
      <c r="B22" s="760"/>
      <c r="C22" s="395"/>
      <c r="D22" s="395"/>
      <c r="E22" s="395"/>
      <c r="F22" s="395"/>
      <c r="G22" s="395"/>
      <c r="H22" s="395"/>
      <c r="I22" s="395"/>
      <c r="J22" s="179"/>
      <c r="K22" s="395"/>
      <c r="L22" s="395"/>
      <c r="M22" s="395"/>
      <c r="N22" s="438"/>
      <c r="O22" s="440"/>
      <c r="T22" s="116"/>
    </row>
    <row r="23" spans="1:20" ht="12.75">
      <c r="A23" s="116"/>
      <c r="B23" s="758" t="s">
        <v>84</v>
      </c>
      <c r="C23" s="395"/>
      <c r="D23" s="395"/>
      <c r="E23" s="395"/>
      <c r="F23" s="395"/>
      <c r="G23" s="395"/>
      <c r="H23" s="395"/>
      <c r="I23" s="395"/>
      <c r="J23" s="395"/>
      <c r="K23" s="395"/>
      <c r="L23" s="395"/>
      <c r="M23" s="395"/>
      <c r="N23" s="175"/>
      <c r="O23" s="440"/>
      <c r="T23" s="116"/>
    </row>
    <row r="24" spans="1:20" s="181" customFormat="1" ht="12.75">
      <c r="A24" s="180" t="s">
        <v>85</v>
      </c>
      <c r="B24" s="760" t="s">
        <v>204</v>
      </c>
      <c r="C24" s="395">
        <v>77338.780000000028</v>
      </c>
      <c r="D24" s="395">
        <f>156979.05+2399</f>
        <v>159378.04999999999</v>
      </c>
      <c r="E24" s="395">
        <v>80869.83</v>
      </c>
      <c r="F24" s="395">
        <v>104847.17</v>
      </c>
      <c r="G24" s="395">
        <v>26344.649999999998</v>
      </c>
      <c r="H24" s="395">
        <v>33575.120000000003</v>
      </c>
      <c r="I24" s="395">
        <v>33599.82</v>
      </c>
      <c r="J24" s="395">
        <v>26515.160000000003</v>
      </c>
      <c r="K24" s="395">
        <v>15442.310000000001</v>
      </c>
      <c r="L24" s="395">
        <v>15106.640000000001</v>
      </c>
      <c r="M24" s="395">
        <v>16477.330000000002</v>
      </c>
      <c r="N24" s="175">
        <v>15580.79</v>
      </c>
      <c r="O24" s="440">
        <f>SUM(C24:N24)</f>
        <v>605075.65000000014</v>
      </c>
      <c r="T24" s="180"/>
    </row>
    <row r="25" spans="1:20" ht="12.75">
      <c r="A25" s="116" t="s">
        <v>86</v>
      </c>
      <c r="B25" s="760" t="s">
        <v>87</v>
      </c>
      <c r="C25" s="395">
        <v>20669.509999999998</v>
      </c>
      <c r="D25" s="395">
        <v>47362.79</v>
      </c>
      <c r="E25" s="395">
        <v>-55117.18</v>
      </c>
      <c r="F25" s="395">
        <v>32881.89</v>
      </c>
      <c r="G25" s="395">
        <v>3124.9</v>
      </c>
      <c r="H25" s="395">
        <v>12537.49</v>
      </c>
      <c r="I25" s="395">
        <v>420</v>
      </c>
      <c r="J25" s="395">
        <v>299.33</v>
      </c>
      <c r="K25" s="395">
        <v>0</v>
      </c>
      <c r="L25" s="395">
        <v>0</v>
      </c>
      <c r="M25" s="395">
        <v>0</v>
      </c>
      <c r="N25" s="175">
        <v>0</v>
      </c>
      <c r="O25" s="440">
        <f>SUM(C25:N25)</f>
        <v>62178.73</v>
      </c>
      <c r="T25" s="116"/>
    </row>
    <row r="26" spans="1:20" s="22" customFormat="1" ht="13.15">
      <c r="A26" s="176"/>
      <c r="B26" s="591" t="s">
        <v>88</v>
      </c>
      <c r="C26" s="442">
        <f>SUM(C24:C25)</f>
        <v>98008.290000000023</v>
      </c>
      <c r="D26" s="442">
        <f>SUM(D24:D25)</f>
        <v>206740.84</v>
      </c>
      <c r="E26" s="442">
        <f t="shared" ref="E26:O26" si="3">SUM(E24:E25)</f>
        <v>25752.65</v>
      </c>
      <c r="F26" s="442">
        <f t="shared" si="3"/>
        <v>137729.06</v>
      </c>
      <c r="G26" s="442">
        <f t="shared" si="3"/>
        <v>29469.55</v>
      </c>
      <c r="H26" s="442">
        <f t="shared" si="3"/>
        <v>46112.61</v>
      </c>
      <c r="I26" s="442">
        <f t="shared" si="3"/>
        <v>34019.82</v>
      </c>
      <c r="J26" s="442">
        <f t="shared" si="3"/>
        <v>26814.490000000005</v>
      </c>
      <c r="K26" s="442">
        <f t="shared" si="3"/>
        <v>15442.310000000001</v>
      </c>
      <c r="L26" s="442">
        <f t="shared" si="3"/>
        <v>15106.640000000001</v>
      </c>
      <c r="M26" s="442">
        <f t="shared" si="3"/>
        <v>16477.330000000002</v>
      </c>
      <c r="N26" s="443">
        <f t="shared" si="3"/>
        <v>15580.79</v>
      </c>
      <c r="O26" s="444">
        <f t="shared" si="3"/>
        <v>667254.38000000012</v>
      </c>
      <c r="T26" s="176"/>
    </row>
    <row r="27" spans="1:20" ht="3" customHeight="1">
      <c r="A27" s="116"/>
      <c r="B27" s="760"/>
      <c r="C27" s="395"/>
      <c r="D27" s="395"/>
      <c r="E27" s="395"/>
      <c r="F27" s="395"/>
      <c r="G27" s="395"/>
      <c r="H27" s="395"/>
      <c r="I27" s="395"/>
      <c r="J27" s="395"/>
      <c r="K27" s="395"/>
      <c r="L27" s="395"/>
      <c r="M27" s="395"/>
      <c r="N27" s="438"/>
      <c r="O27" s="440"/>
      <c r="T27" s="116"/>
    </row>
    <row r="28" spans="1:20" ht="12.75">
      <c r="A28" s="116"/>
      <c r="B28" s="771" t="s">
        <v>89</v>
      </c>
      <c r="C28" s="395"/>
      <c r="D28" s="395"/>
      <c r="E28" s="395"/>
      <c r="F28" s="395"/>
      <c r="G28" s="395"/>
      <c r="H28" s="395"/>
      <c r="I28" s="395"/>
      <c r="J28" s="395"/>
      <c r="K28" s="395"/>
      <c r="L28" s="395"/>
      <c r="M28" s="395"/>
      <c r="N28" s="175"/>
      <c r="O28" s="440"/>
      <c r="T28" s="116"/>
    </row>
    <row r="29" spans="1:20" ht="12.75">
      <c r="A29" s="116" t="s">
        <v>90</v>
      </c>
      <c r="B29" s="760" t="s">
        <v>205</v>
      </c>
      <c r="C29" s="395">
        <v>0</v>
      </c>
      <c r="D29" s="395">
        <v>0</v>
      </c>
      <c r="E29" s="395">
        <v>0</v>
      </c>
      <c r="F29" s="395">
        <v>0</v>
      </c>
      <c r="G29" s="395">
        <v>0</v>
      </c>
      <c r="H29" s="395">
        <v>0</v>
      </c>
      <c r="I29" s="395">
        <v>0</v>
      </c>
      <c r="J29" s="395">
        <v>0</v>
      </c>
      <c r="K29" s="395">
        <v>0</v>
      </c>
      <c r="L29" s="395">
        <v>0</v>
      </c>
      <c r="M29" s="395">
        <v>0</v>
      </c>
      <c r="N29" s="175">
        <v>0</v>
      </c>
      <c r="O29" s="440">
        <f>SUM(C29:N29)</f>
        <v>0</v>
      </c>
      <c r="T29" s="116"/>
    </row>
    <row r="30" spans="1:20" ht="12.75">
      <c r="A30" s="116"/>
      <c r="B30" s="760" t="s">
        <v>92</v>
      </c>
      <c r="C30" s="395">
        <v>-964.7</v>
      </c>
      <c r="D30" s="395">
        <v>-211.19</v>
      </c>
      <c r="E30" s="395">
        <v>-1142.97</v>
      </c>
      <c r="F30" s="395">
        <v>-352.45</v>
      </c>
      <c r="G30" s="395">
        <v>-19707.05</v>
      </c>
      <c r="H30" s="395">
        <v>0</v>
      </c>
      <c r="I30" s="395">
        <v>0</v>
      </c>
      <c r="J30" s="395">
        <v>0</v>
      </c>
      <c r="K30" s="395">
        <v>0</v>
      </c>
      <c r="L30" s="395">
        <v>0</v>
      </c>
      <c r="M30" s="395">
        <v>0</v>
      </c>
      <c r="N30" s="175">
        <v>0</v>
      </c>
      <c r="O30" s="440">
        <f>SUM(C30:N30)</f>
        <v>-22378.36</v>
      </c>
      <c r="T30" s="116"/>
    </row>
    <row r="31" spans="1:20" ht="12.75">
      <c r="A31" s="213" t="s">
        <v>93</v>
      </c>
      <c r="B31" s="760" t="s">
        <v>206</v>
      </c>
      <c r="C31" s="395">
        <v>0</v>
      </c>
      <c r="D31" s="395">
        <v>19505.09</v>
      </c>
      <c r="E31" s="395">
        <v>0</v>
      </c>
      <c r="F31" s="395">
        <v>-405</v>
      </c>
      <c r="G31" s="395">
        <v>0</v>
      </c>
      <c r="H31" s="395">
        <v>0</v>
      </c>
      <c r="I31" s="395">
        <v>0</v>
      </c>
      <c r="J31" s="395">
        <v>0</v>
      </c>
      <c r="K31" s="395">
        <v>0</v>
      </c>
      <c r="L31" s="395">
        <v>0</v>
      </c>
      <c r="M31" s="395">
        <v>0</v>
      </c>
      <c r="N31" s="175">
        <v>0</v>
      </c>
      <c r="O31" s="440">
        <f>SUM(C31:N31)</f>
        <v>19100.09</v>
      </c>
      <c r="T31" s="116"/>
    </row>
    <row r="32" spans="1:20" ht="12.75">
      <c r="A32" s="213"/>
      <c r="B32" s="760" t="s">
        <v>91</v>
      </c>
      <c r="C32" s="395">
        <v>2400.5100000000002</v>
      </c>
      <c r="D32" s="395">
        <v>891.81</v>
      </c>
      <c r="E32" s="395">
        <v>-3033.91</v>
      </c>
      <c r="F32" s="395">
        <v>-100</v>
      </c>
      <c r="G32" s="395">
        <v>0</v>
      </c>
      <c r="H32" s="395">
        <v>0</v>
      </c>
      <c r="I32" s="395">
        <v>0</v>
      </c>
      <c r="J32" s="395">
        <v>0</v>
      </c>
      <c r="K32" s="395">
        <v>0</v>
      </c>
      <c r="L32" s="395">
        <v>0</v>
      </c>
      <c r="M32" s="395">
        <v>0</v>
      </c>
      <c r="N32" s="175">
        <v>0</v>
      </c>
      <c r="O32" s="440">
        <f t="shared" ref="O32:O33" si="4">SUM(C32:N32)</f>
        <v>158.41000000000031</v>
      </c>
      <c r="T32" s="116"/>
    </row>
    <row r="33" spans="1:20" ht="12.75">
      <c r="A33" s="213"/>
      <c r="B33" s="760" t="s">
        <v>94</v>
      </c>
      <c r="C33" s="395">
        <v>500.09</v>
      </c>
      <c r="D33" s="395">
        <v>-469.36</v>
      </c>
      <c r="E33" s="395">
        <v>-0.28999999999999998</v>
      </c>
      <c r="F33" s="395">
        <v>-600</v>
      </c>
      <c r="G33" s="395">
        <v>0</v>
      </c>
      <c r="H33" s="395">
        <v>0</v>
      </c>
      <c r="I33" s="395">
        <v>0</v>
      </c>
      <c r="J33" s="395">
        <v>0</v>
      </c>
      <c r="K33" s="395">
        <v>0</v>
      </c>
      <c r="L33" s="395">
        <v>0</v>
      </c>
      <c r="M33" s="395">
        <v>0</v>
      </c>
      <c r="N33" s="175">
        <v>0</v>
      </c>
      <c r="O33" s="440">
        <f t="shared" si="4"/>
        <v>-569.56000000000006</v>
      </c>
      <c r="T33" s="116"/>
    </row>
    <row r="34" spans="1:20" s="22" customFormat="1" ht="13.15">
      <c r="A34" s="176"/>
      <c r="B34" s="591" t="s">
        <v>95</v>
      </c>
      <c r="C34" s="442">
        <f>SUM(C29:C33)</f>
        <v>1935.9</v>
      </c>
      <c r="D34" s="442">
        <f>SUM(D29:D33)</f>
        <v>19716.350000000002</v>
      </c>
      <c r="E34" s="442">
        <f t="shared" ref="E34:N34" si="5">SUM(E29:E33)</f>
        <v>-4177.17</v>
      </c>
      <c r="F34" s="442">
        <f t="shared" si="5"/>
        <v>-1457.45</v>
      </c>
      <c r="G34" s="442">
        <f t="shared" si="5"/>
        <v>-19707.05</v>
      </c>
      <c r="H34" s="442">
        <f t="shared" si="5"/>
        <v>0</v>
      </c>
      <c r="I34" s="442">
        <f t="shared" si="5"/>
        <v>0</v>
      </c>
      <c r="J34" s="442">
        <f t="shared" si="5"/>
        <v>0</v>
      </c>
      <c r="K34" s="442">
        <f t="shared" si="5"/>
        <v>0</v>
      </c>
      <c r="L34" s="442">
        <f t="shared" si="5"/>
        <v>0</v>
      </c>
      <c r="M34" s="442">
        <f t="shared" si="5"/>
        <v>0</v>
      </c>
      <c r="N34" s="442">
        <f t="shared" si="5"/>
        <v>0</v>
      </c>
      <c r="O34" s="444">
        <f>SUM(O29:O33)</f>
        <v>-3689.42</v>
      </c>
      <c r="T34" s="176"/>
    </row>
    <row r="35" spans="1:20" ht="3" customHeight="1">
      <c r="A35" s="116"/>
      <c r="B35" s="760"/>
      <c r="C35" s="395"/>
      <c r="D35" s="395"/>
      <c r="E35" s="395"/>
      <c r="F35" s="395"/>
      <c r="G35" s="395"/>
      <c r="H35" s="395"/>
      <c r="I35" s="395"/>
      <c r="J35" s="395"/>
      <c r="K35" s="395"/>
      <c r="L35" s="395"/>
      <c r="M35" s="395"/>
      <c r="N35" s="438"/>
      <c r="O35" s="440"/>
      <c r="T35" s="116"/>
    </row>
    <row r="36" spans="1:20" ht="12.75" customHeight="1">
      <c r="A36" s="116"/>
      <c r="B36" s="768" t="s">
        <v>96</v>
      </c>
      <c r="C36" s="395"/>
      <c r="D36" s="395"/>
      <c r="E36" s="395"/>
      <c r="F36" s="395"/>
      <c r="G36" s="395"/>
      <c r="H36" s="395"/>
      <c r="I36" s="395"/>
      <c r="J36" s="395"/>
      <c r="K36" s="395"/>
      <c r="L36" s="395"/>
      <c r="M36" s="395"/>
      <c r="N36" s="175"/>
      <c r="O36" s="440"/>
      <c r="T36" s="116"/>
    </row>
    <row r="37" spans="1:20" ht="12.75">
      <c r="A37" s="213" t="s">
        <v>97</v>
      </c>
      <c r="B37" s="760" t="s">
        <v>98</v>
      </c>
      <c r="C37" s="395">
        <v>209087.09</v>
      </c>
      <c r="D37" s="395">
        <v>145519.66</v>
      </c>
      <c r="E37" s="395">
        <v>291026.23</v>
      </c>
      <c r="F37" s="395">
        <v>185053.49</v>
      </c>
      <c r="G37" s="395">
        <v>44117.279999999992</v>
      </c>
      <c r="H37" s="395">
        <v>41506.229999999996</v>
      </c>
      <c r="I37" s="395">
        <v>14382.730000000003</v>
      </c>
      <c r="J37" s="395">
        <v>21874.759999999995</v>
      </c>
      <c r="K37" s="395">
        <v>53175.95</v>
      </c>
      <c r="L37" s="395">
        <v>7019.8300000000008</v>
      </c>
      <c r="M37" s="395">
        <v>7194.1099999999988</v>
      </c>
      <c r="N37" s="175">
        <v>1796.9799999999959</v>
      </c>
      <c r="O37" s="440">
        <f>SUM(C37:N37)</f>
        <v>1021754.3399999999</v>
      </c>
      <c r="T37" s="116"/>
    </row>
    <row r="38" spans="1:20" ht="12.75">
      <c r="A38" s="213"/>
      <c r="B38" s="760" t="s">
        <v>207</v>
      </c>
      <c r="C38" s="395">
        <v>5000</v>
      </c>
      <c r="D38" s="395">
        <v>4876</v>
      </c>
      <c r="E38" s="395">
        <v>42091.6</v>
      </c>
      <c r="F38" s="395">
        <v>8000</v>
      </c>
      <c r="G38" s="395">
        <v>8000</v>
      </c>
      <c r="H38" s="395">
        <v>8000</v>
      </c>
      <c r="I38" s="395">
        <v>8000</v>
      </c>
      <c r="J38" s="395">
        <v>8000.4000000000015</v>
      </c>
      <c r="K38" s="395">
        <v>0</v>
      </c>
      <c r="L38" s="395">
        <v>8000</v>
      </c>
      <c r="M38" s="395">
        <v>0</v>
      </c>
      <c r="N38" s="178">
        <v>16000</v>
      </c>
      <c r="O38" s="229">
        <f>SUM(C38:N38)</f>
        <v>115968</v>
      </c>
      <c r="T38" s="116"/>
    </row>
    <row r="39" spans="1:20" s="22" customFormat="1" ht="13.15">
      <c r="A39" s="176"/>
      <c r="B39" s="591" t="s">
        <v>99</v>
      </c>
      <c r="C39" s="442">
        <f>SUM(C37:C38)</f>
        <v>214087.09</v>
      </c>
      <c r="D39" s="442">
        <f>SUM(D37:D38)</f>
        <v>150395.66</v>
      </c>
      <c r="E39" s="442">
        <f t="shared" ref="E39:O39" si="6">SUM(E37:E38)</f>
        <v>333117.82999999996</v>
      </c>
      <c r="F39" s="442">
        <f t="shared" si="6"/>
        <v>193053.49</v>
      </c>
      <c r="G39" s="442">
        <f t="shared" si="6"/>
        <v>52117.279999999992</v>
      </c>
      <c r="H39" s="442">
        <f t="shared" si="6"/>
        <v>49506.229999999996</v>
      </c>
      <c r="I39" s="442">
        <f t="shared" si="6"/>
        <v>22382.730000000003</v>
      </c>
      <c r="J39" s="442">
        <f t="shared" si="6"/>
        <v>29875.159999999996</v>
      </c>
      <c r="K39" s="442">
        <f t="shared" si="6"/>
        <v>53175.95</v>
      </c>
      <c r="L39" s="442">
        <f t="shared" si="6"/>
        <v>15019.830000000002</v>
      </c>
      <c r="M39" s="442">
        <f t="shared" si="6"/>
        <v>7194.1099999999988</v>
      </c>
      <c r="N39" s="443">
        <f t="shared" si="6"/>
        <v>17796.979999999996</v>
      </c>
      <c r="O39" s="444">
        <f t="shared" si="6"/>
        <v>1137722.3399999999</v>
      </c>
      <c r="T39" s="176"/>
    </row>
    <row r="40" spans="1:20" ht="3" customHeight="1">
      <c r="A40" s="116"/>
      <c r="B40" s="760"/>
      <c r="C40" s="395"/>
      <c r="D40" s="395"/>
      <c r="E40" s="395"/>
      <c r="F40" s="395"/>
      <c r="G40" s="395"/>
      <c r="H40" s="395"/>
      <c r="I40" s="395"/>
      <c r="J40" s="395"/>
      <c r="K40" s="395"/>
      <c r="L40" s="395"/>
      <c r="M40" s="395"/>
      <c r="N40" s="438"/>
      <c r="O40" s="440"/>
      <c r="T40" s="116"/>
    </row>
    <row r="41" spans="1:20" ht="12.75" customHeight="1">
      <c r="A41" s="116"/>
      <c r="B41" s="758" t="s">
        <v>100</v>
      </c>
      <c r="C41" s="395"/>
      <c r="D41" s="395"/>
      <c r="E41" s="795"/>
      <c r="F41" s="395"/>
      <c r="G41" s="395"/>
      <c r="H41" s="395"/>
      <c r="I41" s="395"/>
      <c r="J41" s="395"/>
      <c r="K41" s="395"/>
      <c r="L41" s="395"/>
      <c r="M41" s="395"/>
      <c r="N41" s="175"/>
      <c r="O41" s="440"/>
      <c r="T41" s="116"/>
    </row>
    <row r="42" spans="1:20" s="181" customFormat="1" ht="12.75">
      <c r="A42" s="180" t="s">
        <v>101</v>
      </c>
      <c r="B42" s="760" t="s">
        <v>208</v>
      </c>
      <c r="C42" s="395">
        <v>-627.01</v>
      </c>
      <c r="D42" s="395">
        <v>-634.52</v>
      </c>
      <c r="E42" s="395">
        <v>-2418.86</v>
      </c>
      <c r="F42" s="395">
        <v>-351.33</v>
      </c>
      <c r="G42" s="395">
        <v>0</v>
      </c>
      <c r="H42" s="395">
        <v>0</v>
      </c>
      <c r="I42" s="395">
        <v>0</v>
      </c>
      <c r="J42" s="395">
        <v>0</v>
      </c>
      <c r="K42" s="395">
        <v>0</v>
      </c>
      <c r="L42" s="395">
        <v>0</v>
      </c>
      <c r="M42" s="395">
        <v>0</v>
      </c>
      <c r="N42" s="175">
        <v>0</v>
      </c>
      <c r="O42" s="440">
        <f>SUM(C42:N42)</f>
        <v>-4031.7200000000003</v>
      </c>
      <c r="T42" s="180"/>
    </row>
    <row r="43" spans="1:20" ht="13.9">
      <c r="A43" s="116"/>
      <c r="B43" s="760" t="s">
        <v>209</v>
      </c>
      <c r="C43" s="395">
        <v>768.47</v>
      </c>
      <c r="D43" s="395">
        <v>-11567.95</v>
      </c>
      <c r="E43" s="395">
        <v>-1448.89</v>
      </c>
      <c r="F43" s="395">
        <v>95.88</v>
      </c>
      <c r="G43" s="395">
        <v>0</v>
      </c>
      <c r="H43" s="395">
        <v>342.33</v>
      </c>
      <c r="I43" s="395">
        <v>0</v>
      </c>
      <c r="J43" s="395">
        <v>0</v>
      </c>
      <c r="K43" s="395">
        <v>0</v>
      </c>
      <c r="L43" s="395">
        <v>0</v>
      </c>
      <c r="M43" s="395">
        <v>0</v>
      </c>
      <c r="N43" s="175">
        <v>0</v>
      </c>
      <c r="O43" s="440">
        <f>SUM(C43:N43)</f>
        <v>-11810.160000000002</v>
      </c>
      <c r="T43" s="116"/>
    </row>
    <row r="44" spans="1:20" ht="12.75">
      <c r="A44" s="116" t="s">
        <v>102</v>
      </c>
      <c r="B44" s="760" t="s">
        <v>103</v>
      </c>
      <c r="C44" s="395">
        <v>4213.18</v>
      </c>
      <c r="D44" s="395">
        <v>-1008.09</v>
      </c>
      <c r="E44" s="395">
        <v>-2160.65</v>
      </c>
      <c r="F44" s="395">
        <v>-48.18</v>
      </c>
      <c r="G44" s="395">
        <v>0</v>
      </c>
      <c r="H44" s="395">
        <v>1.1368683772161603E-13</v>
      </c>
      <c r="I44" s="395">
        <v>0</v>
      </c>
      <c r="J44" s="395">
        <v>0</v>
      </c>
      <c r="K44" s="395">
        <v>0</v>
      </c>
      <c r="L44" s="395">
        <v>0</v>
      </c>
      <c r="M44" s="395">
        <v>0</v>
      </c>
      <c r="N44" s="175">
        <v>0</v>
      </c>
      <c r="O44" s="440">
        <f>SUM(C44:N44)</f>
        <v>996.26000000000022</v>
      </c>
      <c r="T44" s="116"/>
    </row>
    <row r="45" spans="1:20" s="22" customFormat="1" ht="13.15">
      <c r="A45" s="176"/>
      <c r="B45" s="591" t="s">
        <v>104</v>
      </c>
      <c r="C45" s="442">
        <f t="shared" ref="C45:O45" si="7">SUM(C42:C44)</f>
        <v>4354.6400000000003</v>
      </c>
      <c r="D45" s="442">
        <f t="shared" si="7"/>
        <v>-13210.560000000001</v>
      </c>
      <c r="E45" s="442">
        <f t="shared" si="7"/>
        <v>-6028.4</v>
      </c>
      <c r="F45" s="442">
        <f t="shared" si="7"/>
        <v>-303.63</v>
      </c>
      <c r="G45" s="442">
        <f t="shared" si="7"/>
        <v>0</v>
      </c>
      <c r="H45" s="442">
        <f t="shared" si="7"/>
        <v>342.3300000000001</v>
      </c>
      <c r="I45" s="442">
        <f t="shared" si="7"/>
        <v>0</v>
      </c>
      <c r="J45" s="442">
        <f t="shared" si="7"/>
        <v>0</v>
      </c>
      <c r="K45" s="442">
        <f t="shared" si="7"/>
        <v>0</v>
      </c>
      <c r="L45" s="442">
        <f t="shared" si="7"/>
        <v>0</v>
      </c>
      <c r="M45" s="442">
        <f t="shared" si="7"/>
        <v>0</v>
      </c>
      <c r="N45" s="443">
        <f t="shared" si="7"/>
        <v>0</v>
      </c>
      <c r="O45" s="444">
        <f t="shared" si="7"/>
        <v>-14845.62</v>
      </c>
      <c r="T45" s="176"/>
    </row>
    <row r="46" spans="1:20" ht="5.25" customHeight="1">
      <c r="A46" s="116"/>
      <c r="B46" s="760"/>
      <c r="C46" s="182"/>
      <c r="D46" s="182"/>
      <c r="E46" s="182"/>
      <c r="F46" s="182"/>
      <c r="G46" s="182"/>
      <c r="H46" s="182"/>
      <c r="I46" s="182"/>
      <c r="J46" s="182"/>
      <c r="K46" s="182"/>
      <c r="L46" s="182"/>
      <c r="M46" s="182"/>
      <c r="N46" s="438"/>
      <c r="O46" s="440"/>
      <c r="T46" s="116"/>
    </row>
    <row r="47" spans="1:20" ht="12.75">
      <c r="A47" s="116"/>
      <c r="B47" s="758" t="s">
        <v>105</v>
      </c>
      <c r="C47" s="395"/>
      <c r="D47" s="395"/>
      <c r="E47" s="395"/>
      <c r="F47" s="395"/>
      <c r="G47" s="395"/>
      <c r="H47" s="395"/>
      <c r="I47" s="395"/>
      <c r="J47" s="395"/>
      <c r="K47" s="395"/>
      <c r="L47" s="395"/>
      <c r="M47" s="395"/>
      <c r="N47" s="175"/>
      <c r="O47" s="440"/>
      <c r="T47" s="116"/>
    </row>
    <row r="48" spans="1:20" ht="12.75">
      <c r="A48" s="116" t="s">
        <v>106</v>
      </c>
      <c r="B48" s="760" t="s">
        <v>107</v>
      </c>
      <c r="C48" s="395">
        <v>100017.69</v>
      </c>
      <c r="D48" s="395">
        <v>50906.43</v>
      </c>
      <c r="E48" s="395">
        <v>-131684.6</v>
      </c>
      <c r="F48" s="395">
        <v>55.99</v>
      </c>
      <c r="G48" s="395">
        <v>-55.99</v>
      </c>
      <c r="H48" s="395">
        <v>0</v>
      </c>
      <c r="I48" s="395">
        <v>0</v>
      </c>
      <c r="J48" s="395">
        <v>0</v>
      </c>
      <c r="K48" s="395">
        <v>0</v>
      </c>
      <c r="L48" s="395">
        <v>0</v>
      </c>
      <c r="M48" s="395">
        <v>0</v>
      </c>
      <c r="N48" s="175">
        <v>0</v>
      </c>
      <c r="O48" s="440">
        <f>SUM(C48:N48)</f>
        <v>19239.51999999999</v>
      </c>
      <c r="T48" s="116"/>
    </row>
    <row r="49" spans="1:20" s="181" customFormat="1" ht="12.75">
      <c r="A49" s="180" t="s">
        <v>108</v>
      </c>
      <c r="B49" s="760" t="s">
        <v>109</v>
      </c>
      <c r="C49" s="395">
        <v>59204.18</v>
      </c>
      <c r="D49" s="395">
        <v>-244076.33000000002</v>
      </c>
      <c r="E49" s="395">
        <v>8186.0100000000093</v>
      </c>
      <c r="F49" s="395">
        <v>-9418.6300000000047</v>
      </c>
      <c r="G49" s="395">
        <v>-7911.420000000001</v>
      </c>
      <c r="H49" s="395">
        <v>28.490000000000002</v>
      </c>
      <c r="I49" s="395">
        <v>0</v>
      </c>
      <c r="J49" s="395">
        <v>132.19000000000233</v>
      </c>
      <c r="K49" s="395">
        <v>322.21999999997206</v>
      </c>
      <c r="L49" s="395">
        <v>0</v>
      </c>
      <c r="M49" s="395">
        <v>0</v>
      </c>
      <c r="N49" s="175">
        <v>385499.22</v>
      </c>
      <c r="O49" s="440">
        <f>SUM(C49:N49)</f>
        <v>191965.92999999991</v>
      </c>
      <c r="T49" s="180"/>
    </row>
    <row r="50" spans="1:20" ht="12.75">
      <c r="A50" s="116"/>
      <c r="B50" s="760" t="s">
        <v>110</v>
      </c>
      <c r="C50" s="395">
        <v>8261.2099999999991</v>
      </c>
      <c r="D50" s="395">
        <v>-6313.75</v>
      </c>
      <c r="E50" s="395">
        <v>-0.87</v>
      </c>
      <c r="F50" s="395">
        <v>-316.68</v>
      </c>
      <c r="G50" s="395">
        <v>0</v>
      </c>
      <c r="H50" s="395">
        <v>0</v>
      </c>
      <c r="I50" s="395">
        <v>0</v>
      </c>
      <c r="J50" s="395">
        <v>0</v>
      </c>
      <c r="K50" s="395">
        <v>0</v>
      </c>
      <c r="L50" s="395">
        <v>0</v>
      </c>
      <c r="M50" s="395">
        <v>0</v>
      </c>
      <c r="N50" s="175">
        <v>0</v>
      </c>
      <c r="O50" s="440">
        <f>SUM(C50:N50)</f>
        <v>1629.9099999999992</v>
      </c>
      <c r="T50" s="116"/>
    </row>
    <row r="51" spans="1:20" ht="12.75">
      <c r="A51" s="116"/>
      <c r="B51" s="760" t="s">
        <v>111</v>
      </c>
      <c r="C51" s="395">
        <v>49654.96</v>
      </c>
      <c r="D51" s="395">
        <v>-34056.29</v>
      </c>
      <c r="E51" s="395">
        <v>-15346.14</v>
      </c>
      <c r="F51" s="395">
        <v>0</v>
      </c>
      <c r="G51" s="395">
        <v>0</v>
      </c>
      <c r="H51" s="395">
        <v>0</v>
      </c>
      <c r="I51" s="395">
        <v>0</v>
      </c>
      <c r="J51" s="395">
        <v>0</v>
      </c>
      <c r="K51" s="395">
        <v>0</v>
      </c>
      <c r="L51" s="395">
        <v>0</v>
      </c>
      <c r="M51" s="395">
        <v>0</v>
      </c>
      <c r="N51" s="175">
        <v>0</v>
      </c>
      <c r="O51" s="440">
        <f>SUM(C51:N51)</f>
        <v>252.52999999999884</v>
      </c>
      <c r="T51" s="116"/>
    </row>
    <row r="52" spans="1:20" s="22" customFormat="1" ht="13.15">
      <c r="A52" s="176"/>
      <c r="B52" s="591" t="s">
        <v>112</v>
      </c>
      <c r="C52" s="442">
        <f>SUM(C48:C51)</f>
        <v>217138.03999999998</v>
      </c>
      <c r="D52" s="442">
        <f>SUM(D48:D51)</f>
        <v>-233539.94000000003</v>
      </c>
      <c r="E52" s="442">
        <f t="shared" ref="E52:O52" si="8">SUM(E48:E51)</f>
        <v>-138845.59999999998</v>
      </c>
      <c r="F52" s="442">
        <f t="shared" si="8"/>
        <v>-9679.3200000000052</v>
      </c>
      <c r="G52" s="442">
        <f t="shared" si="8"/>
        <v>-7967.4100000000008</v>
      </c>
      <c r="H52" s="442">
        <f t="shared" si="8"/>
        <v>28.490000000000002</v>
      </c>
      <c r="I52" s="442">
        <f t="shared" si="8"/>
        <v>0</v>
      </c>
      <c r="J52" s="442">
        <f t="shared" si="8"/>
        <v>132.19000000000233</v>
      </c>
      <c r="K52" s="442">
        <f t="shared" si="8"/>
        <v>322.21999999997206</v>
      </c>
      <c r="L52" s="442">
        <f t="shared" si="8"/>
        <v>0</v>
      </c>
      <c r="M52" s="442">
        <f t="shared" si="8"/>
        <v>0</v>
      </c>
      <c r="N52" s="443">
        <f t="shared" si="8"/>
        <v>385499.22</v>
      </c>
      <c r="O52" s="444">
        <f t="shared" si="8"/>
        <v>213087.8899999999</v>
      </c>
      <c r="T52" s="176"/>
    </row>
    <row r="53" spans="1:20" ht="5.0999999999999996" customHeight="1">
      <c r="A53" s="116"/>
      <c r="B53" s="773"/>
      <c r="C53" s="395"/>
      <c r="D53" s="395"/>
      <c r="E53" s="395"/>
      <c r="F53" s="395"/>
      <c r="G53" s="395"/>
      <c r="H53" s="395"/>
      <c r="I53" s="395"/>
      <c r="J53" s="395"/>
      <c r="K53" s="395"/>
      <c r="L53" s="395"/>
      <c r="M53" s="395"/>
      <c r="N53" s="438"/>
      <c r="O53" s="440"/>
      <c r="T53" s="116"/>
    </row>
    <row r="54" spans="1:20" ht="26.25" customHeight="1">
      <c r="A54" s="116"/>
      <c r="B54" s="758" t="s">
        <v>113</v>
      </c>
      <c r="C54" s="395"/>
      <c r="D54" s="395"/>
      <c r="E54" s="395"/>
      <c r="F54" s="395"/>
      <c r="G54" s="395"/>
      <c r="H54" s="395"/>
      <c r="I54" s="395"/>
      <c r="J54" s="395"/>
      <c r="K54" s="395"/>
      <c r="L54" s="395"/>
      <c r="M54" s="395"/>
      <c r="N54" s="175"/>
      <c r="O54" s="440"/>
      <c r="T54" s="116"/>
    </row>
    <row r="55" spans="1:20" ht="12.75">
      <c r="A55" s="116" t="s">
        <v>114</v>
      </c>
      <c r="B55" s="760" t="s">
        <v>210</v>
      </c>
      <c r="C55" s="395">
        <v>9360.76</v>
      </c>
      <c r="D55" s="395">
        <v>-2543.98</v>
      </c>
      <c r="E55" s="395">
        <v>-0.11</v>
      </c>
      <c r="F55" s="395">
        <v>0</v>
      </c>
      <c r="G55" s="395">
        <v>0</v>
      </c>
      <c r="H55" s="395">
        <v>0</v>
      </c>
      <c r="I55" s="395">
        <v>0</v>
      </c>
      <c r="J55" s="395">
        <v>0</v>
      </c>
      <c r="K55" s="395">
        <v>0</v>
      </c>
      <c r="L55" s="395">
        <v>0</v>
      </c>
      <c r="M55" s="395">
        <v>0</v>
      </c>
      <c r="N55" s="175">
        <v>0</v>
      </c>
      <c r="O55" s="440">
        <f t="shared" ref="O55:O61" si="9">SUM(C55:N55)</f>
        <v>6816.670000000001</v>
      </c>
      <c r="T55" s="116"/>
    </row>
    <row r="56" spans="1:20" ht="12.75">
      <c r="A56" s="116" t="s">
        <v>211</v>
      </c>
      <c r="B56" s="760" t="s">
        <v>212</v>
      </c>
      <c r="C56" s="395">
        <v>0</v>
      </c>
      <c r="D56" s="395">
        <v>0</v>
      </c>
      <c r="E56" s="395">
        <v>0</v>
      </c>
      <c r="F56" s="395">
        <v>0</v>
      </c>
      <c r="G56" s="395">
        <v>0</v>
      </c>
      <c r="H56" s="395">
        <v>0</v>
      </c>
      <c r="I56" s="395">
        <v>0</v>
      </c>
      <c r="J56" s="395">
        <v>0</v>
      </c>
      <c r="K56" s="395">
        <v>0</v>
      </c>
      <c r="L56" s="395">
        <v>0</v>
      </c>
      <c r="M56" s="395">
        <v>0</v>
      </c>
      <c r="N56" s="175">
        <v>0</v>
      </c>
      <c r="O56" s="440">
        <f t="shared" si="9"/>
        <v>0</v>
      </c>
      <c r="T56" s="116"/>
    </row>
    <row r="57" spans="1:20" ht="12.75">
      <c r="A57" s="116" t="s">
        <v>213</v>
      </c>
      <c r="B57" s="760" t="s">
        <v>214</v>
      </c>
      <c r="C57" s="395">
        <v>0</v>
      </c>
      <c r="D57" s="395">
        <v>0</v>
      </c>
      <c r="E57" s="395">
        <v>0</v>
      </c>
      <c r="F57" s="395">
        <v>0</v>
      </c>
      <c r="G57" s="395">
        <v>0</v>
      </c>
      <c r="H57" s="395">
        <v>0</v>
      </c>
      <c r="I57" s="395">
        <v>0</v>
      </c>
      <c r="J57" s="395">
        <v>0</v>
      </c>
      <c r="K57" s="395">
        <v>0</v>
      </c>
      <c r="L57" s="395">
        <v>0</v>
      </c>
      <c r="M57" s="395">
        <v>0</v>
      </c>
      <c r="N57" s="175">
        <v>0</v>
      </c>
      <c r="O57" s="440">
        <f t="shared" si="9"/>
        <v>0</v>
      </c>
      <c r="T57" s="116"/>
    </row>
    <row r="58" spans="1:20" ht="12.75">
      <c r="A58" s="116" t="s">
        <v>215</v>
      </c>
      <c r="B58" s="760" t="s">
        <v>216</v>
      </c>
      <c r="C58" s="395">
        <v>0</v>
      </c>
      <c r="D58" s="395">
        <v>0</v>
      </c>
      <c r="E58" s="395">
        <v>0</v>
      </c>
      <c r="F58" s="395">
        <v>0</v>
      </c>
      <c r="G58" s="395">
        <v>0</v>
      </c>
      <c r="H58" s="395">
        <v>0</v>
      </c>
      <c r="I58" s="395">
        <v>0</v>
      </c>
      <c r="J58" s="395">
        <v>0</v>
      </c>
      <c r="K58" s="395">
        <v>0</v>
      </c>
      <c r="L58" s="395">
        <v>0</v>
      </c>
      <c r="M58" s="395">
        <v>0</v>
      </c>
      <c r="N58" s="175">
        <v>0</v>
      </c>
      <c r="O58" s="440">
        <f t="shared" si="9"/>
        <v>0</v>
      </c>
      <c r="T58" s="116"/>
    </row>
    <row r="59" spans="1:20" ht="12.75">
      <c r="A59" s="116" t="s">
        <v>217</v>
      </c>
      <c r="B59" s="760" t="s">
        <v>218</v>
      </c>
      <c r="C59" s="395">
        <v>0</v>
      </c>
      <c r="D59" s="395">
        <v>0</v>
      </c>
      <c r="E59" s="395">
        <v>0</v>
      </c>
      <c r="F59" s="395">
        <v>0</v>
      </c>
      <c r="G59" s="395">
        <v>0</v>
      </c>
      <c r="H59" s="395">
        <v>0</v>
      </c>
      <c r="I59" s="395">
        <v>0</v>
      </c>
      <c r="J59" s="395">
        <v>0</v>
      </c>
      <c r="K59" s="395">
        <v>0</v>
      </c>
      <c r="L59" s="395">
        <v>0</v>
      </c>
      <c r="M59" s="395">
        <v>0</v>
      </c>
      <c r="N59" s="175">
        <v>0</v>
      </c>
      <c r="O59" s="440">
        <f t="shared" si="9"/>
        <v>0</v>
      </c>
      <c r="T59" s="116"/>
    </row>
    <row r="60" spans="1:20" ht="12.75">
      <c r="A60" s="116" t="s">
        <v>115</v>
      </c>
      <c r="B60" s="760" t="s">
        <v>219</v>
      </c>
      <c r="C60" s="395">
        <v>-8431.19</v>
      </c>
      <c r="D60" s="395">
        <v>-683.11</v>
      </c>
      <c r="E60" s="395">
        <v>-0.03</v>
      </c>
      <c r="F60" s="395">
        <v>0</v>
      </c>
      <c r="G60" s="395">
        <v>-4.6566084321852941E-12</v>
      </c>
      <c r="H60" s="395">
        <v>0</v>
      </c>
      <c r="I60" s="395">
        <v>0</v>
      </c>
      <c r="J60" s="395">
        <v>0</v>
      </c>
      <c r="K60" s="395">
        <v>0</v>
      </c>
      <c r="L60" s="395">
        <v>0</v>
      </c>
      <c r="M60" s="395">
        <v>0</v>
      </c>
      <c r="N60" s="175">
        <v>0</v>
      </c>
      <c r="O60" s="440">
        <f t="shared" si="9"/>
        <v>-9114.3300000000072</v>
      </c>
      <c r="T60" s="116"/>
    </row>
    <row r="61" spans="1:20" ht="12.75">
      <c r="A61" s="116"/>
      <c r="B61" s="760" t="s">
        <v>220</v>
      </c>
      <c r="C61" s="395">
        <v>0</v>
      </c>
      <c r="D61" s="395">
        <v>0</v>
      </c>
      <c r="E61" s="395">
        <v>0</v>
      </c>
      <c r="F61" s="395">
        <v>0</v>
      </c>
      <c r="G61" s="395">
        <v>0</v>
      </c>
      <c r="H61" s="395">
        <v>0</v>
      </c>
      <c r="I61" s="395">
        <v>0</v>
      </c>
      <c r="J61" s="395">
        <v>0</v>
      </c>
      <c r="K61" s="395">
        <v>0</v>
      </c>
      <c r="L61" s="395">
        <v>0</v>
      </c>
      <c r="M61" s="395">
        <v>0</v>
      </c>
      <c r="N61" s="175">
        <v>0</v>
      </c>
      <c r="O61" s="440">
        <f t="shared" si="9"/>
        <v>0</v>
      </c>
      <c r="T61" s="116"/>
    </row>
    <row r="62" spans="1:20" s="23" customFormat="1" ht="13.35" customHeight="1">
      <c r="B62" s="591" t="s">
        <v>116</v>
      </c>
      <c r="C62" s="442">
        <f>SUM(C55:C61)</f>
        <v>929.56999999999971</v>
      </c>
      <c r="D62" s="442">
        <f>SUM(D55:D61)</f>
        <v>-3227.09</v>
      </c>
      <c r="E62" s="442">
        <f>SUM(E55:E61)</f>
        <v>-0.14000000000000001</v>
      </c>
      <c r="F62" s="442">
        <f t="shared" ref="F62:O62" si="10">SUM(F55:F61)</f>
        <v>0</v>
      </c>
      <c r="G62" s="442">
        <f t="shared" si="10"/>
        <v>-4.6566084321852941E-12</v>
      </c>
      <c r="H62" s="442">
        <f t="shared" si="10"/>
        <v>0</v>
      </c>
      <c r="I62" s="442">
        <f t="shared" si="10"/>
        <v>0</v>
      </c>
      <c r="J62" s="442">
        <f t="shared" si="10"/>
        <v>0</v>
      </c>
      <c r="K62" s="442">
        <f t="shared" si="10"/>
        <v>0</v>
      </c>
      <c r="L62" s="442">
        <f t="shared" si="10"/>
        <v>0</v>
      </c>
      <c r="M62" s="442">
        <f t="shared" si="10"/>
        <v>0</v>
      </c>
      <c r="N62" s="443">
        <f t="shared" si="10"/>
        <v>0</v>
      </c>
      <c r="O62" s="444">
        <f t="shared" si="10"/>
        <v>-2297.6600000000062</v>
      </c>
    </row>
    <row r="63" spans="1:20" ht="3" customHeight="1">
      <c r="A63" s="116"/>
      <c r="B63" s="760"/>
      <c r="C63" s="395"/>
      <c r="D63" s="395"/>
      <c r="E63" s="395"/>
      <c r="F63" s="395"/>
      <c r="G63" s="395"/>
      <c r="H63" s="395"/>
      <c r="I63" s="395"/>
      <c r="J63" s="395"/>
      <c r="K63" s="395"/>
      <c r="L63" s="395"/>
      <c r="M63" s="395"/>
      <c r="N63" s="438"/>
      <c r="O63" s="440"/>
      <c r="T63" s="116"/>
    </row>
    <row r="64" spans="1:20" ht="11.25" customHeight="1">
      <c r="A64" s="116"/>
      <c r="B64" s="758" t="s">
        <v>117</v>
      </c>
      <c r="C64" s="395"/>
      <c r="D64" s="395"/>
      <c r="E64" s="395"/>
      <c r="F64" s="395"/>
      <c r="G64" s="395"/>
      <c r="H64" s="395"/>
      <c r="I64" s="395"/>
      <c r="J64" s="395"/>
      <c r="K64" s="395"/>
      <c r="L64" s="395"/>
      <c r="M64" s="395"/>
      <c r="N64" s="175"/>
      <c r="O64" s="440"/>
      <c r="T64" s="116"/>
    </row>
    <row r="65" spans="1:20" ht="11.25" customHeight="1">
      <c r="A65" s="116"/>
      <c r="B65" s="760" t="s">
        <v>238</v>
      </c>
      <c r="C65" s="395">
        <v>440.48</v>
      </c>
      <c r="D65" s="395">
        <v>-440.48000000000138</v>
      </c>
      <c r="E65" s="395">
        <v>0</v>
      </c>
      <c r="F65" s="395">
        <v>0</v>
      </c>
      <c r="G65" s="395">
        <v>0</v>
      </c>
      <c r="H65" s="395">
        <v>0</v>
      </c>
      <c r="I65" s="395">
        <v>0</v>
      </c>
      <c r="J65" s="395">
        <v>0</v>
      </c>
      <c r="K65" s="395">
        <v>0</v>
      </c>
      <c r="L65" s="395">
        <v>0</v>
      </c>
      <c r="M65" s="395">
        <v>0</v>
      </c>
      <c r="N65" s="175">
        <v>0</v>
      </c>
      <c r="O65" s="440">
        <f t="shared" ref="O65:O66" si="11">SUM(C65:N65)</f>
        <v>-1.3642420526593924E-12</v>
      </c>
      <c r="T65" s="116"/>
    </row>
    <row r="66" spans="1:20" ht="11.25" customHeight="1">
      <c r="A66" s="116"/>
      <c r="B66" s="760" t="s">
        <v>239</v>
      </c>
      <c r="C66" s="395">
        <v>9933.2900000000045</v>
      </c>
      <c r="D66" s="395">
        <v>14062.089999999967</v>
      </c>
      <c r="E66" s="395">
        <v>21711.709999999988</v>
      </c>
      <c r="F66" s="395">
        <v>13942.740000000016</v>
      </c>
      <c r="G66" s="395">
        <v>29552.040000000019</v>
      </c>
      <c r="H66" s="395">
        <v>26545.160000000033</v>
      </c>
      <c r="I66" s="395">
        <v>32909.079999999958</v>
      </c>
      <c r="J66" s="395">
        <v>35116.749999999964</v>
      </c>
      <c r="K66" s="395">
        <v>20841.139999999989</v>
      </c>
      <c r="L66" s="395">
        <v>21673.139999999839</v>
      </c>
      <c r="M66" s="395">
        <v>10023.429999999995</v>
      </c>
      <c r="N66" s="175">
        <v>20312.309999999998</v>
      </c>
      <c r="O66" s="440">
        <f t="shared" si="11"/>
        <v>256622.87999999977</v>
      </c>
      <c r="T66" s="116"/>
    </row>
    <row r="67" spans="1:20" ht="12.75">
      <c r="A67" s="213" t="s">
        <v>97</v>
      </c>
      <c r="B67" s="760" t="s">
        <v>221</v>
      </c>
      <c r="C67" s="395">
        <v>0</v>
      </c>
      <c r="D67" s="395">
        <v>0</v>
      </c>
      <c r="E67" s="395">
        <v>0</v>
      </c>
      <c r="F67" s="395">
        <v>0</v>
      </c>
      <c r="G67" s="395">
        <v>0</v>
      </c>
      <c r="H67" s="395">
        <v>0</v>
      </c>
      <c r="I67" s="395">
        <v>0</v>
      </c>
      <c r="J67" s="395">
        <v>0</v>
      </c>
      <c r="K67" s="395">
        <v>0</v>
      </c>
      <c r="L67" s="395">
        <v>0</v>
      </c>
      <c r="M67" s="395">
        <v>0</v>
      </c>
      <c r="N67" s="175">
        <v>0</v>
      </c>
      <c r="O67" s="440">
        <f>SUM(C67:N67)</f>
        <v>0</v>
      </c>
      <c r="T67" s="116"/>
    </row>
    <row r="68" spans="1:20" ht="12.75">
      <c r="A68" s="116" t="s">
        <v>118</v>
      </c>
      <c r="B68" s="760" t="s">
        <v>119</v>
      </c>
      <c r="C68" s="395">
        <v>15369.09</v>
      </c>
      <c r="D68" s="395">
        <v>29888.2</v>
      </c>
      <c r="E68" s="395">
        <v>51783.91</v>
      </c>
      <c r="F68" s="395">
        <v>33098.329999999994</v>
      </c>
      <c r="G68" s="395">
        <v>25247.610000000004</v>
      </c>
      <c r="H68" s="395">
        <v>22966.04</v>
      </c>
      <c r="I68" s="395">
        <v>15194.439999999999</v>
      </c>
      <c r="J68" s="395">
        <v>9981.3800000000028</v>
      </c>
      <c r="K68" s="395">
        <v>17097.71</v>
      </c>
      <c r="L68" s="395">
        <v>14724.830000000004</v>
      </c>
      <c r="M68" s="395">
        <v>16516.66</v>
      </c>
      <c r="N68" s="178">
        <v>13131.959999999997</v>
      </c>
      <c r="O68" s="440">
        <f>SUM(C68:N68)</f>
        <v>265000.16000000003</v>
      </c>
      <c r="T68" s="116"/>
    </row>
    <row r="69" spans="1:20" s="22" customFormat="1" ht="13.15">
      <c r="A69" s="176"/>
      <c r="B69" s="591" t="s">
        <v>120</v>
      </c>
      <c r="C69" s="442">
        <f>SUM(C65:C68)</f>
        <v>25742.860000000004</v>
      </c>
      <c r="D69" s="442">
        <f>SUM(D65:D68)</f>
        <v>43509.809999999969</v>
      </c>
      <c r="E69" s="442">
        <f t="shared" ref="E69:N69" si="12">SUM(E65:E68)</f>
        <v>73495.62</v>
      </c>
      <c r="F69" s="442">
        <f t="shared" si="12"/>
        <v>47041.070000000007</v>
      </c>
      <c r="G69" s="442">
        <f t="shared" si="12"/>
        <v>54799.650000000023</v>
      </c>
      <c r="H69" s="442">
        <f t="shared" si="12"/>
        <v>49511.200000000033</v>
      </c>
      <c r="I69" s="442">
        <f t="shared" si="12"/>
        <v>48103.51999999996</v>
      </c>
      <c r="J69" s="442">
        <f t="shared" si="12"/>
        <v>45098.129999999968</v>
      </c>
      <c r="K69" s="442">
        <f t="shared" si="12"/>
        <v>37938.849999999991</v>
      </c>
      <c r="L69" s="442">
        <f t="shared" si="12"/>
        <v>36397.969999999841</v>
      </c>
      <c r="M69" s="442">
        <f t="shared" si="12"/>
        <v>26540.089999999997</v>
      </c>
      <c r="N69" s="442">
        <f t="shared" si="12"/>
        <v>33444.269999999997</v>
      </c>
      <c r="O69" s="444">
        <f>SUM(O65:O68)</f>
        <v>521623.0399999998</v>
      </c>
      <c r="T69" s="176"/>
    </row>
    <row r="70" spans="1:20" s="4" customFormat="1" ht="7.5" customHeight="1" thickBot="1">
      <c r="B70" s="767"/>
      <c r="C70" s="446"/>
      <c r="D70" s="446"/>
      <c r="E70" s="395"/>
      <c r="F70" s="395"/>
      <c r="G70" s="395"/>
      <c r="H70" s="395"/>
      <c r="I70" s="395"/>
      <c r="J70" s="395"/>
      <c r="K70" s="395"/>
      <c r="L70" s="395"/>
      <c r="M70" s="395"/>
      <c r="N70" s="175"/>
      <c r="O70" s="796"/>
    </row>
    <row r="71" spans="1:20" s="23" customFormat="1" ht="15" customHeight="1">
      <c r="B71" s="797" t="s">
        <v>222</v>
      </c>
      <c r="C71" s="798">
        <f t="shared" ref="C71:O71" si="13">C9+C17+C21+C26+C34+C39+C45+C52+C62+C69</f>
        <v>600254.39999999991</v>
      </c>
      <c r="D71" s="798">
        <f t="shared" si="13"/>
        <v>139369.14999999994</v>
      </c>
      <c r="E71" s="798">
        <f t="shared" si="13"/>
        <v>289393.91999999993</v>
      </c>
      <c r="F71" s="798">
        <f t="shared" si="13"/>
        <v>403615.70999999996</v>
      </c>
      <c r="G71" s="798">
        <f t="shared" si="13"/>
        <v>83878.420000000013</v>
      </c>
      <c r="H71" s="798">
        <f t="shared" si="13"/>
        <v>145500.84000000005</v>
      </c>
      <c r="I71" s="798">
        <f t="shared" si="13"/>
        <v>104506.06999999996</v>
      </c>
      <c r="J71" s="798">
        <f t="shared" si="13"/>
        <v>101919.96999999997</v>
      </c>
      <c r="K71" s="798">
        <f t="shared" si="13"/>
        <v>106879.32999999996</v>
      </c>
      <c r="L71" s="798">
        <f t="shared" si="13"/>
        <v>66524.439999999842</v>
      </c>
      <c r="M71" s="798">
        <f t="shared" si="13"/>
        <v>50211.53</v>
      </c>
      <c r="N71" s="798">
        <f t="shared" si="13"/>
        <v>452321.26</v>
      </c>
      <c r="O71" s="799">
        <f t="shared" si="13"/>
        <v>2544375.0399999996</v>
      </c>
    </row>
    <row r="72" spans="1:20" ht="8.25" hidden="1" customHeight="1" thickBot="1">
      <c r="B72" s="14"/>
      <c r="C72" s="395"/>
      <c r="D72" s="395"/>
      <c r="E72" s="395"/>
      <c r="F72" s="395"/>
      <c r="G72" s="395"/>
      <c r="H72" s="395"/>
      <c r="I72" s="395"/>
      <c r="J72" s="395"/>
      <c r="K72" s="395"/>
      <c r="L72" s="395"/>
      <c r="M72" s="395"/>
      <c r="N72" s="395"/>
      <c r="O72" s="395"/>
    </row>
    <row r="73" spans="1:20" ht="23.65" hidden="1" thickBot="1">
      <c r="B73" s="91" t="s">
        <v>223</v>
      </c>
      <c r="C73" s="183">
        <v>0</v>
      </c>
      <c r="D73" s="395"/>
      <c r="E73" s="395"/>
      <c r="F73" s="395"/>
      <c r="G73" s="395"/>
      <c r="H73" s="395"/>
      <c r="I73" s="395"/>
      <c r="N73" s="395"/>
      <c r="O73" s="395"/>
    </row>
    <row r="74" spans="1:20" s="4" customFormat="1" ht="6.6" customHeight="1">
      <c r="B74" s="74"/>
      <c r="C74" s="395"/>
      <c r="D74" s="395"/>
      <c r="E74" s="395"/>
      <c r="F74" s="395"/>
      <c r="G74" s="395"/>
      <c r="H74" s="395"/>
      <c r="I74" s="395"/>
      <c r="J74" s="395"/>
      <c r="K74" s="395"/>
      <c r="L74" s="395"/>
      <c r="M74" s="395"/>
      <c r="N74" s="395"/>
      <c r="O74" s="395"/>
    </row>
    <row r="75" spans="1:20" s="92" customFormat="1" ht="18" customHeight="1">
      <c r="B75" s="939" t="s">
        <v>274</v>
      </c>
      <c r="C75" s="945"/>
      <c r="D75" s="945"/>
      <c r="E75" s="945"/>
      <c r="F75" s="945"/>
      <c r="G75" s="945"/>
      <c r="H75" s="945"/>
      <c r="I75" s="945"/>
      <c r="J75" s="945"/>
      <c r="K75" s="945"/>
      <c r="L75" s="945"/>
      <c r="M75" s="945"/>
      <c r="N75" s="945"/>
      <c r="O75" s="945"/>
    </row>
    <row r="76" spans="1:20" ht="12.75">
      <c r="B76" s="943" t="s">
        <v>391</v>
      </c>
      <c r="C76" s="943"/>
      <c r="D76" s="943"/>
      <c r="E76" s="943"/>
      <c r="F76" s="943"/>
      <c r="G76" s="943"/>
      <c r="H76" s="943"/>
      <c r="I76" s="943"/>
      <c r="J76" s="943"/>
      <c r="K76" s="943"/>
      <c r="L76" s="943"/>
      <c r="M76" s="943"/>
      <c r="N76" s="943"/>
      <c r="O76" s="943"/>
    </row>
    <row r="77" spans="1:20">
      <c r="B77" s="936"/>
      <c r="C77" s="936"/>
      <c r="D77" s="936"/>
      <c r="E77" s="936"/>
      <c r="F77" s="936"/>
      <c r="G77" s="936"/>
      <c r="H77" s="936"/>
      <c r="I77" s="936"/>
      <c r="J77" s="936"/>
      <c r="K77" s="936"/>
      <c r="L77" s="936"/>
      <c r="M77" s="936"/>
      <c r="N77" s="936"/>
      <c r="O77" s="936"/>
    </row>
    <row r="78" spans="1:20">
      <c r="B78" s="946"/>
      <c r="C78" s="936"/>
      <c r="D78" s="936"/>
      <c r="E78" s="936"/>
      <c r="F78" s="936"/>
      <c r="G78" s="936"/>
      <c r="H78" s="936"/>
      <c r="I78" s="936"/>
      <c r="J78" s="936"/>
      <c r="K78" s="936"/>
      <c r="L78" s="936"/>
      <c r="M78" s="936"/>
      <c r="N78" s="936"/>
      <c r="O78" s="936"/>
    </row>
    <row r="79" spans="1:20">
      <c r="B79" s="936"/>
      <c r="C79" s="936"/>
      <c r="D79" s="936"/>
      <c r="E79" s="936"/>
      <c r="F79" s="936"/>
      <c r="G79" s="936"/>
      <c r="H79" s="936"/>
      <c r="I79" s="936"/>
      <c r="J79" s="936"/>
      <c r="K79" s="936"/>
      <c r="L79" s="936"/>
      <c r="M79" s="936"/>
      <c r="N79" s="936"/>
      <c r="O79" s="936"/>
    </row>
    <row r="80" spans="1:20">
      <c r="B80" s="936"/>
      <c r="C80" s="936"/>
      <c r="D80" s="936"/>
      <c r="E80" s="936"/>
      <c r="F80" s="936"/>
      <c r="G80" s="936"/>
      <c r="H80" s="936"/>
      <c r="I80" s="936"/>
      <c r="J80" s="936"/>
      <c r="K80" s="936"/>
      <c r="L80" s="936"/>
      <c r="M80" s="936"/>
      <c r="N80" s="936"/>
      <c r="O80" s="936"/>
    </row>
    <row r="81" spans="1:15">
      <c r="B81" s="936"/>
      <c r="C81" s="936"/>
      <c r="D81" s="936"/>
      <c r="E81" s="936"/>
      <c r="F81" s="936"/>
      <c r="G81" s="936"/>
      <c r="H81" s="936"/>
      <c r="I81" s="936"/>
      <c r="J81" s="936"/>
      <c r="K81" s="936"/>
      <c r="L81" s="936"/>
      <c r="M81" s="936"/>
      <c r="N81" s="936"/>
      <c r="O81" s="936"/>
    </row>
    <row r="82" spans="1:15">
      <c r="A82" s="936"/>
      <c r="B82" s="936"/>
      <c r="C82" s="936"/>
      <c r="D82" s="936"/>
      <c r="E82" s="936"/>
      <c r="F82" s="936"/>
      <c r="G82" s="936"/>
      <c r="H82" s="936"/>
      <c r="I82" s="936"/>
      <c r="J82" s="936"/>
      <c r="K82" s="936"/>
      <c r="L82" s="936"/>
      <c r="M82" s="936"/>
      <c r="N82" s="936"/>
    </row>
  </sheetData>
  <mergeCells count="8">
    <mergeCell ref="B79:O79"/>
    <mergeCell ref="B80:O80"/>
    <mergeCell ref="B81:O81"/>
    <mergeCell ref="A82:N82"/>
    <mergeCell ref="B75:O75"/>
    <mergeCell ref="B76:O76"/>
    <mergeCell ref="B77:O77"/>
    <mergeCell ref="B78:O78"/>
  </mergeCells>
  <printOptions horizontalCentered="1"/>
  <pageMargins left="0" right="0" top="0.78791666666666671" bottom="0.25" header="0.13" footer="0.1"/>
  <pageSetup scale="57" orientation="landscape" r:id="rId1"/>
  <headerFooter>
    <oddHeader>&amp;C&amp;"Arial,Bold"&amp;K000000Table I-3b
Pacific Gas and Electric Company 
Demand Response Programs and Activities
Carry-Over Expenditures and Funding
&amp;K000000December&amp;K000000 2017</oddHeader>
    <oddFooter>&amp;L&amp;F&amp;CPage 7b of 11&amp;R&amp;A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F37"/>
  <sheetViews>
    <sheetView view="pageLayout" zoomScale="55" zoomScaleNormal="100" zoomScalePageLayoutView="55" workbookViewId="0">
      <selection activeCell="M1" sqref="M1"/>
    </sheetView>
  </sheetViews>
  <sheetFormatPr defaultColWidth="0.3984375" defaultRowHeight="12.75"/>
  <cols>
    <col min="1" max="1" width="9.73046875" style="199" customWidth="1"/>
    <col min="2" max="2" width="31.3984375" style="413" customWidth="1"/>
    <col min="3" max="3" width="11.3984375" style="504" customWidth="1"/>
    <col min="4" max="4" width="43.1328125" style="414" customWidth="1"/>
    <col min="5" max="5" width="10.265625" style="399" customWidth="1"/>
    <col min="6" max="6" width="8.3984375" style="412" bestFit="1" customWidth="1"/>
    <col min="7" max="7" width="10" style="399" bestFit="1" customWidth="1"/>
    <col min="8" max="8" width="16.73046875" style="399" bestFit="1" customWidth="1"/>
    <col min="9" max="9" width="7.86328125" style="410" customWidth="1"/>
    <col min="10" max="10" width="8.59765625" style="399" customWidth="1"/>
    <col min="11" max="11" width="8.86328125" style="399" customWidth="1"/>
    <col min="12" max="12" width="8.3984375" style="411" customWidth="1"/>
    <col min="13" max="13" width="9.265625" style="869" customWidth="1"/>
    <col min="14" max="29" width="3" style="83" customWidth="1"/>
    <col min="30" max="16384" width="0.3984375" style="83"/>
  </cols>
  <sheetData>
    <row r="1" spans="1:13" s="100" customFormat="1" ht="55.5" customHeight="1">
      <c r="A1" s="415" t="s">
        <v>122</v>
      </c>
      <c r="B1" s="519" t="s">
        <v>123</v>
      </c>
      <c r="C1" s="499" t="s">
        <v>124</v>
      </c>
      <c r="D1" s="417" t="s">
        <v>347</v>
      </c>
      <c r="E1" s="418" t="s">
        <v>196</v>
      </c>
      <c r="F1" s="418" t="s">
        <v>125</v>
      </c>
      <c r="G1" s="419" t="s">
        <v>126</v>
      </c>
      <c r="H1" s="420" t="s">
        <v>127</v>
      </c>
      <c r="I1" s="421" t="s">
        <v>128</v>
      </c>
      <c r="J1" s="422" t="s">
        <v>129</v>
      </c>
      <c r="K1" s="422" t="s">
        <v>130</v>
      </c>
      <c r="L1" s="423" t="s">
        <v>131</v>
      </c>
      <c r="M1" s="419" t="s">
        <v>393</v>
      </c>
    </row>
    <row r="2" spans="1:13" s="101" customFormat="1" ht="27" customHeight="1">
      <c r="A2" s="951" t="s">
        <v>68</v>
      </c>
      <c r="B2" s="952"/>
      <c r="C2" s="952"/>
      <c r="D2" s="952"/>
      <c r="E2" s="952"/>
      <c r="F2" s="952"/>
      <c r="G2" s="952"/>
      <c r="H2" s="952"/>
      <c r="I2" s="952"/>
      <c r="J2" s="952"/>
      <c r="K2" s="952"/>
      <c r="L2" s="952"/>
      <c r="M2" s="874"/>
    </row>
    <row r="3" spans="1:13" ht="26.65" thickBot="1">
      <c r="A3" s="424"/>
      <c r="B3" s="677" t="s">
        <v>192</v>
      </c>
      <c r="C3" s="684" t="s">
        <v>312</v>
      </c>
      <c r="D3" s="677" t="s">
        <v>288</v>
      </c>
      <c r="E3" s="677">
        <v>1</v>
      </c>
      <c r="F3" s="680">
        <v>42858</v>
      </c>
      <c r="G3" s="669" t="s">
        <v>287</v>
      </c>
      <c r="H3" s="677" t="s">
        <v>304</v>
      </c>
      <c r="I3" s="692">
        <v>331</v>
      </c>
      <c r="J3" s="682">
        <v>0.83333333333333337</v>
      </c>
      <c r="K3" s="682">
        <v>0.89236111111111116</v>
      </c>
      <c r="L3" s="693">
        <v>1.416666666666667</v>
      </c>
      <c r="M3" s="691">
        <v>216.1559</v>
      </c>
    </row>
    <row r="4" spans="1:13" ht="20.100000000000001" customHeight="1" thickBot="1">
      <c r="A4" s="405"/>
      <c r="B4" s="686" t="s">
        <v>192</v>
      </c>
      <c r="C4" s="687" t="s">
        <v>314</v>
      </c>
      <c r="D4" s="686" t="s">
        <v>288</v>
      </c>
      <c r="E4" s="686">
        <v>2</v>
      </c>
      <c r="F4" s="688">
        <v>42927</v>
      </c>
      <c r="G4" s="541" t="s">
        <v>287</v>
      </c>
      <c r="H4" s="686" t="s">
        <v>326</v>
      </c>
      <c r="I4" s="689">
        <v>76</v>
      </c>
      <c r="J4" s="690">
        <v>0.75</v>
      </c>
      <c r="K4" s="690">
        <v>0.83333333333333337</v>
      </c>
      <c r="L4" s="542">
        <v>2</v>
      </c>
      <c r="M4" s="691">
        <v>104.56117117953499</v>
      </c>
    </row>
    <row r="5" spans="1:13" s="101" customFormat="1" ht="26.25">
      <c r="A5" s="405"/>
      <c r="B5" s="510" t="s">
        <v>195</v>
      </c>
      <c r="C5" s="501" t="s">
        <v>16</v>
      </c>
      <c r="D5" s="486" t="s">
        <v>16</v>
      </c>
      <c r="E5" s="486" t="s">
        <v>16</v>
      </c>
      <c r="F5" s="486" t="s">
        <v>16</v>
      </c>
      <c r="G5" s="486" t="s">
        <v>16</v>
      </c>
      <c r="H5" s="486" t="s">
        <v>16</v>
      </c>
      <c r="I5" s="486" t="s">
        <v>16</v>
      </c>
      <c r="J5" s="486" t="s">
        <v>16</v>
      </c>
      <c r="K5" s="486" t="s">
        <v>16</v>
      </c>
      <c r="L5" s="486" t="s">
        <v>16</v>
      </c>
      <c r="M5" s="883" t="s">
        <v>16</v>
      </c>
    </row>
    <row r="6" spans="1:13" s="101" customFormat="1" ht="24.75" customHeight="1">
      <c r="A6" s="953" t="s">
        <v>74</v>
      </c>
      <c r="B6" s="952"/>
      <c r="C6" s="952"/>
      <c r="D6" s="952"/>
      <c r="E6" s="952"/>
      <c r="F6" s="952"/>
      <c r="G6" s="952"/>
      <c r="H6" s="952"/>
      <c r="I6" s="952"/>
      <c r="J6" s="952"/>
      <c r="K6" s="952"/>
      <c r="L6" s="952"/>
      <c r="M6" s="874" t="s">
        <v>2</v>
      </c>
    </row>
    <row r="7" spans="1:13" s="99" customFormat="1" ht="21" customHeight="1" thickBot="1">
      <c r="A7" s="405"/>
      <c r="B7" s="800" t="s">
        <v>371</v>
      </c>
      <c r="C7" s="801" t="s">
        <v>16</v>
      </c>
      <c r="D7" s="802" t="s">
        <v>16</v>
      </c>
      <c r="E7" s="698" t="s">
        <v>16</v>
      </c>
      <c r="F7" s="698" t="s">
        <v>16</v>
      </c>
      <c r="G7" s="698" t="s">
        <v>16</v>
      </c>
      <c r="H7" s="698" t="s">
        <v>16</v>
      </c>
      <c r="I7" s="698" t="s">
        <v>16</v>
      </c>
      <c r="J7" s="698" t="s">
        <v>16</v>
      </c>
      <c r="K7" s="698" t="s">
        <v>16</v>
      </c>
      <c r="L7" s="698" t="s">
        <v>16</v>
      </c>
      <c r="M7" s="698" t="s">
        <v>16</v>
      </c>
    </row>
    <row r="8" spans="1:13" s="99" customFormat="1" ht="39.4">
      <c r="A8" s="405"/>
      <c r="B8" s="485" t="s">
        <v>313</v>
      </c>
      <c r="C8" s="502" t="s">
        <v>312</v>
      </c>
      <c r="D8" s="486" t="s">
        <v>289</v>
      </c>
      <c r="E8" s="487">
        <v>1</v>
      </c>
      <c r="F8" s="488">
        <v>42877</v>
      </c>
      <c r="G8" s="488" t="s">
        <v>286</v>
      </c>
      <c r="H8" s="489" t="s">
        <v>330</v>
      </c>
      <c r="I8" s="490">
        <v>12</v>
      </c>
      <c r="J8" s="491">
        <v>0.70833333333333337</v>
      </c>
      <c r="K8" s="491">
        <v>0.79166666666666663</v>
      </c>
      <c r="L8" s="492">
        <v>2</v>
      </c>
      <c r="M8" s="558" t="s">
        <v>386</v>
      </c>
    </row>
    <row r="9" spans="1:13" s="99" customFormat="1" ht="20.25" customHeight="1" thickBot="1">
      <c r="A9" s="405"/>
      <c r="B9" s="666" t="s">
        <v>313</v>
      </c>
      <c r="C9" s="684" t="s">
        <v>312</v>
      </c>
      <c r="D9" s="677" t="s">
        <v>288</v>
      </c>
      <c r="E9" s="678">
        <v>2</v>
      </c>
      <c r="F9" s="669">
        <v>42878</v>
      </c>
      <c r="G9" s="669" t="s">
        <v>286</v>
      </c>
      <c r="H9" s="683" t="s">
        <v>330</v>
      </c>
      <c r="I9" s="685">
        <v>17</v>
      </c>
      <c r="J9" s="672">
        <v>0.625</v>
      </c>
      <c r="K9" s="672">
        <v>0.79166666666666663</v>
      </c>
      <c r="L9" s="673">
        <v>4</v>
      </c>
      <c r="M9" s="884" t="s">
        <v>386</v>
      </c>
    </row>
    <row r="10" spans="1:13" ht="18.75" customHeight="1">
      <c r="A10" s="426"/>
      <c r="B10" s="485" t="s">
        <v>348</v>
      </c>
      <c r="C10" s="501" t="s">
        <v>309</v>
      </c>
      <c r="D10" s="493" t="s">
        <v>305</v>
      </c>
      <c r="E10" s="487">
        <v>3</v>
      </c>
      <c r="F10" s="488">
        <v>42905</v>
      </c>
      <c r="G10" s="493" t="s">
        <v>286</v>
      </c>
      <c r="H10" s="489" t="s">
        <v>320</v>
      </c>
      <c r="I10" s="494">
        <v>22</v>
      </c>
      <c r="J10" s="491">
        <v>0.625</v>
      </c>
      <c r="K10" s="491">
        <v>0.79166666666666663</v>
      </c>
      <c r="L10" s="492">
        <v>4</v>
      </c>
      <c r="M10" s="558" t="s">
        <v>386</v>
      </c>
    </row>
    <row r="11" spans="1:13" ht="18.75" customHeight="1">
      <c r="A11" s="426"/>
      <c r="B11" s="407" t="s">
        <v>349</v>
      </c>
      <c r="C11" s="500" t="s">
        <v>309</v>
      </c>
      <c r="D11" s="482" t="s">
        <v>305</v>
      </c>
      <c r="E11" s="402">
        <v>4</v>
      </c>
      <c r="F11" s="401">
        <v>42906</v>
      </c>
      <c r="G11" s="482" t="s">
        <v>286</v>
      </c>
      <c r="H11" s="408" t="s">
        <v>320</v>
      </c>
      <c r="I11" s="483">
        <v>22</v>
      </c>
      <c r="J11" s="409">
        <v>0.625</v>
      </c>
      <c r="K11" s="409">
        <v>0.79166666666666663</v>
      </c>
      <c r="L11" s="403">
        <v>4</v>
      </c>
      <c r="M11" s="558" t="s">
        <v>386</v>
      </c>
    </row>
    <row r="12" spans="1:13" ht="18.75" customHeight="1">
      <c r="A12" s="426"/>
      <c r="B12" s="407" t="s">
        <v>349</v>
      </c>
      <c r="C12" s="500" t="s">
        <v>309</v>
      </c>
      <c r="D12" s="482" t="s">
        <v>305</v>
      </c>
      <c r="E12" s="402">
        <v>5</v>
      </c>
      <c r="F12" s="401">
        <v>42908</v>
      </c>
      <c r="G12" s="482" t="s">
        <v>286</v>
      </c>
      <c r="H12" s="408" t="s">
        <v>320</v>
      </c>
      <c r="I12" s="483">
        <v>22</v>
      </c>
      <c r="J12" s="409">
        <v>0.625</v>
      </c>
      <c r="K12" s="409">
        <v>0.79166666666666663</v>
      </c>
      <c r="L12" s="403">
        <v>4</v>
      </c>
      <c r="M12" s="558" t="s">
        <v>386</v>
      </c>
    </row>
    <row r="13" spans="1:13" ht="18.75" customHeight="1">
      <c r="A13" s="426"/>
      <c r="B13" s="407" t="s">
        <v>349</v>
      </c>
      <c r="C13" s="500" t="s">
        <v>309</v>
      </c>
      <c r="D13" s="482" t="s">
        <v>311</v>
      </c>
      <c r="E13" s="482">
        <v>6</v>
      </c>
      <c r="F13" s="401">
        <v>42909</v>
      </c>
      <c r="G13" s="482" t="s">
        <v>286</v>
      </c>
      <c r="H13" s="408" t="s">
        <v>320</v>
      </c>
      <c r="I13" s="408">
        <v>1</v>
      </c>
      <c r="J13" s="409">
        <v>0.66666666666666663</v>
      </c>
      <c r="K13" s="409">
        <v>0.79166666666666663</v>
      </c>
      <c r="L13" s="408">
        <v>3</v>
      </c>
      <c r="M13" s="558" t="s">
        <v>386</v>
      </c>
    </row>
    <row r="14" spans="1:13" ht="18.75" customHeight="1">
      <c r="A14" s="426"/>
      <c r="B14" s="407" t="s">
        <v>349</v>
      </c>
      <c r="C14" s="500" t="s">
        <v>314</v>
      </c>
      <c r="D14" s="482" t="s">
        <v>288</v>
      </c>
      <c r="E14" s="482">
        <v>7</v>
      </c>
      <c r="F14" s="401">
        <v>42923</v>
      </c>
      <c r="G14" s="482" t="s">
        <v>286</v>
      </c>
      <c r="H14" s="408" t="s">
        <v>320</v>
      </c>
      <c r="I14" s="408">
        <v>17</v>
      </c>
      <c r="J14" s="409">
        <v>0.66666666666666663</v>
      </c>
      <c r="K14" s="409">
        <v>0.79166666666666663</v>
      </c>
      <c r="L14" s="408">
        <v>3</v>
      </c>
      <c r="M14" s="558" t="s">
        <v>386</v>
      </c>
    </row>
    <row r="15" spans="1:13" ht="18.75" customHeight="1">
      <c r="A15" s="426"/>
      <c r="B15" s="407" t="s">
        <v>349</v>
      </c>
      <c r="C15" s="500" t="s">
        <v>314</v>
      </c>
      <c r="D15" s="482" t="s">
        <v>288</v>
      </c>
      <c r="E15" s="482">
        <v>8</v>
      </c>
      <c r="F15" s="401">
        <v>42943</v>
      </c>
      <c r="G15" s="482" t="s">
        <v>286</v>
      </c>
      <c r="H15" s="408" t="s">
        <v>320</v>
      </c>
      <c r="I15" s="408">
        <v>17</v>
      </c>
      <c r="J15" s="409">
        <v>0.75</v>
      </c>
      <c r="K15" s="409">
        <v>0.79166666666666663</v>
      </c>
      <c r="L15" s="408">
        <v>1</v>
      </c>
      <c r="M15" s="558" t="s">
        <v>386</v>
      </c>
    </row>
    <row r="16" spans="1:13" ht="26.25">
      <c r="A16" s="426"/>
      <c r="B16" s="407" t="s">
        <v>349</v>
      </c>
      <c r="C16" s="500" t="s">
        <v>314</v>
      </c>
      <c r="D16" s="408" t="s">
        <v>321</v>
      </c>
      <c r="E16" s="482">
        <v>9</v>
      </c>
      <c r="F16" s="401">
        <v>42947</v>
      </c>
      <c r="G16" s="482" t="s">
        <v>286</v>
      </c>
      <c r="H16" s="408" t="s">
        <v>320</v>
      </c>
      <c r="I16" s="408">
        <v>6</v>
      </c>
      <c r="J16" s="409">
        <v>0.70833333333333337</v>
      </c>
      <c r="K16" s="409">
        <v>0.79166666666666663</v>
      </c>
      <c r="L16" s="408">
        <v>2</v>
      </c>
      <c r="M16" s="558" t="s">
        <v>386</v>
      </c>
    </row>
    <row r="17" spans="1:13" ht="26.65" thickBot="1">
      <c r="A17" s="426"/>
      <c r="B17" s="666" t="s">
        <v>349</v>
      </c>
      <c r="C17" s="667" t="s">
        <v>314</v>
      </c>
      <c r="D17" s="683" t="s">
        <v>322</v>
      </c>
      <c r="E17" s="668">
        <v>9</v>
      </c>
      <c r="F17" s="669">
        <v>42947</v>
      </c>
      <c r="G17" s="668" t="s">
        <v>286</v>
      </c>
      <c r="H17" s="683" t="s">
        <v>320</v>
      </c>
      <c r="I17" s="683">
        <v>11</v>
      </c>
      <c r="J17" s="672">
        <v>0.75</v>
      </c>
      <c r="K17" s="672">
        <v>0.79166666666666663</v>
      </c>
      <c r="L17" s="683">
        <v>1</v>
      </c>
      <c r="M17" s="884" t="s">
        <v>386</v>
      </c>
    </row>
    <row r="18" spans="1:13" ht="17.25" customHeight="1">
      <c r="A18" s="426"/>
      <c r="B18" s="485" t="s">
        <v>349</v>
      </c>
      <c r="C18" s="501" t="s">
        <v>343</v>
      </c>
      <c r="D18" s="493" t="s">
        <v>288</v>
      </c>
      <c r="E18" s="493">
        <v>10</v>
      </c>
      <c r="F18" s="488">
        <v>42948</v>
      </c>
      <c r="G18" s="493" t="s">
        <v>286</v>
      </c>
      <c r="H18" s="489" t="s">
        <v>320</v>
      </c>
      <c r="I18" s="489">
        <v>20</v>
      </c>
      <c r="J18" s="491">
        <v>0.66666666666666663</v>
      </c>
      <c r="K18" s="491">
        <v>0.79166666666666663</v>
      </c>
      <c r="L18" s="489">
        <v>3</v>
      </c>
      <c r="M18" s="558" t="s">
        <v>386</v>
      </c>
    </row>
    <row r="19" spans="1:13" ht="17.25" customHeight="1">
      <c r="A19" s="426"/>
      <c r="B19" s="407" t="s">
        <v>349</v>
      </c>
      <c r="C19" s="500" t="s">
        <v>343</v>
      </c>
      <c r="D19" s="482" t="s">
        <v>288</v>
      </c>
      <c r="E19" s="482">
        <v>11</v>
      </c>
      <c r="F19" s="401">
        <v>42949</v>
      </c>
      <c r="G19" s="482" t="s">
        <v>286</v>
      </c>
      <c r="H19" s="408" t="s">
        <v>320</v>
      </c>
      <c r="I19" s="408">
        <v>20</v>
      </c>
      <c r="J19" s="409">
        <v>0.625</v>
      </c>
      <c r="K19" s="409">
        <v>0.79166666666666663</v>
      </c>
      <c r="L19" s="408">
        <v>4</v>
      </c>
      <c r="M19" s="558" t="s">
        <v>386</v>
      </c>
    </row>
    <row r="20" spans="1:13" ht="17.25" customHeight="1">
      <c r="A20" s="426"/>
      <c r="B20" s="407" t="s">
        <v>349</v>
      </c>
      <c r="C20" s="501" t="s">
        <v>343</v>
      </c>
      <c r="D20" s="407" t="s">
        <v>288</v>
      </c>
      <c r="E20" s="493">
        <v>12</v>
      </c>
      <c r="F20" s="488">
        <v>42975</v>
      </c>
      <c r="G20" s="493" t="s">
        <v>286</v>
      </c>
      <c r="H20" s="489" t="s">
        <v>320</v>
      </c>
      <c r="I20" s="489">
        <v>20</v>
      </c>
      <c r="J20" s="491">
        <v>0.625</v>
      </c>
      <c r="K20" s="491">
        <v>0.79166666666666663</v>
      </c>
      <c r="L20" s="492">
        <v>4</v>
      </c>
      <c r="M20" s="558" t="s">
        <v>386</v>
      </c>
    </row>
    <row r="21" spans="1:13" ht="17.25" customHeight="1">
      <c r="A21" s="426"/>
      <c r="B21" s="407" t="s">
        <v>349</v>
      </c>
      <c r="C21" s="500" t="s">
        <v>343</v>
      </c>
      <c r="D21" s="482" t="s">
        <v>288</v>
      </c>
      <c r="E21" s="482">
        <v>13</v>
      </c>
      <c r="F21" s="401">
        <v>42976</v>
      </c>
      <c r="G21" s="482" t="s">
        <v>286</v>
      </c>
      <c r="H21" s="408" t="s">
        <v>320</v>
      </c>
      <c r="I21" s="408">
        <v>20</v>
      </c>
      <c r="J21" s="409">
        <v>0.625</v>
      </c>
      <c r="K21" s="409">
        <v>0.79166666666666663</v>
      </c>
      <c r="L21" s="403">
        <v>4</v>
      </c>
      <c r="M21" s="558" t="s">
        <v>386</v>
      </c>
    </row>
    <row r="22" spans="1:13" ht="17.25" customHeight="1" thickBot="1">
      <c r="A22" s="426"/>
      <c r="B22" s="666" t="s">
        <v>349</v>
      </c>
      <c r="C22" s="667" t="s">
        <v>343</v>
      </c>
      <c r="D22" s="668" t="s">
        <v>288</v>
      </c>
      <c r="E22" s="668">
        <v>14</v>
      </c>
      <c r="F22" s="669">
        <v>42978</v>
      </c>
      <c r="G22" s="670" t="s">
        <v>286</v>
      </c>
      <c r="H22" s="671" t="s">
        <v>350</v>
      </c>
      <c r="I22" s="670">
        <v>20</v>
      </c>
      <c r="J22" s="672">
        <v>0.625</v>
      </c>
      <c r="K22" s="672">
        <v>0.79166666666666663</v>
      </c>
      <c r="L22" s="673">
        <v>4</v>
      </c>
      <c r="M22" s="884" t="s">
        <v>386</v>
      </c>
    </row>
    <row r="23" spans="1:13" ht="17.25" customHeight="1">
      <c r="A23" s="426"/>
      <c r="B23" s="408" t="s">
        <v>362</v>
      </c>
      <c r="C23" s="720" t="s">
        <v>361</v>
      </c>
      <c r="D23" s="482" t="s">
        <v>288</v>
      </c>
      <c r="E23" s="482">
        <v>15</v>
      </c>
      <c r="F23" s="401">
        <v>42979</v>
      </c>
      <c r="G23" s="483" t="s">
        <v>286</v>
      </c>
      <c r="H23" s="408" t="s">
        <v>320</v>
      </c>
      <c r="I23" s="483">
        <v>20</v>
      </c>
      <c r="J23" s="409">
        <v>0.625</v>
      </c>
      <c r="K23" s="409">
        <v>0.79166666666666663</v>
      </c>
      <c r="L23" s="721">
        <v>4</v>
      </c>
      <c r="M23" s="558" t="s">
        <v>386</v>
      </c>
    </row>
    <row r="24" spans="1:13" ht="17.25" customHeight="1">
      <c r="A24" s="676"/>
      <c r="B24" s="408" t="s">
        <v>362</v>
      </c>
      <c r="C24" s="720" t="s">
        <v>361</v>
      </c>
      <c r="D24" s="408" t="s">
        <v>288</v>
      </c>
      <c r="E24" s="482">
        <v>16</v>
      </c>
      <c r="F24" s="401">
        <v>43005</v>
      </c>
      <c r="G24" s="482" t="s">
        <v>286</v>
      </c>
      <c r="H24" s="408" t="s">
        <v>320</v>
      </c>
      <c r="I24" s="483">
        <v>20</v>
      </c>
      <c r="J24" s="409">
        <v>0.75</v>
      </c>
      <c r="K24" s="409">
        <v>0.79166666666666663</v>
      </c>
      <c r="L24" s="721">
        <v>1</v>
      </c>
      <c r="M24" s="558" t="s">
        <v>386</v>
      </c>
    </row>
    <row r="25" spans="1:13" ht="17.25" customHeight="1" thickBot="1">
      <c r="A25" s="809"/>
      <c r="B25" s="683" t="s">
        <v>362</v>
      </c>
      <c r="C25" s="810" t="s">
        <v>361</v>
      </c>
      <c r="D25" s="668" t="s">
        <v>288</v>
      </c>
      <c r="E25" s="668">
        <v>17</v>
      </c>
      <c r="F25" s="669">
        <v>43006</v>
      </c>
      <c r="G25" s="668" t="s">
        <v>286</v>
      </c>
      <c r="H25" s="683" t="s">
        <v>320</v>
      </c>
      <c r="I25" s="670">
        <v>20</v>
      </c>
      <c r="J25" s="672">
        <v>0.75</v>
      </c>
      <c r="K25" s="672">
        <v>0.79166666666666663</v>
      </c>
      <c r="L25" s="811">
        <v>1</v>
      </c>
      <c r="M25" s="884" t="s">
        <v>386</v>
      </c>
    </row>
    <row r="26" spans="1:13" ht="17.25" customHeight="1">
      <c r="A26" s="426"/>
      <c r="B26" s="485" t="s">
        <v>349</v>
      </c>
      <c r="C26" s="501" t="s">
        <v>372</v>
      </c>
      <c r="D26" s="493" t="s">
        <v>374</v>
      </c>
      <c r="E26" s="493">
        <v>18</v>
      </c>
      <c r="F26" s="488">
        <v>43025</v>
      </c>
      <c r="G26" s="493" t="s">
        <v>286</v>
      </c>
      <c r="H26" s="489" t="s">
        <v>320</v>
      </c>
      <c r="I26" s="489">
        <v>13</v>
      </c>
      <c r="J26" s="491">
        <v>0.70833333333333337</v>
      </c>
      <c r="K26" s="491">
        <v>0.79166666666666663</v>
      </c>
      <c r="L26" s="489">
        <v>2</v>
      </c>
      <c r="M26" s="558" t="s">
        <v>386</v>
      </c>
    </row>
    <row r="27" spans="1:13" ht="17.25" customHeight="1">
      <c r="A27" s="426"/>
      <c r="B27" s="407" t="s">
        <v>349</v>
      </c>
      <c r="C27" s="501" t="s">
        <v>372</v>
      </c>
      <c r="D27" s="482" t="s">
        <v>374</v>
      </c>
      <c r="E27" s="482">
        <v>19</v>
      </c>
      <c r="F27" s="401">
        <v>43026</v>
      </c>
      <c r="G27" s="482" t="s">
        <v>286</v>
      </c>
      <c r="H27" s="408" t="s">
        <v>320</v>
      </c>
      <c r="I27" s="408">
        <v>13</v>
      </c>
      <c r="J27" s="409">
        <v>0.70833333333333337</v>
      </c>
      <c r="K27" s="409">
        <v>0.79166666666666663</v>
      </c>
      <c r="L27" s="408">
        <v>2</v>
      </c>
      <c r="M27" s="558" t="s">
        <v>386</v>
      </c>
    </row>
    <row r="28" spans="1:13" ht="17.25" customHeight="1">
      <c r="A28" s="426"/>
      <c r="B28" s="407" t="s">
        <v>349</v>
      </c>
      <c r="C28" s="501" t="s">
        <v>372</v>
      </c>
      <c r="D28" s="407" t="s">
        <v>374</v>
      </c>
      <c r="E28" s="493">
        <v>20</v>
      </c>
      <c r="F28" s="488">
        <v>43032</v>
      </c>
      <c r="G28" s="493" t="s">
        <v>286</v>
      </c>
      <c r="H28" s="489" t="s">
        <v>320</v>
      </c>
      <c r="I28" s="489">
        <v>13</v>
      </c>
      <c r="J28" s="491">
        <v>0.66666666666666663</v>
      </c>
      <c r="K28" s="491">
        <v>0.79166666666666663</v>
      </c>
      <c r="L28" s="492">
        <v>3</v>
      </c>
      <c r="M28" s="558" t="s">
        <v>386</v>
      </c>
    </row>
    <row r="29" spans="1:13" ht="17.25" customHeight="1">
      <c r="A29" s="426"/>
      <c r="B29" s="407" t="s">
        <v>349</v>
      </c>
      <c r="C29" s="501" t="s">
        <v>372</v>
      </c>
      <c r="D29" s="482" t="s">
        <v>374</v>
      </c>
      <c r="E29" s="482">
        <v>21</v>
      </c>
      <c r="F29" s="401">
        <v>43033</v>
      </c>
      <c r="G29" s="482" t="s">
        <v>286</v>
      </c>
      <c r="H29" s="408" t="s">
        <v>320</v>
      </c>
      <c r="I29" s="408">
        <v>13</v>
      </c>
      <c r="J29" s="409">
        <v>0.625</v>
      </c>
      <c r="K29" s="409">
        <v>0.79166666666666663</v>
      </c>
      <c r="L29" s="403">
        <v>4</v>
      </c>
      <c r="M29" s="558" t="s">
        <v>386</v>
      </c>
    </row>
    <row r="30" spans="1:13" ht="17.25" customHeight="1">
      <c r="A30" s="674"/>
      <c r="B30" s="407" t="s">
        <v>349</v>
      </c>
      <c r="C30" s="500" t="s">
        <v>372</v>
      </c>
      <c r="D30" s="482" t="s">
        <v>374</v>
      </c>
      <c r="E30" s="482">
        <v>22</v>
      </c>
      <c r="F30" s="401">
        <v>43034</v>
      </c>
      <c r="G30" s="483" t="s">
        <v>286</v>
      </c>
      <c r="H30" s="699" t="s">
        <v>350</v>
      </c>
      <c r="I30" s="483">
        <v>13</v>
      </c>
      <c r="J30" s="409">
        <v>0.625</v>
      </c>
      <c r="K30" s="409">
        <v>0.79166666666666663</v>
      </c>
      <c r="L30" s="403">
        <v>4</v>
      </c>
      <c r="M30" s="558" t="s">
        <v>386</v>
      </c>
    </row>
    <row r="31" spans="1:13" ht="12" customHeight="1">
      <c r="B31" s="523"/>
      <c r="C31" s="853"/>
      <c r="D31" s="854"/>
      <c r="E31" s="854"/>
      <c r="F31" s="855"/>
      <c r="G31" s="857"/>
      <c r="H31" s="856"/>
      <c r="I31" s="857"/>
      <c r="J31" s="858"/>
      <c r="K31" s="858"/>
      <c r="L31" s="863"/>
      <c r="M31" s="83"/>
    </row>
    <row r="32" spans="1:13" s="99" customFormat="1" ht="15" customHeight="1">
      <c r="A32" s="954" t="s">
        <v>258</v>
      </c>
      <c r="B32" s="954"/>
      <c r="C32" s="954"/>
      <c r="D32" s="954"/>
      <c r="E32" s="954"/>
      <c r="F32" s="954"/>
      <c r="G32" s="954"/>
      <c r="H32" s="954"/>
      <c r="I32" s="954"/>
      <c r="J32" s="954"/>
      <c r="K32" s="954"/>
      <c r="L32" s="954"/>
      <c r="M32" s="330"/>
    </row>
    <row r="33" spans="1:16360" ht="15" customHeight="1">
      <c r="A33" s="949" t="s">
        <v>299</v>
      </c>
      <c r="B33" s="949"/>
      <c r="C33" s="949"/>
      <c r="D33" s="949"/>
      <c r="E33" s="949"/>
      <c r="F33" s="949"/>
      <c r="G33" s="949"/>
      <c r="H33" s="949"/>
      <c r="I33" s="949"/>
      <c r="J33" s="949"/>
      <c r="K33" s="949"/>
      <c r="L33" s="949"/>
      <c r="M33" s="280"/>
    </row>
    <row r="34" spans="1:16360" s="85" customFormat="1" ht="27" customHeight="1">
      <c r="A34" s="950" t="s">
        <v>331</v>
      </c>
      <c r="B34" s="950"/>
      <c r="C34" s="950"/>
      <c r="D34" s="950"/>
      <c r="E34" s="950"/>
      <c r="F34" s="950"/>
      <c r="G34" s="950"/>
      <c r="H34" s="950"/>
      <c r="I34" s="950"/>
      <c r="J34" s="950"/>
      <c r="K34" s="950"/>
      <c r="L34" s="950"/>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84"/>
      <c r="IH34" s="84"/>
      <c r="II34" s="84"/>
      <c r="IJ34" s="84"/>
      <c r="IK34" s="84"/>
      <c r="IL34" s="84"/>
      <c r="IM34" s="84"/>
      <c r="IN34" s="84"/>
      <c r="IO34" s="84"/>
      <c r="IP34" s="84"/>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84"/>
      <c r="MX34" s="84"/>
      <c r="MY34" s="84"/>
      <c r="MZ34" s="84"/>
      <c r="NA34" s="84"/>
      <c r="NB34" s="84"/>
      <c r="NC34" s="84"/>
      <c r="ND34" s="84"/>
      <c r="NE34" s="84"/>
      <c r="NF34" s="84"/>
      <c r="NG34" s="84"/>
      <c r="NH34" s="84"/>
      <c r="NI34" s="84"/>
      <c r="NJ34" s="84"/>
      <c r="NK34" s="84"/>
      <c r="NL34" s="84"/>
      <c r="NM34" s="84"/>
      <c r="NN34" s="84"/>
      <c r="NO34" s="84"/>
      <c r="NP34" s="84"/>
      <c r="NQ34" s="84"/>
      <c r="NR34" s="84"/>
      <c r="NS34" s="84"/>
      <c r="NT34" s="84"/>
      <c r="NU34" s="84"/>
      <c r="NV34" s="84"/>
      <c r="NW34" s="84"/>
      <c r="NX34" s="84"/>
      <c r="NY34" s="84"/>
      <c r="NZ34" s="84"/>
      <c r="OA34" s="84"/>
      <c r="OB34" s="84"/>
      <c r="OC34" s="84"/>
      <c r="OD34" s="84"/>
      <c r="OE34" s="84"/>
      <c r="OF34" s="84"/>
      <c r="OG34" s="84"/>
      <c r="OH34" s="84"/>
      <c r="OI34" s="84"/>
      <c r="OJ34" s="84"/>
      <c r="OK34" s="84"/>
      <c r="OL34" s="84"/>
      <c r="OM34" s="84"/>
      <c r="ON34" s="84"/>
      <c r="OO34" s="84"/>
      <c r="OP34" s="84"/>
      <c r="OQ34" s="84"/>
      <c r="OR34" s="84"/>
      <c r="OS34" s="84"/>
      <c r="OT34" s="84"/>
      <c r="OU34" s="84"/>
      <c r="OV34" s="84"/>
      <c r="OW34" s="84"/>
      <c r="OX34" s="84"/>
      <c r="OY34" s="84"/>
      <c r="OZ34" s="84"/>
      <c r="PA34" s="84"/>
      <c r="PB34" s="84"/>
      <c r="PC34" s="84"/>
      <c r="PD34" s="84"/>
      <c r="PE34" s="84"/>
      <c r="PF34" s="84"/>
      <c r="PG34" s="84"/>
      <c r="PH34" s="84"/>
      <c r="PI34" s="84"/>
      <c r="PJ34" s="84"/>
      <c r="PK34" s="84"/>
      <c r="PL34" s="84"/>
      <c r="PM34" s="84"/>
      <c r="PN34" s="84"/>
      <c r="PO34" s="84"/>
      <c r="PP34" s="84"/>
      <c r="PQ34" s="84"/>
      <c r="PR34" s="84"/>
      <c r="PS34" s="84"/>
      <c r="PT34" s="84"/>
      <c r="PU34" s="84"/>
      <c r="PV34" s="84"/>
      <c r="PW34" s="84"/>
      <c r="PX34" s="84"/>
      <c r="PY34" s="84"/>
      <c r="PZ34" s="84"/>
      <c r="QA34" s="84"/>
      <c r="QB34" s="84"/>
      <c r="QC34" s="84"/>
      <c r="QD34" s="84"/>
      <c r="QE34" s="84"/>
      <c r="QF34" s="84"/>
      <c r="QG34" s="84"/>
      <c r="QH34" s="84"/>
      <c r="QI34" s="84"/>
      <c r="QJ34" s="84"/>
      <c r="QK34" s="84"/>
      <c r="QL34" s="84"/>
      <c r="QM34" s="84"/>
      <c r="QN34" s="84"/>
      <c r="QO34" s="84"/>
      <c r="QP34" s="84"/>
      <c r="QQ34" s="84"/>
      <c r="QR34" s="84"/>
      <c r="QS34" s="84"/>
      <c r="QT34" s="84"/>
      <c r="QU34" s="84"/>
      <c r="QV34" s="84"/>
      <c r="QW34" s="84"/>
      <c r="QX34" s="84"/>
      <c r="QY34" s="84"/>
      <c r="QZ34" s="84"/>
      <c r="RA34" s="84"/>
      <c r="RB34" s="84"/>
      <c r="RC34" s="84"/>
      <c r="RD34" s="84"/>
      <c r="RE34" s="84"/>
      <c r="RF34" s="84"/>
      <c r="RG34" s="84"/>
      <c r="RH34" s="84"/>
      <c r="RI34" s="84"/>
      <c r="RJ34" s="84"/>
      <c r="RK34" s="84"/>
      <c r="RL34" s="84"/>
      <c r="RM34" s="84"/>
      <c r="RN34" s="84"/>
      <c r="RO34" s="84"/>
      <c r="RP34" s="84"/>
      <c r="RQ34" s="84"/>
      <c r="RR34" s="84"/>
      <c r="RS34" s="84"/>
      <c r="RT34" s="84"/>
      <c r="RU34" s="84"/>
      <c r="RV34" s="84"/>
      <c r="RW34" s="84"/>
      <c r="RX34" s="84"/>
      <c r="RY34" s="84"/>
      <c r="RZ34" s="84"/>
      <c r="SA34" s="84"/>
      <c r="SB34" s="84"/>
      <c r="SC34" s="84"/>
      <c r="SD34" s="84"/>
      <c r="SE34" s="84"/>
      <c r="SF34" s="84"/>
      <c r="SG34" s="84"/>
      <c r="SH34" s="84"/>
      <c r="SI34" s="84"/>
      <c r="SJ34" s="84"/>
      <c r="SK34" s="84"/>
      <c r="SL34" s="84"/>
      <c r="SM34" s="84"/>
      <c r="SN34" s="84"/>
      <c r="SO34" s="84"/>
      <c r="SP34" s="84"/>
      <c r="SQ34" s="84"/>
      <c r="SR34" s="84"/>
      <c r="SS34" s="84"/>
      <c r="ST34" s="84"/>
      <c r="SU34" s="84"/>
      <c r="SV34" s="84"/>
      <c r="SW34" s="84"/>
      <c r="SX34" s="84"/>
      <c r="SY34" s="84"/>
      <c r="SZ34" s="84"/>
      <c r="TA34" s="84"/>
      <c r="TB34" s="84"/>
      <c r="TC34" s="84"/>
      <c r="TD34" s="84"/>
      <c r="TE34" s="84"/>
      <c r="TF34" s="84"/>
      <c r="TG34" s="84"/>
      <c r="TH34" s="84"/>
      <c r="TI34" s="84"/>
      <c r="TJ34" s="84"/>
      <c r="TK34" s="84"/>
      <c r="TL34" s="84"/>
      <c r="TM34" s="84"/>
      <c r="TN34" s="84"/>
      <c r="TO34" s="84"/>
      <c r="TP34" s="84"/>
      <c r="TQ34" s="84"/>
      <c r="TR34" s="84"/>
      <c r="TS34" s="84"/>
      <c r="TT34" s="84"/>
      <c r="TU34" s="84"/>
      <c r="TV34" s="84"/>
      <c r="TW34" s="84"/>
      <c r="TX34" s="84"/>
      <c r="TY34" s="84"/>
      <c r="TZ34" s="84"/>
      <c r="UA34" s="84"/>
      <c r="UB34" s="84"/>
      <c r="UC34" s="84"/>
      <c r="UD34" s="84"/>
      <c r="UE34" s="84"/>
      <c r="UF34" s="84"/>
      <c r="UG34" s="84"/>
      <c r="UH34" s="84"/>
      <c r="UI34" s="84"/>
      <c r="UJ34" s="84"/>
      <c r="UK34" s="84"/>
      <c r="UL34" s="84"/>
      <c r="UM34" s="84"/>
      <c r="UN34" s="84"/>
      <c r="UO34" s="84"/>
      <c r="UP34" s="84"/>
      <c r="UQ34" s="84"/>
      <c r="UR34" s="84"/>
      <c r="US34" s="84"/>
      <c r="UT34" s="84"/>
      <c r="UU34" s="84"/>
      <c r="UV34" s="84"/>
      <c r="UW34" s="84"/>
      <c r="UX34" s="84"/>
      <c r="UY34" s="84"/>
      <c r="UZ34" s="84"/>
      <c r="VA34" s="84"/>
      <c r="VB34" s="84"/>
      <c r="VC34" s="84"/>
      <c r="VD34" s="84"/>
      <c r="VE34" s="84"/>
      <c r="VF34" s="84"/>
      <c r="VG34" s="84"/>
      <c r="VH34" s="84"/>
      <c r="VI34" s="84"/>
      <c r="VJ34" s="84"/>
      <c r="VK34" s="84"/>
      <c r="VL34" s="84"/>
      <c r="VM34" s="84"/>
      <c r="VN34" s="84"/>
      <c r="VO34" s="84"/>
      <c r="VP34" s="84"/>
      <c r="VQ34" s="84"/>
      <c r="VR34" s="84"/>
      <c r="VS34" s="84"/>
      <c r="VT34" s="84"/>
      <c r="VU34" s="84"/>
      <c r="VV34" s="84"/>
      <c r="VW34" s="84"/>
      <c r="VX34" s="84"/>
      <c r="VY34" s="84"/>
      <c r="VZ34" s="84"/>
      <c r="WA34" s="84"/>
      <c r="WB34" s="84"/>
      <c r="WC34" s="84"/>
      <c r="WD34" s="84"/>
      <c r="WE34" s="84"/>
      <c r="WF34" s="84"/>
      <c r="WG34" s="84"/>
      <c r="WH34" s="84"/>
      <c r="WI34" s="84"/>
      <c r="WJ34" s="84"/>
      <c r="WK34" s="84"/>
      <c r="WL34" s="84"/>
      <c r="WM34" s="84"/>
      <c r="WN34" s="84"/>
      <c r="WO34" s="84"/>
      <c r="WP34" s="84"/>
      <c r="WQ34" s="84"/>
      <c r="WR34" s="84"/>
      <c r="WS34" s="84"/>
      <c r="WT34" s="84"/>
      <c r="WU34" s="84"/>
      <c r="WV34" s="84"/>
      <c r="WW34" s="84"/>
      <c r="WX34" s="84"/>
      <c r="WY34" s="84"/>
      <c r="WZ34" s="84"/>
      <c r="XA34" s="84"/>
      <c r="XB34" s="84"/>
      <c r="XC34" s="84"/>
      <c r="XD34" s="84"/>
      <c r="XE34" s="84"/>
      <c r="XF34" s="84"/>
      <c r="XG34" s="84"/>
      <c r="XH34" s="84"/>
      <c r="XI34" s="84"/>
      <c r="XJ34" s="84"/>
      <c r="XK34" s="84"/>
      <c r="XL34" s="84"/>
      <c r="XM34" s="84"/>
      <c r="XN34" s="84"/>
      <c r="XO34" s="84"/>
      <c r="XP34" s="84"/>
      <c r="XQ34" s="84"/>
      <c r="XR34" s="84"/>
      <c r="XS34" s="84"/>
      <c r="XT34" s="84"/>
      <c r="XU34" s="84"/>
      <c r="XV34" s="84"/>
      <c r="XW34" s="84"/>
      <c r="XX34" s="84"/>
      <c r="XY34" s="84"/>
      <c r="XZ34" s="84"/>
      <c r="YA34" s="84"/>
      <c r="YB34" s="84"/>
      <c r="YC34" s="84"/>
      <c r="YD34" s="84"/>
      <c r="YE34" s="84"/>
      <c r="YF34" s="84"/>
      <c r="YG34" s="84"/>
      <c r="YH34" s="84"/>
      <c r="YI34" s="84"/>
      <c r="YJ34" s="84"/>
      <c r="YK34" s="84"/>
      <c r="YL34" s="84"/>
      <c r="YM34" s="84"/>
      <c r="YN34" s="84"/>
      <c r="YO34" s="84"/>
      <c r="YP34" s="84"/>
      <c r="YQ34" s="84"/>
      <c r="YR34" s="84"/>
      <c r="YS34" s="84"/>
      <c r="YT34" s="84"/>
      <c r="YU34" s="84"/>
      <c r="YV34" s="84"/>
      <c r="YW34" s="84"/>
      <c r="YX34" s="84"/>
      <c r="YY34" s="84"/>
      <c r="YZ34" s="84"/>
      <c r="ZA34" s="84"/>
      <c r="ZB34" s="84"/>
      <c r="ZC34" s="84"/>
      <c r="ZD34" s="84"/>
      <c r="ZE34" s="84"/>
      <c r="ZF34" s="84"/>
      <c r="ZG34" s="84"/>
      <c r="ZH34" s="84"/>
      <c r="ZI34" s="84"/>
      <c r="ZJ34" s="84"/>
      <c r="ZK34" s="84"/>
      <c r="ZL34" s="84"/>
      <c r="ZM34" s="84"/>
      <c r="ZN34" s="84"/>
      <c r="ZO34" s="84"/>
      <c r="ZP34" s="84"/>
      <c r="ZQ34" s="84"/>
      <c r="ZR34" s="84"/>
      <c r="ZS34" s="84"/>
      <c r="ZT34" s="84"/>
      <c r="ZU34" s="84"/>
      <c r="ZV34" s="84"/>
      <c r="ZW34" s="84"/>
      <c r="ZX34" s="84"/>
      <c r="ZY34" s="84"/>
      <c r="ZZ34" s="84"/>
      <c r="AAA34" s="84"/>
      <c r="AAB34" s="84"/>
      <c r="AAC34" s="84"/>
      <c r="AAD34" s="84"/>
      <c r="AAE34" s="84"/>
      <c r="AAF34" s="84"/>
      <c r="AAG34" s="84"/>
      <c r="AAH34" s="84"/>
      <c r="AAI34" s="84"/>
      <c r="AAJ34" s="84"/>
      <c r="AAK34" s="84"/>
      <c r="AAL34" s="84"/>
      <c r="AAM34" s="84"/>
      <c r="AAN34" s="84"/>
      <c r="AAO34" s="84"/>
      <c r="AAP34" s="84"/>
      <c r="AAQ34" s="84"/>
      <c r="AAR34" s="84"/>
      <c r="AAS34" s="84"/>
      <c r="AAT34" s="84"/>
      <c r="AAU34" s="84"/>
      <c r="AAV34" s="84"/>
      <c r="AAW34" s="84"/>
      <c r="AAX34" s="84"/>
      <c r="AAY34" s="84"/>
      <c r="AAZ34" s="84"/>
      <c r="ABA34" s="84"/>
      <c r="ABB34" s="84"/>
      <c r="ABC34" s="84"/>
      <c r="ABD34" s="84"/>
      <c r="ABE34" s="84"/>
      <c r="ABF34" s="84"/>
      <c r="ABG34" s="84"/>
      <c r="ABH34" s="84"/>
      <c r="ABI34" s="84"/>
      <c r="ABJ34" s="84"/>
      <c r="ABK34" s="84"/>
      <c r="ABL34" s="84"/>
      <c r="ABM34" s="84"/>
      <c r="ABN34" s="84"/>
      <c r="ABO34" s="84"/>
      <c r="ABP34" s="84"/>
      <c r="ABQ34" s="84"/>
      <c r="ABR34" s="84"/>
      <c r="ABS34" s="84"/>
      <c r="ABT34" s="84"/>
      <c r="ABU34" s="84"/>
      <c r="ABV34" s="84"/>
      <c r="ABW34" s="84"/>
      <c r="ABX34" s="84"/>
      <c r="ABY34" s="84"/>
      <c r="ABZ34" s="84"/>
      <c r="ACA34" s="84"/>
      <c r="ACB34" s="84"/>
      <c r="ACC34" s="84"/>
      <c r="ACD34" s="84"/>
      <c r="ACE34" s="84"/>
      <c r="ACF34" s="84"/>
      <c r="ACG34" s="84"/>
      <c r="ACH34" s="84"/>
      <c r="ACI34" s="84"/>
      <c r="ACJ34" s="84"/>
      <c r="ACK34" s="84"/>
      <c r="ACL34" s="84"/>
      <c r="ACM34" s="84"/>
      <c r="ACN34" s="84"/>
      <c r="ACO34" s="84"/>
      <c r="ACP34" s="84"/>
      <c r="ACQ34" s="84"/>
      <c r="ACR34" s="84"/>
      <c r="ACS34" s="84"/>
      <c r="ACT34" s="84"/>
      <c r="ACU34" s="84"/>
      <c r="ACV34" s="84"/>
      <c r="ACW34" s="84"/>
      <c r="ACX34" s="84"/>
      <c r="ACY34" s="84"/>
      <c r="ACZ34" s="84"/>
      <c r="ADA34" s="84"/>
      <c r="ADB34" s="84"/>
      <c r="ADC34" s="84"/>
      <c r="ADD34" s="84"/>
      <c r="ADE34" s="84"/>
      <c r="ADF34" s="84"/>
      <c r="ADG34" s="84"/>
      <c r="ADH34" s="84"/>
      <c r="ADI34" s="84"/>
      <c r="ADJ34" s="84"/>
      <c r="ADK34" s="84"/>
      <c r="ADL34" s="84"/>
      <c r="ADM34" s="84"/>
      <c r="ADN34" s="84"/>
      <c r="ADO34" s="84"/>
      <c r="ADP34" s="84"/>
      <c r="ADQ34" s="84"/>
      <c r="ADR34" s="84"/>
      <c r="ADS34" s="84"/>
      <c r="ADT34" s="84"/>
      <c r="ADU34" s="84"/>
      <c r="ADV34" s="84"/>
      <c r="ADW34" s="84"/>
      <c r="ADX34" s="84"/>
      <c r="ADY34" s="84"/>
      <c r="ADZ34" s="84"/>
      <c r="AEA34" s="84"/>
      <c r="AEB34" s="84"/>
      <c r="AEC34" s="84"/>
      <c r="AED34" s="84"/>
      <c r="AEE34" s="84"/>
      <c r="AEF34" s="84"/>
      <c r="AEG34" s="84"/>
      <c r="AEH34" s="84"/>
      <c r="AEI34" s="84"/>
      <c r="AEJ34" s="84"/>
      <c r="AEK34" s="84"/>
      <c r="AEL34" s="84"/>
      <c r="AEM34" s="84"/>
      <c r="AEN34" s="84"/>
      <c r="AEO34" s="84"/>
      <c r="AEP34" s="84"/>
      <c r="AEQ34" s="84"/>
      <c r="AER34" s="84"/>
      <c r="AES34" s="84"/>
      <c r="AET34" s="84"/>
      <c r="AEU34" s="84"/>
      <c r="AEV34" s="84"/>
      <c r="AEW34" s="84"/>
      <c r="AEX34" s="84"/>
      <c r="AEY34" s="84"/>
      <c r="AEZ34" s="84"/>
      <c r="AFA34" s="84"/>
      <c r="AFB34" s="84"/>
      <c r="AFC34" s="84"/>
      <c r="AFD34" s="84"/>
      <c r="AFE34" s="84"/>
      <c r="AFF34" s="84"/>
      <c r="AFG34" s="84"/>
      <c r="AFH34" s="84"/>
      <c r="AFI34" s="84"/>
      <c r="AFJ34" s="84"/>
      <c r="AFK34" s="84"/>
      <c r="AFL34" s="84"/>
      <c r="AFM34" s="84"/>
      <c r="AFN34" s="84"/>
      <c r="AFO34" s="84"/>
      <c r="AFP34" s="84"/>
      <c r="AFQ34" s="84"/>
      <c r="AFR34" s="84"/>
      <c r="AFS34" s="84"/>
      <c r="AFT34" s="84"/>
      <c r="AFU34" s="84"/>
      <c r="AFV34" s="84"/>
      <c r="AFW34" s="84"/>
      <c r="AFX34" s="84"/>
      <c r="AFY34" s="84"/>
      <c r="AFZ34" s="84"/>
      <c r="AGA34" s="84"/>
      <c r="AGB34" s="84"/>
      <c r="AGC34" s="84"/>
      <c r="AGD34" s="84"/>
      <c r="AGE34" s="84"/>
      <c r="AGF34" s="84"/>
      <c r="AGG34" s="84"/>
      <c r="AGH34" s="84"/>
      <c r="AGI34" s="84"/>
      <c r="AGJ34" s="84"/>
      <c r="AGK34" s="84"/>
      <c r="AGL34" s="84"/>
      <c r="AGM34" s="84"/>
      <c r="AGN34" s="84"/>
      <c r="AGO34" s="84"/>
      <c r="AGP34" s="84"/>
      <c r="AGQ34" s="84"/>
      <c r="AGR34" s="84"/>
      <c r="AGS34" s="84"/>
      <c r="AGT34" s="84"/>
      <c r="AGU34" s="84"/>
      <c r="AGV34" s="84"/>
      <c r="AGW34" s="84"/>
      <c r="AGX34" s="84"/>
      <c r="AGY34" s="84"/>
      <c r="AGZ34" s="84"/>
      <c r="AHA34" s="84"/>
      <c r="AHB34" s="84"/>
      <c r="AHC34" s="84"/>
      <c r="AHD34" s="84"/>
      <c r="AHE34" s="84"/>
      <c r="AHF34" s="84"/>
      <c r="AHG34" s="84"/>
      <c r="AHH34" s="84"/>
      <c r="AHI34" s="84"/>
      <c r="AHJ34" s="84"/>
      <c r="AHK34" s="84"/>
      <c r="AHL34" s="84"/>
      <c r="AHM34" s="84"/>
      <c r="AHN34" s="84"/>
      <c r="AHO34" s="84"/>
      <c r="AHP34" s="84"/>
      <c r="AHQ34" s="84"/>
      <c r="AHR34" s="84"/>
      <c r="AHS34" s="84"/>
      <c r="AHT34" s="84"/>
      <c r="AHU34" s="84"/>
      <c r="AHV34" s="84"/>
      <c r="AHW34" s="84"/>
      <c r="AHX34" s="84"/>
      <c r="AHY34" s="84"/>
      <c r="AHZ34" s="84"/>
      <c r="AIA34" s="84"/>
      <c r="AIB34" s="84"/>
      <c r="AIC34" s="84"/>
      <c r="AID34" s="84"/>
      <c r="AIE34" s="84"/>
      <c r="AIF34" s="84"/>
      <c r="AIG34" s="84"/>
      <c r="AIH34" s="84"/>
      <c r="AII34" s="84"/>
      <c r="AIJ34" s="84"/>
      <c r="AIK34" s="84"/>
      <c r="AIL34" s="84"/>
      <c r="AIM34" s="84"/>
      <c r="AIN34" s="84"/>
      <c r="AIO34" s="84"/>
      <c r="AIP34" s="84"/>
      <c r="AIQ34" s="84"/>
      <c r="AIR34" s="84"/>
      <c r="AIS34" s="84"/>
      <c r="AIT34" s="84"/>
      <c r="AIU34" s="84"/>
      <c r="AIV34" s="84"/>
      <c r="AIW34" s="84"/>
      <c r="AIX34" s="84"/>
      <c r="AIY34" s="84"/>
      <c r="AIZ34" s="84"/>
      <c r="AJA34" s="84"/>
      <c r="AJB34" s="84"/>
      <c r="AJC34" s="84"/>
      <c r="AJD34" s="84"/>
      <c r="AJE34" s="84"/>
      <c r="AJF34" s="84"/>
      <c r="AJG34" s="84"/>
      <c r="AJH34" s="84"/>
      <c r="AJI34" s="84"/>
      <c r="AJJ34" s="84"/>
      <c r="AJK34" s="84"/>
      <c r="AJL34" s="84"/>
      <c r="AJM34" s="84"/>
      <c r="AJN34" s="84"/>
      <c r="AJO34" s="84"/>
      <c r="AJP34" s="84"/>
      <c r="AJQ34" s="84"/>
      <c r="AJR34" s="84"/>
      <c r="AJS34" s="84"/>
      <c r="AJT34" s="84"/>
      <c r="AJU34" s="84"/>
      <c r="AJV34" s="84"/>
      <c r="AJW34" s="84"/>
      <c r="AJX34" s="84"/>
      <c r="AJY34" s="84"/>
      <c r="AJZ34" s="84"/>
      <c r="AKA34" s="84"/>
      <c r="AKB34" s="84"/>
      <c r="AKC34" s="84"/>
      <c r="AKD34" s="84"/>
      <c r="AKE34" s="84"/>
      <c r="AKF34" s="84"/>
      <c r="AKG34" s="84"/>
      <c r="AKH34" s="84"/>
      <c r="AKI34" s="84"/>
      <c r="AKJ34" s="84"/>
      <c r="AKK34" s="84"/>
      <c r="AKL34" s="84"/>
      <c r="AKM34" s="84"/>
      <c r="AKN34" s="84"/>
      <c r="AKO34" s="84"/>
      <c r="AKP34" s="84"/>
      <c r="AKQ34" s="84"/>
      <c r="AKR34" s="84"/>
      <c r="AKS34" s="84"/>
      <c r="AKT34" s="84"/>
      <c r="AKU34" s="84"/>
      <c r="AKV34" s="84"/>
      <c r="AKW34" s="84"/>
      <c r="AKX34" s="84"/>
      <c r="AKY34" s="84"/>
      <c r="AKZ34" s="84"/>
      <c r="ALA34" s="84"/>
      <c r="ALB34" s="84"/>
      <c r="ALC34" s="84"/>
      <c r="ALD34" s="84"/>
      <c r="ALE34" s="84"/>
      <c r="ALF34" s="84"/>
      <c r="ALG34" s="84"/>
      <c r="ALH34" s="84"/>
      <c r="ALI34" s="84"/>
      <c r="ALJ34" s="84"/>
      <c r="ALK34" s="84"/>
      <c r="ALL34" s="84"/>
      <c r="ALM34" s="84"/>
      <c r="ALN34" s="84"/>
      <c r="ALO34" s="84"/>
      <c r="ALP34" s="84"/>
      <c r="ALQ34" s="84"/>
      <c r="ALR34" s="84"/>
      <c r="ALS34" s="84"/>
      <c r="ALT34" s="84"/>
      <c r="ALU34" s="84"/>
      <c r="ALV34" s="84"/>
      <c r="ALW34" s="84"/>
      <c r="ALX34" s="84"/>
      <c r="ALY34" s="84"/>
      <c r="ALZ34" s="84"/>
      <c r="AMA34" s="84"/>
      <c r="AMB34" s="84"/>
      <c r="AMC34" s="84"/>
      <c r="AMD34" s="84"/>
      <c r="AME34" s="84"/>
      <c r="AMF34" s="84"/>
      <c r="AMG34" s="84"/>
      <c r="AMH34" s="84"/>
      <c r="AMI34" s="84"/>
      <c r="AMJ34" s="84"/>
      <c r="AMK34" s="84"/>
      <c r="AML34" s="84"/>
      <c r="AMM34" s="84"/>
      <c r="AMN34" s="84"/>
      <c r="AMO34" s="84"/>
      <c r="AMP34" s="84"/>
      <c r="AMQ34" s="84"/>
      <c r="AMR34" s="84"/>
      <c r="AMS34" s="84"/>
      <c r="AMT34" s="84"/>
      <c r="AMU34" s="84"/>
      <c r="AMV34" s="84"/>
      <c r="AMW34" s="84"/>
      <c r="AMX34" s="84"/>
      <c r="AMY34" s="84"/>
      <c r="AMZ34" s="84"/>
      <c r="ANA34" s="84"/>
      <c r="ANB34" s="84"/>
      <c r="ANC34" s="84"/>
      <c r="AND34" s="84"/>
      <c r="ANE34" s="84"/>
      <c r="ANF34" s="84"/>
      <c r="ANG34" s="84"/>
      <c r="ANH34" s="84"/>
      <c r="ANI34" s="84"/>
      <c r="ANJ34" s="84"/>
      <c r="ANK34" s="84"/>
      <c r="ANL34" s="84"/>
      <c r="ANM34" s="84"/>
      <c r="ANN34" s="84"/>
      <c r="ANO34" s="84"/>
      <c r="ANP34" s="84"/>
      <c r="ANQ34" s="84"/>
      <c r="ANR34" s="84"/>
      <c r="ANS34" s="84"/>
      <c r="ANT34" s="84"/>
      <c r="ANU34" s="84"/>
      <c r="ANV34" s="84"/>
      <c r="ANW34" s="84"/>
      <c r="ANX34" s="84"/>
      <c r="ANY34" s="84"/>
      <c r="ANZ34" s="84"/>
      <c r="AOA34" s="84"/>
      <c r="AOB34" s="84"/>
      <c r="AOC34" s="84"/>
      <c r="AOD34" s="84"/>
      <c r="AOE34" s="84"/>
      <c r="AOF34" s="84"/>
      <c r="AOG34" s="84"/>
      <c r="AOH34" s="84"/>
      <c r="AOI34" s="84"/>
      <c r="AOJ34" s="84"/>
      <c r="AOK34" s="84"/>
      <c r="AOL34" s="84"/>
      <c r="AOM34" s="84"/>
      <c r="AON34" s="84"/>
      <c r="AOO34" s="84"/>
      <c r="AOP34" s="84"/>
      <c r="AOQ34" s="84"/>
      <c r="AOR34" s="84"/>
      <c r="AOS34" s="84"/>
      <c r="AOT34" s="84"/>
      <c r="AOU34" s="84"/>
      <c r="AOV34" s="84"/>
      <c r="AOW34" s="84"/>
      <c r="AOX34" s="84"/>
      <c r="AOY34" s="84"/>
      <c r="AOZ34" s="84"/>
      <c r="APA34" s="84"/>
      <c r="APB34" s="84"/>
      <c r="APC34" s="84"/>
      <c r="APD34" s="84"/>
      <c r="APE34" s="84"/>
      <c r="APF34" s="84"/>
      <c r="APG34" s="84"/>
      <c r="APH34" s="84"/>
      <c r="API34" s="84"/>
      <c r="APJ34" s="84"/>
      <c r="APK34" s="84"/>
      <c r="APL34" s="84"/>
      <c r="APM34" s="84"/>
      <c r="APN34" s="84"/>
      <c r="APO34" s="84"/>
      <c r="APP34" s="84"/>
      <c r="APQ34" s="84"/>
      <c r="APR34" s="84"/>
      <c r="APS34" s="84"/>
      <c r="APT34" s="84"/>
      <c r="APU34" s="84"/>
      <c r="APV34" s="84"/>
      <c r="APW34" s="84"/>
      <c r="APX34" s="84"/>
      <c r="APY34" s="84"/>
      <c r="APZ34" s="84"/>
      <c r="AQA34" s="84"/>
      <c r="AQB34" s="84"/>
      <c r="AQC34" s="84"/>
      <c r="AQD34" s="84"/>
      <c r="AQE34" s="84"/>
      <c r="AQF34" s="84"/>
      <c r="AQG34" s="84"/>
      <c r="AQH34" s="84"/>
      <c r="AQI34" s="84"/>
      <c r="AQJ34" s="84"/>
      <c r="AQK34" s="84"/>
      <c r="AQL34" s="84"/>
      <c r="AQM34" s="84"/>
      <c r="AQN34" s="84"/>
      <c r="AQO34" s="84"/>
      <c r="AQP34" s="84"/>
      <c r="AQQ34" s="84"/>
      <c r="AQR34" s="84"/>
      <c r="AQS34" s="84"/>
      <c r="AQT34" s="84"/>
      <c r="AQU34" s="84"/>
      <c r="AQV34" s="84"/>
      <c r="AQW34" s="84"/>
      <c r="AQX34" s="84"/>
      <c r="AQY34" s="84"/>
      <c r="AQZ34" s="84"/>
      <c r="ARA34" s="84"/>
      <c r="ARB34" s="84"/>
      <c r="ARC34" s="84"/>
      <c r="ARD34" s="84"/>
      <c r="ARE34" s="84"/>
      <c r="ARF34" s="84"/>
      <c r="ARG34" s="84"/>
      <c r="ARH34" s="84"/>
      <c r="ARI34" s="84"/>
      <c r="ARJ34" s="84"/>
      <c r="ARK34" s="84"/>
      <c r="ARL34" s="84"/>
      <c r="ARM34" s="84"/>
      <c r="ARN34" s="84"/>
      <c r="ARO34" s="84"/>
      <c r="ARP34" s="84"/>
      <c r="ARQ34" s="84"/>
      <c r="ARR34" s="84"/>
      <c r="ARS34" s="84"/>
      <c r="ART34" s="84"/>
      <c r="ARU34" s="84"/>
      <c r="ARV34" s="84"/>
      <c r="ARW34" s="84"/>
      <c r="ARX34" s="84"/>
      <c r="ARY34" s="84"/>
      <c r="ARZ34" s="84"/>
      <c r="ASA34" s="84"/>
      <c r="ASB34" s="84"/>
      <c r="ASC34" s="84"/>
      <c r="ASD34" s="84"/>
      <c r="ASE34" s="84"/>
      <c r="ASF34" s="84"/>
      <c r="ASG34" s="84"/>
      <c r="ASH34" s="84"/>
      <c r="ASI34" s="84"/>
      <c r="ASJ34" s="84"/>
      <c r="ASK34" s="84"/>
      <c r="ASL34" s="84"/>
      <c r="ASM34" s="84"/>
      <c r="ASN34" s="84"/>
      <c r="ASO34" s="84"/>
      <c r="ASP34" s="84"/>
      <c r="ASQ34" s="84"/>
      <c r="ASR34" s="84"/>
      <c r="ASS34" s="84"/>
      <c r="AST34" s="84"/>
      <c r="ASU34" s="84"/>
      <c r="ASV34" s="84"/>
      <c r="ASW34" s="84"/>
      <c r="ASX34" s="84"/>
      <c r="ASY34" s="84"/>
      <c r="ASZ34" s="84"/>
      <c r="ATA34" s="84"/>
      <c r="ATB34" s="84"/>
      <c r="ATC34" s="84"/>
      <c r="ATD34" s="84"/>
      <c r="ATE34" s="84"/>
      <c r="ATF34" s="84"/>
      <c r="ATG34" s="84"/>
      <c r="ATH34" s="84"/>
      <c r="ATI34" s="84"/>
      <c r="ATJ34" s="84"/>
      <c r="ATK34" s="84"/>
      <c r="ATL34" s="84"/>
      <c r="ATM34" s="84"/>
      <c r="ATN34" s="84"/>
      <c r="ATO34" s="84"/>
      <c r="ATP34" s="84"/>
      <c r="ATQ34" s="84"/>
      <c r="ATR34" s="84"/>
      <c r="ATS34" s="84"/>
      <c r="ATT34" s="84"/>
      <c r="ATU34" s="84"/>
      <c r="ATV34" s="84"/>
      <c r="ATW34" s="84"/>
      <c r="ATX34" s="84"/>
      <c r="ATY34" s="84"/>
      <c r="ATZ34" s="84"/>
      <c r="AUA34" s="84"/>
      <c r="AUB34" s="84"/>
      <c r="AUC34" s="84"/>
      <c r="AUD34" s="84"/>
      <c r="AUE34" s="84"/>
      <c r="AUF34" s="84"/>
      <c r="AUG34" s="84"/>
      <c r="AUH34" s="84"/>
      <c r="AUI34" s="84"/>
      <c r="AUJ34" s="84"/>
      <c r="AUK34" s="84"/>
      <c r="AUL34" s="84"/>
      <c r="AUM34" s="84"/>
      <c r="AUN34" s="84"/>
      <c r="AUO34" s="84"/>
      <c r="AUP34" s="84"/>
      <c r="AUQ34" s="84"/>
      <c r="AUR34" s="84"/>
      <c r="AUS34" s="84"/>
      <c r="AUT34" s="84"/>
      <c r="AUU34" s="84"/>
      <c r="AUV34" s="84"/>
      <c r="AUW34" s="84"/>
      <c r="AUX34" s="84"/>
      <c r="AUY34" s="84"/>
      <c r="AUZ34" s="84"/>
      <c r="AVA34" s="84"/>
      <c r="AVB34" s="84"/>
      <c r="AVC34" s="84"/>
      <c r="AVD34" s="84"/>
      <c r="AVE34" s="84"/>
      <c r="AVF34" s="84"/>
      <c r="AVG34" s="84"/>
      <c r="AVH34" s="84"/>
      <c r="AVI34" s="84"/>
      <c r="AVJ34" s="84"/>
      <c r="AVK34" s="84"/>
      <c r="AVL34" s="84"/>
      <c r="AVM34" s="84"/>
      <c r="AVN34" s="84"/>
      <c r="AVO34" s="84"/>
      <c r="AVP34" s="84"/>
      <c r="AVQ34" s="84"/>
      <c r="AVR34" s="84"/>
      <c r="AVS34" s="84"/>
      <c r="AVT34" s="84"/>
      <c r="AVU34" s="84"/>
      <c r="AVV34" s="84"/>
      <c r="AVW34" s="84"/>
      <c r="AVX34" s="84"/>
      <c r="AVY34" s="84"/>
      <c r="AVZ34" s="84"/>
      <c r="AWA34" s="84"/>
      <c r="AWB34" s="84"/>
      <c r="AWC34" s="84"/>
      <c r="AWD34" s="84"/>
      <c r="AWE34" s="84"/>
      <c r="AWF34" s="84"/>
      <c r="AWG34" s="84"/>
      <c r="AWH34" s="84"/>
      <c r="AWI34" s="84"/>
      <c r="AWJ34" s="84"/>
      <c r="AWK34" s="84"/>
      <c r="AWL34" s="84"/>
      <c r="AWM34" s="84"/>
      <c r="AWN34" s="84"/>
      <c r="AWO34" s="84"/>
      <c r="AWP34" s="84"/>
      <c r="AWQ34" s="84"/>
      <c r="AWR34" s="84"/>
      <c r="AWS34" s="84"/>
      <c r="AWT34" s="84"/>
      <c r="AWU34" s="84"/>
      <c r="AWV34" s="84"/>
      <c r="AWW34" s="84"/>
      <c r="AWX34" s="84"/>
      <c r="AWY34" s="84"/>
      <c r="AWZ34" s="84"/>
      <c r="AXA34" s="84"/>
      <c r="AXB34" s="84"/>
      <c r="AXC34" s="84"/>
      <c r="AXD34" s="84"/>
      <c r="AXE34" s="84"/>
      <c r="AXF34" s="84"/>
      <c r="AXG34" s="84"/>
      <c r="AXH34" s="84"/>
      <c r="AXI34" s="84"/>
      <c r="AXJ34" s="84"/>
      <c r="AXK34" s="84"/>
      <c r="AXL34" s="84"/>
      <c r="AXM34" s="84"/>
      <c r="AXN34" s="84"/>
      <c r="AXO34" s="84"/>
      <c r="AXP34" s="84"/>
      <c r="AXQ34" s="84"/>
      <c r="AXR34" s="84"/>
      <c r="AXS34" s="84"/>
      <c r="AXT34" s="84"/>
      <c r="AXU34" s="84"/>
      <c r="AXV34" s="84"/>
      <c r="AXW34" s="84"/>
      <c r="AXX34" s="84"/>
      <c r="AXY34" s="84"/>
      <c r="AXZ34" s="84"/>
      <c r="AYA34" s="84"/>
      <c r="AYB34" s="84"/>
      <c r="AYC34" s="84"/>
      <c r="AYD34" s="84"/>
      <c r="AYE34" s="84"/>
      <c r="AYF34" s="84"/>
      <c r="AYG34" s="84"/>
      <c r="AYH34" s="84"/>
      <c r="AYI34" s="84"/>
      <c r="AYJ34" s="84"/>
      <c r="AYK34" s="84"/>
      <c r="AYL34" s="84"/>
      <c r="AYM34" s="84"/>
      <c r="AYN34" s="84"/>
      <c r="AYO34" s="84"/>
      <c r="AYP34" s="84"/>
      <c r="AYQ34" s="84"/>
      <c r="AYR34" s="84"/>
      <c r="AYS34" s="84"/>
      <c r="AYT34" s="84"/>
      <c r="AYU34" s="84"/>
      <c r="AYV34" s="84"/>
      <c r="AYW34" s="84"/>
      <c r="AYX34" s="84"/>
      <c r="AYY34" s="84"/>
      <c r="AYZ34" s="84"/>
      <c r="AZA34" s="84"/>
      <c r="AZB34" s="84"/>
      <c r="AZC34" s="84"/>
      <c r="AZD34" s="84"/>
      <c r="AZE34" s="84"/>
      <c r="AZF34" s="84"/>
      <c r="AZG34" s="84"/>
      <c r="AZH34" s="84"/>
      <c r="AZI34" s="84"/>
      <c r="AZJ34" s="84"/>
      <c r="AZK34" s="84"/>
      <c r="AZL34" s="84"/>
      <c r="AZM34" s="84"/>
      <c r="AZN34" s="84"/>
      <c r="AZO34" s="84"/>
      <c r="AZP34" s="84"/>
      <c r="AZQ34" s="84"/>
      <c r="AZR34" s="84"/>
      <c r="AZS34" s="84"/>
      <c r="AZT34" s="84"/>
      <c r="AZU34" s="84"/>
      <c r="AZV34" s="84"/>
      <c r="AZW34" s="84"/>
      <c r="AZX34" s="84"/>
      <c r="AZY34" s="84"/>
      <c r="AZZ34" s="84"/>
      <c r="BAA34" s="84"/>
      <c r="BAB34" s="84"/>
      <c r="BAC34" s="84"/>
      <c r="BAD34" s="84"/>
      <c r="BAE34" s="84"/>
      <c r="BAF34" s="84"/>
      <c r="BAG34" s="84"/>
      <c r="BAH34" s="84"/>
      <c r="BAI34" s="84"/>
      <c r="BAJ34" s="84"/>
      <c r="BAK34" s="84"/>
      <c r="BAL34" s="84"/>
      <c r="BAM34" s="84"/>
      <c r="BAN34" s="84"/>
      <c r="BAO34" s="84"/>
      <c r="BAP34" s="84"/>
      <c r="BAQ34" s="84"/>
      <c r="BAR34" s="84"/>
      <c r="BAS34" s="84"/>
      <c r="BAT34" s="84"/>
      <c r="BAU34" s="84"/>
      <c r="BAV34" s="84"/>
      <c r="BAW34" s="84"/>
      <c r="BAX34" s="84"/>
      <c r="BAY34" s="84"/>
      <c r="BAZ34" s="84"/>
      <c r="BBA34" s="84"/>
      <c r="BBB34" s="84"/>
      <c r="BBC34" s="84"/>
      <c r="BBD34" s="84"/>
      <c r="BBE34" s="84"/>
      <c r="BBF34" s="84"/>
      <c r="BBG34" s="84"/>
      <c r="BBH34" s="84"/>
      <c r="BBI34" s="84"/>
      <c r="BBJ34" s="84"/>
      <c r="BBK34" s="84"/>
      <c r="BBL34" s="84"/>
      <c r="BBM34" s="84"/>
      <c r="BBN34" s="84"/>
      <c r="BBO34" s="84"/>
      <c r="BBP34" s="84"/>
      <c r="BBQ34" s="84"/>
      <c r="BBR34" s="84"/>
      <c r="BBS34" s="84"/>
      <c r="BBT34" s="84"/>
      <c r="BBU34" s="84"/>
      <c r="BBV34" s="84"/>
      <c r="BBW34" s="84"/>
      <c r="BBX34" s="84"/>
      <c r="BBY34" s="84"/>
      <c r="BBZ34" s="84"/>
      <c r="BCA34" s="84"/>
      <c r="BCB34" s="84"/>
      <c r="BCC34" s="84"/>
      <c r="BCD34" s="84"/>
      <c r="BCE34" s="84"/>
      <c r="BCF34" s="84"/>
      <c r="BCG34" s="84"/>
      <c r="BCH34" s="84"/>
      <c r="BCI34" s="84"/>
      <c r="BCJ34" s="84"/>
      <c r="BCK34" s="84"/>
      <c r="BCL34" s="84"/>
      <c r="BCM34" s="84"/>
      <c r="BCN34" s="84"/>
      <c r="BCO34" s="84"/>
      <c r="BCP34" s="84"/>
      <c r="BCQ34" s="84"/>
      <c r="BCR34" s="84"/>
      <c r="BCS34" s="84"/>
      <c r="BCT34" s="84"/>
      <c r="BCU34" s="84"/>
      <c r="BCV34" s="84"/>
      <c r="BCW34" s="84"/>
      <c r="BCX34" s="84"/>
      <c r="BCY34" s="84"/>
      <c r="BCZ34" s="84"/>
      <c r="BDA34" s="84"/>
      <c r="BDB34" s="84"/>
      <c r="BDC34" s="84"/>
      <c r="BDD34" s="84"/>
      <c r="BDE34" s="84"/>
      <c r="BDF34" s="84"/>
      <c r="BDG34" s="84"/>
      <c r="BDH34" s="84"/>
      <c r="BDI34" s="84"/>
      <c r="BDJ34" s="84"/>
      <c r="BDK34" s="84"/>
      <c r="BDL34" s="84"/>
      <c r="BDM34" s="84"/>
      <c r="BDN34" s="84"/>
      <c r="BDO34" s="84"/>
      <c r="BDP34" s="84"/>
      <c r="BDQ34" s="84"/>
      <c r="BDR34" s="84"/>
      <c r="BDS34" s="84"/>
      <c r="BDT34" s="84"/>
      <c r="BDU34" s="84"/>
      <c r="BDV34" s="84"/>
      <c r="BDW34" s="84"/>
      <c r="BDX34" s="84"/>
      <c r="BDY34" s="84"/>
      <c r="BDZ34" s="84"/>
      <c r="BEA34" s="84"/>
      <c r="BEB34" s="84"/>
      <c r="BEC34" s="84"/>
      <c r="BED34" s="84"/>
      <c r="BEE34" s="84"/>
      <c r="BEF34" s="84"/>
      <c r="BEG34" s="84"/>
      <c r="BEH34" s="84"/>
      <c r="BEI34" s="84"/>
      <c r="BEJ34" s="84"/>
      <c r="BEK34" s="84"/>
      <c r="BEL34" s="84"/>
      <c r="BEM34" s="84"/>
      <c r="BEN34" s="84"/>
      <c r="BEO34" s="84"/>
      <c r="BEP34" s="84"/>
      <c r="BEQ34" s="84"/>
      <c r="BER34" s="84"/>
      <c r="BES34" s="84"/>
      <c r="BET34" s="84"/>
      <c r="BEU34" s="84"/>
      <c r="BEV34" s="84"/>
      <c r="BEW34" s="84"/>
      <c r="BEX34" s="84"/>
      <c r="BEY34" s="84"/>
      <c r="BEZ34" s="84"/>
      <c r="BFA34" s="84"/>
      <c r="BFB34" s="84"/>
      <c r="BFC34" s="84"/>
      <c r="BFD34" s="84"/>
      <c r="BFE34" s="84"/>
      <c r="BFF34" s="84"/>
      <c r="BFG34" s="84"/>
      <c r="BFH34" s="84"/>
      <c r="BFI34" s="84"/>
      <c r="BFJ34" s="84"/>
      <c r="BFK34" s="84"/>
      <c r="BFL34" s="84"/>
      <c r="BFM34" s="84"/>
      <c r="BFN34" s="84"/>
      <c r="BFO34" s="84"/>
      <c r="BFP34" s="84"/>
      <c r="BFQ34" s="84"/>
      <c r="BFR34" s="84"/>
      <c r="BFS34" s="84"/>
      <c r="BFT34" s="84"/>
      <c r="BFU34" s="84"/>
      <c r="BFV34" s="84"/>
      <c r="BFW34" s="84"/>
      <c r="BFX34" s="84"/>
      <c r="BFY34" s="84"/>
      <c r="BFZ34" s="84"/>
      <c r="BGA34" s="84"/>
      <c r="BGB34" s="84"/>
      <c r="BGC34" s="84"/>
      <c r="BGD34" s="84"/>
      <c r="BGE34" s="84"/>
      <c r="BGF34" s="84"/>
      <c r="BGG34" s="84"/>
      <c r="BGH34" s="84"/>
      <c r="BGI34" s="84"/>
      <c r="BGJ34" s="84"/>
      <c r="BGK34" s="84"/>
      <c r="BGL34" s="84"/>
      <c r="BGM34" s="84"/>
      <c r="BGN34" s="84"/>
      <c r="BGO34" s="84"/>
      <c r="BGP34" s="84"/>
      <c r="BGQ34" s="84"/>
      <c r="BGR34" s="84"/>
      <c r="BGS34" s="84"/>
      <c r="BGT34" s="84"/>
      <c r="BGU34" s="84"/>
      <c r="BGV34" s="84"/>
      <c r="BGW34" s="84"/>
      <c r="BGX34" s="84"/>
      <c r="BGY34" s="84"/>
      <c r="BGZ34" s="84"/>
      <c r="BHA34" s="84"/>
      <c r="BHB34" s="84"/>
      <c r="BHC34" s="84"/>
      <c r="BHD34" s="84"/>
      <c r="BHE34" s="84"/>
      <c r="BHF34" s="84"/>
      <c r="BHG34" s="84"/>
      <c r="BHH34" s="84"/>
      <c r="BHI34" s="84"/>
      <c r="BHJ34" s="84"/>
      <c r="BHK34" s="84"/>
      <c r="BHL34" s="84"/>
      <c r="BHM34" s="84"/>
      <c r="BHN34" s="84"/>
      <c r="BHO34" s="84"/>
      <c r="BHP34" s="84"/>
      <c r="BHQ34" s="84"/>
      <c r="BHR34" s="84"/>
      <c r="BHS34" s="84"/>
      <c r="BHT34" s="84"/>
      <c r="BHU34" s="84"/>
      <c r="BHV34" s="84"/>
      <c r="BHW34" s="84"/>
      <c r="BHX34" s="84"/>
      <c r="BHY34" s="84"/>
      <c r="BHZ34" s="84"/>
      <c r="BIA34" s="84"/>
      <c r="BIB34" s="84"/>
      <c r="BIC34" s="84"/>
      <c r="BID34" s="84"/>
      <c r="BIE34" s="84"/>
      <c r="BIF34" s="84"/>
      <c r="BIG34" s="84"/>
      <c r="BIH34" s="84"/>
      <c r="BII34" s="84"/>
      <c r="BIJ34" s="84"/>
      <c r="BIK34" s="84"/>
      <c r="BIL34" s="84"/>
      <c r="BIM34" s="84"/>
      <c r="BIN34" s="84"/>
      <c r="BIO34" s="84"/>
      <c r="BIP34" s="84"/>
      <c r="BIQ34" s="84"/>
      <c r="BIR34" s="84"/>
      <c r="BIS34" s="84"/>
      <c r="BIT34" s="84"/>
      <c r="BIU34" s="84"/>
      <c r="BIV34" s="84"/>
      <c r="BIW34" s="84"/>
      <c r="BIX34" s="84"/>
      <c r="BIY34" s="84"/>
      <c r="BIZ34" s="84"/>
      <c r="BJA34" s="84"/>
      <c r="BJB34" s="84"/>
      <c r="BJC34" s="84"/>
      <c r="BJD34" s="84"/>
      <c r="BJE34" s="84"/>
      <c r="BJF34" s="84"/>
      <c r="BJG34" s="84"/>
      <c r="BJH34" s="84"/>
      <c r="BJI34" s="84"/>
      <c r="BJJ34" s="84"/>
      <c r="BJK34" s="84"/>
      <c r="BJL34" s="84"/>
      <c r="BJM34" s="84"/>
      <c r="BJN34" s="84"/>
      <c r="BJO34" s="84"/>
      <c r="BJP34" s="84"/>
      <c r="BJQ34" s="84"/>
      <c r="BJR34" s="84"/>
      <c r="BJS34" s="84"/>
      <c r="BJT34" s="84"/>
      <c r="BJU34" s="84"/>
      <c r="BJV34" s="84"/>
      <c r="BJW34" s="84"/>
      <c r="BJX34" s="84"/>
      <c r="BJY34" s="84"/>
      <c r="BJZ34" s="84"/>
      <c r="BKA34" s="84"/>
      <c r="BKB34" s="84"/>
      <c r="BKC34" s="84"/>
      <c r="BKD34" s="84"/>
      <c r="BKE34" s="84"/>
      <c r="BKF34" s="84"/>
      <c r="BKG34" s="84"/>
      <c r="BKH34" s="84"/>
      <c r="BKI34" s="84"/>
      <c r="BKJ34" s="84"/>
      <c r="BKK34" s="84"/>
      <c r="BKL34" s="84"/>
      <c r="BKM34" s="84"/>
      <c r="BKN34" s="84"/>
      <c r="BKO34" s="84"/>
      <c r="BKP34" s="84"/>
      <c r="BKQ34" s="84"/>
      <c r="BKR34" s="84"/>
      <c r="BKS34" s="84"/>
      <c r="BKT34" s="84"/>
      <c r="BKU34" s="84"/>
      <c r="BKV34" s="84"/>
      <c r="BKW34" s="84"/>
      <c r="BKX34" s="84"/>
      <c r="BKY34" s="84"/>
      <c r="BKZ34" s="84"/>
      <c r="BLA34" s="84"/>
      <c r="BLB34" s="84"/>
      <c r="BLC34" s="84"/>
      <c r="BLD34" s="84"/>
      <c r="BLE34" s="84"/>
      <c r="BLF34" s="84"/>
      <c r="BLG34" s="84"/>
      <c r="BLH34" s="84"/>
      <c r="BLI34" s="84"/>
      <c r="BLJ34" s="84"/>
      <c r="BLK34" s="84"/>
      <c r="BLL34" s="84"/>
      <c r="BLM34" s="84"/>
      <c r="BLN34" s="84"/>
      <c r="BLO34" s="84"/>
      <c r="BLP34" s="84"/>
      <c r="BLQ34" s="84"/>
      <c r="BLR34" s="84"/>
      <c r="BLS34" s="84"/>
      <c r="BLT34" s="84"/>
      <c r="BLU34" s="84"/>
      <c r="BLV34" s="84"/>
      <c r="BLW34" s="84"/>
      <c r="BLX34" s="84"/>
      <c r="BLY34" s="84"/>
      <c r="BLZ34" s="84"/>
      <c r="BMA34" s="84"/>
      <c r="BMB34" s="84"/>
      <c r="BMC34" s="84"/>
      <c r="BMD34" s="84"/>
      <c r="BME34" s="84"/>
      <c r="BMF34" s="84"/>
      <c r="BMG34" s="84"/>
      <c r="BMH34" s="84"/>
      <c r="BMI34" s="84"/>
      <c r="BMJ34" s="84"/>
      <c r="BMK34" s="84"/>
      <c r="BML34" s="84"/>
      <c r="BMM34" s="84"/>
      <c r="BMN34" s="84"/>
      <c r="BMO34" s="84"/>
      <c r="BMP34" s="84"/>
      <c r="BMQ34" s="84"/>
      <c r="BMR34" s="84"/>
      <c r="BMS34" s="84"/>
      <c r="BMT34" s="84"/>
      <c r="BMU34" s="84"/>
      <c r="BMV34" s="84"/>
      <c r="BMW34" s="84"/>
      <c r="BMX34" s="84"/>
      <c r="BMY34" s="84"/>
      <c r="BMZ34" s="84"/>
      <c r="BNA34" s="84"/>
      <c r="BNB34" s="84"/>
      <c r="BNC34" s="84"/>
      <c r="BND34" s="84"/>
      <c r="BNE34" s="84"/>
      <c r="BNF34" s="84"/>
      <c r="BNG34" s="84"/>
      <c r="BNH34" s="84"/>
      <c r="BNI34" s="84"/>
      <c r="BNJ34" s="84"/>
      <c r="BNK34" s="84"/>
      <c r="BNL34" s="84"/>
      <c r="BNM34" s="84"/>
      <c r="BNN34" s="84"/>
      <c r="BNO34" s="84"/>
      <c r="BNP34" s="84"/>
      <c r="BNQ34" s="84"/>
      <c r="BNR34" s="84"/>
      <c r="BNS34" s="84"/>
      <c r="BNT34" s="84"/>
      <c r="BNU34" s="84"/>
      <c r="BNV34" s="84"/>
      <c r="BNW34" s="84"/>
      <c r="BNX34" s="84"/>
      <c r="BNY34" s="84"/>
      <c r="BNZ34" s="84"/>
      <c r="BOA34" s="84"/>
      <c r="BOB34" s="84"/>
      <c r="BOC34" s="84"/>
      <c r="BOD34" s="84"/>
      <c r="BOE34" s="84"/>
      <c r="BOF34" s="84"/>
      <c r="BOG34" s="84"/>
      <c r="BOH34" s="84"/>
      <c r="BOI34" s="84"/>
      <c r="BOJ34" s="84"/>
      <c r="BOK34" s="84"/>
      <c r="BOL34" s="84"/>
      <c r="BOM34" s="84"/>
      <c r="BON34" s="84"/>
      <c r="BOO34" s="84"/>
      <c r="BOP34" s="84"/>
      <c r="BOQ34" s="84"/>
      <c r="BOR34" s="84"/>
      <c r="BOS34" s="84"/>
      <c r="BOT34" s="84"/>
      <c r="BOU34" s="84"/>
      <c r="BOV34" s="84"/>
      <c r="BOW34" s="84"/>
      <c r="BOX34" s="84"/>
      <c r="BOY34" s="84"/>
      <c r="BOZ34" s="84"/>
      <c r="BPA34" s="84"/>
      <c r="BPB34" s="84"/>
      <c r="BPC34" s="84"/>
      <c r="BPD34" s="84"/>
      <c r="BPE34" s="84"/>
      <c r="BPF34" s="84"/>
      <c r="BPG34" s="84"/>
      <c r="BPH34" s="84"/>
      <c r="BPI34" s="84"/>
      <c r="BPJ34" s="84"/>
      <c r="BPK34" s="84"/>
      <c r="BPL34" s="84"/>
      <c r="BPM34" s="84"/>
      <c r="BPN34" s="84"/>
      <c r="BPO34" s="84"/>
      <c r="BPP34" s="84"/>
      <c r="BPQ34" s="84"/>
      <c r="BPR34" s="84"/>
      <c r="BPS34" s="84"/>
      <c r="BPT34" s="84"/>
      <c r="BPU34" s="84"/>
      <c r="BPV34" s="84"/>
      <c r="BPW34" s="84"/>
      <c r="BPX34" s="84"/>
      <c r="BPY34" s="84"/>
      <c r="BPZ34" s="84"/>
      <c r="BQA34" s="84"/>
      <c r="BQB34" s="84"/>
      <c r="BQC34" s="84"/>
      <c r="BQD34" s="84"/>
      <c r="BQE34" s="84"/>
      <c r="BQF34" s="84"/>
      <c r="BQG34" s="84"/>
      <c r="BQH34" s="84"/>
      <c r="BQI34" s="84"/>
      <c r="BQJ34" s="84"/>
      <c r="BQK34" s="84"/>
      <c r="BQL34" s="84"/>
      <c r="BQM34" s="84"/>
      <c r="BQN34" s="84"/>
      <c r="BQO34" s="84"/>
      <c r="BQP34" s="84"/>
      <c r="BQQ34" s="84"/>
      <c r="BQR34" s="84"/>
      <c r="BQS34" s="84"/>
      <c r="BQT34" s="84"/>
      <c r="BQU34" s="84"/>
      <c r="BQV34" s="84"/>
      <c r="BQW34" s="84"/>
      <c r="BQX34" s="84"/>
      <c r="BQY34" s="84"/>
      <c r="BQZ34" s="84"/>
      <c r="BRA34" s="84"/>
      <c r="BRB34" s="84"/>
      <c r="BRC34" s="84"/>
      <c r="BRD34" s="84"/>
      <c r="BRE34" s="84"/>
      <c r="BRF34" s="84"/>
      <c r="BRG34" s="84"/>
      <c r="BRH34" s="84"/>
      <c r="BRI34" s="84"/>
      <c r="BRJ34" s="84"/>
      <c r="BRK34" s="84"/>
      <c r="BRL34" s="84"/>
      <c r="BRM34" s="84"/>
      <c r="BRN34" s="84"/>
      <c r="BRO34" s="84"/>
      <c r="BRP34" s="84"/>
      <c r="BRQ34" s="84"/>
      <c r="BRR34" s="84"/>
      <c r="BRS34" s="84"/>
      <c r="BRT34" s="84"/>
      <c r="BRU34" s="84"/>
      <c r="BRV34" s="84"/>
      <c r="BRW34" s="84"/>
      <c r="BRX34" s="84"/>
      <c r="BRY34" s="84"/>
      <c r="BRZ34" s="84"/>
      <c r="BSA34" s="84"/>
      <c r="BSB34" s="84"/>
      <c r="BSC34" s="84"/>
      <c r="BSD34" s="84"/>
      <c r="BSE34" s="84"/>
      <c r="BSF34" s="84"/>
      <c r="BSG34" s="84"/>
      <c r="BSH34" s="84"/>
      <c r="BSI34" s="84"/>
      <c r="BSJ34" s="84"/>
      <c r="BSK34" s="84"/>
      <c r="BSL34" s="84"/>
      <c r="BSM34" s="84"/>
      <c r="BSN34" s="84"/>
      <c r="BSO34" s="84"/>
      <c r="BSP34" s="84"/>
      <c r="BSQ34" s="84"/>
      <c r="BSR34" s="84"/>
      <c r="BSS34" s="84"/>
      <c r="BST34" s="84"/>
      <c r="BSU34" s="84"/>
      <c r="BSV34" s="84"/>
      <c r="BSW34" s="84"/>
      <c r="BSX34" s="84"/>
      <c r="BSY34" s="84"/>
      <c r="BSZ34" s="84"/>
      <c r="BTA34" s="84"/>
      <c r="BTB34" s="84"/>
      <c r="BTC34" s="84"/>
      <c r="BTD34" s="84"/>
      <c r="BTE34" s="84"/>
      <c r="BTF34" s="84"/>
      <c r="BTG34" s="84"/>
      <c r="BTH34" s="84"/>
      <c r="BTI34" s="84"/>
      <c r="BTJ34" s="84"/>
      <c r="BTK34" s="84"/>
      <c r="BTL34" s="84"/>
      <c r="BTM34" s="84"/>
      <c r="BTN34" s="84"/>
      <c r="BTO34" s="84"/>
      <c r="BTP34" s="84"/>
      <c r="BTQ34" s="84"/>
      <c r="BTR34" s="84"/>
      <c r="BTS34" s="84"/>
      <c r="BTT34" s="84"/>
      <c r="BTU34" s="84"/>
      <c r="BTV34" s="84"/>
      <c r="BTW34" s="84"/>
      <c r="BTX34" s="84"/>
      <c r="BTY34" s="84"/>
      <c r="BTZ34" s="84"/>
      <c r="BUA34" s="84"/>
      <c r="BUB34" s="84"/>
      <c r="BUC34" s="84"/>
      <c r="BUD34" s="84"/>
      <c r="BUE34" s="84"/>
      <c r="BUF34" s="84"/>
      <c r="BUG34" s="84"/>
      <c r="BUH34" s="84"/>
      <c r="BUI34" s="84"/>
      <c r="BUJ34" s="84"/>
      <c r="BUK34" s="84"/>
      <c r="BUL34" s="84"/>
      <c r="BUM34" s="84"/>
      <c r="BUN34" s="84"/>
      <c r="BUO34" s="84"/>
      <c r="BUP34" s="84"/>
      <c r="BUQ34" s="84"/>
      <c r="BUR34" s="84"/>
      <c r="BUS34" s="84"/>
      <c r="BUT34" s="84"/>
      <c r="BUU34" s="84"/>
      <c r="BUV34" s="84"/>
      <c r="BUW34" s="84"/>
      <c r="BUX34" s="84"/>
      <c r="BUY34" s="84"/>
      <c r="BUZ34" s="84"/>
      <c r="BVA34" s="84"/>
      <c r="BVB34" s="84"/>
      <c r="BVC34" s="84"/>
      <c r="BVD34" s="84"/>
      <c r="BVE34" s="84"/>
      <c r="BVF34" s="84"/>
      <c r="BVG34" s="84"/>
      <c r="BVH34" s="84"/>
      <c r="BVI34" s="84"/>
      <c r="BVJ34" s="84"/>
      <c r="BVK34" s="84"/>
      <c r="BVL34" s="84"/>
      <c r="BVM34" s="84"/>
      <c r="BVN34" s="84"/>
      <c r="BVO34" s="84"/>
      <c r="BVP34" s="84"/>
      <c r="BVQ34" s="84"/>
      <c r="BVR34" s="84"/>
      <c r="BVS34" s="84"/>
      <c r="BVT34" s="84"/>
      <c r="BVU34" s="84"/>
      <c r="BVV34" s="84"/>
      <c r="BVW34" s="84"/>
      <c r="BVX34" s="84"/>
      <c r="BVY34" s="84"/>
      <c r="BVZ34" s="84"/>
      <c r="BWA34" s="84"/>
      <c r="BWB34" s="84"/>
      <c r="BWC34" s="84"/>
      <c r="BWD34" s="84"/>
      <c r="BWE34" s="84"/>
      <c r="BWF34" s="84"/>
      <c r="BWG34" s="84"/>
      <c r="BWH34" s="84"/>
      <c r="BWI34" s="84"/>
      <c r="BWJ34" s="84"/>
      <c r="BWK34" s="84"/>
      <c r="BWL34" s="84"/>
      <c r="BWM34" s="84"/>
      <c r="BWN34" s="84"/>
      <c r="BWO34" s="84"/>
      <c r="BWP34" s="84"/>
      <c r="BWQ34" s="84"/>
      <c r="BWR34" s="84"/>
      <c r="BWS34" s="84"/>
      <c r="BWT34" s="84"/>
      <c r="BWU34" s="84"/>
      <c r="BWV34" s="84"/>
      <c r="BWW34" s="84"/>
      <c r="BWX34" s="84"/>
      <c r="BWY34" s="84"/>
      <c r="BWZ34" s="84"/>
      <c r="BXA34" s="84"/>
      <c r="BXB34" s="84"/>
      <c r="BXC34" s="84"/>
      <c r="BXD34" s="84"/>
      <c r="BXE34" s="84"/>
      <c r="BXF34" s="84"/>
      <c r="BXG34" s="84"/>
      <c r="BXH34" s="84"/>
      <c r="BXI34" s="84"/>
      <c r="BXJ34" s="84"/>
      <c r="BXK34" s="84"/>
      <c r="BXL34" s="84"/>
      <c r="BXM34" s="84"/>
      <c r="BXN34" s="84"/>
      <c r="BXO34" s="84"/>
      <c r="BXP34" s="84"/>
      <c r="BXQ34" s="84"/>
      <c r="BXR34" s="84"/>
      <c r="BXS34" s="84"/>
      <c r="BXT34" s="84"/>
      <c r="BXU34" s="84"/>
      <c r="BXV34" s="84"/>
      <c r="BXW34" s="84"/>
      <c r="BXX34" s="84"/>
      <c r="BXY34" s="84"/>
      <c r="BXZ34" s="84"/>
      <c r="BYA34" s="84"/>
      <c r="BYB34" s="84"/>
      <c r="BYC34" s="84"/>
      <c r="BYD34" s="84"/>
      <c r="BYE34" s="84"/>
      <c r="BYF34" s="84"/>
      <c r="BYG34" s="84"/>
      <c r="BYH34" s="84"/>
      <c r="BYI34" s="84"/>
      <c r="BYJ34" s="84"/>
      <c r="BYK34" s="84"/>
      <c r="BYL34" s="84"/>
      <c r="BYM34" s="84"/>
      <c r="BYN34" s="84"/>
      <c r="BYO34" s="84"/>
      <c r="BYP34" s="84"/>
      <c r="BYQ34" s="84"/>
      <c r="BYR34" s="84"/>
      <c r="BYS34" s="84"/>
      <c r="BYT34" s="84"/>
      <c r="BYU34" s="84"/>
      <c r="BYV34" s="84"/>
      <c r="BYW34" s="84"/>
      <c r="BYX34" s="84"/>
      <c r="BYY34" s="84"/>
      <c r="BYZ34" s="84"/>
      <c r="BZA34" s="84"/>
      <c r="BZB34" s="84"/>
      <c r="BZC34" s="84"/>
      <c r="BZD34" s="84"/>
      <c r="BZE34" s="84"/>
      <c r="BZF34" s="84"/>
      <c r="BZG34" s="84"/>
      <c r="BZH34" s="84"/>
      <c r="BZI34" s="84"/>
      <c r="BZJ34" s="84"/>
      <c r="BZK34" s="84"/>
      <c r="BZL34" s="84"/>
      <c r="BZM34" s="84"/>
      <c r="BZN34" s="84"/>
      <c r="BZO34" s="84"/>
      <c r="BZP34" s="84"/>
      <c r="BZQ34" s="84"/>
      <c r="BZR34" s="84"/>
      <c r="BZS34" s="84"/>
      <c r="BZT34" s="84"/>
      <c r="BZU34" s="84"/>
      <c r="BZV34" s="84"/>
      <c r="BZW34" s="84"/>
      <c r="BZX34" s="84"/>
      <c r="BZY34" s="84"/>
      <c r="BZZ34" s="84"/>
      <c r="CAA34" s="84"/>
      <c r="CAB34" s="84"/>
      <c r="CAC34" s="84"/>
      <c r="CAD34" s="84"/>
      <c r="CAE34" s="84"/>
      <c r="CAF34" s="84"/>
      <c r="CAG34" s="84"/>
      <c r="CAH34" s="84"/>
      <c r="CAI34" s="84"/>
      <c r="CAJ34" s="84"/>
      <c r="CAK34" s="84"/>
      <c r="CAL34" s="84"/>
      <c r="CAM34" s="84"/>
      <c r="CAN34" s="84"/>
      <c r="CAO34" s="84"/>
      <c r="CAP34" s="84"/>
      <c r="CAQ34" s="84"/>
      <c r="CAR34" s="84"/>
      <c r="CAS34" s="84"/>
      <c r="CAT34" s="84"/>
      <c r="CAU34" s="84"/>
      <c r="CAV34" s="84"/>
      <c r="CAW34" s="84"/>
      <c r="CAX34" s="84"/>
      <c r="CAY34" s="84"/>
      <c r="CAZ34" s="84"/>
      <c r="CBA34" s="84"/>
      <c r="CBB34" s="84"/>
      <c r="CBC34" s="84"/>
      <c r="CBD34" s="84"/>
      <c r="CBE34" s="84"/>
      <c r="CBF34" s="84"/>
      <c r="CBG34" s="84"/>
      <c r="CBH34" s="84"/>
      <c r="CBI34" s="84"/>
      <c r="CBJ34" s="84"/>
      <c r="CBK34" s="84"/>
      <c r="CBL34" s="84"/>
      <c r="CBM34" s="84"/>
      <c r="CBN34" s="84"/>
      <c r="CBO34" s="84"/>
      <c r="CBP34" s="84"/>
      <c r="CBQ34" s="84"/>
      <c r="CBR34" s="84"/>
      <c r="CBS34" s="84"/>
      <c r="CBT34" s="84"/>
      <c r="CBU34" s="84"/>
      <c r="CBV34" s="84"/>
      <c r="CBW34" s="84"/>
      <c r="CBX34" s="84"/>
      <c r="CBY34" s="84"/>
      <c r="CBZ34" s="84"/>
      <c r="CCA34" s="84"/>
      <c r="CCB34" s="84"/>
      <c r="CCC34" s="84"/>
      <c r="CCD34" s="84"/>
      <c r="CCE34" s="84"/>
      <c r="CCF34" s="84"/>
      <c r="CCG34" s="84"/>
      <c r="CCH34" s="84"/>
      <c r="CCI34" s="84"/>
      <c r="CCJ34" s="84"/>
      <c r="CCK34" s="84"/>
      <c r="CCL34" s="84"/>
      <c r="CCM34" s="84"/>
      <c r="CCN34" s="84"/>
      <c r="CCO34" s="84"/>
      <c r="CCP34" s="84"/>
      <c r="CCQ34" s="84"/>
      <c r="CCR34" s="84"/>
      <c r="CCS34" s="84"/>
      <c r="CCT34" s="84"/>
      <c r="CCU34" s="84"/>
      <c r="CCV34" s="84"/>
      <c r="CCW34" s="84"/>
      <c r="CCX34" s="84"/>
      <c r="CCY34" s="84"/>
      <c r="CCZ34" s="84"/>
      <c r="CDA34" s="84"/>
      <c r="CDB34" s="84"/>
      <c r="CDC34" s="84"/>
      <c r="CDD34" s="84"/>
      <c r="CDE34" s="84"/>
      <c r="CDF34" s="84"/>
      <c r="CDG34" s="84"/>
      <c r="CDH34" s="84"/>
      <c r="CDI34" s="84"/>
      <c r="CDJ34" s="84"/>
      <c r="CDK34" s="84"/>
      <c r="CDL34" s="84"/>
      <c r="CDM34" s="84"/>
      <c r="CDN34" s="84"/>
      <c r="CDO34" s="84"/>
      <c r="CDP34" s="84"/>
      <c r="CDQ34" s="84"/>
      <c r="CDR34" s="84"/>
      <c r="CDS34" s="84"/>
      <c r="CDT34" s="84"/>
      <c r="CDU34" s="84"/>
      <c r="CDV34" s="84"/>
      <c r="CDW34" s="84"/>
      <c r="CDX34" s="84"/>
      <c r="CDY34" s="84"/>
      <c r="CDZ34" s="84"/>
      <c r="CEA34" s="84"/>
      <c r="CEB34" s="84"/>
      <c r="CEC34" s="84"/>
      <c r="CED34" s="84"/>
      <c r="CEE34" s="84"/>
      <c r="CEF34" s="84"/>
      <c r="CEG34" s="84"/>
      <c r="CEH34" s="84"/>
      <c r="CEI34" s="84"/>
      <c r="CEJ34" s="84"/>
      <c r="CEK34" s="84"/>
      <c r="CEL34" s="84"/>
      <c r="CEM34" s="84"/>
      <c r="CEN34" s="84"/>
      <c r="CEO34" s="84"/>
      <c r="CEP34" s="84"/>
      <c r="CEQ34" s="84"/>
      <c r="CER34" s="84"/>
      <c r="CES34" s="84"/>
      <c r="CET34" s="84"/>
      <c r="CEU34" s="84"/>
      <c r="CEV34" s="84"/>
      <c r="CEW34" s="84"/>
      <c r="CEX34" s="84"/>
      <c r="CEY34" s="84"/>
      <c r="CEZ34" s="84"/>
      <c r="CFA34" s="84"/>
      <c r="CFB34" s="84"/>
      <c r="CFC34" s="84"/>
      <c r="CFD34" s="84"/>
      <c r="CFE34" s="84"/>
      <c r="CFF34" s="84"/>
      <c r="CFG34" s="84"/>
      <c r="CFH34" s="84"/>
      <c r="CFI34" s="84"/>
      <c r="CFJ34" s="84"/>
      <c r="CFK34" s="84"/>
      <c r="CFL34" s="84"/>
      <c r="CFM34" s="84"/>
      <c r="CFN34" s="84"/>
      <c r="CFO34" s="84"/>
      <c r="CFP34" s="84"/>
      <c r="CFQ34" s="84"/>
      <c r="CFR34" s="84"/>
      <c r="CFS34" s="84"/>
      <c r="CFT34" s="84"/>
      <c r="CFU34" s="84"/>
      <c r="CFV34" s="84"/>
      <c r="CFW34" s="84"/>
      <c r="CFX34" s="84"/>
      <c r="CFY34" s="84"/>
      <c r="CFZ34" s="84"/>
      <c r="CGA34" s="84"/>
      <c r="CGB34" s="84"/>
      <c r="CGC34" s="84"/>
      <c r="CGD34" s="84"/>
      <c r="CGE34" s="84"/>
      <c r="CGF34" s="84"/>
      <c r="CGG34" s="84"/>
      <c r="CGH34" s="84"/>
      <c r="CGI34" s="84"/>
      <c r="CGJ34" s="84"/>
      <c r="CGK34" s="84"/>
      <c r="CGL34" s="84"/>
      <c r="CGM34" s="84"/>
      <c r="CGN34" s="84"/>
      <c r="CGO34" s="84"/>
      <c r="CGP34" s="84"/>
      <c r="CGQ34" s="84"/>
      <c r="CGR34" s="84"/>
      <c r="CGS34" s="84"/>
      <c r="CGT34" s="84"/>
      <c r="CGU34" s="84"/>
      <c r="CGV34" s="84"/>
      <c r="CGW34" s="84"/>
      <c r="CGX34" s="84"/>
      <c r="CGY34" s="84"/>
      <c r="CGZ34" s="84"/>
      <c r="CHA34" s="84"/>
      <c r="CHB34" s="84"/>
      <c r="CHC34" s="84"/>
      <c r="CHD34" s="84"/>
      <c r="CHE34" s="84"/>
      <c r="CHF34" s="84"/>
      <c r="CHG34" s="84"/>
      <c r="CHH34" s="84"/>
      <c r="CHI34" s="84"/>
      <c r="CHJ34" s="84"/>
      <c r="CHK34" s="84"/>
      <c r="CHL34" s="84"/>
      <c r="CHM34" s="84"/>
      <c r="CHN34" s="84"/>
      <c r="CHO34" s="84"/>
      <c r="CHP34" s="84"/>
      <c r="CHQ34" s="84"/>
      <c r="CHR34" s="84"/>
      <c r="CHS34" s="84"/>
      <c r="CHT34" s="84"/>
      <c r="CHU34" s="84"/>
      <c r="CHV34" s="84"/>
      <c r="CHW34" s="84"/>
      <c r="CHX34" s="84"/>
      <c r="CHY34" s="84"/>
      <c r="CHZ34" s="84"/>
      <c r="CIA34" s="84"/>
      <c r="CIB34" s="84"/>
      <c r="CIC34" s="84"/>
      <c r="CID34" s="84"/>
      <c r="CIE34" s="84"/>
      <c r="CIF34" s="84"/>
      <c r="CIG34" s="84"/>
      <c r="CIH34" s="84"/>
      <c r="CII34" s="84"/>
      <c r="CIJ34" s="84"/>
      <c r="CIK34" s="84"/>
      <c r="CIL34" s="84"/>
      <c r="CIM34" s="84"/>
      <c r="CIN34" s="84"/>
      <c r="CIO34" s="84"/>
      <c r="CIP34" s="84"/>
      <c r="CIQ34" s="84"/>
      <c r="CIR34" s="84"/>
      <c r="CIS34" s="84"/>
      <c r="CIT34" s="84"/>
      <c r="CIU34" s="84"/>
      <c r="CIV34" s="84"/>
      <c r="CIW34" s="84"/>
      <c r="CIX34" s="84"/>
      <c r="CIY34" s="84"/>
      <c r="CIZ34" s="84"/>
      <c r="CJA34" s="84"/>
      <c r="CJB34" s="84"/>
      <c r="CJC34" s="84"/>
      <c r="CJD34" s="84"/>
      <c r="CJE34" s="84"/>
      <c r="CJF34" s="84"/>
      <c r="CJG34" s="84"/>
      <c r="CJH34" s="84"/>
      <c r="CJI34" s="84"/>
      <c r="CJJ34" s="84"/>
      <c r="CJK34" s="84"/>
      <c r="CJL34" s="84"/>
      <c r="CJM34" s="84"/>
      <c r="CJN34" s="84"/>
      <c r="CJO34" s="84"/>
      <c r="CJP34" s="84"/>
      <c r="CJQ34" s="84"/>
      <c r="CJR34" s="84"/>
      <c r="CJS34" s="84"/>
      <c r="CJT34" s="84"/>
      <c r="CJU34" s="84"/>
      <c r="CJV34" s="84"/>
      <c r="CJW34" s="84"/>
      <c r="CJX34" s="84"/>
      <c r="CJY34" s="84"/>
      <c r="CJZ34" s="84"/>
      <c r="CKA34" s="84"/>
      <c r="CKB34" s="84"/>
      <c r="CKC34" s="84"/>
      <c r="CKD34" s="84"/>
      <c r="CKE34" s="84"/>
      <c r="CKF34" s="84"/>
      <c r="CKG34" s="84"/>
      <c r="CKH34" s="84"/>
      <c r="CKI34" s="84"/>
      <c r="CKJ34" s="84"/>
      <c r="CKK34" s="84"/>
      <c r="CKL34" s="84"/>
      <c r="CKM34" s="84"/>
      <c r="CKN34" s="84"/>
      <c r="CKO34" s="84"/>
      <c r="CKP34" s="84"/>
      <c r="CKQ34" s="84"/>
      <c r="CKR34" s="84"/>
      <c r="CKS34" s="84"/>
      <c r="CKT34" s="84"/>
      <c r="CKU34" s="84"/>
      <c r="CKV34" s="84"/>
      <c r="CKW34" s="84"/>
      <c r="CKX34" s="84"/>
      <c r="CKY34" s="84"/>
      <c r="CKZ34" s="84"/>
      <c r="CLA34" s="84"/>
      <c r="CLB34" s="84"/>
      <c r="CLC34" s="84"/>
      <c r="CLD34" s="84"/>
      <c r="CLE34" s="84"/>
      <c r="CLF34" s="84"/>
      <c r="CLG34" s="84"/>
      <c r="CLH34" s="84"/>
      <c r="CLI34" s="84"/>
      <c r="CLJ34" s="84"/>
      <c r="CLK34" s="84"/>
      <c r="CLL34" s="84"/>
      <c r="CLM34" s="84"/>
      <c r="CLN34" s="84"/>
      <c r="CLO34" s="84"/>
      <c r="CLP34" s="84"/>
      <c r="CLQ34" s="84"/>
      <c r="CLR34" s="84"/>
      <c r="CLS34" s="84"/>
      <c r="CLT34" s="84"/>
      <c r="CLU34" s="84"/>
      <c r="CLV34" s="84"/>
      <c r="CLW34" s="84"/>
      <c r="CLX34" s="84"/>
      <c r="CLY34" s="84"/>
      <c r="CLZ34" s="84"/>
      <c r="CMA34" s="84"/>
      <c r="CMB34" s="84"/>
      <c r="CMC34" s="84"/>
      <c r="CMD34" s="84"/>
      <c r="CME34" s="84"/>
      <c r="CMF34" s="84"/>
      <c r="CMG34" s="84"/>
      <c r="CMH34" s="84"/>
      <c r="CMI34" s="84"/>
      <c r="CMJ34" s="84"/>
      <c r="CMK34" s="84"/>
      <c r="CML34" s="84"/>
      <c r="CMM34" s="84"/>
      <c r="CMN34" s="84"/>
      <c r="CMO34" s="84"/>
      <c r="CMP34" s="84"/>
      <c r="CMQ34" s="84"/>
      <c r="CMR34" s="84"/>
      <c r="CMS34" s="84"/>
      <c r="CMT34" s="84"/>
      <c r="CMU34" s="84"/>
      <c r="CMV34" s="84"/>
      <c r="CMW34" s="84"/>
      <c r="CMX34" s="84"/>
      <c r="CMY34" s="84"/>
      <c r="CMZ34" s="84"/>
      <c r="CNA34" s="84"/>
      <c r="CNB34" s="84"/>
      <c r="CNC34" s="84"/>
      <c r="CND34" s="84"/>
      <c r="CNE34" s="84"/>
      <c r="CNF34" s="84"/>
      <c r="CNG34" s="84"/>
      <c r="CNH34" s="84"/>
      <c r="CNI34" s="84"/>
      <c r="CNJ34" s="84"/>
      <c r="CNK34" s="84"/>
      <c r="CNL34" s="84"/>
      <c r="CNM34" s="84"/>
      <c r="CNN34" s="84"/>
      <c r="CNO34" s="84"/>
      <c r="CNP34" s="84"/>
      <c r="CNQ34" s="84"/>
      <c r="CNR34" s="84"/>
      <c r="CNS34" s="84"/>
      <c r="CNT34" s="84"/>
      <c r="CNU34" s="84"/>
      <c r="CNV34" s="84"/>
      <c r="CNW34" s="84"/>
      <c r="CNX34" s="84"/>
      <c r="CNY34" s="84"/>
      <c r="CNZ34" s="84"/>
      <c r="COA34" s="84"/>
      <c r="COB34" s="84"/>
      <c r="COC34" s="84"/>
      <c r="COD34" s="84"/>
      <c r="COE34" s="84"/>
      <c r="COF34" s="84"/>
      <c r="COG34" s="84"/>
      <c r="COH34" s="84"/>
      <c r="COI34" s="84"/>
      <c r="COJ34" s="84"/>
      <c r="COK34" s="84"/>
      <c r="COL34" s="84"/>
      <c r="COM34" s="84"/>
      <c r="CON34" s="84"/>
      <c r="COO34" s="84"/>
      <c r="COP34" s="84"/>
      <c r="COQ34" s="84"/>
      <c r="COR34" s="84"/>
      <c r="COS34" s="84"/>
      <c r="COT34" s="84"/>
      <c r="COU34" s="84"/>
      <c r="COV34" s="84"/>
      <c r="COW34" s="84"/>
      <c r="COX34" s="84"/>
      <c r="COY34" s="84"/>
      <c r="COZ34" s="84"/>
      <c r="CPA34" s="84"/>
      <c r="CPB34" s="84"/>
      <c r="CPC34" s="84"/>
      <c r="CPD34" s="84"/>
      <c r="CPE34" s="84"/>
      <c r="CPF34" s="84"/>
      <c r="CPG34" s="84"/>
      <c r="CPH34" s="84"/>
      <c r="CPI34" s="84"/>
      <c r="CPJ34" s="84"/>
      <c r="CPK34" s="84"/>
      <c r="CPL34" s="84"/>
      <c r="CPM34" s="84"/>
      <c r="CPN34" s="84"/>
      <c r="CPO34" s="84"/>
      <c r="CPP34" s="84"/>
      <c r="CPQ34" s="84"/>
      <c r="CPR34" s="84"/>
      <c r="CPS34" s="84"/>
      <c r="CPT34" s="84"/>
      <c r="CPU34" s="84"/>
      <c r="CPV34" s="84"/>
      <c r="CPW34" s="84"/>
      <c r="CPX34" s="84"/>
      <c r="CPY34" s="84"/>
      <c r="CPZ34" s="84"/>
      <c r="CQA34" s="84"/>
      <c r="CQB34" s="84"/>
      <c r="CQC34" s="84"/>
      <c r="CQD34" s="84"/>
      <c r="CQE34" s="84"/>
      <c r="CQF34" s="84"/>
      <c r="CQG34" s="84"/>
      <c r="CQH34" s="84"/>
      <c r="CQI34" s="84"/>
      <c r="CQJ34" s="84"/>
      <c r="CQK34" s="84"/>
      <c r="CQL34" s="84"/>
      <c r="CQM34" s="84"/>
      <c r="CQN34" s="84"/>
      <c r="CQO34" s="84"/>
      <c r="CQP34" s="84"/>
      <c r="CQQ34" s="84"/>
      <c r="CQR34" s="84"/>
      <c r="CQS34" s="84"/>
      <c r="CQT34" s="84"/>
      <c r="CQU34" s="84"/>
      <c r="CQV34" s="84"/>
      <c r="CQW34" s="84"/>
      <c r="CQX34" s="84"/>
      <c r="CQY34" s="84"/>
      <c r="CQZ34" s="84"/>
      <c r="CRA34" s="84"/>
      <c r="CRB34" s="84"/>
      <c r="CRC34" s="84"/>
      <c r="CRD34" s="84"/>
      <c r="CRE34" s="84"/>
      <c r="CRF34" s="84"/>
      <c r="CRG34" s="84"/>
      <c r="CRH34" s="84"/>
      <c r="CRI34" s="84"/>
      <c r="CRJ34" s="84"/>
      <c r="CRK34" s="84"/>
      <c r="CRL34" s="84"/>
      <c r="CRM34" s="84"/>
      <c r="CRN34" s="84"/>
      <c r="CRO34" s="84"/>
      <c r="CRP34" s="84"/>
      <c r="CRQ34" s="84"/>
      <c r="CRR34" s="84"/>
      <c r="CRS34" s="84"/>
      <c r="CRT34" s="84"/>
      <c r="CRU34" s="84"/>
      <c r="CRV34" s="84"/>
      <c r="CRW34" s="84"/>
      <c r="CRX34" s="84"/>
      <c r="CRY34" s="84"/>
      <c r="CRZ34" s="84"/>
      <c r="CSA34" s="84"/>
      <c r="CSB34" s="84"/>
      <c r="CSC34" s="84"/>
      <c r="CSD34" s="84"/>
      <c r="CSE34" s="84"/>
      <c r="CSF34" s="84"/>
      <c r="CSG34" s="84"/>
      <c r="CSH34" s="84"/>
      <c r="CSI34" s="84"/>
      <c r="CSJ34" s="84"/>
      <c r="CSK34" s="84"/>
      <c r="CSL34" s="84"/>
      <c r="CSM34" s="84"/>
      <c r="CSN34" s="84"/>
      <c r="CSO34" s="84"/>
      <c r="CSP34" s="84"/>
      <c r="CSQ34" s="84"/>
      <c r="CSR34" s="84"/>
      <c r="CSS34" s="84"/>
      <c r="CST34" s="84"/>
      <c r="CSU34" s="84"/>
      <c r="CSV34" s="84"/>
      <c r="CSW34" s="84"/>
      <c r="CSX34" s="84"/>
      <c r="CSY34" s="84"/>
      <c r="CSZ34" s="84"/>
      <c r="CTA34" s="84"/>
      <c r="CTB34" s="84"/>
      <c r="CTC34" s="84"/>
      <c r="CTD34" s="84"/>
      <c r="CTE34" s="84"/>
      <c r="CTF34" s="84"/>
      <c r="CTG34" s="84"/>
      <c r="CTH34" s="84"/>
      <c r="CTI34" s="84"/>
      <c r="CTJ34" s="84"/>
      <c r="CTK34" s="84"/>
      <c r="CTL34" s="84"/>
      <c r="CTM34" s="84"/>
      <c r="CTN34" s="84"/>
      <c r="CTO34" s="84"/>
      <c r="CTP34" s="84"/>
      <c r="CTQ34" s="84"/>
      <c r="CTR34" s="84"/>
      <c r="CTS34" s="84"/>
      <c r="CTT34" s="84"/>
      <c r="CTU34" s="84"/>
      <c r="CTV34" s="84"/>
      <c r="CTW34" s="84"/>
      <c r="CTX34" s="84"/>
      <c r="CTY34" s="84"/>
      <c r="CTZ34" s="84"/>
      <c r="CUA34" s="84"/>
      <c r="CUB34" s="84"/>
      <c r="CUC34" s="84"/>
      <c r="CUD34" s="84"/>
      <c r="CUE34" s="84"/>
      <c r="CUF34" s="84"/>
      <c r="CUG34" s="84"/>
      <c r="CUH34" s="84"/>
      <c r="CUI34" s="84"/>
      <c r="CUJ34" s="84"/>
      <c r="CUK34" s="84"/>
      <c r="CUL34" s="84"/>
      <c r="CUM34" s="84"/>
      <c r="CUN34" s="84"/>
      <c r="CUO34" s="84"/>
      <c r="CUP34" s="84"/>
      <c r="CUQ34" s="84"/>
      <c r="CUR34" s="84"/>
      <c r="CUS34" s="84"/>
      <c r="CUT34" s="84"/>
      <c r="CUU34" s="84"/>
      <c r="CUV34" s="84"/>
      <c r="CUW34" s="84"/>
      <c r="CUX34" s="84"/>
      <c r="CUY34" s="84"/>
      <c r="CUZ34" s="84"/>
      <c r="CVA34" s="84"/>
      <c r="CVB34" s="84"/>
      <c r="CVC34" s="84"/>
      <c r="CVD34" s="84"/>
      <c r="CVE34" s="84"/>
      <c r="CVF34" s="84"/>
      <c r="CVG34" s="84"/>
      <c r="CVH34" s="84"/>
      <c r="CVI34" s="84"/>
      <c r="CVJ34" s="84"/>
      <c r="CVK34" s="84"/>
      <c r="CVL34" s="84"/>
      <c r="CVM34" s="84"/>
      <c r="CVN34" s="84"/>
      <c r="CVO34" s="84"/>
      <c r="CVP34" s="84"/>
      <c r="CVQ34" s="84"/>
      <c r="CVR34" s="84"/>
      <c r="CVS34" s="84"/>
      <c r="CVT34" s="84"/>
      <c r="CVU34" s="84"/>
      <c r="CVV34" s="84"/>
      <c r="CVW34" s="84"/>
      <c r="CVX34" s="84"/>
      <c r="CVY34" s="84"/>
      <c r="CVZ34" s="84"/>
      <c r="CWA34" s="84"/>
      <c r="CWB34" s="84"/>
      <c r="CWC34" s="84"/>
      <c r="CWD34" s="84"/>
      <c r="CWE34" s="84"/>
      <c r="CWF34" s="84"/>
      <c r="CWG34" s="84"/>
      <c r="CWH34" s="84"/>
      <c r="CWI34" s="84"/>
      <c r="CWJ34" s="84"/>
      <c r="CWK34" s="84"/>
      <c r="CWL34" s="84"/>
      <c r="CWM34" s="84"/>
      <c r="CWN34" s="84"/>
      <c r="CWO34" s="84"/>
      <c r="CWP34" s="84"/>
      <c r="CWQ34" s="84"/>
      <c r="CWR34" s="84"/>
      <c r="CWS34" s="84"/>
      <c r="CWT34" s="84"/>
      <c r="CWU34" s="84"/>
      <c r="CWV34" s="84"/>
      <c r="CWW34" s="84"/>
      <c r="CWX34" s="84"/>
      <c r="CWY34" s="84"/>
      <c r="CWZ34" s="84"/>
      <c r="CXA34" s="84"/>
      <c r="CXB34" s="84"/>
      <c r="CXC34" s="84"/>
      <c r="CXD34" s="84"/>
      <c r="CXE34" s="84"/>
      <c r="CXF34" s="84"/>
      <c r="CXG34" s="84"/>
      <c r="CXH34" s="84"/>
      <c r="CXI34" s="84"/>
      <c r="CXJ34" s="84"/>
      <c r="CXK34" s="84"/>
      <c r="CXL34" s="84"/>
      <c r="CXM34" s="84"/>
      <c r="CXN34" s="84"/>
      <c r="CXO34" s="84"/>
      <c r="CXP34" s="84"/>
      <c r="CXQ34" s="84"/>
      <c r="CXR34" s="84"/>
      <c r="CXS34" s="84"/>
      <c r="CXT34" s="84"/>
      <c r="CXU34" s="84"/>
      <c r="CXV34" s="84"/>
      <c r="CXW34" s="84"/>
      <c r="CXX34" s="84"/>
      <c r="CXY34" s="84"/>
      <c r="CXZ34" s="84"/>
      <c r="CYA34" s="84"/>
      <c r="CYB34" s="84"/>
      <c r="CYC34" s="84"/>
      <c r="CYD34" s="84"/>
      <c r="CYE34" s="84"/>
      <c r="CYF34" s="84"/>
      <c r="CYG34" s="84"/>
      <c r="CYH34" s="84"/>
      <c r="CYI34" s="84"/>
      <c r="CYJ34" s="84"/>
      <c r="CYK34" s="84"/>
      <c r="CYL34" s="84"/>
      <c r="CYM34" s="84"/>
      <c r="CYN34" s="84"/>
      <c r="CYO34" s="84"/>
      <c r="CYP34" s="84"/>
      <c r="CYQ34" s="84"/>
      <c r="CYR34" s="84"/>
      <c r="CYS34" s="84"/>
      <c r="CYT34" s="84"/>
      <c r="CYU34" s="84"/>
      <c r="CYV34" s="84"/>
      <c r="CYW34" s="84"/>
      <c r="CYX34" s="84"/>
      <c r="CYY34" s="84"/>
      <c r="CYZ34" s="84"/>
      <c r="CZA34" s="84"/>
      <c r="CZB34" s="84"/>
      <c r="CZC34" s="84"/>
      <c r="CZD34" s="84"/>
      <c r="CZE34" s="84"/>
      <c r="CZF34" s="84"/>
      <c r="CZG34" s="84"/>
      <c r="CZH34" s="84"/>
      <c r="CZI34" s="84"/>
      <c r="CZJ34" s="84"/>
      <c r="CZK34" s="84"/>
      <c r="CZL34" s="84"/>
      <c r="CZM34" s="84"/>
      <c r="CZN34" s="84"/>
      <c r="CZO34" s="84"/>
      <c r="CZP34" s="84"/>
      <c r="CZQ34" s="84"/>
      <c r="CZR34" s="84"/>
      <c r="CZS34" s="84"/>
      <c r="CZT34" s="84"/>
      <c r="CZU34" s="84"/>
      <c r="CZV34" s="84"/>
      <c r="CZW34" s="84"/>
      <c r="CZX34" s="84"/>
      <c r="CZY34" s="84"/>
      <c r="CZZ34" s="84"/>
      <c r="DAA34" s="84"/>
      <c r="DAB34" s="84"/>
      <c r="DAC34" s="84"/>
      <c r="DAD34" s="84"/>
      <c r="DAE34" s="84"/>
      <c r="DAF34" s="84"/>
      <c r="DAG34" s="84"/>
      <c r="DAH34" s="84"/>
      <c r="DAI34" s="84"/>
      <c r="DAJ34" s="84"/>
      <c r="DAK34" s="84"/>
      <c r="DAL34" s="84"/>
      <c r="DAM34" s="84"/>
      <c r="DAN34" s="84"/>
      <c r="DAO34" s="84"/>
      <c r="DAP34" s="84"/>
      <c r="DAQ34" s="84"/>
      <c r="DAR34" s="84"/>
      <c r="DAS34" s="84"/>
      <c r="DAT34" s="84"/>
      <c r="DAU34" s="84"/>
      <c r="DAV34" s="84"/>
      <c r="DAW34" s="84"/>
      <c r="DAX34" s="84"/>
      <c r="DAY34" s="84"/>
      <c r="DAZ34" s="84"/>
      <c r="DBA34" s="84"/>
      <c r="DBB34" s="84"/>
      <c r="DBC34" s="84"/>
      <c r="DBD34" s="84"/>
      <c r="DBE34" s="84"/>
      <c r="DBF34" s="84"/>
      <c r="DBG34" s="84"/>
      <c r="DBH34" s="84"/>
      <c r="DBI34" s="84"/>
      <c r="DBJ34" s="84"/>
      <c r="DBK34" s="84"/>
      <c r="DBL34" s="84"/>
      <c r="DBM34" s="84"/>
      <c r="DBN34" s="84"/>
      <c r="DBO34" s="84"/>
      <c r="DBP34" s="84"/>
      <c r="DBQ34" s="84"/>
      <c r="DBR34" s="84"/>
      <c r="DBS34" s="84"/>
      <c r="DBT34" s="84"/>
      <c r="DBU34" s="84"/>
      <c r="DBV34" s="84"/>
      <c r="DBW34" s="84"/>
      <c r="DBX34" s="84"/>
      <c r="DBY34" s="84"/>
      <c r="DBZ34" s="84"/>
      <c r="DCA34" s="84"/>
      <c r="DCB34" s="84"/>
      <c r="DCC34" s="84"/>
      <c r="DCD34" s="84"/>
      <c r="DCE34" s="84"/>
      <c r="DCF34" s="84"/>
      <c r="DCG34" s="84"/>
      <c r="DCH34" s="84"/>
      <c r="DCI34" s="84"/>
      <c r="DCJ34" s="84"/>
      <c r="DCK34" s="84"/>
      <c r="DCL34" s="84"/>
      <c r="DCM34" s="84"/>
      <c r="DCN34" s="84"/>
      <c r="DCO34" s="84"/>
      <c r="DCP34" s="84"/>
      <c r="DCQ34" s="84"/>
      <c r="DCR34" s="84"/>
      <c r="DCS34" s="84"/>
      <c r="DCT34" s="84"/>
      <c r="DCU34" s="84"/>
      <c r="DCV34" s="84"/>
      <c r="DCW34" s="84"/>
      <c r="DCX34" s="84"/>
      <c r="DCY34" s="84"/>
      <c r="DCZ34" s="84"/>
      <c r="DDA34" s="84"/>
      <c r="DDB34" s="84"/>
      <c r="DDC34" s="84"/>
      <c r="DDD34" s="84"/>
      <c r="DDE34" s="84"/>
      <c r="DDF34" s="84"/>
      <c r="DDG34" s="84"/>
      <c r="DDH34" s="84"/>
      <c r="DDI34" s="84"/>
      <c r="DDJ34" s="84"/>
      <c r="DDK34" s="84"/>
      <c r="DDL34" s="84"/>
      <c r="DDM34" s="84"/>
      <c r="DDN34" s="84"/>
      <c r="DDO34" s="84"/>
      <c r="DDP34" s="84"/>
      <c r="DDQ34" s="84"/>
      <c r="DDR34" s="84"/>
      <c r="DDS34" s="84"/>
      <c r="DDT34" s="84"/>
      <c r="DDU34" s="84"/>
      <c r="DDV34" s="84"/>
      <c r="DDW34" s="84"/>
      <c r="DDX34" s="84"/>
      <c r="DDY34" s="84"/>
      <c r="DDZ34" s="84"/>
      <c r="DEA34" s="84"/>
      <c r="DEB34" s="84"/>
      <c r="DEC34" s="84"/>
      <c r="DED34" s="84"/>
      <c r="DEE34" s="84"/>
      <c r="DEF34" s="84"/>
      <c r="DEG34" s="84"/>
      <c r="DEH34" s="84"/>
      <c r="DEI34" s="84"/>
      <c r="DEJ34" s="84"/>
      <c r="DEK34" s="84"/>
      <c r="DEL34" s="84"/>
      <c r="DEM34" s="84"/>
      <c r="DEN34" s="84"/>
      <c r="DEO34" s="84"/>
      <c r="DEP34" s="84"/>
      <c r="DEQ34" s="84"/>
      <c r="DER34" s="84"/>
      <c r="DES34" s="84"/>
      <c r="DET34" s="84"/>
      <c r="DEU34" s="84"/>
      <c r="DEV34" s="84"/>
      <c r="DEW34" s="84"/>
      <c r="DEX34" s="84"/>
      <c r="DEY34" s="84"/>
      <c r="DEZ34" s="84"/>
      <c r="DFA34" s="84"/>
      <c r="DFB34" s="84"/>
      <c r="DFC34" s="84"/>
      <c r="DFD34" s="84"/>
      <c r="DFE34" s="84"/>
      <c r="DFF34" s="84"/>
      <c r="DFG34" s="84"/>
      <c r="DFH34" s="84"/>
      <c r="DFI34" s="84"/>
      <c r="DFJ34" s="84"/>
      <c r="DFK34" s="84"/>
      <c r="DFL34" s="84"/>
      <c r="DFM34" s="84"/>
      <c r="DFN34" s="84"/>
      <c r="DFO34" s="84"/>
      <c r="DFP34" s="84"/>
      <c r="DFQ34" s="84"/>
      <c r="DFR34" s="84"/>
      <c r="DFS34" s="84"/>
      <c r="DFT34" s="84"/>
      <c r="DFU34" s="84"/>
      <c r="DFV34" s="84"/>
      <c r="DFW34" s="84"/>
      <c r="DFX34" s="84"/>
      <c r="DFY34" s="84"/>
      <c r="DFZ34" s="84"/>
      <c r="DGA34" s="84"/>
      <c r="DGB34" s="84"/>
      <c r="DGC34" s="84"/>
      <c r="DGD34" s="84"/>
      <c r="DGE34" s="84"/>
      <c r="DGF34" s="84"/>
      <c r="DGG34" s="84"/>
      <c r="DGH34" s="84"/>
      <c r="DGI34" s="84"/>
      <c r="DGJ34" s="84"/>
      <c r="DGK34" s="84"/>
      <c r="DGL34" s="84"/>
      <c r="DGM34" s="84"/>
      <c r="DGN34" s="84"/>
      <c r="DGO34" s="84"/>
      <c r="DGP34" s="84"/>
      <c r="DGQ34" s="84"/>
      <c r="DGR34" s="84"/>
      <c r="DGS34" s="84"/>
      <c r="DGT34" s="84"/>
      <c r="DGU34" s="84"/>
      <c r="DGV34" s="84"/>
      <c r="DGW34" s="84"/>
      <c r="DGX34" s="84"/>
      <c r="DGY34" s="84"/>
      <c r="DGZ34" s="84"/>
      <c r="DHA34" s="84"/>
      <c r="DHB34" s="84"/>
      <c r="DHC34" s="84"/>
      <c r="DHD34" s="84"/>
      <c r="DHE34" s="84"/>
      <c r="DHF34" s="84"/>
      <c r="DHG34" s="84"/>
      <c r="DHH34" s="84"/>
      <c r="DHI34" s="84"/>
      <c r="DHJ34" s="84"/>
      <c r="DHK34" s="84"/>
      <c r="DHL34" s="84"/>
      <c r="DHM34" s="84"/>
      <c r="DHN34" s="84"/>
      <c r="DHO34" s="84"/>
      <c r="DHP34" s="84"/>
      <c r="DHQ34" s="84"/>
      <c r="DHR34" s="84"/>
      <c r="DHS34" s="84"/>
      <c r="DHT34" s="84"/>
      <c r="DHU34" s="84"/>
      <c r="DHV34" s="84"/>
      <c r="DHW34" s="84"/>
      <c r="DHX34" s="84"/>
      <c r="DHY34" s="84"/>
      <c r="DHZ34" s="84"/>
      <c r="DIA34" s="84"/>
      <c r="DIB34" s="84"/>
      <c r="DIC34" s="84"/>
      <c r="DID34" s="84"/>
      <c r="DIE34" s="84"/>
      <c r="DIF34" s="84"/>
      <c r="DIG34" s="84"/>
      <c r="DIH34" s="84"/>
      <c r="DII34" s="84"/>
      <c r="DIJ34" s="84"/>
      <c r="DIK34" s="84"/>
      <c r="DIL34" s="84"/>
      <c r="DIM34" s="84"/>
      <c r="DIN34" s="84"/>
      <c r="DIO34" s="84"/>
      <c r="DIP34" s="84"/>
      <c r="DIQ34" s="84"/>
      <c r="DIR34" s="84"/>
      <c r="DIS34" s="84"/>
      <c r="DIT34" s="84"/>
      <c r="DIU34" s="84"/>
      <c r="DIV34" s="84"/>
      <c r="DIW34" s="84"/>
      <c r="DIX34" s="84"/>
      <c r="DIY34" s="84"/>
      <c r="DIZ34" s="84"/>
      <c r="DJA34" s="84"/>
      <c r="DJB34" s="84"/>
      <c r="DJC34" s="84"/>
      <c r="DJD34" s="84"/>
      <c r="DJE34" s="84"/>
      <c r="DJF34" s="84"/>
      <c r="DJG34" s="84"/>
      <c r="DJH34" s="84"/>
      <c r="DJI34" s="84"/>
      <c r="DJJ34" s="84"/>
      <c r="DJK34" s="84"/>
      <c r="DJL34" s="84"/>
      <c r="DJM34" s="84"/>
      <c r="DJN34" s="84"/>
      <c r="DJO34" s="84"/>
      <c r="DJP34" s="84"/>
      <c r="DJQ34" s="84"/>
      <c r="DJR34" s="84"/>
      <c r="DJS34" s="84"/>
      <c r="DJT34" s="84"/>
      <c r="DJU34" s="84"/>
      <c r="DJV34" s="84"/>
      <c r="DJW34" s="84"/>
      <c r="DJX34" s="84"/>
      <c r="DJY34" s="84"/>
      <c r="DJZ34" s="84"/>
      <c r="DKA34" s="84"/>
      <c r="DKB34" s="84"/>
      <c r="DKC34" s="84"/>
      <c r="DKD34" s="84"/>
      <c r="DKE34" s="84"/>
      <c r="DKF34" s="84"/>
      <c r="DKG34" s="84"/>
      <c r="DKH34" s="84"/>
      <c r="DKI34" s="84"/>
      <c r="DKJ34" s="84"/>
      <c r="DKK34" s="84"/>
      <c r="DKL34" s="84"/>
      <c r="DKM34" s="84"/>
      <c r="DKN34" s="84"/>
      <c r="DKO34" s="84"/>
      <c r="DKP34" s="84"/>
      <c r="DKQ34" s="84"/>
      <c r="DKR34" s="84"/>
      <c r="DKS34" s="84"/>
      <c r="DKT34" s="84"/>
      <c r="DKU34" s="84"/>
      <c r="DKV34" s="84"/>
      <c r="DKW34" s="84"/>
      <c r="DKX34" s="84"/>
      <c r="DKY34" s="84"/>
      <c r="DKZ34" s="84"/>
      <c r="DLA34" s="84"/>
      <c r="DLB34" s="84"/>
      <c r="DLC34" s="84"/>
      <c r="DLD34" s="84"/>
      <c r="DLE34" s="84"/>
      <c r="DLF34" s="84"/>
      <c r="DLG34" s="84"/>
      <c r="DLH34" s="84"/>
      <c r="DLI34" s="84"/>
      <c r="DLJ34" s="84"/>
      <c r="DLK34" s="84"/>
      <c r="DLL34" s="84"/>
      <c r="DLM34" s="84"/>
      <c r="DLN34" s="84"/>
      <c r="DLO34" s="84"/>
      <c r="DLP34" s="84"/>
      <c r="DLQ34" s="84"/>
      <c r="DLR34" s="84"/>
      <c r="DLS34" s="84"/>
      <c r="DLT34" s="84"/>
      <c r="DLU34" s="84"/>
      <c r="DLV34" s="84"/>
      <c r="DLW34" s="84"/>
      <c r="DLX34" s="84"/>
      <c r="DLY34" s="84"/>
      <c r="DLZ34" s="84"/>
      <c r="DMA34" s="84"/>
      <c r="DMB34" s="84"/>
      <c r="DMC34" s="84"/>
      <c r="DMD34" s="84"/>
      <c r="DME34" s="84"/>
      <c r="DMF34" s="84"/>
      <c r="DMG34" s="84"/>
      <c r="DMH34" s="84"/>
      <c r="DMI34" s="84"/>
      <c r="DMJ34" s="84"/>
      <c r="DMK34" s="84"/>
      <c r="DML34" s="84"/>
      <c r="DMM34" s="84"/>
      <c r="DMN34" s="84"/>
      <c r="DMO34" s="84"/>
      <c r="DMP34" s="84"/>
      <c r="DMQ34" s="84"/>
      <c r="DMR34" s="84"/>
      <c r="DMS34" s="84"/>
      <c r="DMT34" s="84"/>
      <c r="DMU34" s="84"/>
      <c r="DMV34" s="84"/>
      <c r="DMW34" s="84"/>
      <c r="DMX34" s="84"/>
      <c r="DMY34" s="84"/>
      <c r="DMZ34" s="84"/>
      <c r="DNA34" s="84"/>
      <c r="DNB34" s="84"/>
      <c r="DNC34" s="84"/>
      <c r="DND34" s="84"/>
      <c r="DNE34" s="84"/>
      <c r="DNF34" s="84"/>
      <c r="DNG34" s="84"/>
      <c r="DNH34" s="84"/>
      <c r="DNI34" s="84"/>
      <c r="DNJ34" s="84"/>
      <c r="DNK34" s="84"/>
      <c r="DNL34" s="84"/>
      <c r="DNM34" s="84"/>
      <c r="DNN34" s="84"/>
      <c r="DNO34" s="84"/>
      <c r="DNP34" s="84"/>
      <c r="DNQ34" s="84"/>
      <c r="DNR34" s="84"/>
      <c r="DNS34" s="84"/>
      <c r="DNT34" s="84"/>
      <c r="DNU34" s="84"/>
      <c r="DNV34" s="84"/>
      <c r="DNW34" s="84"/>
      <c r="DNX34" s="84"/>
      <c r="DNY34" s="84"/>
      <c r="DNZ34" s="84"/>
      <c r="DOA34" s="84"/>
      <c r="DOB34" s="84"/>
      <c r="DOC34" s="84"/>
      <c r="DOD34" s="84"/>
      <c r="DOE34" s="84"/>
      <c r="DOF34" s="84"/>
      <c r="DOG34" s="84"/>
      <c r="DOH34" s="84"/>
      <c r="DOI34" s="84"/>
      <c r="DOJ34" s="84"/>
      <c r="DOK34" s="84"/>
      <c r="DOL34" s="84"/>
      <c r="DOM34" s="84"/>
      <c r="DON34" s="84"/>
      <c r="DOO34" s="84"/>
      <c r="DOP34" s="84"/>
      <c r="DOQ34" s="84"/>
      <c r="DOR34" s="84"/>
      <c r="DOS34" s="84"/>
      <c r="DOT34" s="84"/>
      <c r="DOU34" s="84"/>
      <c r="DOV34" s="84"/>
      <c r="DOW34" s="84"/>
      <c r="DOX34" s="84"/>
      <c r="DOY34" s="84"/>
      <c r="DOZ34" s="84"/>
      <c r="DPA34" s="84"/>
      <c r="DPB34" s="84"/>
      <c r="DPC34" s="84"/>
      <c r="DPD34" s="84"/>
      <c r="DPE34" s="84"/>
      <c r="DPF34" s="84"/>
      <c r="DPG34" s="84"/>
      <c r="DPH34" s="84"/>
      <c r="DPI34" s="84"/>
      <c r="DPJ34" s="84"/>
      <c r="DPK34" s="84"/>
      <c r="DPL34" s="84"/>
      <c r="DPM34" s="84"/>
      <c r="DPN34" s="84"/>
      <c r="DPO34" s="84"/>
      <c r="DPP34" s="84"/>
      <c r="DPQ34" s="84"/>
      <c r="DPR34" s="84"/>
      <c r="DPS34" s="84"/>
      <c r="DPT34" s="84"/>
      <c r="DPU34" s="84"/>
      <c r="DPV34" s="84"/>
      <c r="DPW34" s="84"/>
      <c r="DPX34" s="84"/>
      <c r="DPY34" s="84"/>
      <c r="DPZ34" s="84"/>
      <c r="DQA34" s="84"/>
      <c r="DQB34" s="84"/>
      <c r="DQC34" s="84"/>
      <c r="DQD34" s="84"/>
      <c r="DQE34" s="84"/>
      <c r="DQF34" s="84"/>
      <c r="DQG34" s="84"/>
      <c r="DQH34" s="84"/>
      <c r="DQI34" s="84"/>
      <c r="DQJ34" s="84"/>
      <c r="DQK34" s="84"/>
      <c r="DQL34" s="84"/>
      <c r="DQM34" s="84"/>
      <c r="DQN34" s="84"/>
      <c r="DQO34" s="84"/>
      <c r="DQP34" s="84"/>
      <c r="DQQ34" s="84"/>
      <c r="DQR34" s="84"/>
      <c r="DQS34" s="84"/>
      <c r="DQT34" s="84"/>
      <c r="DQU34" s="84"/>
      <c r="DQV34" s="84"/>
      <c r="DQW34" s="84"/>
      <c r="DQX34" s="84"/>
      <c r="DQY34" s="84"/>
      <c r="DQZ34" s="84"/>
      <c r="DRA34" s="84"/>
      <c r="DRB34" s="84"/>
      <c r="DRC34" s="84"/>
      <c r="DRD34" s="84"/>
      <c r="DRE34" s="84"/>
      <c r="DRF34" s="84"/>
      <c r="DRG34" s="84"/>
      <c r="DRH34" s="84"/>
      <c r="DRI34" s="84"/>
      <c r="DRJ34" s="84"/>
      <c r="DRK34" s="84"/>
      <c r="DRL34" s="84"/>
      <c r="DRM34" s="84"/>
      <c r="DRN34" s="84"/>
      <c r="DRO34" s="84"/>
      <c r="DRP34" s="84"/>
      <c r="DRQ34" s="84"/>
      <c r="DRR34" s="84"/>
      <c r="DRS34" s="84"/>
      <c r="DRT34" s="84"/>
      <c r="DRU34" s="84"/>
      <c r="DRV34" s="84"/>
      <c r="DRW34" s="84"/>
      <c r="DRX34" s="84"/>
      <c r="DRY34" s="84"/>
      <c r="DRZ34" s="84"/>
      <c r="DSA34" s="84"/>
      <c r="DSB34" s="84"/>
      <c r="DSC34" s="84"/>
      <c r="DSD34" s="84"/>
      <c r="DSE34" s="84"/>
      <c r="DSF34" s="84"/>
      <c r="DSG34" s="84"/>
      <c r="DSH34" s="84"/>
      <c r="DSI34" s="84"/>
      <c r="DSJ34" s="84"/>
      <c r="DSK34" s="84"/>
      <c r="DSL34" s="84"/>
      <c r="DSM34" s="84"/>
      <c r="DSN34" s="84"/>
      <c r="DSO34" s="84"/>
      <c r="DSP34" s="84"/>
      <c r="DSQ34" s="84"/>
      <c r="DSR34" s="84"/>
      <c r="DSS34" s="84"/>
      <c r="DST34" s="84"/>
      <c r="DSU34" s="84"/>
      <c r="DSV34" s="84"/>
      <c r="DSW34" s="84"/>
      <c r="DSX34" s="84"/>
      <c r="DSY34" s="84"/>
      <c r="DSZ34" s="84"/>
      <c r="DTA34" s="84"/>
      <c r="DTB34" s="84"/>
      <c r="DTC34" s="84"/>
      <c r="DTD34" s="84"/>
      <c r="DTE34" s="84"/>
      <c r="DTF34" s="84"/>
      <c r="DTG34" s="84"/>
      <c r="DTH34" s="84"/>
      <c r="DTI34" s="84"/>
      <c r="DTJ34" s="84"/>
      <c r="DTK34" s="84"/>
      <c r="DTL34" s="84"/>
      <c r="DTM34" s="84"/>
      <c r="DTN34" s="84"/>
      <c r="DTO34" s="84"/>
      <c r="DTP34" s="84"/>
      <c r="DTQ34" s="84"/>
      <c r="DTR34" s="84"/>
      <c r="DTS34" s="84"/>
      <c r="DTT34" s="84"/>
      <c r="DTU34" s="84"/>
      <c r="DTV34" s="84"/>
      <c r="DTW34" s="84"/>
      <c r="DTX34" s="84"/>
      <c r="DTY34" s="84"/>
      <c r="DTZ34" s="84"/>
      <c r="DUA34" s="84"/>
      <c r="DUB34" s="84"/>
      <c r="DUC34" s="84"/>
      <c r="DUD34" s="84"/>
      <c r="DUE34" s="84"/>
      <c r="DUF34" s="84"/>
      <c r="DUG34" s="84"/>
      <c r="DUH34" s="84"/>
      <c r="DUI34" s="84"/>
      <c r="DUJ34" s="84"/>
      <c r="DUK34" s="84"/>
      <c r="DUL34" s="84"/>
      <c r="DUM34" s="84"/>
      <c r="DUN34" s="84"/>
      <c r="DUO34" s="84"/>
      <c r="DUP34" s="84"/>
      <c r="DUQ34" s="84"/>
      <c r="DUR34" s="84"/>
      <c r="DUS34" s="84"/>
      <c r="DUT34" s="84"/>
      <c r="DUU34" s="84"/>
      <c r="DUV34" s="84"/>
      <c r="DUW34" s="84"/>
      <c r="DUX34" s="84"/>
      <c r="DUY34" s="84"/>
      <c r="DUZ34" s="84"/>
      <c r="DVA34" s="84"/>
      <c r="DVB34" s="84"/>
      <c r="DVC34" s="84"/>
      <c r="DVD34" s="84"/>
      <c r="DVE34" s="84"/>
      <c r="DVF34" s="84"/>
      <c r="DVG34" s="84"/>
      <c r="DVH34" s="84"/>
      <c r="DVI34" s="84"/>
      <c r="DVJ34" s="84"/>
      <c r="DVK34" s="84"/>
      <c r="DVL34" s="84"/>
      <c r="DVM34" s="84"/>
      <c r="DVN34" s="84"/>
      <c r="DVO34" s="84"/>
      <c r="DVP34" s="84"/>
      <c r="DVQ34" s="84"/>
      <c r="DVR34" s="84"/>
      <c r="DVS34" s="84"/>
      <c r="DVT34" s="84"/>
      <c r="DVU34" s="84"/>
      <c r="DVV34" s="84"/>
      <c r="DVW34" s="84"/>
      <c r="DVX34" s="84"/>
      <c r="DVY34" s="84"/>
      <c r="DVZ34" s="84"/>
      <c r="DWA34" s="84"/>
      <c r="DWB34" s="84"/>
      <c r="DWC34" s="84"/>
      <c r="DWD34" s="84"/>
      <c r="DWE34" s="84"/>
      <c r="DWF34" s="84"/>
      <c r="DWG34" s="84"/>
      <c r="DWH34" s="84"/>
      <c r="DWI34" s="84"/>
      <c r="DWJ34" s="84"/>
      <c r="DWK34" s="84"/>
      <c r="DWL34" s="84"/>
      <c r="DWM34" s="84"/>
      <c r="DWN34" s="84"/>
      <c r="DWO34" s="84"/>
      <c r="DWP34" s="84"/>
      <c r="DWQ34" s="84"/>
      <c r="DWR34" s="84"/>
      <c r="DWS34" s="84"/>
      <c r="DWT34" s="84"/>
      <c r="DWU34" s="84"/>
      <c r="DWV34" s="84"/>
      <c r="DWW34" s="84"/>
      <c r="DWX34" s="84"/>
      <c r="DWY34" s="84"/>
      <c r="DWZ34" s="84"/>
      <c r="DXA34" s="84"/>
      <c r="DXB34" s="84"/>
      <c r="DXC34" s="84"/>
      <c r="DXD34" s="84"/>
      <c r="DXE34" s="84"/>
      <c r="DXF34" s="84"/>
      <c r="DXG34" s="84"/>
      <c r="DXH34" s="84"/>
      <c r="DXI34" s="84"/>
      <c r="DXJ34" s="84"/>
      <c r="DXK34" s="84"/>
      <c r="DXL34" s="84"/>
      <c r="DXM34" s="84"/>
      <c r="DXN34" s="84"/>
      <c r="DXO34" s="84"/>
      <c r="DXP34" s="84"/>
      <c r="DXQ34" s="84"/>
      <c r="DXR34" s="84"/>
      <c r="DXS34" s="84"/>
      <c r="DXT34" s="84"/>
      <c r="DXU34" s="84"/>
      <c r="DXV34" s="84"/>
      <c r="DXW34" s="84"/>
      <c r="DXX34" s="84"/>
      <c r="DXY34" s="84"/>
      <c r="DXZ34" s="84"/>
      <c r="DYA34" s="84"/>
      <c r="DYB34" s="84"/>
      <c r="DYC34" s="84"/>
      <c r="DYD34" s="84"/>
      <c r="DYE34" s="84"/>
      <c r="DYF34" s="84"/>
      <c r="DYG34" s="84"/>
      <c r="DYH34" s="84"/>
      <c r="DYI34" s="84"/>
      <c r="DYJ34" s="84"/>
      <c r="DYK34" s="84"/>
      <c r="DYL34" s="84"/>
      <c r="DYM34" s="84"/>
      <c r="DYN34" s="84"/>
      <c r="DYO34" s="84"/>
      <c r="DYP34" s="84"/>
      <c r="DYQ34" s="84"/>
      <c r="DYR34" s="84"/>
      <c r="DYS34" s="84"/>
      <c r="DYT34" s="84"/>
      <c r="DYU34" s="84"/>
      <c r="DYV34" s="84"/>
      <c r="DYW34" s="84"/>
      <c r="DYX34" s="84"/>
      <c r="DYY34" s="84"/>
      <c r="DYZ34" s="84"/>
      <c r="DZA34" s="84"/>
      <c r="DZB34" s="84"/>
      <c r="DZC34" s="84"/>
      <c r="DZD34" s="84"/>
      <c r="DZE34" s="84"/>
      <c r="DZF34" s="84"/>
      <c r="DZG34" s="84"/>
      <c r="DZH34" s="84"/>
      <c r="DZI34" s="84"/>
      <c r="DZJ34" s="84"/>
      <c r="DZK34" s="84"/>
      <c r="DZL34" s="84"/>
      <c r="DZM34" s="84"/>
      <c r="DZN34" s="84"/>
      <c r="DZO34" s="84"/>
      <c r="DZP34" s="84"/>
      <c r="DZQ34" s="84"/>
      <c r="DZR34" s="84"/>
      <c r="DZS34" s="84"/>
      <c r="DZT34" s="84"/>
      <c r="DZU34" s="84"/>
      <c r="DZV34" s="84"/>
      <c r="DZW34" s="84"/>
      <c r="DZX34" s="84"/>
      <c r="DZY34" s="84"/>
      <c r="DZZ34" s="84"/>
      <c r="EAA34" s="84"/>
      <c r="EAB34" s="84"/>
      <c r="EAC34" s="84"/>
      <c r="EAD34" s="84"/>
      <c r="EAE34" s="84"/>
      <c r="EAF34" s="84"/>
      <c r="EAG34" s="84"/>
      <c r="EAH34" s="84"/>
      <c r="EAI34" s="84"/>
      <c r="EAJ34" s="84"/>
      <c r="EAK34" s="84"/>
      <c r="EAL34" s="84"/>
      <c r="EAM34" s="84"/>
      <c r="EAN34" s="84"/>
      <c r="EAO34" s="84"/>
      <c r="EAP34" s="84"/>
      <c r="EAQ34" s="84"/>
      <c r="EAR34" s="84"/>
      <c r="EAS34" s="84"/>
      <c r="EAT34" s="84"/>
      <c r="EAU34" s="84"/>
      <c r="EAV34" s="84"/>
      <c r="EAW34" s="84"/>
      <c r="EAX34" s="84"/>
      <c r="EAY34" s="84"/>
      <c r="EAZ34" s="84"/>
      <c r="EBA34" s="84"/>
      <c r="EBB34" s="84"/>
      <c r="EBC34" s="84"/>
      <c r="EBD34" s="84"/>
      <c r="EBE34" s="84"/>
      <c r="EBF34" s="84"/>
      <c r="EBG34" s="84"/>
      <c r="EBH34" s="84"/>
      <c r="EBI34" s="84"/>
      <c r="EBJ34" s="84"/>
      <c r="EBK34" s="84"/>
      <c r="EBL34" s="84"/>
      <c r="EBM34" s="84"/>
      <c r="EBN34" s="84"/>
      <c r="EBO34" s="84"/>
      <c r="EBP34" s="84"/>
      <c r="EBQ34" s="84"/>
      <c r="EBR34" s="84"/>
      <c r="EBS34" s="84"/>
      <c r="EBT34" s="84"/>
      <c r="EBU34" s="84"/>
      <c r="EBV34" s="84"/>
      <c r="EBW34" s="84"/>
      <c r="EBX34" s="84"/>
      <c r="EBY34" s="84"/>
      <c r="EBZ34" s="84"/>
      <c r="ECA34" s="84"/>
      <c r="ECB34" s="84"/>
      <c r="ECC34" s="84"/>
      <c r="ECD34" s="84"/>
      <c r="ECE34" s="84"/>
      <c r="ECF34" s="84"/>
      <c r="ECG34" s="84"/>
      <c r="ECH34" s="84"/>
      <c r="ECI34" s="84"/>
      <c r="ECJ34" s="84"/>
      <c r="ECK34" s="84"/>
      <c r="ECL34" s="84"/>
      <c r="ECM34" s="84"/>
      <c r="ECN34" s="84"/>
      <c r="ECO34" s="84"/>
      <c r="ECP34" s="84"/>
      <c r="ECQ34" s="84"/>
      <c r="ECR34" s="84"/>
      <c r="ECS34" s="84"/>
      <c r="ECT34" s="84"/>
      <c r="ECU34" s="84"/>
      <c r="ECV34" s="84"/>
      <c r="ECW34" s="84"/>
      <c r="ECX34" s="84"/>
      <c r="ECY34" s="84"/>
      <c r="ECZ34" s="84"/>
      <c r="EDA34" s="84"/>
      <c r="EDB34" s="84"/>
      <c r="EDC34" s="84"/>
      <c r="EDD34" s="84"/>
      <c r="EDE34" s="84"/>
      <c r="EDF34" s="84"/>
      <c r="EDG34" s="84"/>
      <c r="EDH34" s="84"/>
      <c r="EDI34" s="84"/>
      <c r="EDJ34" s="84"/>
      <c r="EDK34" s="84"/>
      <c r="EDL34" s="84"/>
      <c r="EDM34" s="84"/>
      <c r="EDN34" s="84"/>
      <c r="EDO34" s="84"/>
      <c r="EDP34" s="84"/>
      <c r="EDQ34" s="84"/>
      <c r="EDR34" s="84"/>
      <c r="EDS34" s="84"/>
      <c r="EDT34" s="84"/>
      <c r="EDU34" s="84"/>
      <c r="EDV34" s="84"/>
      <c r="EDW34" s="84"/>
      <c r="EDX34" s="84"/>
      <c r="EDY34" s="84"/>
      <c r="EDZ34" s="84"/>
      <c r="EEA34" s="84"/>
      <c r="EEB34" s="84"/>
      <c r="EEC34" s="84"/>
      <c r="EED34" s="84"/>
      <c r="EEE34" s="84"/>
      <c r="EEF34" s="84"/>
      <c r="EEG34" s="84"/>
      <c r="EEH34" s="84"/>
      <c r="EEI34" s="84"/>
      <c r="EEJ34" s="84"/>
      <c r="EEK34" s="84"/>
      <c r="EEL34" s="84"/>
      <c r="EEM34" s="84"/>
      <c r="EEN34" s="84"/>
      <c r="EEO34" s="84"/>
      <c r="EEP34" s="84"/>
      <c r="EEQ34" s="84"/>
      <c r="EER34" s="84"/>
      <c r="EES34" s="84"/>
      <c r="EET34" s="84"/>
      <c r="EEU34" s="84"/>
      <c r="EEV34" s="84"/>
      <c r="EEW34" s="84"/>
      <c r="EEX34" s="84"/>
      <c r="EEY34" s="84"/>
      <c r="EEZ34" s="84"/>
      <c r="EFA34" s="84"/>
      <c r="EFB34" s="84"/>
      <c r="EFC34" s="84"/>
      <c r="EFD34" s="84"/>
      <c r="EFE34" s="84"/>
      <c r="EFF34" s="84"/>
      <c r="EFG34" s="84"/>
      <c r="EFH34" s="84"/>
      <c r="EFI34" s="84"/>
      <c r="EFJ34" s="84"/>
      <c r="EFK34" s="84"/>
      <c r="EFL34" s="84"/>
      <c r="EFM34" s="84"/>
      <c r="EFN34" s="84"/>
      <c r="EFO34" s="84"/>
      <c r="EFP34" s="84"/>
      <c r="EFQ34" s="84"/>
      <c r="EFR34" s="84"/>
      <c r="EFS34" s="84"/>
      <c r="EFT34" s="84"/>
      <c r="EFU34" s="84"/>
      <c r="EFV34" s="84"/>
      <c r="EFW34" s="84"/>
      <c r="EFX34" s="84"/>
      <c r="EFY34" s="84"/>
      <c r="EFZ34" s="84"/>
      <c r="EGA34" s="84"/>
      <c r="EGB34" s="84"/>
      <c r="EGC34" s="84"/>
      <c r="EGD34" s="84"/>
      <c r="EGE34" s="84"/>
      <c r="EGF34" s="84"/>
      <c r="EGG34" s="84"/>
      <c r="EGH34" s="84"/>
      <c r="EGI34" s="84"/>
      <c r="EGJ34" s="84"/>
      <c r="EGK34" s="84"/>
      <c r="EGL34" s="84"/>
      <c r="EGM34" s="84"/>
      <c r="EGN34" s="84"/>
      <c r="EGO34" s="84"/>
      <c r="EGP34" s="84"/>
      <c r="EGQ34" s="84"/>
      <c r="EGR34" s="84"/>
      <c r="EGS34" s="84"/>
      <c r="EGT34" s="84"/>
      <c r="EGU34" s="84"/>
      <c r="EGV34" s="84"/>
      <c r="EGW34" s="84"/>
      <c r="EGX34" s="84"/>
      <c r="EGY34" s="84"/>
      <c r="EGZ34" s="84"/>
      <c r="EHA34" s="84"/>
      <c r="EHB34" s="84"/>
      <c r="EHC34" s="84"/>
      <c r="EHD34" s="84"/>
      <c r="EHE34" s="84"/>
      <c r="EHF34" s="84"/>
      <c r="EHG34" s="84"/>
      <c r="EHH34" s="84"/>
      <c r="EHI34" s="84"/>
      <c r="EHJ34" s="84"/>
      <c r="EHK34" s="84"/>
      <c r="EHL34" s="84"/>
      <c r="EHM34" s="84"/>
      <c r="EHN34" s="84"/>
      <c r="EHO34" s="84"/>
      <c r="EHP34" s="84"/>
      <c r="EHQ34" s="84"/>
      <c r="EHR34" s="84"/>
      <c r="EHS34" s="84"/>
      <c r="EHT34" s="84"/>
      <c r="EHU34" s="84"/>
      <c r="EHV34" s="84"/>
      <c r="EHW34" s="84"/>
      <c r="EHX34" s="84"/>
      <c r="EHY34" s="84"/>
      <c r="EHZ34" s="84"/>
      <c r="EIA34" s="84"/>
      <c r="EIB34" s="84"/>
      <c r="EIC34" s="84"/>
      <c r="EID34" s="84"/>
      <c r="EIE34" s="84"/>
      <c r="EIF34" s="84"/>
      <c r="EIG34" s="84"/>
      <c r="EIH34" s="84"/>
      <c r="EII34" s="84"/>
      <c r="EIJ34" s="84"/>
      <c r="EIK34" s="84"/>
      <c r="EIL34" s="84"/>
      <c r="EIM34" s="84"/>
      <c r="EIN34" s="84"/>
      <c r="EIO34" s="84"/>
      <c r="EIP34" s="84"/>
      <c r="EIQ34" s="84"/>
      <c r="EIR34" s="84"/>
      <c r="EIS34" s="84"/>
      <c r="EIT34" s="84"/>
      <c r="EIU34" s="84"/>
      <c r="EIV34" s="84"/>
      <c r="EIW34" s="84"/>
      <c r="EIX34" s="84"/>
      <c r="EIY34" s="84"/>
      <c r="EIZ34" s="84"/>
      <c r="EJA34" s="84"/>
      <c r="EJB34" s="84"/>
      <c r="EJC34" s="84"/>
      <c r="EJD34" s="84"/>
      <c r="EJE34" s="84"/>
      <c r="EJF34" s="84"/>
      <c r="EJG34" s="84"/>
      <c r="EJH34" s="84"/>
      <c r="EJI34" s="84"/>
      <c r="EJJ34" s="84"/>
      <c r="EJK34" s="84"/>
      <c r="EJL34" s="84"/>
      <c r="EJM34" s="84"/>
      <c r="EJN34" s="84"/>
      <c r="EJO34" s="84"/>
      <c r="EJP34" s="84"/>
      <c r="EJQ34" s="84"/>
      <c r="EJR34" s="84"/>
      <c r="EJS34" s="84"/>
      <c r="EJT34" s="84"/>
      <c r="EJU34" s="84"/>
      <c r="EJV34" s="84"/>
      <c r="EJW34" s="84"/>
      <c r="EJX34" s="84"/>
      <c r="EJY34" s="84"/>
      <c r="EJZ34" s="84"/>
      <c r="EKA34" s="84"/>
      <c r="EKB34" s="84"/>
      <c r="EKC34" s="84"/>
      <c r="EKD34" s="84"/>
      <c r="EKE34" s="84"/>
      <c r="EKF34" s="84"/>
      <c r="EKG34" s="84"/>
      <c r="EKH34" s="84"/>
      <c r="EKI34" s="84"/>
      <c r="EKJ34" s="84"/>
      <c r="EKK34" s="84"/>
      <c r="EKL34" s="84"/>
      <c r="EKM34" s="84"/>
      <c r="EKN34" s="84"/>
      <c r="EKO34" s="84"/>
      <c r="EKP34" s="84"/>
      <c r="EKQ34" s="84"/>
      <c r="EKR34" s="84"/>
      <c r="EKS34" s="84"/>
      <c r="EKT34" s="84"/>
      <c r="EKU34" s="84"/>
      <c r="EKV34" s="84"/>
      <c r="EKW34" s="84"/>
      <c r="EKX34" s="84"/>
      <c r="EKY34" s="84"/>
      <c r="EKZ34" s="84"/>
      <c r="ELA34" s="84"/>
      <c r="ELB34" s="84"/>
      <c r="ELC34" s="84"/>
      <c r="ELD34" s="84"/>
      <c r="ELE34" s="84"/>
      <c r="ELF34" s="84"/>
      <c r="ELG34" s="84"/>
      <c r="ELH34" s="84"/>
      <c r="ELI34" s="84"/>
      <c r="ELJ34" s="84"/>
      <c r="ELK34" s="84"/>
      <c r="ELL34" s="84"/>
      <c r="ELM34" s="84"/>
      <c r="ELN34" s="84"/>
      <c r="ELO34" s="84"/>
      <c r="ELP34" s="84"/>
      <c r="ELQ34" s="84"/>
      <c r="ELR34" s="84"/>
      <c r="ELS34" s="84"/>
      <c r="ELT34" s="84"/>
      <c r="ELU34" s="84"/>
      <c r="ELV34" s="84"/>
      <c r="ELW34" s="84"/>
      <c r="ELX34" s="84"/>
      <c r="ELY34" s="84"/>
      <c r="ELZ34" s="84"/>
      <c r="EMA34" s="84"/>
      <c r="EMB34" s="84"/>
      <c r="EMC34" s="84"/>
      <c r="EMD34" s="84"/>
      <c r="EME34" s="84"/>
      <c r="EMF34" s="84"/>
      <c r="EMG34" s="84"/>
      <c r="EMH34" s="84"/>
      <c r="EMI34" s="84"/>
      <c r="EMJ34" s="84"/>
      <c r="EMK34" s="84"/>
      <c r="EML34" s="84"/>
      <c r="EMM34" s="84"/>
      <c r="EMN34" s="84"/>
      <c r="EMO34" s="84"/>
      <c r="EMP34" s="84"/>
      <c r="EMQ34" s="84"/>
      <c r="EMR34" s="84"/>
      <c r="EMS34" s="84"/>
      <c r="EMT34" s="84"/>
      <c r="EMU34" s="84"/>
      <c r="EMV34" s="84"/>
      <c r="EMW34" s="84"/>
      <c r="EMX34" s="84"/>
      <c r="EMY34" s="84"/>
      <c r="EMZ34" s="84"/>
      <c r="ENA34" s="84"/>
      <c r="ENB34" s="84"/>
      <c r="ENC34" s="84"/>
      <c r="END34" s="84"/>
      <c r="ENE34" s="84"/>
      <c r="ENF34" s="84"/>
      <c r="ENG34" s="84"/>
      <c r="ENH34" s="84"/>
      <c r="ENI34" s="84"/>
      <c r="ENJ34" s="84"/>
      <c r="ENK34" s="84"/>
      <c r="ENL34" s="84"/>
      <c r="ENM34" s="84"/>
      <c r="ENN34" s="84"/>
      <c r="ENO34" s="84"/>
      <c r="ENP34" s="84"/>
      <c r="ENQ34" s="84"/>
      <c r="ENR34" s="84"/>
      <c r="ENS34" s="84"/>
      <c r="ENT34" s="84"/>
      <c r="ENU34" s="84"/>
      <c r="ENV34" s="84"/>
      <c r="ENW34" s="84"/>
      <c r="ENX34" s="84"/>
      <c r="ENY34" s="84"/>
      <c r="ENZ34" s="84"/>
      <c r="EOA34" s="84"/>
      <c r="EOB34" s="84"/>
      <c r="EOC34" s="84"/>
      <c r="EOD34" s="84"/>
      <c r="EOE34" s="84"/>
      <c r="EOF34" s="84"/>
      <c r="EOG34" s="84"/>
      <c r="EOH34" s="84"/>
      <c r="EOI34" s="84"/>
      <c r="EOJ34" s="84"/>
      <c r="EOK34" s="84"/>
      <c r="EOL34" s="84"/>
      <c r="EOM34" s="84"/>
      <c r="EON34" s="84"/>
      <c r="EOO34" s="84"/>
      <c r="EOP34" s="84"/>
      <c r="EOQ34" s="84"/>
      <c r="EOR34" s="84"/>
      <c r="EOS34" s="84"/>
      <c r="EOT34" s="84"/>
      <c r="EOU34" s="84"/>
      <c r="EOV34" s="84"/>
      <c r="EOW34" s="84"/>
      <c r="EOX34" s="84"/>
      <c r="EOY34" s="84"/>
      <c r="EOZ34" s="84"/>
      <c r="EPA34" s="84"/>
      <c r="EPB34" s="84"/>
      <c r="EPC34" s="84"/>
      <c r="EPD34" s="84"/>
      <c r="EPE34" s="84"/>
      <c r="EPF34" s="84"/>
      <c r="EPG34" s="84"/>
      <c r="EPH34" s="84"/>
      <c r="EPI34" s="84"/>
      <c r="EPJ34" s="84"/>
      <c r="EPK34" s="84"/>
      <c r="EPL34" s="84"/>
      <c r="EPM34" s="84"/>
      <c r="EPN34" s="84"/>
      <c r="EPO34" s="84"/>
      <c r="EPP34" s="84"/>
      <c r="EPQ34" s="84"/>
      <c r="EPR34" s="84"/>
      <c r="EPS34" s="84"/>
      <c r="EPT34" s="84"/>
      <c r="EPU34" s="84"/>
      <c r="EPV34" s="84"/>
      <c r="EPW34" s="84"/>
      <c r="EPX34" s="84"/>
      <c r="EPY34" s="84"/>
      <c r="EPZ34" s="84"/>
      <c r="EQA34" s="84"/>
      <c r="EQB34" s="84"/>
      <c r="EQC34" s="84"/>
      <c r="EQD34" s="84"/>
      <c r="EQE34" s="84"/>
      <c r="EQF34" s="84"/>
      <c r="EQG34" s="84"/>
      <c r="EQH34" s="84"/>
      <c r="EQI34" s="84"/>
      <c r="EQJ34" s="84"/>
      <c r="EQK34" s="84"/>
      <c r="EQL34" s="84"/>
      <c r="EQM34" s="84"/>
      <c r="EQN34" s="84"/>
      <c r="EQO34" s="84"/>
      <c r="EQP34" s="84"/>
      <c r="EQQ34" s="84"/>
      <c r="EQR34" s="84"/>
      <c r="EQS34" s="84"/>
      <c r="EQT34" s="84"/>
      <c r="EQU34" s="84"/>
      <c r="EQV34" s="84"/>
      <c r="EQW34" s="84"/>
      <c r="EQX34" s="84"/>
      <c r="EQY34" s="84"/>
      <c r="EQZ34" s="84"/>
      <c r="ERA34" s="84"/>
      <c r="ERB34" s="84"/>
      <c r="ERC34" s="84"/>
      <c r="ERD34" s="84"/>
      <c r="ERE34" s="84"/>
      <c r="ERF34" s="84"/>
      <c r="ERG34" s="84"/>
      <c r="ERH34" s="84"/>
      <c r="ERI34" s="84"/>
      <c r="ERJ34" s="84"/>
      <c r="ERK34" s="84"/>
      <c r="ERL34" s="84"/>
      <c r="ERM34" s="84"/>
      <c r="ERN34" s="84"/>
      <c r="ERO34" s="84"/>
      <c r="ERP34" s="84"/>
      <c r="ERQ34" s="84"/>
      <c r="ERR34" s="84"/>
      <c r="ERS34" s="84"/>
      <c r="ERT34" s="84"/>
      <c r="ERU34" s="84"/>
      <c r="ERV34" s="84"/>
      <c r="ERW34" s="84"/>
      <c r="ERX34" s="84"/>
      <c r="ERY34" s="84"/>
      <c r="ERZ34" s="84"/>
      <c r="ESA34" s="84"/>
      <c r="ESB34" s="84"/>
      <c r="ESC34" s="84"/>
      <c r="ESD34" s="84"/>
      <c r="ESE34" s="84"/>
      <c r="ESF34" s="84"/>
      <c r="ESG34" s="84"/>
      <c r="ESH34" s="84"/>
      <c r="ESI34" s="84"/>
      <c r="ESJ34" s="84"/>
      <c r="ESK34" s="84"/>
      <c r="ESL34" s="84"/>
      <c r="ESM34" s="84"/>
      <c r="ESN34" s="84"/>
      <c r="ESO34" s="84"/>
      <c r="ESP34" s="84"/>
      <c r="ESQ34" s="84"/>
      <c r="ESR34" s="84"/>
      <c r="ESS34" s="84"/>
      <c r="EST34" s="84"/>
      <c r="ESU34" s="84"/>
      <c r="ESV34" s="84"/>
      <c r="ESW34" s="84"/>
      <c r="ESX34" s="84"/>
      <c r="ESY34" s="84"/>
      <c r="ESZ34" s="84"/>
      <c r="ETA34" s="84"/>
      <c r="ETB34" s="84"/>
      <c r="ETC34" s="84"/>
      <c r="ETD34" s="84"/>
      <c r="ETE34" s="84"/>
      <c r="ETF34" s="84"/>
      <c r="ETG34" s="84"/>
      <c r="ETH34" s="84"/>
      <c r="ETI34" s="84"/>
      <c r="ETJ34" s="84"/>
      <c r="ETK34" s="84"/>
      <c r="ETL34" s="84"/>
      <c r="ETM34" s="84"/>
      <c r="ETN34" s="84"/>
      <c r="ETO34" s="84"/>
      <c r="ETP34" s="84"/>
      <c r="ETQ34" s="84"/>
      <c r="ETR34" s="84"/>
      <c r="ETS34" s="84"/>
      <c r="ETT34" s="84"/>
      <c r="ETU34" s="84"/>
      <c r="ETV34" s="84"/>
      <c r="ETW34" s="84"/>
      <c r="ETX34" s="84"/>
      <c r="ETY34" s="84"/>
      <c r="ETZ34" s="84"/>
      <c r="EUA34" s="84"/>
      <c r="EUB34" s="84"/>
      <c r="EUC34" s="84"/>
      <c r="EUD34" s="84"/>
      <c r="EUE34" s="84"/>
      <c r="EUF34" s="84"/>
      <c r="EUG34" s="84"/>
      <c r="EUH34" s="84"/>
      <c r="EUI34" s="84"/>
      <c r="EUJ34" s="84"/>
      <c r="EUK34" s="84"/>
      <c r="EUL34" s="84"/>
      <c r="EUM34" s="84"/>
      <c r="EUN34" s="84"/>
      <c r="EUO34" s="84"/>
      <c r="EUP34" s="84"/>
      <c r="EUQ34" s="84"/>
      <c r="EUR34" s="84"/>
      <c r="EUS34" s="84"/>
      <c r="EUT34" s="84"/>
      <c r="EUU34" s="84"/>
      <c r="EUV34" s="84"/>
      <c r="EUW34" s="84"/>
      <c r="EUX34" s="84"/>
      <c r="EUY34" s="84"/>
      <c r="EUZ34" s="84"/>
      <c r="EVA34" s="84"/>
      <c r="EVB34" s="84"/>
      <c r="EVC34" s="84"/>
      <c r="EVD34" s="84"/>
      <c r="EVE34" s="84"/>
      <c r="EVF34" s="84"/>
      <c r="EVG34" s="84"/>
      <c r="EVH34" s="84"/>
      <c r="EVI34" s="84"/>
      <c r="EVJ34" s="84"/>
      <c r="EVK34" s="84"/>
      <c r="EVL34" s="84"/>
      <c r="EVM34" s="84"/>
      <c r="EVN34" s="84"/>
      <c r="EVO34" s="84"/>
      <c r="EVP34" s="84"/>
      <c r="EVQ34" s="84"/>
      <c r="EVR34" s="84"/>
      <c r="EVS34" s="84"/>
      <c r="EVT34" s="84"/>
      <c r="EVU34" s="84"/>
      <c r="EVV34" s="84"/>
      <c r="EVW34" s="84"/>
      <c r="EVX34" s="84"/>
      <c r="EVY34" s="84"/>
      <c r="EVZ34" s="84"/>
      <c r="EWA34" s="84"/>
      <c r="EWB34" s="84"/>
      <c r="EWC34" s="84"/>
      <c r="EWD34" s="84"/>
      <c r="EWE34" s="84"/>
      <c r="EWF34" s="84"/>
      <c r="EWG34" s="84"/>
      <c r="EWH34" s="84"/>
      <c r="EWI34" s="84"/>
      <c r="EWJ34" s="84"/>
      <c r="EWK34" s="84"/>
      <c r="EWL34" s="84"/>
      <c r="EWM34" s="84"/>
      <c r="EWN34" s="84"/>
      <c r="EWO34" s="84"/>
      <c r="EWP34" s="84"/>
      <c r="EWQ34" s="84"/>
      <c r="EWR34" s="84"/>
      <c r="EWS34" s="84"/>
      <c r="EWT34" s="84"/>
      <c r="EWU34" s="84"/>
      <c r="EWV34" s="84"/>
      <c r="EWW34" s="84"/>
      <c r="EWX34" s="84"/>
      <c r="EWY34" s="84"/>
      <c r="EWZ34" s="84"/>
      <c r="EXA34" s="84"/>
      <c r="EXB34" s="84"/>
      <c r="EXC34" s="84"/>
      <c r="EXD34" s="84"/>
      <c r="EXE34" s="84"/>
      <c r="EXF34" s="84"/>
      <c r="EXG34" s="84"/>
      <c r="EXH34" s="84"/>
      <c r="EXI34" s="84"/>
      <c r="EXJ34" s="84"/>
      <c r="EXK34" s="84"/>
      <c r="EXL34" s="84"/>
      <c r="EXM34" s="84"/>
      <c r="EXN34" s="84"/>
      <c r="EXO34" s="84"/>
      <c r="EXP34" s="84"/>
      <c r="EXQ34" s="84"/>
      <c r="EXR34" s="84"/>
      <c r="EXS34" s="84"/>
      <c r="EXT34" s="84"/>
      <c r="EXU34" s="84"/>
      <c r="EXV34" s="84"/>
      <c r="EXW34" s="84"/>
      <c r="EXX34" s="84"/>
      <c r="EXY34" s="84"/>
      <c r="EXZ34" s="84"/>
      <c r="EYA34" s="84"/>
      <c r="EYB34" s="84"/>
      <c r="EYC34" s="84"/>
      <c r="EYD34" s="84"/>
      <c r="EYE34" s="84"/>
      <c r="EYF34" s="84"/>
      <c r="EYG34" s="84"/>
      <c r="EYH34" s="84"/>
      <c r="EYI34" s="84"/>
      <c r="EYJ34" s="84"/>
      <c r="EYK34" s="84"/>
      <c r="EYL34" s="84"/>
      <c r="EYM34" s="84"/>
      <c r="EYN34" s="84"/>
      <c r="EYO34" s="84"/>
      <c r="EYP34" s="84"/>
      <c r="EYQ34" s="84"/>
      <c r="EYR34" s="84"/>
      <c r="EYS34" s="84"/>
      <c r="EYT34" s="84"/>
      <c r="EYU34" s="84"/>
      <c r="EYV34" s="84"/>
      <c r="EYW34" s="84"/>
      <c r="EYX34" s="84"/>
      <c r="EYY34" s="84"/>
      <c r="EYZ34" s="84"/>
      <c r="EZA34" s="84"/>
      <c r="EZB34" s="84"/>
      <c r="EZC34" s="84"/>
      <c r="EZD34" s="84"/>
      <c r="EZE34" s="84"/>
      <c r="EZF34" s="84"/>
      <c r="EZG34" s="84"/>
      <c r="EZH34" s="84"/>
      <c r="EZI34" s="84"/>
      <c r="EZJ34" s="84"/>
      <c r="EZK34" s="84"/>
      <c r="EZL34" s="84"/>
      <c r="EZM34" s="84"/>
      <c r="EZN34" s="84"/>
      <c r="EZO34" s="84"/>
      <c r="EZP34" s="84"/>
      <c r="EZQ34" s="84"/>
      <c r="EZR34" s="84"/>
      <c r="EZS34" s="84"/>
      <c r="EZT34" s="84"/>
      <c r="EZU34" s="84"/>
      <c r="EZV34" s="84"/>
      <c r="EZW34" s="84"/>
      <c r="EZX34" s="84"/>
      <c r="EZY34" s="84"/>
      <c r="EZZ34" s="84"/>
      <c r="FAA34" s="84"/>
      <c r="FAB34" s="84"/>
      <c r="FAC34" s="84"/>
      <c r="FAD34" s="84"/>
      <c r="FAE34" s="84"/>
      <c r="FAF34" s="84"/>
      <c r="FAG34" s="84"/>
      <c r="FAH34" s="84"/>
      <c r="FAI34" s="84"/>
      <c r="FAJ34" s="84"/>
      <c r="FAK34" s="84"/>
      <c r="FAL34" s="84"/>
      <c r="FAM34" s="84"/>
      <c r="FAN34" s="84"/>
      <c r="FAO34" s="84"/>
      <c r="FAP34" s="84"/>
      <c r="FAQ34" s="84"/>
      <c r="FAR34" s="84"/>
      <c r="FAS34" s="84"/>
      <c r="FAT34" s="84"/>
      <c r="FAU34" s="84"/>
      <c r="FAV34" s="84"/>
      <c r="FAW34" s="84"/>
      <c r="FAX34" s="84"/>
      <c r="FAY34" s="84"/>
      <c r="FAZ34" s="84"/>
      <c r="FBA34" s="84"/>
      <c r="FBB34" s="84"/>
      <c r="FBC34" s="84"/>
      <c r="FBD34" s="84"/>
      <c r="FBE34" s="84"/>
      <c r="FBF34" s="84"/>
      <c r="FBG34" s="84"/>
      <c r="FBH34" s="84"/>
      <c r="FBI34" s="84"/>
      <c r="FBJ34" s="84"/>
      <c r="FBK34" s="84"/>
      <c r="FBL34" s="84"/>
      <c r="FBM34" s="84"/>
      <c r="FBN34" s="84"/>
      <c r="FBO34" s="84"/>
      <c r="FBP34" s="84"/>
      <c r="FBQ34" s="84"/>
      <c r="FBR34" s="84"/>
      <c r="FBS34" s="84"/>
      <c r="FBT34" s="84"/>
      <c r="FBU34" s="84"/>
      <c r="FBV34" s="84"/>
      <c r="FBW34" s="84"/>
      <c r="FBX34" s="84"/>
      <c r="FBY34" s="84"/>
      <c r="FBZ34" s="84"/>
      <c r="FCA34" s="84"/>
      <c r="FCB34" s="84"/>
      <c r="FCC34" s="84"/>
      <c r="FCD34" s="84"/>
      <c r="FCE34" s="84"/>
      <c r="FCF34" s="84"/>
      <c r="FCG34" s="84"/>
      <c r="FCH34" s="84"/>
      <c r="FCI34" s="84"/>
      <c r="FCJ34" s="84"/>
      <c r="FCK34" s="84"/>
      <c r="FCL34" s="84"/>
      <c r="FCM34" s="84"/>
      <c r="FCN34" s="84"/>
      <c r="FCO34" s="84"/>
      <c r="FCP34" s="84"/>
      <c r="FCQ34" s="84"/>
      <c r="FCR34" s="84"/>
      <c r="FCS34" s="84"/>
      <c r="FCT34" s="84"/>
      <c r="FCU34" s="84"/>
      <c r="FCV34" s="84"/>
      <c r="FCW34" s="84"/>
      <c r="FCX34" s="84"/>
      <c r="FCY34" s="84"/>
      <c r="FCZ34" s="84"/>
      <c r="FDA34" s="84"/>
      <c r="FDB34" s="84"/>
      <c r="FDC34" s="84"/>
      <c r="FDD34" s="84"/>
      <c r="FDE34" s="84"/>
      <c r="FDF34" s="84"/>
      <c r="FDG34" s="84"/>
      <c r="FDH34" s="84"/>
      <c r="FDI34" s="84"/>
      <c r="FDJ34" s="84"/>
      <c r="FDK34" s="84"/>
      <c r="FDL34" s="84"/>
      <c r="FDM34" s="84"/>
      <c r="FDN34" s="84"/>
      <c r="FDO34" s="84"/>
      <c r="FDP34" s="84"/>
      <c r="FDQ34" s="84"/>
      <c r="FDR34" s="84"/>
      <c r="FDS34" s="84"/>
      <c r="FDT34" s="84"/>
      <c r="FDU34" s="84"/>
      <c r="FDV34" s="84"/>
      <c r="FDW34" s="84"/>
      <c r="FDX34" s="84"/>
      <c r="FDY34" s="84"/>
      <c r="FDZ34" s="84"/>
      <c r="FEA34" s="84"/>
      <c r="FEB34" s="84"/>
      <c r="FEC34" s="84"/>
      <c r="FED34" s="84"/>
      <c r="FEE34" s="84"/>
      <c r="FEF34" s="84"/>
      <c r="FEG34" s="84"/>
      <c r="FEH34" s="84"/>
      <c r="FEI34" s="84"/>
      <c r="FEJ34" s="84"/>
      <c r="FEK34" s="84"/>
      <c r="FEL34" s="84"/>
      <c r="FEM34" s="84"/>
      <c r="FEN34" s="84"/>
      <c r="FEO34" s="84"/>
      <c r="FEP34" s="84"/>
      <c r="FEQ34" s="84"/>
      <c r="FER34" s="84"/>
      <c r="FES34" s="84"/>
      <c r="FET34" s="84"/>
      <c r="FEU34" s="84"/>
      <c r="FEV34" s="84"/>
      <c r="FEW34" s="84"/>
      <c r="FEX34" s="84"/>
      <c r="FEY34" s="84"/>
      <c r="FEZ34" s="84"/>
      <c r="FFA34" s="84"/>
      <c r="FFB34" s="84"/>
      <c r="FFC34" s="84"/>
      <c r="FFD34" s="84"/>
      <c r="FFE34" s="84"/>
      <c r="FFF34" s="84"/>
      <c r="FFG34" s="84"/>
      <c r="FFH34" s="84"/>
      <c r="FFI34" s="84"/>
      <c r="FFJ34" s="84"/>
      <c r="FFK34" s="84"/>
      <c r="FFL34" s="84"/>
      <c r="FFM34" s="84"/>
      <c r="FFN34" s="84"/>
      <c r="FFO34" s="84"/>
      <c r="FFP34" s="84"/>
      <c r="FFQ34" s="84"/>
      <c r="FFR34" s="84"/>
      <c r="FFS34" s="84"/>
      <c r="FFT34" s="84"/>
      <c r="FFU34" s="84"/>
      <c r="FFV34" s="84"/>
      <c r="FFW34" s="84"/>
      <c r="FFX34" s="84"/>
      <c r="FFY34" s="84"/>
      <c r="FFZ34" s="84"/>
      <c r="FGA34" s="84"/>
      <c r="FGB34" s="84"/>
      <c r="FGC34" s="84"/>
      <c r="FGD34" s="84"/>
      <c r="FGE34" s="84"/>
      <c r="FGF34" s="84"/>
      <c r="FGG34" s="84"/>
      <c r="FGH34" s="84"/>
      <c r="FGI34" s="84"/>
      <c r="FGJ34" s="84"/>
      <c r="FGK34" s="84"/>
      <c r="FGL34" s="84"/>
      <c r="FGM34" s="84"/>
      <c r="FGN34" s="84"/>
      <c r="FGO34" s="84"/>
      <c r="FGP34" s="84"/>
      <c r="FGQ34" s="84"/>
      <c r="FGR34" s="84"/>
      <c r="FGS34" s="84"/>
      <c r="FGT34" s="84"/>
      <c r="FGU34" s="84"/>
      <c r="FGV34" s="84"/>
      <c r="FGW34" s="84"/>
      <c r="FGX34" s="84"/>
      <c r="FGY34" s="84"/>
      <c r="FGZ34" s="84"/>
      <c r="FHA34" s="84"/>
      <c r="FHB34" s="84"/>
      <c r="FHC34" s="84"/>
      <c r="FHD34" s="84"/>
      <c r="FHE34" s="84"/>
      <c r="FHF34" s="84"/>
      <c r="FHG34" s="84"/>
      <c r="FHH34" s="84"/>
      <c r="FHI34" s="84"/>
      <c r="FHJ34" s="84"/>
      <c r="FHK34" s="84"/>
      <c r="FHL34" s="84"/>
      <c r="FHM34" s="84"/>
      <c r="FHN34" s="84"/>
      <c r="FHO34" s="84"/>
      <c r="FHP34" s="84"/>
      <c r="FHQ34" s="84"/>
      <c r="FHR34" s="84"/>
      <c r="FHS34" s="84"/>
      <c r="FHT34" s="84"/>
      <c r="FHU34" s="84"/>
      <c r="FHV34" s="84"/>
      <c r="FHW34" s="84"/>
      <c r="FHX34" s="84"/>
      <c r="FHY34" s="84"/>
      <c r="FHZ34" s="84"/>
      <c r="FIA34" s="84"/>
      <c r="FIB34" s="84"/>
      <c r="FIC34" s="84"/>
      <c r="FID34" s="84"/>
      <c r="FIE34" s="84"/>
      <c r="FIF34" s="84"/>
      <c r="FIG34" s="84"/>
      <c r="FIH34" s="84"/>
      <c r="FII34" s="84"/>
      <c r="FIJ34" s="84"/>
      <c r="FIK34" s="84"/>
      <c r="FIL34" s="84"/>
      <c r="FIM34" s="84"/>
      <c r="FIN34" s="84"/>
      <c r="FIO34" s="84"/>
      <c r="FIP34" s="84"/>
      <c r="FIQ34" s="84"/>
      <c r="FIR34" s="84"/>
      <c r="FIS34" s="84"/>
      <c r="FIT34" s="84"/>
      <c r="FIU34" s="84"/>
      <c r="FIV34" s="84"/>
      <c r="FIW34" s="84"/>
      <c r="FIX34" s="84"/>
      <c r="FIY34" s="84"/>
      <c r="FIZ34" s="84"/>
      <c r="FJA34" s="84"/>
      <c r="FJB34" s="84"/>
      <c r="FJC34" s="84"/>
      <c r="FJD34" s="84"/>
      <c r="FJE34" s="84"/>
      <c r="FJF34" s="84"/>
      <c r="FJG34" s="84"/>
      <c r="FJH34" s="84"/>
      <c r="FJI34" s="84"/>
      <c r="FJJ34" s="84"/>
      <c r="FJK34" s="84"/>
      <c r="FJL34" s="84"/>
      <c r="FJM34" s="84"/>
      <c r="FJN34" s="84"/>
      <c r="FJO34" s="84"/>
      <c r="FJP34" s="84"/>
      <c r="FJQ34" s="84"/>
      <c r="FJR34" s="84"/>
      <c r="FJS34" s="84"/>
      <c r="FJT34" s="84"/>
      <c r="FJU34" s="84"/>
      <c r="FJV34" s="84"/>
      <c r="FJW34" s="84"/>
      <c r="FJX34" s="84"/>
      <c r="FJY34" s="84"/>
      <c r="FJZ34" s="84"/>
      <c r="FKA34" s="84"/>
      <c r="FKB34" s="84"/>
      <c r="FKC34" s="84"/>
      <c r="FKD34" s="84"/>
      <c r="FKE34" s="84"/>
      <c r="FKF34" s="84"/>
      <c r="FKG34" s="84"/>
      <c r="FKH34" s="84"/>
      <c r="FKI34" s="84"/>
      <c r="FKJ34" s="84"/>
      <c r="FKK34" s="84"/>
      <c r="FKL34" s="84"/>
      <c r="FKM34" s="84"/>
      <c r="FKN34" s="84"/>
      <c r="FKO34" s="84"/>
      <c r="FKP34" s="84"/>
      <c r="FKQ34" s="84"/>
      <c r="FKR34" s="84"/>
      <c r="FKS34" s="84"/>
      <c r="FKT34" s="84"/>
      <c r="FKU34" s="84"/>
      <c r="FKV34" s="84"/>
      <c r="FKW34" s="84"/>
      <c r="FKX34" s="84"/>
      <c r="FKY34" s="84"/>
      <c r="FKZ34" s="84"/>
      <c r="FLA34" s="84"/>
      <c r="FLB34" s="84"/>
      <c r="FLC34" s="84"/>
      <c r="FLD34" s="84"/>
      <c r="FLE34" s="84"/>
      <c r="FLF34" s="84"/>
      <c r="FLG34" s="84"/>
      <c r="FLH34" s="84"/>
      <c r="FLI34" s="84"/>
      <c r="FLJ34" s="84"/>
      <c r="FLK34" s="84"/>
      <c r="FLL34" s="84"/>
      <c r="FLM34" s="84"/>
      <c r="FLN34" s="84"/>
      <c r="FLO34" s="84"/>
      <c r="FLP34" s="84"/>
      <c r="FLQ34" s="84"/>
      <c r="FLR34" s="84"/>
      <c r="FLS34" s="84"/>
      <c r="FLT34" s="84"/>
      <c r="FLU34" s="84"/>
      <c r="FLV34" s="84"/>
      <c r="FLW34" s="84"/>
      <c r="FLX34" s="84"/>
      <c r="FLY34" s="84"/>
      <c r="FLZ34" s="84"/>
      <c r="FMA34" s="84"/>
      <c r="FMB34" s="84"/>
      <c r="FMC34" s="84"/>
      <c r="FMD34" s="84"/>
      <c r="FME34" s="84"/>
      <c r="FMF34" s="84"/>
      <c r="FMG34" s="84"/>
      <c r="FMH34" s="84"/>
      <c r="FMI34" s="84"/>
      <c r="FMJ34" s="84"/>
      <c r="FMK34" s="84"/>
      <c r="FML34" s="84"/>
      <c r="FMM34" s="84"/>
      <c r="FMN34" s="84"/>
      <c r="FMO34" s="84"/>
      <c r="FMP34" s="84"/>
      <c r="FMQ34" s="84"/>
      <c r="FMR34" s="84"/>
      <c r="FMS34" s="84"/>
      <c r="FMT34" s="84"/>
      <c r="FMU34" s="84"/>
      <c r="FMV34" s="84"/>
      <c r="FMW34" s="84"/>
      <c r="FMX34" s="84"/>
      <c r="FMY34" s="84"/>
      <c r="FMZ34" s="84"/>
      <c r="FNA34" s="84"/>
      <c r="FNB34" s="84"/>
      <c r="FNC34" s="84"/>
      <c r="FND34" s="84"/>
      <c r="FNE34" s="84"/>
      <c r="FNF34" s="84"/>
      <c r="FNG34" s="84"/>
      <c r="FNH34" s="84"/>
      <c r="FNI34" s="84"/>
      <c r="FNJ34" s="84"/>
      <c r="FNK34" s="84"/>
      <c r="FNL34" s="84"/>
      <c r="FNM34" s="84"/>
      <c r="FNN34" s="84"/>
      <c r="FNO34" s="84"/>
      <c r="FNP34" s="84"/>
      <c r="FNQ34" s="84"/>
      <c r="FNR34" s="84"/>
      <c r="FNS34" s="84"/>
      <c r="FNT34" s="84"/>
      <c r="FNU34" s="84"/>
      <c r="FNV34" s="84"/>
      <c r="FNW34" s="84"/>
      <c r="FNX34" s="84"/>
      <c r="FNY34" s="84"/>
      <c r="FNZ34" s="84"/>
      <c r="FOA34" s="84"/>
      <c r="FOB34" s="84"/>
      <c r="FOC34" s="84"/>
      <c r="FOD34" s="84"/>
      <c r="FOE34" s="84"/>
      <c r="FOF34" s="84"/>
      <c r="FOG34" s="84"/>
      <c r="FOH34" s="84"/>
      <c r="FOI34" s="84"/>
      <c r="FOJ34" s="84"/>
      <c r="FOK34" s="84"/>
      <c r="FOL34" s="84"/>
      <c r="FOM34" s="84"/>
      <c r="FON34" s="84"/>
      <c r="FOO34" s="84"/>
      <c r="FOP34" s="84"/>
      <c r="FOQ34" s="84"/>
      <c r="FOR34" s="84"/>
      <c r="FOS34" s="84"/>
      <c r="FOT34" s="84"/>
      <c r="FOU34" s="84"/>
      <c r="FOV34" s="84"/>
      <c r="FOW34" s="84"/>
      <c r="FOX34" s="84"/>
      <c r="FOY34" s="84"/>
      <c r="FOZ34" s="84"/>
      <c r="FPA34" s="84"/>
      <c r="FPB34" s="84"/>
      <c r="FPC34" s="84"/>
      <c r="FPD34" s="84"/>
      <c r="FPE34" s="84"/>
      <c r="FPF34" s="84"/>
      <c r="FPG34" s="84"/>
      <c r="FPH34" s="84"/>
      <c r="FPI34" s="84"/>
      <c r="FPJ34" s="84"/>
      <c r="FPK34" s="84"/>
      <c r="FPL34" s="84"/>
      <c r="FPM34" s="84"/>
      <c r="FPN34" s="84"/>
      <c r="FPO34" s="84"/>
      <c r="FPP34" s="84"/>
      <c r="FPQ34" s="84"/>
      <c r="FPR34" s="84"/>
      <c r="FPS34" s="84"/>
      <c r="FPT34" s="84"/>
      <c r="FPU34" s="84"/>
      <c r="FPV34" s="84"/>
      <c r="FPW34" s="84"/>
      <c r="FPX34" s="84"/>
      <c r="FPY34" s="84"/>
      <c r="FPZ34" s="84"/>
      <c r="FQA34" s="84"/>
      <c r="FQB34" s="84"/>
      <c r="FQC34" s="84"/>
      <c r="FQD34" s="84"/>
      <c r="FQE34" s="84"/>
      <c r="FQF34" s="84"/>
      <c r="FQG34" s="84"/>
      <c r="FQH34" s="84"/>
      <c r="FQI34" s="84"/>
      <c r="FQJ34" s="84"/>
      <c r="FQK34" s="84"/>
      <c r="FQL34" s="84"/>
      <c r="FQM34" s="84"/>
      <c r="FQN34" s="84"/>
      <c r="FQO34" s="84"/>
      <c r="FQP34" s="84"/>
      <c r="FQQ34" s="84"/>
      <c r="FQR34" s="84"/>
      <c r="FQS34" s="84"/>
      <c r="FQT34" s="84"/>
      <c r="FQU34" s="84"/>
      <c r="FQV34" s="84"/>
      <c r="FQW34" s="84"/>
      <c r="FQX34" s="84"/>
      <c r="FQY34" s="84"/>
      <c r="FQZ34" s="84"/>
      <c r="FRA34" s="84"/>
      <c r="FRB34" s="84"/>
      <c r="FRC34" s="84"/>
      <c r="FRD34" s="84"/>
      <c r="FRE34" s="84"/>
      <c r="FRF34" s="84"/>
      <c r="FRG34" s="84"/>
      <c r="FRH34" s="84"/>
      <c r="FRI34" s="84"/>
      <c r="FRJ34" s="84"/>
      <c r="FRK34" s="84"/>
      <c r="FRL34" s="84"/>
      <c r="FRM34" s="84"/>
      <c r="FRN34" s="84"/>
      <c r="FRO34" s="84"/>
      <c r="FRP34" s="84"/>
      <c r="FRQ34" s="84"/>
      <c r="FRR34" s="84"/>
      <c r="FRS34" s="84"/>
      <c r="FRT34" s="84"/>
      <c r="FRU34" s="84"/>
      <c r="FRV34" s="84"/>
      <c r="FRW34" s="84"/>
      <c r="FRX34" s="84"/>
      <c r="FRY34" s="84"/>
      <c r="FRZ34" s="84"/>
      <c r="FSA34" s="84"/>
      <c r="FSB34" s="84"/>
      <c r="FSC34" s="84"/>
      <c r="FSD34" s="84"/>
      <c r="FSE34" s="84"/>
      <c r="FSF34" s="84"/>
      <c r="FSG34" s="84"/>
      <c r="FSH34" s="84"/>
      <c r="FSI34" s="84"/>
      <c r="FSJ34" s="84"/>
      <c r="FSK34" s="84"/>
      <c r="FSL34" s="84"/>
      <c r="FSM34" s="84"/>
      <c r="FSN34" s="84"/>
      <c r="FSO34" s="84"/>
      <c r="FSP34" s="84"/>
      <c r="FSQ34" s="84"/>
      <c r="FSR34" s="84"/>
      <c r="FSS34" s="84"/>
      <c r="FST34" s="84"/>
      <c r="FSU34" s="84"/>
      <c r="FSV34" s="84"/>
      <c r="FSW34" s="84"/>
      <c r="FSX34" s="84"/>
      <c r="FSY34" s="84"/>
      <c r="FSZ34" s="84"/>
      <c r="FTA34" s="84"/>
      <c r="FTB34" s="84"/>
      <c r="FTC34" s="84"/>
      <c r="FTD34" s="84"/>
      <c r="FTE34" s="84"/>
      <c r="FTF34" s="84"/>
      <c r="FTG34" s="84"/>
      <c r="FTH34" s="84"/>
      <c r="FTI34" s="84"/>
      <c r="FTJ34" s="84"/>
      <c r="FTK34" s="84"/>
      <c r="FTL34" s="84"/>
      <c r="FTM34" s="84"/>
      <c r="FTN34" s="84"/>
      <c r="FTO34" s="84"/>
      <c r="FTP34" s="84"/>
      <c r="FTQ34" s="84"/>
      <c r="FTR34" s="84"/>
      <c r="FTS34" s="84"/>
      <c r="FTT34" s="84"/>
      <c r="FTU34" s="84"/>
      <c r="FTV34" s="84"/>
      <c r="FTW34" s="84"/>
      <c r="FTX34" s="84"/>
      <c r="FTY34" s="84"/>
      <c r="FTZ34" s="84"/>
      <c r="FUA34" s="84"/>
      <c r="FUB34" s="84"/>
      <c r="FUC34" s="84"/>
      <c r="FUD34" s="84"/>
      <c r="FUE34" s="84"/>
      <c r="FUF34" s="84"/>
      <c r="FUG34" s="84"/>
      <c r="FUH34" s="84"/>
      <c r="FUI34" s="84"/>
      <c r="FUJ34" s="84"/>
      <c r="FUK34" s="84"/>
      <c r="FUL34" s="84"/>
      <c r="FUM34" s="84"/>
      <c r="FUN34" s="84"/>
      <c r="FUO34" s="84"/>
      <c r="FUP34" s="84"/>
      <c r="FUQ34" s="84"/>
      <c r="FUR34" s="84"/>
      <c r="FUS34" s="84"/>
      <c r="FUT34" s="84"/>
      <c r="FUU34" s="84"/>
      <c r="FUV34" s="84"/>
      <c r="FUW34" s="84"/>
      <c r="FUX34" s="84"/>
      <c r="FUY34" s="84"/>
      <c r="FUZ34" s="84"/>
      <c r="FVA34" s="84"/>
      <c r="FVB34" s="84"/>
      <c r="FVC34" s="84"/>
      <c r="FVD34" s="84"/>
      <c r="FVE34" s="84"/>
      <c r="FVF34" s="84"/>
      <c r="FVG34" s="84"/>
      <c r="FVH34" s="84"/>
      <c r="FVI34" s="84"/>
      <c r="FVJ34" s="84"/>
      <c r="FVK34" s="84"/>
      <c r="FVL34" s="84"/>
      <c r="FVM34" s="84"/>
      <c r="FVN34" s="84"/>
      <c r="FVO34" s="84"/>
      <c r="FVP34" s="84"/>
      <c r="FVQ34" s="84"/>
      <c r="FVR34" s="84"/>
      <c r="FVS34" s="84"/>
      <c r="FVT34" s="84"/>
      <c r="FVU34" s="84"/>
      <c r="FVV34" s="84"/>
      <c r="FVW34" s="84"/>
      <c r="FVX34" s="84"/>
      <c r="FVY34" s="84"/>
      <c r="FVZ34" s="84"/>
      <c r="FWA34" s="84"/>
      <c r="FWB34" s="84"/>
      <c r="FWC34" s="84"/>
      <c r="FWD34" s="84"/>
      <c r="FWE34" s="84"/>
      <c r="FWF34" s="84"/>
      <c r="FWG34" s="84"/>
      <c r="FWH34" s="84"/>
      <c r="FWI34" s="84"/>
      <c r="FWJ34" s="84"/>
      <c r="FWK34" s="84"/>
      <c r="FWL34" s="84"/>
      <c r="FWM34" s="84"/>
      <c r="FWN34" s="84"/>
      <c r="FWO34" s="84"/>
      <c r="FWP34" s="84"/>
      <c r="FWQ34" s="84"/>
      <c r="FWR34" s="84"/>
      <c r="FWS34" s="84"/>
      <c r="FWT34" s="84"/>
      <c r="FWU34" s="84"/>
      <c r="FWV34" s="84"/>
      <c r="FWW34" s="84"/>
      <c r="FWX34" s="84"/>
      <c r="FWY34" s="84"/>
      <c r="FWZ34" s="84"/>
      <c r="FXA34" s="84"/>
      <c r="FXB34" s="84"/>
      <c r="FXC34" s="84"/>
      <c r="FXD34" s="84"/>
      <c r="FXE34" s="84"/>
      <c r="FXF34" s="84"/>
      <c r="FXG34" s="84"/>
      <c r="FXH34" s="84"/>
      <c r="FXI34" s="84"/>
      <c r="FXJ34" s="84"/>
      <c r="FXK34" s="84"/>
      <c r="FXL34" s="84"/>
      <c r="FXM34" s="84"/>
      <c r="FXN34" s="84"/>
      <c r="FXO34" s="84"/>
      <c r="FXP34" s="84"/>
      <c r="FXQ34" s="84"/>
      <c r="FXR34" s="84"/>
      <c r="FXS34" s="84"/>
      <c r="FXT34" s="84"/>
      <c r="FXU34" s="84"/>
      <c r="FXV34" s="84"/>
      <c r="FXW34" s="84"/>
      <c r="FXX34" s="84"/>
      <c r="FXY34" s="84"/>
      <c r="FXZ34" s="84"/>
      <c r="FYA34" s="84"/>
      <c r="FYB34" s="84"/>
      <c r="FYC34" s="84"/>
      <c r="FYD34" s="84"/>
      <c r="FYE34" s="84"/>
      <c r="FYF34" s="84"/>
      <c r="FYG34" s="84"/>
      <c r="FYH34" s="84"/>
      <c r="FYI34" s="84"/>
      <c r="FYJ34" s="84"/>
      <c r="FYK34" s="84"/>
      <c r="FYL34" s="84"/>
      <c r="FYM34" s="84"/>
      <c r="FYN34" s="84"/>
      <c r="FYO34" s="84"/>
      <c r="FYP34" s="84"/>
      <c r="FYQ34" s="84"/>
      <c r="FYR34" s="84"/>
      <c r="FYS34" s="84"/>
      <c r="FYT34" s="84"/>
      <c r="FYU34" s="84"/>
      <c r="FYV34" s="84"/>
      <c r="FYW34" s="84"/>
      <c r="FYX34" s="84"/>
      <c r="FYY34" s="84"/>
      <c r="FYZ34" s="84"/>
      <c r="FZA34" s="84"/>
      <c r="FZB34" s="84"/>
      <c r="FZC34" s="84"/>
      <c r="FZD34" s="84"/>
      <c r="FZE34" s="84"/>
      <c r="FZF34" s="84"/>
      <c r="FZG34" s="84"/>
      <c r="FZH34" s="84"/>
      <c r="FZI34" s="84"/>
      <c r="FZJ34" s="84"/>
      <c r="FZK34" s="84"/>
      <c r="FZL34" s="84"/>
      <c r="FZM34" s="84"/>
      <c r="FZN34" s="84"/>
      <c r="FZO34" s="84"/>
      <c r="FZP34" s="84"/>
      <c r="FZQ34" s="84"/>
      <c r="FZR34" s="84"/>
      <c r="FZS34" s="84"/>
      <c r="FZT34" s="84"/>
      <c r="FZU34" s="84"/>
      <c r="FZV34" s="84"/>
      <c r="FZW34" s="84"/>
      <c r="FZX34" s="84"/>
      <c r="FZY34" s="84"/>
      <c r="FZZ34" s="84"/>
      <c r="GAA34" s="84"/>
      <c r="GAB34" s="84"/>
      <c r="GAC34" s="84"/>
      <c r="GAD34" s="84"/>
      <c r="GAE34" s="84"/>
      <c r="GAF34" s="84"/>
      <c r="GAG34" s="84"/>
      <c r="GAH34" s="84"/>
      <c r="GAI34" s="84"/>
      <c r="GAJ34" s="84"/>
      <c r="GAK34" s="84"/>
      <c r="GAL34" s="84"/>
      <c r="GAM34" s="84"/>
      <c r="GAN34" s="84"/>
      <c r="GAO34" s="84"/>
      <c r="GAP34" s="84"/>
      <c r="GAQ34" s="84"/>
      <c r="GAR34" s="84"/>
      <c r="GAS34" s="84"/>
      <c r="GAT34" s="84"/>
      <c r="GAU34" s="84"/>
      <c r="GAV34" s="84"/>
      <c r="GAW34" s="84"/>
      <c r="GAX34" s="84"/>
      <c r="GAY34" s="84"/>
      <c r="GAZ34" s="84"/>
      <c r="GBA34" s="84"/>
      <c r="GBB34" s="84"/>
      <c r="GBC34" s="84"/>
      <c r="GBD34" s="84"/>
      <c r="GBE34" s="84"/>
      <c r="GBF34" s="84"/>
      <c r="GBG34" s="84"/>
      <c r="GBH34" s="84"/>
      <c r="GBI34" s="84"/>
      <c r="GBJ34" s="84"/>
      <c r="GBK34" s="84"/>
      <c r="GBL34" s="84"/>
      <c r="GBM34" s="84"/>
      <c r="GBN34" s="84"/>
      <c r="GBO34" s="84"/>
      <c r="GBP34" s="84"/>
      <c r="GBQ34" s="84"/>
      <c r="GBR34" s="84"/>
      <c r="GBS34" s="84"/>
      <c r="GBT34" s="84"/>
      <c r="GBU34" s="84"/>
      <c r="GBV34" s="84"/>
      <c r="GBW34" s="84"/>
      <c r="GBX34" s="84"/>
      <c r="GBY34" s="84"/>
      <c r="GBZ34" s="84"/>
      <c r="GCA34" s="84"/>
      <c r="GCB34" s="84"/>
      <c r="GCC34" s="84"/>
      <c r="GCD34" s="84"/>
      <c r="GCE34" s="84"/>
      <c r="GCF34" s="84"/>
      <c r="GCG34" s="84"/>
      <c r="GCH34" s="84"/>
      <c r="GCI34" s="84"/>
      <c r="GCJ34" s="84"/>
      <c r="GCK34" s="84"/>
      <c r="GCL34" s="84"/>
      <c r="GCM34" s="84"/>
      <c r="GCN34" s="84"/>
      <c r="GCO34" s="84"/>
      <c r="GCP34" s="84"/>
      <c r="GCQ34" s="84"/>
      <c r="GCR34" s="84"/>
      <c r="GCS34" s="84"/>
      <c r="GCT34" s="84"/>
      <c r="GCU34" s="84"/>
      <c r="GCV34" s="84"/>
      <c r="GCW34" s="84"/>
      <c r="GCX34" s="84"/>
      <c r="GCY34" s="84"/>
      <c r="GCZ34" s="84"/>
      <c r="GDA34" s="84"/>
      <c r="GDB34" s="84"/>
      <c r="GDC34" s="84"/>
      <c r="GDD34" s="84"/>
      <c r="GDE34" s="84"/>
      <c r="GDF34" s="84"/>
      <c r="GDG34" s="84"/>
      <c r="GDH34" s="84"/>
      <c r="GDI34" s="84"/>
      <c r="GDJ34" s="84"/>
      <c r="GDK34" s="84"/>
      <c r="GDL34" s="84"/>
      <c r="GDM34" s="84"/>
      <c r="GDN34" s="84"/>
      <c r="GDO34" s="84"/>
      <c r="GDP34" s="84"/>
      <c r="GDQ34" s="84"/>
      <c r="GDR34" s="84"/>
      <c r="GDS34" s="84"/>
      <c r="GDT34" s="84"/>
      <c r="GDU34" s="84"/>
      <c r="GDV34" s="84"/>
      <c r="GDW34" s="84"/>
      <c r="GDX34" s="84"/>
      <c r="GDY34" s="84"/>
      <c r="GDZ34" s="84"/>
      <c r="GEA34" s="84"/>
      <c r="GEB34" s="84"/>
      <c r="GEC34" s="84"/>
      <c r="GED34" s="84"/>
      <c r="GEE34" s="84"/>
      <c r="GEF34" s="84"/>
      <c r="GEG34" s="84"/>
      <c r="GEH34" s="84"/>
      <c r="GEI34" s="84"/>
      <c r="GEJ34" s="84"/>
      <c r="GEK34" s="84"/>
      <c r="GEL34" s="84"/>
      <c r="GEM34" s="84"/>
      <c r="GEN34" s="84"/>
      <c r="GEO34" s="84"/>
      <c r="GEP34" s="84"/>
      <c r="GEQ34" s="84"/>
      <c r="GER34" s="84"/>
      <c r="GES34" s="84"/>
      <c r="GET34" s="84"/>
      <c r="GEU34" s="84"/>
      <c r="GEV34" s="84"/>
      <c r="GEW34" s="84"/>
      <c r="GEX34" s="84"/>
      <c r="GEY34" s="84"/>
      <c r="GEZ34" s="84"/>
      <c r="GFA34" s="84"/>
      <c r="GFB34" s="84"/>
      <c r="GFC34" s="84"/>
      <c r="GFD34" s="84"/>
      <c r="GFE34" s="84"/>
      <c r="GFF34" s="84"/>
      <c r="GFG34" s="84"/>
      <c r="GFH34" s="84"/>
      <c r="GFI34" s="84"/>
      <c r="GFJ34" s="84"/>
      <c r="GFK34" s="84"/>
      <c r="GFL34" s="84"/>
      <c r="GFM34" s="84"/>
      <c r="GFN34" s="84"/>
      <c r="GFO34" s="84"/>
      <c r="GFP34" s="84"/>
      <c r="GFQ34" s="84"/>
      <c r="GFR34" s="84"/>
      <c r="GFS34" s="84"/>
      <c r="GFT34" s="84"/>
      <c r="GFU34" s="84"/>
      <c r="GFV34" s="84"/>
      <c r="GFW34" s="84"/>
      <c r="GFX34" s="84"/>
      <c r="GFY34" s="84"/>
      <c r="GFZ34" s="84"/>
      <c r="GGA34" s="84"/>
      <c r="GGB34" s="84"/>
      <c r="GGC34" s="84"/>
      <c r="GGD34" s="84"/>
      <c r="GGE34" s="84"/>
      <c r="GGF34" s="84"/>
      <c r="GGG34" s="84"/>
      <c r="GGH34" s="84"/>
      <c r="GGI34" s="84"/>
      <c r="GGJ34" s="84"/>
      <c r="GGK34" s="84"/>
      <c r="GGL34" s="84"/>
      <c r="GGM34" s="84"/>
      <c r="GGN34" s="84"/>
      <c r="GGO34" s="84"/>
      <c r="GGP34" s="84"/>
      <c r="GGQ34" s="84"/>
      <c r="GGR34" s="84"/>
      <c r="GGS34" s="84"/>
      <c r="GGT34" s="84"/>
      <c r="GGU34" s="84"/>
      <c r="GGV34" s="84"/>
      <c r="GGW34" s="84"/>
      <c r="GGX34" s="84"/>
      <c r="GGY34" s="84"/>
      <c r="GGZ34" s="84"/>
      <c r="GHA34" s="84"/>
      <c r="GHB34" s="84"/>
      <c r="GHC34" s="84"/>
      <c r="GHD34" s="84"/>
      <c r="GHE34" s="84"/>
      <c r="GHF34" s="84"/>
      <c r="GHG34" s="84"/>
      <c r="GHH34" s="84"/>
      <c r="GHI34" s="84"/>
      <c r="GHJ34" s="84"/>
      <c r="GHK34" s="84"/>
      <c r="GHL34" s="84"/>
      <c r="GHM34" s="84"/>
      <c r="GHN34" s="84"/>
      <c r="GHO34" s="84"/>
      <c r="GHP34" s="84"/>
      <c r="GHQ34" s="84"/>
      <c r="GHR34" s="84"/>
      <c r="GHS34" s="84"/>
      <c r="GHT34" s="84"/>
      <c r="GHU34" s="84"/>
      <c r="GHV34" s="84"/>
      <c r="GHW34" s="84"/>
      <c r="GHX34" s="84"/>
      <c r="GHY34" s="84"/>
      <c r="GHZ34" s="84"/>
      <c r="GIA34" s="84"/>
      <c r="GIB34" s="84"/>
      <c r="GIC34" s="84"/>
      <c r="GID34" s="84"/>
      <c r="GIE34" s="84"/>
      <c r="GIF34" s="84"/>
      <c r="GIG34" s="84"/>
      <c r="GIH34" s="84"/>
      <c r="GII34" s="84"/>
      <c r="GIJ34" s="84"/>
      <c r="GIK34" s="84"/>
      <c r="GIL34" s="84"/>
      <c r="GIM34" s="84"/>
      <c r="GIN34" s="84"/>
      <c r="GIO34" s="84"/>
      <c r="GIP34" s="84"/>
      <c r="GIQ34" s="84"/>
      <c r="GIR34" s="84"/>
      <c r="GIS34" s="84"/>
      <c r="GIT34" s="84"/>
      <c r="GIU34" s="84"/>
      <c r="GIV34" s="84"/>
      <c r="GIW34" s="84"/>
      <c r="GIX34" s="84"/>
      <c r="GIY34" s="84"/>
      <c r="GIZ34" s="84"/>
      <c r="GJA34" s="84"/>
      <c r="GJB34" s="84"/>
      <c r="GJC34" s="84"/>
      <c r="GJD34" s="84"/>
      <c r="GJE34" s="84"/>
      <c r="GJF34" s="84"/>
      <c r="GJG34" s="84"/>
      <c r="GJH34" s="84"/>
      <c r="GJI34" s="84"/>
      <c r="GJJ34" s="84"/>
      <c r="GJK34" s="84"/>
      <c r="GJL34" s="84"/>
      <c r="GJM34" s="84"/>
      <c r="GJN34" s="84"/>
      <c r="GJO34" s="84"/>
      <c r="GJP34" s="84"/>
      <c r="GJQ34" s="84"/>
      <c r="GJR34" s="84"/>
      <c r="GJS34" s="84"/>
      <c r="GJT34" s="84"/>
      <c r="GJU34" s="84"/>
      <c r="GJV34" s="84"/>
      <c r="GJW34" s="84"/>
      <c r="GJX34" s="84"/>
      <c r="GJY34" s="84"/>
      <c r="GJZ34" s="84"/>
      <c r="GKA34" s="84"/>
      <c r="GKB34" s="84"/>
      <c r="GKC34" s="84"/>
      <c r="GKD34" s="84"/>
      <c r="GKE34" s="84"/>
      <c r="GKF34" s="84"/>
      <c r="GKG34" s="84"/>
      <c r="GKH34" s="84"/>
      <c r="GKI34" s="84"/>
      <c r="GKJ34" s="84"/>
      <c r="GKK34" s="84"/>
      <c r="GKL34" s="84"/>
      <c r="GKM34" s="84"/>
      <c r="GKN34" s="84"/>
      <c r="GKO34" s="84"/>
      <c r="GKP34" s="84"/>
      <c r="GKQ34" s="84"/>
      <c r="GKR34" s="84"/>
      <c r="GKS34" s="84"/>
      <c r="GKT34" s="84"/>
      <c r="GKU34" s="84"/>
      <c r="GKV34" s="84"/>
      <c r="GKW34" s="84"/>
      <c r="GKX34" s="84"/>
      <c r="GKY34" s="84"/>
      <c r="GKZ34" s="84"/>
      <c r="GLA34" s="84"/>
      <c r="GLB34" s="84"/>
      <c r="GLC34" s="84"/>
      <c r="GLD34" s="84"/>
      <c r="GLE34" s="84"/>
      <c r="GLF34" s="84"/>
      <c r="GLG34" s="84"/>
      <c r="GLH34" s="84"/>
      <c r="GLI34" s="84"/>
      <c r="GLJ34" s="84"/>
      <c r="GLK34" s="84"/>
      <c r="GLL34" s="84"/>
      <c r="GLM34" s="84"/>
      <c r="GLN34" s="84"/>
      <c r="GLO34" s="84"/>
      <c r="GLP34" s="84"/>
      <c r="GLQ34" s="84"/>
      <c r="GLR34" s="84"/>
      <c r="GLS34" s="84"/>
      <c r="GLT34" s="84"/>
      <c r="GLU34" s="84"/>
      <c r="GLV34" s="84"/>
      <c r="GLW34" s="84"/>
      <c r="GLX34" s="84"/>
      <c r="GLY34" s="84"/>
      <c r="GLZ34" s="84"/>
      <c r="GMA34" s="84"/>
      <c r="GMB34" s="84"/>
      <c r="GMC34" s="84"/>
      <c r="GMD34" s="84"/>
      <c r="GME34" s="84"/>
      <c r="GMF34" s="84"/>
      <c r="GMG34" s="84"/>
      <c r="GMH34" s="84"/>
      <c r="GMI34" s="84"/>
      <c r="GMJ34" s="84"/>
      <c r="GMK34" s="84"/>
      <c r="GML34" s="84"/>
      <c r="GMM34" s="84"/>
      <c r="GMN34" s="84"/>
      <c r="GMO34" s="84"/>
      <c r="GMP34" s="84"/>
      <c r="GMQ34" s="84"/>
      <c r="GMR34" s="84"/>
      <c r="GMS34" s="84"/>
      <c r="GMT34" s="84"/>
      <c r="GMU34" s="84"/>
      <c r="GMV34" s="84"/>
      <c r="GMW34" s="84"/>
      <c r="GMX34" s="84"/>
      <c r="GMY34" s="84"/>
      <c r="GMZ34" s="84"/>
      <c r="GNA34" s="84"/>
      <c r="GNB34" s="84"/>
      <c r="GNC34" s="84"/>
      <c r="GND34" s="84"/>
      <c r="GNE34" s="84"/>
      <c r="GNF34" s="84"/>
      <c r="GNG34" s="84"/>
      <c r="GNH34" s="84"/>
      <c r="GNI34" s="84"/>
      <c r="GNJ34" s="84"/>
      <c r="GNK34" s="84"/>
      <c r="GNL34" s="84"/>
      <c r="GNM34" s="84"/>
      <c r="GNN34" s="84"/>
      <c r="GNO34" s="84"/>
      <c r="GNP34" s="84"/>
      <c r="GNQ34" s="84"/>
      <c r="GNR34" s="84"/>
      <c r="GNS34" s="84"/>
      <c r="GNT34" s="84"/>
      <c r="GNU34" s="84"/>
      <c r="GNV34" s="84"/>
      <c r="GNW34" s="84"/>
      <c r="GNX34" s="84"/>
      <c r="GNY34" s="84"/>
      <c r="GNZ34" s="84"/>
      <c r="GOA34" s="84"/>
      <c r="GOB34" s="84"/>
      <c r="GOC34" s="84"/>
      <c r="GOD34" s="84"/>
      <c r="GOE34" s="84"/>
      <c r="GOF34" s="84"/>
      <c r="GOG34" s="84"/>
      <c r="GOH34" s="84"/>
      <c r="GOI34" s="84"/>
      <c r="GOJ34" s="84"/>
      <c r="GOK34" s="84"/>
      <c r="GOL34" s="84"/>
      <c r="GOM34" s="84"/>
      <c r="GON34" s="84"/>
      <c r="GOO34" s="84"/>
      <c r="GOP34" s="84"/>
      <c r="GOQ34" s="84"/>
      <c r="GOR34" s="84"/>
      <c r="GOS34" s="84"/>
      <c r="GOT34" s="84"/>
      <c r="GOU34" s="84"/>
      <c r="GOV34" s="84"/>
      <c r="GOW34" s="84"/>
      <c r="GOX34" s="84"/>
      <c r="GOY34" s="84"/>
      <c r="GOZ34" s="84"/>
      <c r="GPA34" s="84"/>
      <c r="GPB34" s="84"/>
      <c r="GPC34" s="84"/>
      <c r="GPD34" s="84"/>
      <c r="GPE34" s="84"/>
      <c r="GPF34" s="84"/>
      <c r="GPG34" s="84"/>
      <c r="GPH34" s="84"/>
      <c r="GPI34" s="84"/>
      <c r="GPJ34" s="84"/>
      <c r="GPK34" s="84"/>
      <c r="GPL34" s="84"/>
      <c r="GPM34" s="84"/>
      <c r="GPN34" s="84"/>
      <c r="GPO34" s="84"/>
      <c r="GPP34" s="84"/>
      <c r="GPQ34" s="84"/>
      <c r="GPR34" s="84"/>
      <c r="GPS34" s="84"/>
      <c r="GPT34" s="84"/>
      <c r="GPU34" s="84"/>
      <c r="GPV34" s="84"/>
      <c r="GPW34" s="84"/>
      <c r="GPX34" s="84"/>
      <c r="GPY34" s="84"/>
      <c r="GPZ34" s="84"/>
      <c r="GQA34" s="84"/>
      <c r="GQB34" s="84"/>
      <c r="GQC34" s="84"/>
      <c r="GQD34" s="84"/>
      <c r="GQE34" s="84"/>
      <c r="GQF34" s="84"/>
      <c r="GQG34" s="84"/>
      <c r="GQH34" s="84"/>
      <c r="GQI34" s="84"/>
      <c r="GQJ34" s="84"/>
      <c r="GQK34" s="84"/>
      <c r="GQL34" s="84"/>
      <c r="GQM34" s="84"/>
      <c r="GQN34" s="84"/>
      <c r="GQO34" s="84"/>
      <c r="GQP34" s="84"/>
      <c r="GQQ34" s="84"/>
      <c r="GQR34" s="84"/>
      <c r="GQS34" s="84"/>
      <c r="GQT34" s="84"/>
      <c r="GQU34" s="84"/>
      <c r="GQV34" s="84"/>
      <c r="GQW34" s="84"/>
      <c r="GQX34" s="84"/>
      <c r="GQY34" s="84"/>
      <c r="GQZ34" s="84"/>
      <c r="GRA34" s="84"/>
      <c r="GRB34" s="84"/>
      <c r="GRC34" s="84"/>
      <c r="GRD34" s="84"/>
      <c r="GRE34" s="84"/>
      <c r="GRF34" s="84"/>
      <c r="GRG34" s="84"/>
      <c r="GRH34" s="84"/>
      <c r="GRI34" s="84"/>
      <c r="GRJ34" s="84"/>
      <c r="GRK34" s="84"/>
      <c r="GRL34" s="84"/>
      <c r="GRM34" s="84"/>
      <c r="GRN34" s="84"/>
      <c r="GRO34" s="84"/>
      <c r="GRP34" s="84"/>
      <c r="GRQ34" s="84"/>
      <c r="GRR34" s="84"/>
      <c r="GRS34" s="84"/>
      <c r="GRT34" s="84"/>
      <c r="GRU34" s="84"/>
      <c r="GRV34" s="84"/>
      <c r="GRW34" s="84"/>
      <c r="GRX34" s="84"/>
      <c r="GRY34" s="84"/>
      <c r="GRZ34" s="84"/>
      <c r="GSA34" s="84"/>
      <c r="GSB34" s="84"/>
      <c r="GSC34" s="84"/>
      <c r="GSD34" s="84"/>
      <c r="GSE34" s="84"/>
      <c r="GSF34" s="84"/>
      <c r="GSG34" s="84"/>
      <c r="GSH34" s="84"/>
      <c r="GSI34" s="84"/>
      <c r="GSJ34" s="84"/>
      <c r="GSK34" s="84"/>
      <c r="GSL34" s="84"/>
      <c r="GSM34" s="84"/>
      <c r="GSN34" s="84"/>
      <c r="GSO34" s="84"/>
      <c r="GSP34" s="84"/>
      <c r="GSQ34" s="84"/>
      <c r="GSR34" s="84"/>
      <c r="GSS34" s="84"/>
      <c r="GST34" s="84"/>
      <c r="GSU34" s="84"/>
      <c r="GSV34" s="84"/>
      <c r="GSW34" s="84"/>
      <c r="GSX34" s="84"/>
      <c r="GSY34" s="84"/>
      <c r="GSZ34" s="84"/>
      <c r="GTA34" s="84"/>
      <c r="GTB34" s="84"/>
      <c r="GTC34" s="84"/>
      <c r="GTD34" s="84"/>
      <c r="GTE34" s="84"/>
      <c r="GTF34" s="84"/>
      <c r="GTG34" s="84"/>
      <c r="GTH34" s="84"/>
      <c r="GTI34" s="84"/>
      <c r="GTJ34" s="84"/>
      <c r="GTK34" s="84"/>
      <c r="GTL34" s="84"/>
      <c r="GTM34" s="84"/>
      <c r="GTN34" s="84"/>
      <c r="GTO34" s="84"/>
      <c r="GTP34" s="84"/>
      <c r="GTQ34" s="84"/>
      <c r="GTR34" s="84"/>
      <c r="GTS34" s="84"/>
      <c r="GTT34" s="84"/>
      <c r="GTU34" s="84"/>
      <c r="GTV34" s="84"/>
      <c r="GTW34" s="84"/>
      <c r="GTX34" s="84"/>
      <c r="GTY34" s="84"/>
      <c r="GTZ34" s="84"/>
      <c r="GUA34" s="84"/>
      <c r="GUB34" s="84"/>
      <c r="GUC34" s="84"/>
      <c r="GUD34" s="84"/>
      <c r="GUE34" s="84"/>
      <c r="GUF34" s="84"/>
      <c r="GUG34" s="84"/>
      <c r="GUH34" s="84"/>
      <c r="GUI34" s="84"/>
      <c r="GUJ34" s="84"/>
      <c r="GUK34" s="84"/>
      <c r="GUL34" s="84"/>
      <c r="GUM34" s="84"/>
      <c r="GUN34" s="84"/>
      <c r="GUO34" s="84"/>
      <c r="GUP34" s="84"/>
      <c r="GUQ34" s="84"/>
      <c r="GUR34" s="84"/>
      <c r="GUS34" s="84"/>
      <c r="GUT34" s="84"/>
      <c r="GUU34" s="84"/>
      <c r="GUV34" s="84"/>
      <c r="GUW34" s="84"/>
      <c r="GUX34" s="84"/>
      <c r="GUY34" s="84"/>
      <c r="GUZ34" s="84"/>
      <c r="GVA34" s="84"/>
      <c r="GVB34" s="84"/>
      <c r="GVC34" s="84"/>
      <c r="GVD34" s="84"/>
      <c r="GVE34" s="84"/>
      <c r="GVF34" s="84"/>
      <c r="GVG34" s="84"/>
      <c r="GVH34" s="84"/>
      <c r="GVI34" s="84"/>
      <c r="GVJ34" s="84"/>
      <c r="GVK34" s="84"/>
      <c r="GVL34" s="84"/>
      <c r="GVM34" s="84"/>
      <c r="GVN34" s="84"/>
      <c r="GVO34" s="84"/>
      <c r="GVP34" s="84"/>
      <c r="GVQ34" s="84"/>
      <c r="GVR34" s="84"/>
      <c r="GVS34" s="84"/>
      <c r="GVT34" s="84"/>
      <c r="GVU34" s="84"/>
      <c r="GVV34" s="84"/>
      <c r="GVW34" s="84"/>
      <c r="GVX34" s="84"/>
      <c r="GVY34" s="84"/>
      <c r="GVZ34" s="84"/>
      <c r="GWA34" s="84"/>
      <c r="GWB34" s="84"/>
      <c r="GWC34" s="84"/>
      <c r="GWD34" s="84"/>
      <c r="GWE34" s="84"/>
      <c r="GWF34" s="84"/>
      <c r="GWG34" s="84"/>
      <c r="GWH34" s="84"/>
      <c r="GWI34" s="84"/>
      <c r="GWJ34" s="84"/>
      <c r="GWK34" s="84"/>
      <c r="GWL34" s="84"/>
      <c r="GWM34" s="84"/>
      <c r="GWN34" s="84"/>
      <c r="GWO34" s="84"/>
      <c r="GWP34" s="84"/>
      <c r="GWQ34" s="84"/>
      <c r="GWR34" s="84"/>
      <c r="GWS34" s="84"/>
      <c r="GWT34" s="84"/>
      <c r="GWU34" s="84"/>
      <c r="GWV34" s="84"/>
      <c r="GWW34" s="84"/>
      <c r="GWX34" s="84"/>
      <c r="GWY34" s="84"/>
      <c r="GWZ34" s="84"/>
      <c r="GXA34" s="84"/>
      <c r="GXB34" s="84"/>
      <c r="GXC34" s="84"/>
      <c r="GXD34" s="84"/>
      <c r="GXE34" s="84"/>
      <c r="GXF34" s="84"/>
      <c r="GXG34" s="84"/>
      <c r="GXH34" s="84"/>
      <c r="GXI34" s="84"/>
      <c r="GXJ34" s="84"/>
      <c r="GXK34" s="84"/>
      <c r="GXL34" s="84"/>
      <c r="GXM34" s="84"/>
      <c r="GXN34" s="84"/>
      <c r="GXO34" s="84"/>
      <c r="GXP34" s="84"/>
      <c r="GXQ34" s="84"/>
      <c r="GXR34" s="84"/>
      <c r="GXS34" s="84"/>
      <c r="GXT34" s="84"/>
      <c r="GXU34" s="84"/>
      <c r="GXV34" s="84"/>
      <c r="GXW34" s="84"/>
      <c r="GXX34" s="84"/>
      <c r="GXY34" s="84"/>
      <c r="GXZ34" s="84"/>
      <c r="GYA34" s="84"/>
      <c r="GYB34" s="84"/>
      <c r="GYC34" s="84"/>
      <c r="GYD34" s="84"/>
      <c r="GYE34" s="84"/>
      <c r="GYF34" s="84"/>
      <c r="GYG34" s="84"/>
      <c r="GYH34" s="84"/>
      <c r="GYI34" s="84"/>
      <c r="GYJ34" s="84"/>
      <c r="GYK34" s="84"/>
      <c r="GYL34" s="84"/>
      <c r="GYM34" s="84"/>
      <c r="GYN34" s="84"/>
      <c r="GYO34" s="84"/>
      <c r="GYP34" s="84"/>
      <c r="GYQ34" s="84"/>
      <c r="GYR34" s="84"/>
      <c r="GYS34" s="84"/>
      <c r="GYT34" s="84"/>
      <c r="GYU34" s="84"/>
      <c r="GYV34" s="84"/>
      <c r="GYW34" s="84"/>
      <c r="GYX34" s="84"/>
      <c r="GYY34" s="84"/>
      <c r="GYZ34" s="84"/>
      <c r="GZA34" s="84"/>
      <c r="GZB34" s="84"/>
      <c r="GZC34" s="84"/>
      <c r="GZD34" s="84"/>
      <c r="GZE34" s="84"/>
      <c r="GZF34" s="84"/>
      <c r="GZG34" s="84"/>
      <c r="GZH34" s="84"/>
      <c r="GZI34" s="84"/>
      <c r="GZJ34" s="84"/>
      <c r="GZK34" s="84"/>
      <c r="GZL34" s="84"/>
      <c r="GZM34" s="84"/>
      <c r="GZN34" s="84"/>
      <c r="GZO34" s="84"/>
      <c r="GZP34" s="84"/>
      <c r="GZQ34" s="84"/>
      <c r="GZR34" s="84"/>
      <c r="GZS34" s="84"/>
      <c r="GZT34" s="84"/>
      <c r="GZU34" s="84"/>
      <c r="GZV34" s="84"/>
      <c r="GZW34" s="84"/>
      <c r="GZX34" s="84"/>
      <c r="GZY34" s="84"/>
      <c r="GZZ34" s="84"/>
      <c r="HAA34" s="84"/>
      <c r="HAB34" s="84"/>
      <c r="HAC34" s="84"/>
      <c r="HAD34" s="84"/>
      <c r="HAE34" s="84"/>
      <c r="HAF34" s="84"/>
      <c r="HAG34" s="84"/>
      <c r="HAH34" s="84"/>
      <c r="HAI34" s="84"/>
      <c r="HAJ34" s="84"/>
      <c r="HAK34" s="84"/>
      <c r="HAL34" s="84"/>
      <c r="HAM34" s="84"/>
      <c r="HAN34" s="84"/>
      <c r="HAO34" s="84"/>
      <c r="HAP34" s="84"/>
      <c r="HAQ34" s="84"/>
      <c r="HAR34" s="84"/>
      <c r="HAS34" s="84"/>
      <c r="HAT34" s="84"/>
      <c r="HAU34" s="84"/>
      <c r="HAV34" s="84"/>
      <c r="HAW34" s="84"/>
      <c r="HAX34" s="84"/>
      <c r="HAY34" s="84"/>
      <c r="HAZ34" s="84"/>
      <c r="HBA34" s="84"/>
      <c r="HBB34" s="84"/>
      <c r="HBC34" s="84"/>
      <c r="HBD34" s="84"/>
      <c r="HBE34" s="84"/>
      <c r="HBF34" s="84"/>
      <c r="HBG34" s="84"/>
      <c r="HBH34" s="84"/>
      <c r="HBI34" s="84"/>
      <c r="HBJ34" s="84"/>
      <c r="HBK34" s="84"/>
      <c r="HBL34" s="84"/>
      <c r="HBM34" s="84"/>
      <c r="HBN34" s="84"/>
      <c r="HBO34" s="84"/>
      <c r="HBP34" s="84"/>
      <c r="HBQ34" s="84"/>
      <c r="HBR34" s="84"/>
      <c r="HBS34" s="84"/>
      <c r="HBT34" s="84"/>
      <c r="HBU34" s="84"/>
      <c r="HBV34" s="84"/>
      <c r="HBW34" s="84"/>
      <c r="HBX34" s="84"/>
      <c r="HBY34" s="84"/>
      <c r="HBZ34" s="84"/>
      <c r="HCA34" s="84"/>
      <c r="HCB34" s="84"/>
      <c r="HCC34" s="84"/>
      <c r="HCD34" s="84"/>
      <c r="HCE34" s="84"/>
      <c r="HCF34" s="84"/>
      <c r="HCG34" s="84"/>
      <c r="HCH34" s="84"/>
      <c r="HCI34" s="84"/>
      <c r="HCJ34" s="84"/>
      <c r="HCK34" s="84"/>
      <c r="HCL34" s="84"/>
      <c r="HCM34" s="84"/>
      <c r="HCN34" s="84"/>
      <c r="HCO34" s="84"/>
      <c r="HCP34" s="84"/>
      <c r="HCQ34" s="84"/>
      <c r="HCR34" s="84"/>
      <c r="HCS34" s="84"/>
      <c r="HCT34" s="84"/>
      <c r="HCU34" s="84"/>
      <c r="HCV34" s="84"/>
      <c r="HCW34" s="84"/>
      <c r="HCX34" s="84"/>
      <c r="HCY34" s="84"/>
      <c r="HCZ34" s="84"/>
      <c r="HDA34" s="84"/>
      <c r="HDB34" s="84"/>
      <c r="HDC34" s="84"/>
      <c r="HDD34" s="84"/>
      <c r="HDE34" s="84"/>
      <c r="HDF34" s="84"/>
      <c r="HDG34" s="84"/>
      <c r="HDH34" s="84"/>
      <c r="HDI34" s="84"/>
      <c r="HDJ34" s="84"/>
      <c r="HDK34" s="84"/>
      <c r="HDL34" s="84"/>
      <c r="HDM34" s="84"/>
      <c r="HDN34" s="84"/>
      <c r="HDO34" s="84"/>
      <c r="HDP34" s="84"/>
      <c r="HDQ34" s="84"/>
      <c r="HDR34" s="84"/>
      <c r="HDS34" s="84"/>
      <c r="HDT34" s="84"/>
      <c r="HDU34" s="84"/>
      <c r="HDV34" s="84"/>
      <c r="HDW34" s="84"/>
      <c r="HDX34" s="84"/>
      <c r="HDY34" s="84"/>
      <c r="HDZ34" s="84"/>
      <c r="HEA34" s="84"/>
      <c r="HEB34" s="84"/>
      <c r="HEC34" s="84"/>
      <c r="HED34" s="84"/>
      <c r="HEE34" s="84"/>
      <c r="HEF34" s="84"/>
      <c r="HEG34" s="84"/>
      <c r="HEH34" s="84"/>
      <c r="HEI34" s="84"/>
      <c r="HEJ34" s="84"/>
      <c r="HEK34" s="84"/>
      <c r="HEL34" s="84"/>
      <c r="HEM34" s="84"/>
      <c r="HEN34" s="84"/>
      <c r="HEO34" s="84"/>
      <c r="HEP34" s="84"/>
      <c r="HEQ34" s="84"/>
      <c r="HER34" s="84"/>
      <c r="HES34" s="84"/>
      <c r="HET34" s="84"/>
      <c r="HEU34" s="84"/>
      <c r="HEV34" s="84"/>
      <c r="HEW34" s="84"/>
      <c r="HEX34" s="84"/>
      <c r="HEY34" s="84"/>
      <c r="HEZ34" s="84"/>
      <c r="HFA34" s="84"/>
      <c r="HFB34" s="84"/>
      <c r="HFC34" s="84"/>
      <c r="HFD34" s="84"/>
      <c r="HFE34" s="84"/>
      <c r="HFF34" s="84"/>
      <c r="HFG34" s="84"/>
      <c r="HFH34" s="84"/>
      <c r="HFI34" s="84"/>
      <c r="HFJ34" s="84"/>
      <c r="HFK34" s="84"/>
      <c r="HFL34" s="84"/>
      <c r="HFM34" s="84"/>
      <c r="HFN34" s="84"/>
      <c r="HFO34" s="84"/>
      <c r="HFP34" s="84"/>
      <c r="HFQ34" s="84"/>
      <c r="HFR34" s="84"/>
      <c r="HFS34" s="84"/>
      <c r="HFT34" s="84"/>
      <c r="HFU34" s="84"/>
      <c r="HFV34" s="84"/>
      <c r="HFW34" s="84"/>
      <c r="HFX34" s="84"/>
      <c r="HFY34" s="84"/>
      <c r="HFZ34" s="84"/>
      <c r="HGA34" s="84"/>
      <c r="HGB34" s="84"/>
      <c r="HGC34" s="84"/>
      <c r="HGD34" s="84"/>
      <c r="HGE34" s="84"/>
      <c r="HGF34" s="84"/>
      <c r="HGG34" s="84"/>
      <c r="HGH34" s="84"/>
      <c r="HGI34" s="84"/>
      <c r="HGJ34" s="84"/>
      <c r="HGK34" s="84"/>
      <c r="HGL34" s="84"/>
      <c r="HGM34" s="84"/>
      <c r="HGN34" s="84"/>
      <c r="HGO34" s="84"/>
      <c r="HGP34" s="84"/>
      <c r="HGQ34" s="84"/>
      <c r="HGR34" s="84"/>
      <c r="HGS34" s="84"/>
      <c r="HGT34" s="84"/>
      <c r="HGU34" s="84"/>
      <c r="HGV34" s="84"/>
      <c r="HGW34" s="84"/>
      <c r="HGX34" s="84"/>
      <c r="HGY34" s="84"/>
      <c r="HGZ34" s="84"/>
      <c r="HHA34" s="84"/>
      <c r="HHB34" s="84"/>
      <c r="HHC34" s="84"/>
      <c r="HHD34" s="84"/>
      <c r="HHE34" s="84"/>
      <c r="HHF34" s="84"/>
      <c r="HHG34" s="84"/>
      <c r="HHH34" s="84"/>
      <c r="HHI34" s="84"/>
      <c r="HHJ34" s="84"/>
      <c r="HHK34" s="84"/>
      <c r="HHL34" s="84"/>
      <c r="HHM34" s="84"/>
      <c r="HHN34" s="84"/>
      <c r="HHO34" s="84"/>
      <c r="HHP34" s="84"/>
      <c r="HHQ34" s="84"/>
      <c r="HHR34" s="84"/>
      <c r="HHS34" s="84"/>
      <c r="HHT34" s="84"/>
      <c r="HHU34" s="84"/>
      <c r="HHV34" s="84"/>
      <c r="HHW34" s="84"/>
      <c r="HHX34" s="84"/>
      <c r="HHY34" s="84"/>
      <c r="HHZ34" s="84"/>
      <c r="HIA34" s="84"/>
      <c r="HIB34" s="84"/>
      <c r="HIC34" s="84"/>
      <c r="HID34" s="84"/>
      <c r="HIE34" s="84"/>
      <c r="HIF34" s="84"/>
      <c r="HIG34" s="84"/>
      <c r="HIH34" s="84"/>
      <c r="HII34" s="84"/>
      <c r="HIJ34" s="84"/>
      <c r="HIK34" s="84"/>
      <c r="HIL34" s="84"/>
      <c r="HIM34" s="84"/>
      <c r="HIN34" s="84"/>
      <c r="HIO34" s="84"/>
      <c r="HIP34" s="84"/>
      <c r="HIQ34" s="84"/>
      <c r="HIR34" s="84"/>
      <c r="HIS34" s="84"/>
      <c r="HIT34" s="84"/>
      <c r="HIU34" s="84"/>
      <c r="HIV34" s="84"/>
      <c r="HIW34" s="84"/>
      <c r="HIX34" s="84"/>
      <c r="HIY34" s="84"/>
      <c r="HIZ34" s="84"/>
      <c r="HJA34" s="84"/>
      <c r="HJB34" s="84"/>
      <c r="HJC34" s="84"/>
      <c r="HJD34" s="84"/>
      <c r="HJE34" s="84"/>
      <c r="HJF34" s="84"/>
      <c r="HJG34" s="84"/>
      <c r="HJH34" s="84"/>
      <c r="HJI34" s="84"/>
      <c r="HJJ34" s="84"/>
      <c r="HJK34" s="84"/>
      <c r="HJL34" s="84"/>
      <c r="HJM34" s="84"/>
      <c r="HJN34" s="84"/>
      <c r="HJO34" s="84"/>
      <c r="HJP34" s="84"/>
      <c r="HJQ34" s="84"/>
      <c r="HJR34" s="84"/>
      <c r="HJS34" s="84"/>
      <c r="HJT34" s="84"/>
      <c r="HJU34" s="84"/>
      <c r="HJV34" s="84"/>
      <c r="HJW34" s="84"/>
      <c r="HJX34" s="84"/>
      <c r="HJY34" s="84"/>
      <c r="HJZ34" s="84"/>
      <c r="HKA34" s="84"/>
      <c r="HKB34" s="84"/>
      <c r="HKC34" s="84"/>
      <c r="HKD34" s="84"/>
      <c r="HKE34" s="84"/>
      <c r="HKF34" s="84"/>
      <c r="HKG34" s="84"/>
      <c r="HKH34" s="84"/>
      <c r="HKI34" s="84"/>
      <c r="HKJ34" s="84"/>
      <c r="HKK34" s="84"/>
      <c r="HKL34" s="84"/>
      <c r="HKM34" s="84"/>
      <c r="HKN34" s="84"/>
      <c r="HKO34" s="84"/>
      <c r="HKP34" s="84"/>
      <c r="HKQ34" s="84"/>
      <c r="HKR34" s="84"/>
      <c r="HKS34" s="84"/>
      <c r="HKT34" s="84"/>
      <c r="HKU34" s="84"/>
      <c r="HKV34" s="84"/>
      <c r="HKW34" s="84"/>
      <c r="HKX34" s="84"/>
      <c r="HKY34" s="84"/>
      <c r="HKZ34" s="84"/>
      <c r="HLA34" s="84"/>
      <c r="HLB34" s="84"/>
      <c r="HLC34" s="84"/>
      <c r="HLD34" s="84"/>
      <c r="HLE34" s="84"/>
      <c r="HLF34" s="84"/>
      <c r="HLG34" s="84"/>
      <c r="HLH34" s="84"/>
      <c r="HLI34" s="84"/>
      <c r="HLJ34" s="84"/>
      <c r="HLK34" s="84"/>
      <c r="HLL34" s="84"/>
      <c r="HLM34" s="84"/>
      <c r="HLN34" s="84"/>
      <c r="HLO34" s="84"/>
      <c r="HLP34" s="84"/>
      <c r="HLQ34" s="84"/>
      <c r="HLR34" s="84"/>
      <c r="HLS34" s="84"/>
      <c r="HLT34" s="84"/>
      <c r="HLU34" s="84"/>
      <c r="HLV34" s="84"/>
      <c r="HLW34" s="84"/>
      <c r="HLX34" s="84"/>
      <c r="HLY34" s="84"/>
      <c r="HLZ34" s="84"/>
      <c r="HMA34" s="84"/>
      <c r="HMB34" s="84"/>
      <c r="HMC34" s="84"/>
      <c r="HMD34" s="84"/>
      <c r="HME34" s="84"/>
      <c r="HMF34" s="84"/>
      <c r="HMG34" s="84"/>
      <c r="HMH34" s="84"/>
      <c r="HMI34" s="84"/>
      <c r="HMJ34" s="84"/>
      <c r="HMK34" s="84"/>
      <c r="HML34" s="84"/>
      <c r="HMM34" s="84"/>
      <c r="HMN34" s="84"/>
      <c r="HMO34" s="84"/>
      <c r="HMP34" s="84"/>
      <c r="HMQ34" s="84"/>
      <c r="HMR34" s="84"/>
      <c r="HMS34" s="84"/>
      <c r="HMT34" s="84"/>
      <c r="HMU34" s="84"/>
      <c r="HMV34" s="84"/>
      <c r="HMW34" s="84"/>
      <c r="HMX34" s="84"/>
      <c r="HMY34" s="84"/>
      <c r="HMZ34" s="84"/>
      <c r="HNA34" s="84"/>
      <c r="HNB34" s="84"/>
      <c r="HNC34" s="84"/>
      <c r="HND34" s="84"/>
      <c r="HNE34" s="84"/>
      <c r="HNF34" s="84"/>
      <c r="HNG34" s="84"/>
      <c r="HNH34" s="84"/>
      <c r="HNI34" s="84"/>
      <c r="HNJ34" s="84"/>
      <c r="HNK34" s="84"/>
      <c r="HNL34" s="84"/>
      <c r="HNM34" s="84"/>
      <c r="HNN34" s="84"/>
      <c r="HNO34" s="84"/>
      <c r="HNP34" s="84"/>
      <c r="HNQ34" s="84"/>
      <c r="HNR34" s="84"/>
      <c r="HNS34" s="84"/>
      <c r="HNT34" s="84"/>
      <c r="HNU34" s="84"/>
      <c r="HNV34" s="84"/>
      <c r="HNW34" s="84"/>
      <c r="HNX34" s="84"/>
      <c r="HNY34" s="84"/>
      <c r="HNZ34" s="84"/>
      <c r="HOA34" s="84"/>
      <c r="HOB34" s="84"/>
      <c r="HOC34" s="84"/>
      <c r="HOD34" s="84"/>
      <c r="HOE34" s="84"/>
      <c r="HOF34" s="84"/>
      <c r="HOG34" s="84"/>
      <c r="HOH34" s="84"/>
      <c r="HOI34" s="84"/>
      <c r="HOJ34" s="84"/>
      <c r="HOK34" s="84"/>
      <c r="HOL34" s="84"/>
      <c r="HOM34" s="84"/>
      <c r="HON34" s="84"/>
      <c r="HOO34" s="84"/>
      <c r="HOP34" s="84"/>
      <c r="HOQ34" s="84"/>
      <c r="HOR34" s="84"/>
      <c r="HOS34" s="84"/>
      <c r="HOT34" s="84"/>
      <c r="HOU34" s="84"/>
      <c r="HOV34" s="84"/>
      <c r="HOW34" s="84"/>
      <c r="HOX34" s="84"/>
      <c r="HOY34" s="84"/>
      <c r="HOZ34" s="84"/>
      <c r="HPA34" s="84"/>
      <c r="HPB34" s="84"/>
      <c r="HPC34" s="84"/>
      <c r="HPD34" s="84"/>
      <c r="HPE34" s="84"/>
      <c r="HPF34" s="84"/>
      <c r="HPG34" s="84"/>
      <c r="HPH34" s="84"/>
      <c r="HPI34" s="84"/>
      <c r="HPJ34" s="84"/>
      <c r="HPK34" s="84"/>
      <c r="HPL34" s="84"/>
      <c r="HPM34" s="84"/>
      <c r="HPN34" s="84"/>
      <c r="HPO34" s="84"/>
      <c r="HPP34" s="84"/>
      <c r="HPQ34" s="84"/>
      <c r="HPR34" s="84"/>
      <c r="HPS34" s="84"/>
      <c r="HPT34" s="84"/>
      <c r="HPU34" s="84"/>
      <c r="HPV34" s="84"/>
      <c r="HPW34" s="84"/>
      <c r="HPX34" s="84"/>
      <c r="HPY34" s="84"/>
      <c r="HPZ34" s="84"/>
      <c r="HQA34" s="84"/>
      <c r="HQB34" s="84"/>
      <c r="HQC34" s="84"/>
      <c r="HQD34" s="84"/>
      <c r="HQE34" s="84"/>
      <c r="HQF34" s="84"/>
      <c r="HQG34" s="84"/>
      <c r="HQH34" s="84"/>
      <c r="HQI34" s="84"/>
      <c r="HQJ34" s="84"/>
      <c r="HQK34" s="84"/>
      <c r="HQL34" s="84"/>
      <c r="HQM34" s="84"/>
      <c r="HQN34" s="84"/>
      <c r="HQO34" s="84"/>
      <c r="HQP34" s="84"/>
      <c r="HQQ34" s="84"/>
      <c r="HQR34" s="84"/>
      <c r="HQS34" s="84"/>
      <c r="HQT34" s="84"/>
      <c r="HQU34" s="84"/>
      <c r="HQV34" s="84"/>
      <c r="HQW34" s="84"/>
      <c r="HQX34" s="84"/>
      <c r="HQY34" s="84"/>
      <c r="HQZ34" s="84"/>
      <c r="HRA34" s="84"/>
      <c r="HRB34" s="84"/>
      <c r="HRC34" s="84"/>
      <c r="HRD34" s="84"/>
      <c r="HRE34" s="84"/>
      <c r="HRF34" s="84"/>
      <c r="HRG34" s="84"/>
      <c r="HRH34" s="84"/>
      <c r="HRI34" s="84"/>
      <c r="HRJ34" s="84"/>
      <c r="HRK34" s="84"/>
      <c r="HRL34" s="84"/>
      <c r="HRM34" s="84"/>
      <c r="HRN34" s="84"/>
      <c r="HRO34" s="84"/>
      <c r="HRP34" s="84"/>
      <c r="HRQ34" s="84"/>
      <c r="HRR34" s="84"/>
      <c r="HRS34" s="84"/>
      <c r="HRT34" s="84"/>
      <c r="HRU34" s="84"/>
      <c r="HRV34" s="84"/>
      <c r="HRW34" s="84"/>
      <c r="HRX34" s="84"/>
      <c r="HRY34" s="84"/>
      <c r="HRZ34" s="84"/>
      <c r="HSA34" s="84"/>
      <c r="HSB34" s="84"/>
      <c r="HSC34" s="84"/>
      <c r="HSD34" s="84"/>
      <c r="HSE34" s="84"/>
      <c r="HSF34" s="84"/>
      <c r="HSG34" s="84"/>
      <c r="HSH34" s="84"/>
      <c r="HSI34" s="84"/>
      <c r="HSJ34" s="84"/>
      <c r="HSK34" s="84"/>
      <c r="HSL34" s="84"/>
      <c r="HSM34" s="84"/>
      <c r="HSN34" s="84"/>
      <c r="HSO34" s="84"/>
      <c r="HSP34" s="84"/>
      <c r="HSQ34" s="84"/>
      <c r="HSR34" s="84"/>
      <c r="HSS34" s="84"/>
      <c r="HST34" s="84"/>
      <c r="HSU34" s="84"/>
      <c r="HSV34" s="84"/>
      <c r="HSW34" s="84"/>
      <c r="HSX34" s="84"/>
      <c r="HSY34" s="84"/>
      <c r="HSZ34" s="84"/>
      <c r="HTA34" s="84"/>
      <c r="HTB34" s="84"/>
      <c r="HTC34" s="84"/>
      <c r="HTD34" s="84"/>
      <c r="HTE34" s="84"/>
      <c r="HTF34" s="84"/>
      <c r="HTG34" s="84"/>
      <c r="HTH34" s="84"/>
      <c r="HTI34" s="84"/>
      <c r="HTJ34" s="84"/>
      <c r="HTK34" s="84"/>
      <c r="HTL34" s="84"/>
      <c r="HTM34" s="84"/>
      <c r="HTN34" s="84"/>
      <c r="HTO34" s="84"/>
      <c r="HTP34" s="84"/>
      <c r="HTQ34" s="84"/>
      <c r="HTR34" s="84"/>
      <c r="HTS34" s="84"/>
      <c r="HTT34" s="84"/>
      <c r="HTU34" s="84"/>
      <c r="HTV34" s="84"/>
      <c r="HTW34" s="84"/>
      <c r="HTX34" s="84"/>
      <c r="HTY34" s="84"/>
      <c r="HTZ34" s="84"/>
      <c r="HUA34" s="84"/>
      <c r="HUB34" s="84"/>
      <c r="HUC34" s="84"/>
      <c r="HUD34" s="84"/>
      <c r="HUE34" s="84"/>
      <c r="HUF34" s="84"/>
      <c r="HUG34" s="84"/>
      <c r="HUH34" s="84"/>
      <c r="HUI34" s="84"/>
      <c r="HUJ34" s="84"/>
      <c r="HUK34" s="84"/>
      <c r="HUL34" s="84"/>
      <c r="HUM34" s="84"/>
      <c r="HUN34" s="84"/>
      <c r="HUO34" s="84"/>
      <c r="HUP34" s="84"/>
      <c r="HUQ34" s="84"/>
      <c r="HUR34" s="84"/>
      <c r="HUS34" s="84"/>
      <c r="HUT34" s="84"/>
      <c r="HUU34" s="84"/>
      <c r="HUV34" s="84"/>
      <c r="HUW34" s="84"/>
      <c r="HUX34" s="84"/>
      <c r="HUY34" s="84"/>
      <c r="HUZ34" s="84"/>
      <c r="HVA34" s="84"/>
      <c r="HVB34" s="84"/>
      <c r="HVC34" s="84"/>
      <c r="HVD34" s="84"/>
      <c r="HVE34" s="84"/>
      <c r="HVF34" s="84"/>
      <c r="HVG34" s="84"/>
      <c r="HVH34" s="84"/>
      <c r="HVI34" s="84"/>
      <c r="HVJ34" s="84"/>
      <c r="HVK34" s="84"/>
      <c r="HVL34" s="84"/>
      <c r="HVM34" s="84"/>
      <c r="HVN34" s="84"/>
      <c r="HVO34" s="84"/>
      <c r="HVP34" s="84"/>
      <c r="HVQ34" s="84"/>
      <c r="HVR34" s="84"/>
      <c r="HVS34" s="84"/>
      <c r="HVT34" s="84"/>
      <c r="HVU34" s="84"/>
      <c r="HVV34" s="84"/>
      <c r="HVW34" s="84"/>
      <c r="HVX34" s="84"/>
      <c r="HVY34" s="84"/>
      <c r="HVZ34" s="84"/>
      <c r="HWA34" s="84"/>
      <c r="HWB34" s="84"/>
      <c r="HWC34" s="84"/>
      <c r="HWD34" s="84"/>
      <c r="HWE34" s="84"/>
      <c r="HWF34" s="84"/>
      <c r="HWG34" s="84"/>
      <c r="HWH34" s="84"/>
      <c r="HWI34" s="84"/>
      <c r="HWJ34" s="84"/>
      <c r="HWK34" s="84"/>
      <c r="HWL34" s="84"/>
      <c r="HWM34" s="84"/>
      <c r="HWN34" s="84"/>
      <c r="HWO34" s="84"/>
      <c r="HWP34" s="84"/>
      <c r="HWQ34" s="84"/>
      <c r="HWR34" s="84"/>
      <c r="HWS34" s="84"/>
      <c r="HWT34" s="84"/>
      <c r="HWU34" s="84"/>
      <c r="HWV34" s="84"/>
      <c r="HWW34" s="84"/>
      <c r="HWX34" s="84"/>
      <c r="HWY34" s="84"/>
      <c r="HWZ34" s="84"/>
      <c r="HXA34" s="84"/>
      <c r="HXB34" s="84"/>
      <c r="HXC34" s="84"/>
      <c r="HXD34" s="84"/>
      <c r="HXE34" s="84"/>
      <c r="HXF34" s="84"/>
      <c r="HXG34" s="84"/>
      <c r="HXH34" s="84"/>
      <c r="HXI34" s="84"/>
      <c r="HXJ34" s="84"/>
      <c r="HXK34" s="84"/>
      <c r="HXL34" s="84"/>
      <c r="HXM34" s="84"/>
      <c r="HXN34" s="84"/>
      <c r="HXO34" s="84"/>
      <c r="HXP34" s="84"/>
      <c r="HXQ34" s="84"/>
      <c r="HXR34" s="84"/>
      <c r="HXS34" s="84"/>
      <c r="HXT34" s="84"/>
      <c r="HXU34" s="84"/>
      <c r="HXV34" s="84"/>
      <c r="HXW34" s="84"/>
      <c r="HXX34" s="84"/>
      <c r="HXY34" s="84"/>
      <c r="HXZ34" s="84"/>
      <c r="HYA34" s="84"/>
      <c r="HYB34" s="84"/>
      <c r="HYC34" s="84"/>
      <c r="HYD34" s="84"/>
      <c r="HYE34" s="84"/>
      <c r="HYF34" s="84"/>
      <c r="HYG34" s="84"/>
      <c r="HYH34" s="84"/>
      <c r="HYI34" s="84"/>
      <c r="HYJ34" s="84"/>
      <c r="HYK34" s="84"/>
      <c r="HYL34" s="84"/>
      <c r="HYM34" s="84"/>
      <c r="HYN34" s="84"/>
      <c r="HYO34" s="84"/>
      <c r="HYP34" s="84"/>
      <c r="HYQ34" s="84"/>
      <c r="HYR34" s="84"/>
      <c r="HYS34" s="84"/>
      <c r="HYT34" s="84"/>
      <c r="HYU34" s="84"/>
      <c r="HYV34" s="84"/>
      <c r="HYW34" s="84"/>
      <c r="HYX34" s="84"/>
      <c r="HYY34" s="84"/>
      <c r="HYZ34" s="84"/>
      <c r="HZA34" s="84"/>
      <c r="HZB34" s="84"/>
      <c r="HZC34" s="84"/>
      <c r="HZD34" s="84"/>
      <c r="HZE34" s="84"/>
      <c r="HZF34" s="84"/>
      <c r="HZG34" s="84"/>
      <c r="HZH34" s="84"/>
      <c r="HZI34" s="84"/>
      <c r="HZJ34" s="84"/>
      <c r="HZK34" s="84"/>
      <c r="HZL34" s="84"/>
      <c r="HZM34" s="84"/>
      <c r="HZN34" s="84"/>
      <c r="HZO34" s="84"/>
      <c r="HZP34" s="84"/>
      <c r="HZQ34" s="84"/>
      <c r="HZR34" s="84"/>
      <c r="HZS34" s="84"/>
      <c r="HZT34" s="84"/>
      <c r="HZU34" s="84"/>
      <c r="HZV34" s="84"/>
      <c r="HZW34" s="84"/>
      <c r="HZX34" s="84"/>
      <c r="HZY34" s="84"/>
      <c r="HZZ34" s="84"/>
      <c r="IAA34" s="84"/>
      <c r="IAB34" s="84"/>
      <c r="IAC34" s="84"/>
      <c r="IAD34" s="84"/>
      <c r="IAE34" s="84"/>
      <c r="IAF34" s="84"/>
      <c r="IAG34" s="84"/>
      <c r="IAH34" s="84"/>
      <c r="IAI34" s="84"/>
      <c r="IAJ34" s="84"/>
      <c r="IAK34" s="84"/>
      <c r="IAL34" s="84"/>
      <c r="IAM34" s="84"/>
      <c r="IAN34" s="84"/>
      <c r="IAO34" s="84"/>
      <c r="IAP34" s="84"/>
      <c r="IAQ34" s="84"/>
      <c r="IAR34" s="84"/>
      <c r="IAS34" s="84"/>
      <c r="IAT34" s="84"/>
      <c r="IAU34" s="84"/>
      <c r="IAV34" s="84"/>
      <c r="IAW34" s="84"/>
      <c r="IAX34" s="84"/>
      <c r="IAY34" s="84"/>
      <c r="IAZ34" s="84"/>
      <c r="IBA34" s="84"/>
      <c r="IBB34" s="84"/>
      <c r="IBC34" s="84"/>
      <c r="IBD34" s="84"/>
      <c r="IBE34" s="84"/>
      <c r="IBF34" s="84"/>
      <c r="IBG34" s="84"/>
      <c r="IBH34" s="84"/>
      <c r="IBI34" s="84"/>
      <c r="IBJ34" s="84"/>
      <c r="IBK34" s="84"/>
      <c r="IBL34" s="84"/>
      <c r="IBM34" s="84"/>
      <c r="IBN34" s="84"/>
      <c r="IBO34" s="84"/>
      <c r="IBP34" s="84"/>
      <c r="IBQ34" s="84"/>
      <c r="IBR34" s="84"/>
      <c r="IBS34" s="84"/>
      <c r="IBT34" s="84"/>
      <c r="IBU34" s="84"/>
      <c r="IBV34" s="84"/>
      <c r="IBW34" s="84"/>
      <c r="IBX34" s="84"/>
      <c r="IBY34" s="84"/>
      <c r="IBZ34" s="84"/>
      <c r="ICA34" s="84"/>
      <c r="ICB34" s="84"/>
      <c r="ICC34" s="84"/>
      <c r="ICD34" s="84"/>
      <c r="ICE34" s="84"/>
      <c r="ICF34" s="84"/>
      <c r="ICG34" s="84"/>
      <c r="ICH34" s="84"/>
      <c r="ICI34" s="84"/>
      <c r="ICJ34" s="84"/>
      <c r="ICK34" s="84"/>
      <c r="ICL34" s="84"/>
      <c r="ICM34" s="84"/>
      <c r="ICN34" s="84"/>
      <c r="ICO34" s="84"/>
      <c r="ICP34" s="84"/>
      <c r="ICQ34" s="84"/>
      <c r="ICR34" s="84"/>
      <c r="ICS34" s="84"/>
      <c r="ICT34" s="84"/>
      <c r="ICU34" s="84"/>
      <c r="ICV34" s="84"/>
      <c r="ICW34" s="84"/>
      <c r="ICX34" s="84"/>
      <c r="ICY34" s="84"/>
      <c r="ICZ34" s="84"/>
      <c r="IDA34" s="84"/>
      <c r="IDB34" s="84"/>
      <c r="IDC34" s="84"/>
      <c r="IDD34" s="84"/>
      <c r="IDE34" s="84"/>
      <c r="IDF34" s="84"/>
      <c r="IDG34" s="84"/>
      <c r="IDH34" s="84"/>
      <c r="IDI34" s="84"/>
      <c r="IDJ34" s="84"/>
      <c r="IDK34" s="84"/>
      <c r="IDL34" s="84"/>
      <c r="IDM34" s="84"/>
      <c r="IDN34" s="84"/>
      <c r="IDO34" s="84"/>
      <c r="IDP34" s="84"/>
      <c r="IDQ34" s="84"/>
      <c r="IDR34" s="84"/>
      <c r="IDS34" s="84"/>
      <c r="IDT34" s="84"/>
      <c r="IDU34" s="84"/>
      <c r="IDV34" s="84"/>
      <c r="IDW34" s="84"/>
      <c r="IDX34" s="84"/>
      <c r="IDY34" s="84"/>
      <c r="IDZ34" s="84"/>
      <c r="IEA34" s="84"/>
      <c r="IEB34" s="84"/>
      <c r="IEC34" s="84"/>
      <c r="IED34" s="84"/>
      <c r="IEE34" s="84"/>
      <c r="IEF34" s="84"/>
      <c r="IEG34" s="84"/>
      <c r="IEH34" s="84"/>
      <c r="IEI34" s="84"/>
      <c r="IEJ34" s="84"/>
      <c r="IEK34" s="84"/>
      <c r="IEL34" s="84"/>
      <c r="IEM34" s="84"/>
      <c r="IEN34" s="84"/>
      <c r="IEO34" s="84"/>
      <c r="IEP34" s="84"/>
      <c r="IEQ34" s="84"/>
      <c r="IER34" s="84"/>
      <c r="IES34" s="84"/>
      <c r="IET34" s="84"/>
      <c r="IEU34" s="84"/>
      <c r="IEV34" s="84"/>
      <c r="IEW34" s="84"/>
      <c r="IEX34" s="84"/>
      <c r="IEY34" s="84"/>
      <c r="IEZ34" s="84"/>
      <c r="IFA34" s="84"/>
      <c r="IFB34" s="84"/>
      <c r="IFC34" s="84"/>
      <c r="IFD34" s="84"/>
      <c r="IFE34" s="84"/>
      <c r="IFF34" s="84"/>
      <c r="IFG34" s="84"/>
      <c r="IFH34" s="84"/>
      <c r="IFI34" s="84"/>
      <c r="IFJ34" s="84"/>
      <c r="IFK34" s="84"/>
      <c r="IFL34" s="84"/>
      <c r="IFM34" s="84"/>
      <c r="IFN34" s="84"/>
      <c r="IFO34" s="84"/>
      <c r="IFP34" s="84"/>
      <c r="IFQ34" s="84"/>
      <c r="IFR34" s="84"/>
      <c r="IFS34" s="84"/>
      <c r="IFT34" s="84"/>
      <c r="IFU34" s="84"/>
      <c r="IFV34" s="84"/>
      <c r="IFW34" s="84"/>
      <c r="IFX34" s="84"/>
      <c r="IFY34" s="84"/>
      <c r="IFZ34" s="84"/>
      <c r="IGA34" s="84"/>
      <c r="IGB34" s="84"/>
      <c r="IGC34" s="84"/>
      <c r="IGD34" s="84"/>
      <c r="IGE34" s="84"/>
      <c r="IGF34" s="84"/>
      <c r="IGG34" s="84"/>
      <c r="IGH34" s="84"/>
      <c r="IGI34" s="84"/>
      <c r="IGJ34" s="84"/>
      <c r="IGK34" s="84"/>
      <c r="IGL34" s="84"/>
      <c r="IGM34" s="84"/>
      <c r="IGN34" s="84"/>
      <c r="IGO34" s="84"/>
      <c r="IGP34" s="84"/>
      <c r="IGQ34" s="84"/>
      <c r="IGR34" s="84"/>
      <c r="IGS34" s="84"/>
      <c r="IGT34" s="84"/>
      <c r="IGU34" s="84"/>
      <c r="IGV34" s="84"/>
      <c r="IGW34" s="84"/>
      <c r="IGX34" s="84"/>
      <c r="IGY34" s="84"/>
      <c r="IGZ34" s="84"/>
      <c r="IHA34" s="84"/>
      <c r="IHB34" s="84"/>
      <c r="IHC34" s="84"/>
      <c r="IHD34" s="84"/>
      <c r="IHE34" s="84"/>
      <c r="IHF34" s="84"/>
      <c r="IHG34" s="84"/>
      <c r="IHH34" s="84"/>
      <c r="IHI34" s="84"/>
      <c r="IHJ34" s="84"/>
      <c r="IHK34" s="84"/>
      <c r="IHL34" s="84"/>
      <c r="IHM34" s="84"/>
      <c r="IHN34" s="84"/>
      <c r="IHO34" s="84"/>
      <c r="IHP34" s="84"/>
      <c r="IHQ34" s="84"/>
      <c r="IHR34" s="84"/>
      <c r="IHS34" s="84"/>
      <c r="IHT34" s="84"/>
      <c r="IHU34" s="84"/>
      <c r="IHV34" s="84"/>
      <c r="IHW34" s="84"/>
      <c r="IHX34" s="84"/>
      <c r="IHY34" s="84"/>
      <c r="IHZ34" s="84"/>
      <c r="IIA34" s="84"/>
      <c r="IIB34" s="84"/>
      <c r="IIC34" s="84"/>
      <c r="IID34" s="84"/>
      <c r="IIE34" s="84"/>
      <c r="IIF34" s="84"/>
      <c r="IIG34" s="84"/>
      <c r="IIH34" s="84"/>
      <c r="III34" s="84"/>
      <c r="IIJ34" s="84"/>
      <c r="IIK34" s="84"/>
      <c r="IIL34" s="84"/>
      <c r="IIM34" s="84"/>
      <c r="IIN34" s="84"/>
      <c r="IIO34" s="84"/>
      <c r="IIP34" s="84"/>
      <c r="IIQ34" s="84"/>
      <c r="IIR34" s="84"/>
      <c r="IIS34" s="84"/>
      <c r="IIT34" s="84"/>
      <c r="IIU34" s="84"/>
      <c r="IIV34" s="84"/>
      <c r="IIW34" s="84"/>
      <c r="IIX34" s="84"/>
      <c r="IIY34" s="84"/>
      <c r="IIZ34" s="84"/>
      <c r="IJA34" s="84"/>
      <c r="IJB34" s="84"/>
      <c r="IJC34" s="84"/>
      <c r="IJD34" s="84"/>
      <c r="IJE34" s="84"/>
      <c r="IJF34" s="84"/>
      <c r="IJG34" s="84"/>
      <c r="IJH34" s="84"/>
      <c r="IJI34" s="84"/>
      <c r="IJJ34" s="84"/>
      <c r="IJK34" s="84"/>
      <c r="IJL34" s="84"/>
      <c r="IJM34" s="84"/>
      <c r="IJN34" s="84"/>
      <c r="IJO34" s="84"/>
      <c r="IJP34" s="84"/>
      <c r="IJQ34" s="84"/>
      <c r="IJR34" s="84"/>
      <c r="IJS34" s="84"/>
      <c r="IJT34" s="84"/>
      <c r="IJU34" s="84"/>
      <c r="IJV34" s="84"/>
      <c r="IJW34" s="84"/>
      <c r="IJX34" s="84"/>
      <c r="IJY34" s="84"/>
      <c r="IJZ34" s="84"/>
      <c r="IKA34" s="84"/>
      <c r="IKB34" s="84"/>
      <c r="IKC34" s="84"/>
      <c r="IKD34" s="84"/>
      <c r="IKE34" s="84"/>
      <c r="IKF34" s="84"/>
      <c r="IKG34" s="84"/>
      <c r="IKH34" s="84"/>
      <c r="IKI34" s="84"/>
      <c r="IKJ34" s="84"/>
      <c r="IKK34" s="84"/>
      <c r="IKL34" s="84"/>
      <c r="IKM34" s="84"/>
      <c r="IKN34" s="84"/>
      <c r="IKO34" s="84"/>
      <c r="IKP34" s="84"/>
      <c r="IKQ34" s="84"/>
      <c r="IKR34" s="84"/>
      <c r="IKS34" s="84"/>
      <c r="IKT34" s="84"/>
      <c r="IKU34" s="84"/>
      <c r="IKV34" s="84"/>
      <c r="IKW34" s="84"/>
      <c r="IKX34" s="84"/>
      <c r="IKY34" s="84"/>
      <c r="IKZ34" s="84"/>
      <c r="ILA34" s="84"/>
      <c r="ILB34" s="84"/>
      <c r="ILC34" s="84"/>
      <c r="ILD34" s="84"/>
      <c r="ILE34" s="84"/>
      <c r="ILF34" s="84"/>
      <c r="ILG34" s="84"/>
      <c r="ILH34" s="84"/>
      <c r="ILI34" s="84"/>
      <c r="ILJ34" s="84"/>
      <c r="ILK34" s="84"/>
      <c r="ILL34" s="84"/>
      <c r="ILM34" s="84"/>
      <c r="ILN34" s="84"/>
      <c r="ILO34" s="84"/>
      <c r="ILP34" s="84"/>
      <c r="ILQ34" s="84"/>
      <c r="ILR34" s="84"/>
      <c r="ILS34" s="84"/>
      <c r="ILT34" s="84"/>
      <c r="ILU34" s="84"/>
      <c r="ILV34" s="84"/>
      <c r="ILW34" s="84"/>
      <c r="ILX34" s="84"/>
      <c r="ILY34" s="84"/>
      <c r="ILZ34" s="84"/>
      <c r="IMA34" s="84"/>
      <c r="IMB34" s="84"/>
      <c r="IMC34" s="84"/>
      <c r="IMD34" s="84"/>
      <c r="IME34" s="84"/>
      <c r="IMF34" s="84"/>
      <c r="IMG34" s="84"/>
      <c r="IMH34" s="84"/>
      <c r="IMI34" s="84"/>
      <c r="IMJ34" s="84"/>
      <c r="IMK34" s="84"/>
      <c r="IML34" s="84"/>
      <c r="IMM34" s="84"/>
      <c r="IMN34" s="84"/>
      <c r="IMO34" s="84"/>
      <c r="IMP34" s="84"/>
      <c r="IMQ34" s="84"/>
      <c r="IMR34" s="84"/>
      <c r="IMS34" s="84"/>
      <c r="IMT34" s="84"/>
      <c r="IMU34" s="84"/>
      <c r="IMV34" s="84"/>
      <c r="IMW34" s="84"/>
      <c r="IMX34" s="84"/>
      <c r="IMY34" s="84"/>
      <c r="IMZ34" s="84"/>
      <c r="INA34" s="84"/>
      <c r="INB34" s="84"/>
      <c r="INC34" s="84"/>
      <c r="IND34" s="84"/>
      <c r="INE34" s="84"/>
      <c r="INF34" s="84"/>
      <c r="ING34" s="84"/>
      <c r="INH34" s="84"/>
      <c r="INI34" s="84"/>
      <c r="INJ34" s="84"/>
      <c r="INK34" s="84"/>
      <c r="INL34" s="84"/>
      <c r="INM34" s="84"/>
      <c r="INN34" s="84"/>
      <c r="INO34" s="84"/>
      <c r="INP34" s="84"/>
      <c r="INQ34" s="84"/>
      <c r="INR34" s="84"/>
      <c r="INS34" s="84"/>
      <c r="INT34" s="84"/>
      <c r="INU34" s="84"/>
      <c r="INV34" s="84"/>
      <c r="INW34" s="84"/>
      <c r="INX34" s="84"/>
      <c r="INY34" s="84"/>
      <c r="INZ34" s="84"/>
      <c r="IOA34" s="84"/>
      <c r="IOB34" s="84"/>
      <c r="IOC34" s="84"/>
      <c r="IOD34" s="84"/>
      <c r="IOE34" s="84"/>
      <c r="IOF34" s="84"/>
      <c r="IOG34" s="84"/>
      <c r="IOH34" s="84"/>
      <c r="IOI34" s="84"/>
      <c r="IOJ34" s="84"/>
      <c r="IOK34" s="84"/>
      <c r="IOL34" s="84"/>
      <c r="IOM34" s="84"/>
      <c r="ION34" s="84"/>
      <c r="IOO34" s="84"/>
      <c r="IOP34" s="84"/>
      <c r="IOQ34" s="84"/>
      <c r="IOR34" s="84"/>
      <c r="IOS34" s="84"/>
      <c r="IOT34" s="84"/>
      <c r="IOU34" s="84"/>
      <c r="IOV34" s="84"/>
      <c r="IOW34" s="84"/>
      <c r="IOX34" s="84"/>
      <c r="IOY34" s="84"/>
      <c r="IOZ34" s="84"/>
      <c r="IPA34" s="84"/>
      <c r="IPB34" s="84"/>
      <c r="IPC34" s="84"/>
      <c r="IPD34" s="84"/>
      <c r="IPE34" s="84"/>
      <c r="IPF34" s="84"/>
      <c r="IPG34" s="84"/>
      <c r="IPH34" s="84"/>
      <c r="IPI34" s="84"/>
      <c r="IPJ34" s="84"/>
      <c r="IPK34" s="84"/>
      <c r="IPL34" s="84"/>
      <c r="IPM34" s="84"/>
      <c r="IPN34" s="84"/>
      <c r="IPO34" s="84"/>
      <c r="IPP34" s="84"/>
      <c r="IPQ34" s="84"/>
      <c r="IPR34" s="84"/>
      <c r="IPS34" s="84"/>
      <c r="IPT34" s="84"/>
      <c r="IPU34" s="84"/>
      <c r="IPV34" s="84"/>
      <c r="IPW34" s="84"/>
      <c r="IPX34" s="84"/>
      <c r="IPY34" s="84"/>
      <c r="IPZ34" s="84"/>
      <c r="IQA34" s="84"/>
      <c r="IQB34" s="84"/>
      <c r="IQC34" s="84"/>
      <c r="IQD34" s="84"/>
      <c r="IQE34" s="84"/>
      <c r="IQF34" s="84"/>
      <c r="IQG34" s="84"/>
      <c r="IQH34" s="84"/>
      <c r="IQI34" s="84"/>
      <c r="IQJ34" s="84"/>
      <c r="IQK34" s="84"/>
      <c r="IQL34" s="84"/>
      <c r="IQM34" s="84"/>
      <c r="IQN34" s="84"/>
      <c r="IQO34" s="84"/>
      <c r="IQP34" s="84"/>
      <c r="IQQ34" s="84"/>
      <c r="IQR34" s="84"/>
      <c r="IQS34" s="84"/>
      <c r="IQT34" s="84"/>
      <c r="IQU34" s="84"/>
      <c r="IQV34" s="84"/>
      <c r="IQW34" s="84"/>
      <c r="IQX34" s="84"/>
      <c r="IQY34" s="84"/>
      <c r="IQZ34" s="84"/>
      <c r="IRA34" s="84"/>
      <c r="IRB34" s="84"/>
      <c r="IRC34" s="84"/>
      <c r="IRD34" s="84"/>
      <c r="IRE34" s="84"/>
      <c r="IRF34" s="84"/>
      <c r="IRG34" s="84"/>
      <c r="IRH34" s="84"/>
      <c r="IRI34" s="84"/>
      <c r="IRJ34" s="84"/>
      <c r="IRK34" s="84"/>
      <c r="IRL34" s="84"/>
      <c r="IRM34" s="84"/>
      <c r="IRN34" s="84"/>
      <c r="IRO34" s="84"/>
      <c r="IRP34" s="84"/>
      <c r="IRQ34" s="84"/>
      <c r="IRR34" s="84"/>
      <c r="IRS34" s="84"/>
      <c r="IRT34" s="84"/>
      <c r="IRU34" s="84"/>
      <c r="IRV34" s="84"/>
      <c r="IRW34" s="84"/>
      <c r="IRX34" s="84"/>
      <c r="IRY34" s="84"/>
      <c r="IRZ34" s="84"/>
      <c r="ISA34" s="84"/>
      <c r="ISB34" s="84"/>
      <c r="ISC34" s="84"/>
      <c r="ISD34" s="84"/>
      <c r="ISE34" s="84"/>
      <c r="ISF34" s="84"/>
      <c r="ISG34" s="84"/>
      <c r="ISH34" s="84"/>
      <c r="ISI34" s="84"/>
      <c r="ISJ34" s="84"/>
      <c r="ISK34" s="84"/>
      <c r="ISL34" s="84"/>
      <c r="ISM34" s="84"/>
      <c r="ISN34" s="84"/>
      <c r="ISO34" s="84"/>
      <c r="ISP34" s="84"/>
      <c r="ISQ34" s="84"/>
      <c r="ISR34" s="84"/>
      <c r="ISS34" s="84"/>
      <c r="IST34" s="84"/>
      <c r="ISU34" s="84"/>
      <c r="ISV34" s="84"/>
      <c r="ISW34" s="84"/>
      <c r="ISX34" s="84"/>
      <c r="ISY34" s="84"/>
      <c r="ISZ34" s="84"/>
      <c r="ITA34" s="84"/>
      <c r="ITB34" s="84"/>
      <c r="ITC34" s="84"/>
      <c r="ITD34" s="84"/>
      <c r="ITE34" s="84"/>
      <c r="ITF34" s="84"/>
      <c r="ITG34" s="84"/>
      <c r="ITH34" s="84"/>
      <c r="ITI34" s="84"/>
      <c r="ITJ34" s="84"/>
      <c r="ITK34" s="84"/>
      <c r="ITL34" s="84"/>
      <c r="ITM34" s="84"/>
      <c r="ITN34" s="84"/>
      <c r="ITO34" s="84"/>
      <c r="ITP34" s="84"/>
      <c r="ITQ34" s="84"/>
      <c r="ITR34" s="84"/>
      <c r="ITS34" s="84"/>
      <c r="ITT34" s="84"/>
      <c r="ITU34" s="84"/>
      <c r="ITV34" s="84"/>
      <c r="ITW34" s="84"/>
      <c r="ITX34" s="84"/>
      <c r="ITY34" s="84"/>
      <c r="ITZ34" s="84"/>
      <c r="IUA34" s="84"/>
      <c r="IUB34" s="84"/>
      <c r="IUC34" s="84"/>
      <c r="IUD34" s="84"/>
      <c r="IUE34" s="84"/>
      <c r="IUF34" s="84"/>
      <c r="IUG34" s="84"/>
      <c r="IUH34" s="84"/>
      <c r="IUI34" s="84"/>
      <c r="IUJ34" s="84"/>
      <c r="IUK34" s="84"/>
      <c r="IUL34" s="84"/>
      <c r="IUM34" s="84"/>
      <c r="IUN34" s="84"/>
      <c r="IUO34" s="84"/>
      <c r="IUP34" s="84"/>
      <c r="IUQ34" s="84"/>
      <c r="IUR34" s="84"/>
      <c r="IUS34" s="84"/>
      <c r="IUT34" s="84"/>
      <c r="IUU34" s="84"/>
      <c r="IUV34" s="84"/>
      <c r="IUW34" s="84"/>
      <c r="IUX34" s="84"/>
      <c r="IUY34" s="84"/>
      <c r="IUZ34" s="84"/>
      <c r="IVA34" s="84"/>
      <c r="IVB34" s="84"/>
      <c r="IVC34" s="84"/>
      <c r="IVD34" s="84"/>
      <c r="IVE34" s="84"/>
      <c r="IVF34" s="84"/>
      <c r="IVG34" s="84"/>
      <c r="IVH34" s="84"/>
      <c r="IVI34" s="84"/>
      <c r="IVJ34" s="84"/>
      <c r="IVK34" s="84"/>
      <c r="IVL34" s="84"/>
      <c r="IVM34" s="84"/>
      <c r="IVN34" s="84"/>
      <c r="IVO34" s="84"/>
      <c r="IVP34" s="84"/>
      <c r="IVQ34" s="84"/>
      <c r="IVR34" s="84"/>
      <c r="IVS34" s="84"/>
      <c r="IVT34" s="84"/>
      <c r="IVU34" s="84"/>
      <c r="IVV34" s="84"/>
      <c r="IVW34" s="84"/>
      <c r="IVX34" s="84"/>
      <c r="IVY34" s="84"/>
      <c r="IVZ34" s="84"/>
      <c r="IWA34" s="84"/>
      <c r="IWB34" s="84"/>
      <c r="IWC34" s="84"/>
      <c r="IWD34" s="84"/>
      <c r="IWE34" s="84"/>
      <c r="IWF34" s="84"/>
      <c r="IWG34" s="84"/>
      <c r="IWH34" s="84"/>
      <c r="IWI34" s="84"/>
      <c r="IWJ34" s="84"/>
      <c r="IWK34" s="84"/>
      <c r="IWL34" s="84"/>
      <c r="IWM34" s="84"/>
      <c r="IWN34" s="84"/>
      <c r="IWO34" s="84"/>
      <c r="IWP34" s="84"/>
      <c r="IWQ34" s="84"/>
      <c r="IWR34" s="84"/>
      <c r="IWS34" s="84"/>
      <c r="IWT34" s="84"/>
      <c r="IWU34" s="84"/>
      <c r="IWV34" s="84"/>
      <c r="IWW34" s="84"/>
      <c r="IWX34" s="84"/>
      <c r="IWY34" s="84"/>
      <c r="IWZ34" s="84"/>
      <c r="IXA34" s="84"/>
      <c r="IXB34" s="84"/>
      <c r="IXC34" s="84"/>
      <c r="IXD34" s="84"/>
      <c r="IXE34" s="84"/>
      <c r="IXF34" s="84"/>
      <c r="IXG34" s="84"/>
      <c r="IXH34" s="84"/>
      <c r="IXI34" s="84"/>
      <c r="IXJ34" s="84"/>
      <c r="IXK34" s="84"/>
      <c r="IXL34" s="84"/>
      <c r="IXM34" s="84"/>
      <c r="IXN34" s="84"/>
      <c r="IXO34" s="84"/>
      <c r="IXP34" s="84"/>
      <c r="IXQ34" s="84"/>
      <c r="IXR34" s="84"/>
      <c r="IXS34" s="84"/>
      <c r="IXT34" s="84"/>
      <c r="IXU34" s="84"/>
      <c r="IXV34" s="84"/>
      <c r="IXW34" s="84"/>
      <c r="IXX34" s="84"/>
      <c r="IXY34" s="84"/>
      <c r="IXZ34" s="84"/>
      <c r="IYA34" s="84"/>
      <c r="IYB34" s="84"/>
      <c r="IYC34" s="84"/>
      <c r="IYD34" s="84"/>
      <c r="IYE34" s="84"/>
      <c r="IYF34" s="84"/>
      <c r="IYG34" s="84"/>
      <c r="IYH34" s="84"/>
      <c r="IYI34" s="84"/>
      <c r="IYJ34" s="84"/>
      <c r="IYK34" s="84"/>
      <c r="IYL34" s="84"/>
      <c r="IYM34" s="84"/>
      <c r="IYN34" s="84"/>
      <c r="IYO34" s="84"/>
      <c r="IYP34" s="84"/>
      <c r="IYQ34" s="84"/>
      <c r="IYR34" s="84"/>
      <c r="IYS34" s="84"/>
      <c r="IYT34" s="84"/>
      <c r="IYU34" s="84"/>
      <c r="IYV34" s="84"/>
      <c r="IYW34" s="84"/>
      <c r="IYX34" s="84"/>
      <c r="IYY34" s="84"/>
      <c r="IYZ34" s="84"/>
      <c r="IZA34" s="84"/>
      <c r="IZB34" s="84"/>
      <c r="IZC34" s="84"/>
      <c r="IZD34" s="84"/>
      <c r="IZE34" s="84"/>
      <c r="IZF34" s="84"/>
      <c r="IZG34" s="84"/>
      <c r="IZH34" s="84"/>
      <c r="IZI34" s="84"/>
      <c r="IZJ34" s="84"/>
      <c r="IZK34" s="84"/>
      <c r="IZL34" s="84"/>
      <c r="IZM34" s="84"/>
      <c r="IZN34" s="84"/>
      <c r="IZO34" s="84"/>
      <c r="IZP34" s="84"/>
      <c r="IZQ34" s="84"/>
      <c r="IZR34" s="84"/>
      <c r="IZS34" s="84"/>
      <c r="IZT34" s="84"/>
      <c r="IZU34" s="84"/>
      <c r="IZV34" s="84"/>
      <c r="IZW34" s="84"/>
      <c r="IZX34" s="84"/>
      <c r="IZY34" s="84"/>
      <c r="IZZ34" s="84"/>
      <c r="JAA34" s="84"/>
      <c r="JAB34" s="84"/>
      <c r="JAC34" s="84"/>
      <c r="JAD34" s="84"/>
      <c r="JAE34" s="84"/>
      <c r="JAF34" s="84"/>
      <c r="JAG34" s="84"/>
      <c r="JAH34" s="84"/>
      <c r="JAI34" s="84"/>
      <c r="JAJ34" s="84"/>
      <c r="JAK34" s="84"/>
      <c r="JAL34" s="84"/>
      <c r="JAM34" s="84"/>
      <c r="JAN34" s="84"/>
      <c r="JAO34" s="84"/>
      <c r="JAP34" s="84"/>
      <c r="JAQ34" s="84"/>
      <c r="JAR34" s="84"/>
      <c r="JAS34" s="84"/>
      <c r="JAT34" s="84"/>
      <c r="JAU34" s="84"/>
      <c r="JAV34" s="84"/>
      <c r="JAW34" s="84"/>
      <c r="JAX34" s="84"/>
      <c r="JAY34" s="84"/>
      <c r="JAZ34" s="84"/>
      <c r="JBA34" s="84"/>
      <c r="JBB34" s="84"/>
      <c r="JBC34" s="84"/>
      <c r="JBD34" s="84"/>
      <c r="JBE34" s="84"/>
      <c r="JBF34" s="84"/>
      <c r="JBG34" s="84"/>
      <c r="JBH34" s="84"/>
      <c r="JBI34" s="84"/>
      <c r="JBJ34" s="84"/>
      <c r="JBK34" s="84"/>
      <c r="JBL34" s="84"/>
      <c r="JBM34" s="84"/>
      <c r="JBN34" s="84"/>
      <c r="JBO34" s="84"/>
      <c r="JBP34" s="84"/>
      <c r="JBQ34" s="84"/>
      <c r="JBR34" s="84"/>
      <c r="JBS34" s="84"/>
      <c r="JBT34" s="84"/>
      <c r="JBU34" s="84"/>
      <c r="JBV34" s="84"/>
      <c r="JBW34" s="84"/>
      <c r="JBX34" s="84"/>
      <c r="JBY34" s="84"/>
      <c r="JBZ34" s="84"/>
      <c r="JCA34" s="84"/>
      <c r="JCB34" s="84"/>
      <c r="JCC34" s="84"/>
      <c r="JCD34" s="84"/>
      <c r="JCE34" s="84"/>
      <c r="JCF34" s="84"/>
      <c r="JCG34" s="84"/>
      <c r="JCH34" s="84"/>
      <c r="JCI34" s="84"/>
      <c r="JCJ34" s="84"/>
      <c r="JCK34" s="84"/>
      <c r="JCL34" s="84"/>
      <c r="JCM34" s="84"/>
      <c r="JCN34" s="84"/>
      <c r="JCO34" s="84"/>
      <c r="JCP34" s="84"/>
      <c r="JCQ34" s="84"/>
      <c r="JCR34" s="84"/>
      <c r="JCS34" s="84"/>
      <c r="JCT34" s="84"/>
      <c r="JCU34" s="84"/>
      <c r="JCV34" s="84"/>
      <c r="JCW34" s="84"/>
      <c r="JCX34" s="84"/>
      <c r="JCY34" s="84"/>
      <c r="JCZ34" s="84"/>
      <c r="JDA34" s="84"/>
      <c r="JDB34" s="84"/>
      <c r="JDC34" s="84"/>
      <c r="JDD34" s="84"/>
      <c r="JDE34" s="84"/>
      <c r="JDF34" s="84"/>
      <c r="JDG34" s="84"/>
      <c r="JDH34" s="84"/>
      <c r="JDI34" s="84"/>
      <c r="JDJ34" s="84"/>
      <c r="JDK34" s="84"/>
      <c r="JDL34" s="84"/>
      <c r="JDM34" s="84"/>
      <c r="JDN34" s="84"/>
      <c r="JDO34" s="84"/>
      <c r="JDP34" s="84"/>
      <c r="JDQ34" s="84"/>
      <c r="JDR34" s="84"/>
      <c r="JDS34" s="84"/>
      <c r="JDT34" s="84"/>
      <c r="JDU34" s="84"/>
      <c r="JDV34" s="84"/>
      <c r="JDW34" s="84"/>
      <c r="JDX34" s="84"/>
      <c r="JDY34" s="84"/>
      <c r="JDZ34" s="84"/>
      <c r="JEA34" s="84"/>
      <c r="JEB34" s="84"/>
      <c r="JEC34" s="84"/>
      <c r="JED34" s="84"/>
      <c r="JEE34" s="84"/>
      <c r="JEF34" s="84"/>
      <c r="JEG34" s="84"/>
      <c r="JEH34" s="84"/>
      <c r="JEI34" s="84"/>
      <c r="JEJ34" s="84"/>
      <c r="JEK34" s="84"/>
      <c r="JEL34" s="84"/>
      <c r="JEM34" s="84"/>
      <c r="JEN34" s="84"/>
      <c r="JEO34" s="84"/>
      <c r="JEP34" s="84"/>
      <c r="JEQ34" s="84"/>
      <c r="JER34" s="84"/>
      <c r="JES34" s="84"/>
      <c r="JET34" s="84"/>
      <c r="JEU34" s="84"/>
      <c r="JEV34" s="84"/>
      <c r="JEW34" s="84"/>
      <c r="JEX34" s="84"/>
      <c r="JEY34" s="84"/>
      <c r="JEZ34" s="84"/>
      <c r="JFA34" s="84"/>
      <c r="JFB34" s="84"/>
      <c r="JFC34" s="84"/>
      <c r="JFD34" s="84"/>
      <c r="JFE34" s="84"/>
      <c r="JFF34" s="84"/>
      <c r="JFG34" s="84"/>
      <c r="JFH34" s="84"/>
      <c r="JFI34" s="84"/>
      <c r="JFJ34" s="84"/>
      <c r="JFK34" s="84"/>
      <c r="JFL34" s="84"/>
      <c r="JFM34" s="84"/>
      <c r="JFN34" s="84"/>
      <c r="JFO34" s="84"/>
      <c r="JFP34" s="84"/>
      <c r="JFQ34" s="84"/>
      <c r="JFR34" s="84"/>
      <c r="JFS34" s="84"/>
      <c r="JFT34" s="84"/>
      <c r="JFU34" s="84"/>
      <c r="JFV34" s="84"/>
      <c r="JFW34" s="84"/>
      <c r="JFX34" s="84"/>
      <c r="JFY34" s="84"/>
      <c r="JFZ34" s="84"/>
      <c r="JGA34" s="84"/>
      <c r="JGB34" s="84"/>
      <c r="JGC34" s="84"/>
      <c r="JGD34" s="84"/>
      <c r="JGE34" s="84"/>
      <c r="JGF34" s="84"/>
      <c r="JGG34" s="84"/>
      <c r="JGH34" s="84"/>
      <c r="JGI34" s="84"/>
      <c r="JGJ34" s="84"/>
      <c r="JGK34" s="84"/>
      <c r="JGL34" s="84"/>
      <c r="JGM34" s="84"/>
      <c r="JGN34" s="84"/>
      <c r="JGO34" s="84"/>
      <c r="JGP34" s="84"/>
      <c r="JGQ34" s="84"/>
      <c r="JGR34" s="84"/>
      <c r="JGS34" s="84"/>
      <c r="JGT34" s="84"/>
      <c r="JGU34" s="84"/>
      <c r="JGV34" s="84"/>
      <c r="JGW34" s="84"/>
      <c r="JGX34" s="84"/>
      <c r="JGY34" s="84"/>
      <c r="JGZ34" s="84"/>
      <c r="JHA34" s="84"/>
      <c r="JHB34" s="84"/>
      <c r="JHC34" s="84"/>
      <c r="JHD34" s="84"/>
      <c r="JHE34" s="84"/>
      <c r="JHF34" s="84"/>
      <c r="JHG34" s="84"/>
      <c r="JHH34" s="84"/>
      <c r="JHI34" s="84"/>
      <c r="JHJ34" s="84"/>
      <c r="JHK34" s="84"/>
      <c r="JHL34" s="84"/>
      <c r="JHM34" s="84"/>
      <c r="JHN34" s="84"/>
      <c r="JHO34" s="84"/>
      <c r="JHP34" s="84"/>
      <c r="JHQ34" s="84"/>
      <c r="JHR34" s="84"/>
      <c r="JHS34" s="84"/>
      <c r="JHT34" s="84"/>
      <c r="JHU34" s="84"/>
      <c r="JHV34" s="84"/>
      <c r="JHW34" s="84"/>
      <c r="JHX34" s="84"/>
      <c r="JHY34" s="84"/>
      <c r="JHZ34" s="84"/>
      <c r="JIA34" s="84"/>
      <c r="JIB34" s="84"/>
      <c r="JIC34" s="84"/>
      <c r="JID34" s="84"/>
      <c r="JIE34" s="84"/>
      <c r="JIF34" s="84"/>
      <c r="JIG34" s="84"/>
      <c r="JIH34" s="84"/>
      <c r="JII34" s="84"/>
      <c r="JIJ34" s="84"/>
      <c r="JIK34" s="84"/>
      <c r="JIL34" s="84"/>
      <c r="JIM34" s="84"/>
      <c r="JIN34" s="84"/>
      <c r="JIO34" s="84"/>
      <c r="JIP34" s="84"/>
      <c r="JIQ34" s="84"/>
      <c r="JIR34" s="84"/>
      <c r="JIS34" s="84"/>
      <c r="JIT34" s="84"/>
      <c r="JIU34" s="84"/>
      <c r="JIV34" s="84"/>
      <c r="JIW34" s="84"/>
      <c r="JIX34" s="84"/>
      <c r="JIY34" s="84"/>
      <c r="JIZ34" s="84"/>
      <c r="JJA34" s="84"/>
      <c r="JJB34" s="84"/>
      <c r="JJC34" s="84"/>
      <c r="JJD34" s="84"/>
      <c r="JJE34" s="84"/>
      <c r="JJF34" s="84"/>
      <c r="JJG34" s="84"/>
      <c r="JJH34" s="84"/>
      <c r="JJI34" s="84"/>
      <c r="JJJ34" s="84"/>
      <c r="JJK34" s="84"/>
      <c r="JJL34" s="84"/>
      <c r="JJM34" s="84"/>
      <c r="JJN34" s="84"/>
      <c r="JJO34" s="84"/>
      <c r="JJP34" s="84"/>
      <c r="JJQ34" s="84"/>
      <c r="JJR34" s="84"/>
      <c r="JJS34" s="84"/>
      <c r="JJT34" s="84"/>
      <c r="JJU34" s="84"/>
      <c r="JJV34" s="84"/>
      <c r="JJW34" s="84"/>
      <c r="JJX34" s="84"/>
      <c r="JJY34" s="84"/>
      <c r="JJZ34" s="84"/>
      <c r="JKA34" s="84"/>
      <c r="JKB34" s="84"/>
      <c r="JKC34" s="84"/>
      <c r="JKD34" s="84"/>
      <c r="JKE34" s="84"/>
      <c r="JKF34" s="84"/>
      <c r="JKG34" s="84"/>
      <c r="JKH34" s="84"/>
      <c r="JKI34" s="84"/>
      <c r="JKJ34" s="84"/>
      <c r="JKK34" s="84"/>
      <c r="JKL34" s="84"/>
      <c r="JKM34" s="84"/>
      <c r="JKN34" s="84"/>
      <c r="JKO34" s="84"/>
      <c r="JKP34" s="84"/>
      <c r="JKQ34" s="84"/>
      <c r="JKR34" s="84"/>
      <c r="JKS34" s="84"/>
      <c r="JKT34" s="84"/>
      <c r="JKU34" s="84"/>
      <c r="JKV34" s="84"/>
      <c r="JKW34" s="84"/>
      <c r="JKX34" s="84"/>
      <c r="JKY34" s="84"/>
      <c r="JKZ34" s="84"/>
      <c r="JLA34" s="84"/>
      <c r="JLB34" s="84"/>
      <c r="JLC34" s="84"/>
      <c r="JLD34" s="84"/>
      <c r="JLE34" s="84"/>
      <c r="JLF34" s="84"/>
      <c r="JLG34" s="84"/>
      <c r="JLH34" s="84"/>
      <c r="JLI34" s="84"/>
      <c r="JLJ34" s="84"/>
      <c r="JLK34" s="84"/>
      <c r="JLL34" s="84"/>
      <c r="JLM34" s="84"/>
      <c r="JLN34" s="84"/>
      <c r="JLO34" s="84"/>
      <c r="JLP34" s="84"/>
      <c r="JLQ34" s="84"/>
      <c r="JLR34" s="84"/>
      <c r="JLS34" s="84"/>
      <c r="JLT34" s="84"/>
      <c r="JLU34" s="84"/>
      <c r="JLV34" s="84"/>
      <c r="JLW34" s="84"/>
      <c r="JLX34" s="84"/>
      <c r="JLY34" s="84"/>
      <c r="JLZ34" s="84"/>
      <c r="JMA34" s="84"/>
      <c r="JMB34" s="84"/>
      <c r="JMC34" s="84"/>
      <c r="JMD34" s="84"/>
      <c r="JME34" s="84"/>
      <c r="JMF34" s="84"/>
      <c r="JMG34" s="84"/>
      <c r="JMH34" s="84"/>
      <c r="JMI34" s="84"/>
      <c r="JMJ34" s="84"/>
      <c r="JMK34" s="84"/>
      <c r="JML34" s="84"/>
      <c r="JMM34" s="84"/>
      <c r="JMN34" s="84"/>
      <c r="JMO34" s="84"/>
      <c r="JMP34" s="84"/>
      <c r="JMQ34" s="84"/>
      <c r="JMR34" s="84"/>
      <c r="JMS34" s="84"/>
      <c r="JMT34" s="84"/>
      <c r="JMU34" s="84"/>
      <c r="JMV34" s="84"/>
      <c r="JMW34" s="84"/>
      <c r="JMX34" s="84"/>
      <c r="JMY34" s="84"/>
      <c r="JMZ34" s="84"/>
      <c r="JNA34" s="84"/>
      <c r="JNB34" s="84"/>
      <c r="JNC34" s="84"/>
      <c r="JND34" s="84"/>
      <c r="JNE34" s="84"/>
      <c r="JNF34" s="84"/>
      <c r="JNG34" s="84"/>
      <c r="JNH34" s="84"/>
      <c r="JNI34" s="84"/>
      <c r="JNJ34" s="84"/>
      <c r="JNK34" s="84"/>
      <c r="JNL34" s="84"/>
      <c r="JNM34" s="84"/>
      <c r="JNN34" s="84"/>
      <c r="JNO34" s="84"/>
      <c r="JNP34" s="84"/>
      <c r="JNQ34" s="84"/>
      <c r="JNR34" s="84"/>
      <c r="JNS34" s="84"/>
      <c r="JNT34" s="84"/>
      <c r="JNU34" s="84"/>
      <c r="JNV34" s="84"/>
      <c r="JNW34" s="84"/>
      <c r="JNX34" s="84"/>
      <c r="JNY34" s="84"/>
      <c r="JNZ34" s="84"/>
      <c r="JOA34" s="84"/>
      <c r="JOB34" s="84"/>
      <c r="JOC34" s="84"/>
      <c r="JOD34" s="84"/>
      <c r="JOE34" s="84"/>
      <c r="JOF34" s="84"/>
      <c r="JOG34" s="84"/>
      <c r="JOH34" s="84"/>
      <c r="JOI34" s="84"/>
      <c r="JOJ34" s="84"/>
      <c r="JOK34" s="84"/>
      <c r="JOL34" s="84"/>
      <c r="JOM34" s="84"/>
      <c r="JON34" s="84"/>
      <c r="JOO34" s="84"/>
      <c r="JOP34" s="84"/>
      <c r="JOQ34" s="84"/>
      <c r="JOR34" s="84"/>
      <c r="JOS34" s="84"/>
      <c r="JOT34" s="84"/>
      <c r="JOU34" s="84"/>
      <c r="JOV34" s="84"/>
      <c r="JOW34" s="84"/>
      <c r="JOX34" s="84"/>
      <c r="JOY34" s="84"/>
      <c r="JOZ34" s="84"/>
      <c r="JPA34" s="84"/>
      <c r="JPB34" s="84"/>
      <c r="JPC34" s="84"/>
      <c r="JPD34" s="84"/>
      <c r="JPE34" s="84"/>
      <c r="JPF34" s="84"/>
      <c r="JPG34" s="84"/>
      <c r="JPH34" s="84"/>
      <c r="JPI34" s="84"/>
      <c r="JPJ34" s="84"/>
      <c r="JPK34" s="84"/>
      <c r="JPL34" s="84"/>
      <c r="JPM34" s="84"/>
      <c r="JPN34" s="84"/>
      <c r="JPO34" s="84"/>
      <c r="JPP34" s="84"/>
      <c r="JPQ34" s="84"/>
      <c r="JPR34" s="84"/>
      <c r="JPS34" s="84"/>
      <c r="JPT34" s="84"/>
      <c r="JPU34" s="84"/>
      <c r="JPV34" s="84"/>
      <c r="JPW34" s="84"/>
      <c r="JPX34" s="84"/>
      <c r="JPY34" s="84"/>
      <c r="JPZ34" s="84"/>
      <c r="JQA34" s="84"/>
      <c r="JQB34" s="84"/>
      <c r="JQC34" s="84"/>
      <c r="JQD34" s="84"/>
      <c r="JQE34" s="84"/>
      <c r="JQF34" s="84"/>
      <c r="JQG34" s="84"/>
      <c r="JQH34" s="84"/>
      <c r="JQI34" s="84"/>
      <c r="JQJ34" s="84"/>
      <c r="JQK34" s="84"/>
      <c r="JQL34" s="84"/>
      <c r="JQM34" s="84"/>
      <c r="JQN34" s="84"/>
      <c r="JQO34" s="84"/>
      <c r="JQP34" s="84"/>
      <c r="JQQ34" s="84"/>
      <c r="JQR34" s="84"/>
      <c r="JQS34" s="84"/>
      <c r="JQT34" s="84"/>
      <c r="JQU34" s="84"/>
      <c r="JQV34" s="84"/>
      <c r="JQW34" s="84"/>
      <c r="JQX34" s="84"/>
      <c r="JQY34" s="84"/>
      <c r="JQZ34" s="84"/>
      <c r="JRA34" s="84"/>
      <c r="JRB34" s="84"/>
      <c r="JRC34" s="84"/>
      <c r="JRD34" s="84"/>
      <c r="JRE34" s="84"/>
      <c r="JRF34" s="84"/>
      <c r="JRG34" s="84"/>
      <c r="JRH34" s="84"/>
      <c r="JRI34" s="84"/>
      <c r="JRJ34" s="84"/>
      <c r="JRK34" s="84"/>
      <c r="JRL34" s="84"/>
      <c r="JRM34" s="84"/>
      <c r="JRN34" s="84"/>
      <c r="JRO34" s="84"/>
      <c r="JRP34" s="84"/>
      <c r="JRQ34" s="84"/>
      <c r="JRR34" s="84"/>
      <c r="JRS34" s="84"/>
      <c r="JRT34" s="84"/>
      <c r="JRU34" s="84"/>
      <c r="JRV34" s="84"/>
      <c r="JRW34" s="84"/>
      <c r="JRX34" s="84"/>
      <c r="JRY34" s="84"/>
      <c r="JRZ34" s="84"/>
      <c r="JSA34" s="84"/>
      <c r="JSB34" s="84"/>
      <c r="JSC34" s="84"/>
      <c r="JSD34" s="84"/>
      <c r="JSE34" s="84"/>
      <c r="JSF34" s="84"/>
      <c r="JSG34" s="84"/>
      <c r="JSH34" s="84"/>
      <c r="JSI34" s="84"/>
      <c r="JSJ34" s="84"/>
      <c r="JSK34" s="84"/>
      <c r="JSL34" s="84"/>
      <c r="JSM34" s="84"/>
      <c r="JSN34" s="84"/>
      <c r="JSO34" s="84"/>
      <c r="JSP34" s="84"/>
      <c r="JSQ34" s="84"/>
      <c r="JSR34" s="84"/>
      <c r="JSS34" s="84"/>
      <c r="JST34" s="84"/>
      <c r="JSU34" s="84"/>
      <c r="JSV34" s="84"/>
      <c r="JSW34" s="84"/>
      <c r="JSX34" s="84"/>
      <c r="JSY34" s="84"/>
      <c r="JSZ34" s="84"/>
      <c r="JTA34" s="84"/>
      <c r="JTB34" s="84"/>
      <c r="JTC34" s="84"/>
      <c r="JTD34" s="84"/>
      <c r="JTE34" s="84"/>
      <c r="JTF34" s="84"/>
      <c r="JTG34" s="84"/>
      <c r="JTH34" s="84"/>
      <c r="JTI34" s="84"/>
      <c r="JTJ34" s="84"/>
      <c r="JTK34" s="84"/>
      <c r="JTL34" s="84"/>
      <c r="JTM34" s="84"/>
      <c r="JTN34" s="84"/>
      <c r="JTO34" s="84"/>
      <c r="JTP34" s="84"/>
      <c r="JTQ34" s="84"/>
      <c r="JTR34" s="84"/>
      <c r="JTS34" s="84"/>
      <c r="JTT34" s="84"/>
      <c r="JTU34" s="84"/>
      <c r="JTV34" s="84"/>
      <c r="JTW34" s="84"/>
      <c r="JTX34" s="84"/>
      <c r="JTY34" s="84"/>
      <c r="JTZ34" s="84"/>
      <c r="JUA34" s="84"/>
      <c r="JUB34" s="84"/>
      <c r="JUC34" s="84"/>
      <c r="JUD34" s="84"/>
      <c r="JUE34" s="84"/>
      <c r="JUF34" s="84"/>
      <c r="JUG34" s="84"/>
      <c r="JUH34" s="84"/>
      <c r="JUI34" s="84"/>
      <c r="JUJ34" s="84"/>
      <c r="JUK34" s="84"/>
      <c r="JUL34" s="84"/>
      <c r="JUM34" s="84"/>
      <c r="JUN34" s="84"/>
      <c r="JUO34" s="84"/>
      <c r="JUP34" s="84"/>
      <c r="JUQ34" s="84"/>
      <c r="JUR34" s="84"/>
      <c r="JUS34" s="84"/>
      <c r="JUT34" s="84"/>
      <c r="JUU34" s="84"/>
      <c r="JUV34" s="84"/>
      <c r="JUW34" s="84"/>
      <c r="JUX34" s="84"/>
      <c r="JUY34" s="84"/>
      <c r="JUZ34" s="84"/>
      <c r="JVA34" s="84"/>
      <c r="JVB34" s="84"/>
      <c r="JVC34" s="84"/>
      <c r="JVD34" s="84"/>
      <c r="JVE34" s="84"/>
      <c r="JVF34" s="84"/>
      <c r="JVG34" s="84"/>
      <c r="JVH34" s="84"/>
      <c r="JVI34" s="84"/>
      <c r="JVJ34" s="84"/>
      <c r="JVK34" s="84"/>
      <c r="JVL34" s="84"/>
      <c r="JVM34" s="84"/>
      <c r="JVN34" s="84"/>
      <c r="JVO34" s="84"/>
      <c r="JVP34" s="84"/>
      <c r="JVQ34" s="84"/>
      <c r="JVR34" s="84"/>
      <c r="JVS34" s="84"/>
      <c r="JVT34" s="84"/>
      <c r="JVU34" s="84"/>
      <c r="JVV34" s="84"/>
      <c r="JVW34" s="84"/>
      <c r="JVX34" s="84"/>
      <c r="JVY34" s="84"/>
      <c r="JVZ34" s="84"/>
      <c r="JWA34" s="84"/>
      <c r="JWB34" s="84"/>
      <c r="JWC34" s="84"/>
      <c r="JWD34" s="84"/>
      <c r="JWE34" s="84"/>
      <c r="JWF34" s="84"/>
      <c r="JWG34" s="84"/>
      <c r="JWH34" s="84"/>
      <c r="JWI34" s="84"/>
      <c r="JWJ34" s="84"/>
      <c r="JWK34" s="84"/>
      <c r="JWL34" s="84"/>
      <c r="JWM34" s="84"/>
      <c r="JWN34" s="84"/>
      <c r="JWO34" s="84"/>
      <c r="JWP34" s="84"/>
      <c r="JWQ34" s="84"/>
      <c r="JWR34" s="84"/>
      <c r="JWS34" s="84"/>
      <c r="JWT34" s="84"/>
      <c r="JWU34" s="84"/>
      <c r="JWV34" s="84"/>
      <c r="JWW34" s="84"/>
      <c r="JWX34" s="84"/>
      <c r="JWY34" s="84"/>
      <c r="JWZ34" s="84"/>
      <c r="JXA34" s="84"/>
      <c r="JXB34" s="84"/>
      <c r="JXC34" s="84"/>
      <c r="JXD34" s="84"/>
      <c r="JXE34" s="84"/>
      <c r="JXF34" s="84"/>
      <c r="JXG34" s="84"/>
      <c r="JXH34" s="84"/>
      <c r="JXI34" s="84"/>
      <c r="JXJ34" s="84"/>
      <c r="JXK34" s="84"/>
      <c r="JXL34" s="84"/>
      <c r="JXM34" s="84"/>
      <c r="JXN34" s="84"/>
      <c r="JXO34" s="84"/>
      <c r="JXP34" s="84"/>
      <c r="JXQ34" s="84"/>
      <c r="JXR34" s="84"/>
      <c r="JXS34" s="84"/>
      <c r="JXT34" s="84"/>
      <c r="JXU34" s="84"/>
      <c r="JXV34" s="84"/>
      <c r="JXW34" s="84"/>
      <c r="JXX34" s="84"/>
      <c r="JXY34" s="84"/>
      <c r="JXZ34" s="84"/>
      <c r="JYA34" s="84"/>
      <c r="JYB34" s="84"/>
      <c r="JYC34" s="84"/>
      <c r="JYD34" s="84"/>
      <c r="JYE34" s="84"/>
      <c r="JYF34" s="84"/>
      <c r="JYG34" s="84"/>
      <c r="JYH34" s="84"/>
      <c r="JYI34" s="84"/>
      <c r="JYJ34" s="84"/>
      <c r="JYK34" s="84"/>
      <c r="JYL34" s="84"/>
      <c r="JYM34" s="84"/>
      <c r="JYN34" s="84"/>
      <c r="JYO34" s="84"/>
      <c r="JYP34" s="84"/>
      <c r="JYQ34" s="84"/>
      <c r="JYR34" s="84"/>
      <c r="JYS34" s="84"/>
      <c r="JYT34" s="84"/>
      <c r="JYU34" s="84"/>
      <c r="JYV34" s="84"/>
      <c r="JYW34" s="84"/>
      <c r="JYX34" s="84"/>
      <c r="JYY34" s="84"/>
      <c r="JYZ34" s="84"/>
      <c r="JZA34" s="84"/>
      <c r="JZB34" s="84"/>
      <c r="JZC34" s="84"/>
      <c r="JZD34" s="84"/>
      <c r="JZE34" s="84"/>
      <c r="JZF34" s="84"/>
      <c r="JZG34" s="84"/>
      <c r="JZH34" s="84"/>
      <c r="JZI34" s="84"/>
      <c r="JZJ34" s="84"/>
      <c r="JZK34" s="84"/>
      <c r="JZL34" s="84"/>
      <c r="JZM34" s="84"/>
      <c r="JZN34" s="84"/>
      <c r="JZO34" s="84"/>
      <c r="JZP34" s="84"/>
      <c r="JZQ34" s="84"/>
      <c r="JZR34" s="84"/>
      <c r="JZS34" s="84"/>
      <c r="JZT34" s="84"/>
      <c r="JZU34" s="84"/>
      <c r="JZV34" s="84"/>
      <c r="JZW34" s="84"/>
      <c r="JZX34" s="84"/>
      <c r="JZY34" s="84"/>
      <c r="JZZ34" s="84"/>
      <c r="KAA34" s="84"/>
      <c r="KAB34" s="84"/>
      <c r="KAC34" s="84"/>
      <c r="KAD34" s="84"/>
      <c r="KAE34" s="84"/>
      <c r="KAF34" s="84"/>
      <c r="KAG34" s="84"/>
      <c r="KAH34" s="84"/>
      <c r="KAI34" s="84"/>
      <c r="KAJ34" s="84"/>
      <c r="KAK34" s="84"/>
      <c r="KAL34" s="84"/>
      <c r="KAM34" s="84"/>
      <c r="KAN34" s="84"/>
      <c r="KAO34" s="84"/>
      <c r="KAP34" s="84"/>
      <c r="KAQ34" s="84"/>
      <c r="KAR34" s="84"/>
      <c r="KAS34" s="84"/>
      <c r="KAT34" s="84"/>
      <c r="KAU34" s="84"/>
      <c r="KAV34" s="84"/>
      <c r="KAW34" s="84"/>
      <c r="KAX34" s="84"/>
      <c r="KAY34" s="84"/>
      <c r="KAZ34" s="84"/>
      <c r="KBA34" s="84"/>
      <c r="KBB34" s="84"/>
      <c r="KBC34" s="84"/>
      <c r="KBD34" s="84"/>
      <c r="KBE34" s="84"/>
      <c r="KBF34" s="84"/>
      <c r="KBG34" s="84"/>
      <c r="KBH34" s="84"/>
      <c r="KBI34" s="84"/>
      <c r="KBJ34" s="84"/>
      <c r="KBK34" s="84"/>
      <c r="KBL34" s="84"/>
      <c r="KBM34" s="84"/>
      <c r="KBN34" s="84"/>
      <c r="KBO34" s="84"/>
      <c r="KBP34" s="84"/>
      <c r="KBQ34" s="84"/>
      <c r="KBR34" s="84"/>
      <c r="KBS34" s="84"/>
      <c r="KBT34" s="84"/>
      <c r="KBU34" s="84"/>
      <c r="KBV34" s="84"/>
      <c r="KBW34" s="84"/>
      <c r="KBX34" s="84"/>
      <c r="KBY34" s="84"/>
      <c r="KBZ34" s="84"/>
      <c r="KCA34" s="84"/>
      <c r="KCB34" s="84"/>
      <c r="KCC34" s="84"/>
      <c r="KCD34" s="84"/>
      <c r="KCE34" s="84"/>
      <c r="KCF34" s="84"/>
      <c r="KCG34" s="84"/>
      <c r="KCH34" s="84"/>
      <c r="KCI34" s="84"/>
      <c r="KCJ34" s="84"/>
      <c r="KCK34" s="84"/>
      <c r="KCL34" s="84"/>
      <c r="KCM34" s="84"/>
      <c r="KCN34" s="84"/>
      <c r="KCO34" s="84"/>
      <c r="KCP34" s="84"/>
      <c r="KCQ34" s="84"/>
      <c r="KCR34" s="84"/>
      <c r="KCS34" s="84"/>
      <c r="KCT34" s="84"/>
      <c r="KCU34" s="84"/>
      <c r="KCV34" s="84"/>
      <c r="KCW34" s="84"/>
      <c r="KCX34" s="84"/>
      <c r="KCY34" s="84"/>
      <c r="KCZ34" s="84"/>
      <c r="KDA34" s="84"/>
      <c r="KDB34" s="84"/>
      <c r="KDC34" s="84"/>
      <c r="KDD34" s="84"/>
      <c r="KDE34" s="84"/>
      <c r="KDF34" s="84"/>
      <c r="KDG34" s="84"/>
      <c r="KDH34" s="84"/>
      <c r="KDI34" s="84"/>
      <c r="KDJ34" s="84"/>
      <c r="KDK34" s="84"/>
      <c r="KDL34" s="84"/>
      <c r="KDM34" s="84"/>
      <c r="KDN34" s="84"/>
      <c r="KDO34" s="84"/>
      <c r="KDP34" s="84"/>
      <c r="KDQ34" s="84"/>
      <c r="KDR34" s="84"/>
      <c r="KDS34" s="84"/>
      <c r="KDT34" s="84"/>
      <c r="KDU34" s="84"/>
      <c r="KDV34" s="84"/>
      <c r="KDW34" s="84"/>
      <c r="KDX34" s="84"/>
      <c r="KDY34" s="84"/>
      <c r="KDZ34" s="84"/>
      <c r="KEA34" s="84"/>
      <c r="KEB34" s="84"/>
      <c r="KEC34" s="84"/>
      <c r="KED34" s="84"/>
      <c r="KEE34" s="84"/>
      <c r="KEF34" s="84"/>
      <c r="KEG34" s="84"/>
      <c r="KEH34" s="84"/>
      <c r="KEI34" s="84"/>
      <c r="KEJ34" s="84"/>
      <c r="KEK34" s="84"/>
      <c r="KEL34" s="84"/>
      <c r="KEM34" s="84"/>
      <c r="KEN34" s="84"/>
      <c r="KEO34" s="84"/>
      <c r="KEP34" s="84"/>
      <c r="KEQ34" s="84"/>
      <c r="KER34" s="84"/>
      <c r="KES34" s="84"/>
      <c r="KET34" s="84"/>
      <c r="KEU34" s="84"/>
      <c r="KEV34" s="84"/>
      <c r="KEW34" s="84"/>
      <c r="KEX34" s="84"/>
      <c r="KEY34" s="84"/>
      <c r="KEZ34" s="84"/>
      <c r="KFA34" s="84"/>
      <c r="KFB34" s="84"/>
      <c r="KFC34" s="84"/>
      <c r="KFD34" s="84"/>
      <c r="KFE34" s="84"/>
      <c r="KFF34" s="84"/>
      <c r="KFG34" s="84"/>
      <c r="KFH34" s="84"/>
      <c r="KFI34" s="84"/>
      <c r="KFJ34" s="84"/>
      <c r="KFK34" s="84"/>
      <c r="KFL34" s="84"/>
      <c r="KFM34" s="84"/>
      <c r="KFN34" s="84"/>
      <c r="KFO34" s="84"/>
      <c r="KFP34" s="84"/>
      <c r="KFQ34" s="84"/>
      <c r="KFR34" s="84"/>
      <c r="KFS34" s="84"/>
      <c r="KFT34" s="84"/>
      <c r="KFU34" s="84"/>
      <c r="KFV34" s="84"/>
      <c r="KFW34" s="84"/>
      <c r="KFX34" s="84"/>
      <c r="KFY34" s="84"/>
      <c r="KFZ34" s="84"/>
      <c r="KGA34" s="84"/>
      <c r="KGB34" s="84"/>
      <c r="KGC34" s="84"/>
      <c r="KGD34" s="84"/>
      <c r="KGE34" s="84"/>
      <c r="KGF34" s="84"/>
      <c r="KGG34" s="84"/>
      <c r="KGH34" s="84"/>
      <c r="KGI34" s="84"/>
      <c r="KGJ34" s="84"/>
      <c r="KGK34" s="84"/>
      <c r="KGL34" s="84"/>
      <c r="KGM34" s="84"/>
      <c r="KGN34" s="84"/>
      <c r="KGO34" s="84"/>
      <c r="KGP34" s="84"/>
      <c r="KGQ34" s="84"/>
      <c r="KGR34" s="84"/>
      <c r="KGS34" s="84"/>
      <c r="KGT34" s="84"/>
      <c r="KGU34" s="84"/>
      <c r="KGV34" s="84"/>
      <c r="KGW34" s="84"/>
      <c r="KGX34" s="84"/>
      <c r="KGY34" s="84"/>
      <c r="KGZ34" s="84"/>
      <c r="KHA34" s="84"/>
      <c r="KHB34" s="84"/>
      <c r="KHC34" s="84"/>
      <c r="KHD34" s="84"/>
      <c r="KHE34" s="84"/>
      <c r="KHF34" s="84"/>
      <c r="KHG34" s="84"/>
      <c r="KHH34" s="84"/>
      <c r="KHI34" s="84"/>
      <c r="KHJ34" s="84"/>
      <c r="KHK34" s="84"/>
      <c r="KHL34" s="84"/>
      <c r="KHM34" s="84"/>
      <c r="KHN34" s="84"/>
      <c r="KHO34" s="84"/>
      <c r="KHP34" s="84"/>
      <c r="KHQ34" s="84"/>
      <c r="KHR34" s="84"/>
      <c r="KHS34" s="84"/>
      <c r="KHT34" s="84"/>
      <c r="KHU34" s="84"/>
      <c r="KHV34" s="84"/>
      <c r="KHW34" s="84"/>
      <c r="KHX34" s="84"/>
      <c r="KHY34" s="84"/>
      <c r="KHZ34" s="84"/>
      <c r="KIA34" s="84"/>
      <c r="KIB34" s="84"/>
      <c r="KIC34" s="84"/>
      <c r="KID34" s="84"/>
      <c r="KIE34" s="84"/>
      <c r="KIF34" s="84"/>
      <c r="KIG34" s="84"/>
      <c r="KIH34" s="84"/>
      <c r="KII34" s="84"/>
      <c r="KIJ34" s="84"/>
      <c r="KIK34" s="84"/>
      <c r="KIL34" s="84"/>
      <c r="KIM34" s="84"/>
      <c r="KIN34" s="84"/>
      <c r="KIO34" s="84"/>
      <c r="KIP34" s="84"/>
      <c r="KIQ34" s="84"/>
      <c r="KIR34" s="84"/>
      <c r="KIS34" s="84"/>
      <c r="KIT34" s="84"/>
      <c r="KIU34" s="84"/>
      <c r="KIV34" s="84"/>
      <c r="KIW34" s="84"/>
      <c r="KIX34" s="84"/>
      <c r="KIY34" s="84"/>
      <c r="KIZ34" s="84"/>
      <c r="KJA34" s="84"/>
      <c r="KJB34" s="84"/>
      <c r="KJC34" s="84"/>
      <c r="KJD34" s="84"/>
      <c r="KJE34" s="84"/>
      <c r="KJF34" s="84"/>
      <c r="KJG34" s="84"/>
      <c r="KJH34" s="84"/>
      <c r="KJI34" s="84"/>
      <c r="KJJ34" s="84"/>
      <c r="KJK34" s="84"/>
      <c r="KJL34" s="84"/>
      <c r="KJM34" s="84"/>
      <c r="KJN34" s="84"/>
      <c r="KJO34" s="84"/>
      <c r="KJP34" s="84"/>
      <c r="KJQ34" s="84"/>
      <c r="KJR34" s="84"/>
      <c r="KJS34" s="84"/>
      <c r="KJT34" s="84"/>
      <c r="KJU34" s="84"/>
      <c r="KJV34" s="84"/>
      <c r="KJW34" s="84"/>
      <c r="KJX34" s="84"/>
      <c r="KJY34" s="84"/>
      <c r="KJZ34" s="84"/>
      <c r="KKA34" s="84"/>
      <c r="KKB34" s="84"/>
      <c r="KKC34" s="84"/>
      <c r="KKD34" s="84"/>
      <c r="KKE34" s="84"/>
      <c r="KKF34" s="84"/>
      <c r="KKG34" s="84"/>
      <c r="KKH34" s="84"/>
      <c r="KKI34" s="84"/>
      <c r="KKJ34" s="84"/>
      <c r="KKK34" s="84"/>
      <c r="KKL34" s="84"/>
      <c r="KKM34" s="84"/>
      <c r="KKN34" s="84"/>
      <c r="KKO34" s="84"/>
      <c r="KKP34" s="84"/>
      <c r="KKQ34" s="84"/>
      <c r="KKR34" s="84"/>
      <c r="KKS34" s="84"/>
      <c r="KKT34" s="84"/>
      <c r="KKU34" s="84"/>
      <c r="KKV34" s="84"/>
      <c r="KKW34" s="84"/>
      <c r="KKX34" s="84"/>
      <c r="KKY34" s="84"/>
      <c r="KKZ34" s="84"/>
      <c r="KLA34" s="84"/>
      <c r="KLB34" s="84"/>
      <c r="KLC34" s="84"/>
      <c r="KLD34" s="84"/>
      <c r="KLE34" s="84"/>
      <c r="KLF34" s="84"/>
      <c r="KLG34" s="84"/>
      <c r="KLH34" s="84"/>
      <c r="KLI34" s="84"/>
      <c r="KLJ34" s="84"/>
      <c r="KLK34" s="84"/>
      <c r="KLL34" s="84"/>
      <c r="KLM34" s="84"/>
      <c r="KLN34" s="84"/>
      <c r="KLO34" s="84"/>
      <c r="KLP34" s="84"/>
      <c r="KLQ34" s="84"/>
      <c r="KLR34" s="84"/>
      <c r="KLS34" s="84"/>
      <c r="KLT34" s="84"/>
      <c r="KLU34" s="84"/>
      <c r="KLV34" s="84"/>
      <c r="KLW34" s="84"/>
      <c r="KLX34" s="84"/>
      <c r="KLY34" s="84"/>
      <c r="KLZ34" s="84"/>
      <c r="KMA34" s="84"/>
      <c r="KMB34" s="84"/>
      <c r="KMC34" s="84"/>
      <c r="KMD34" s="84"/>
      <c r="KME34" s="84"/>
      <c r="KMF34" s="84"/>
      <c r="KMG34" s="84"/>
      <c r="KMH34" s="84"/>
      <c r="KMI34" s="84"/>
      <c r="KMJ34" s="84"/>
      <c r="KMK34" s="84"/>
      <c r="KML34" s="84"/>
      <c r="KMM34" s="84"/>
      <c r="KMN34" s="84"/>
      <c r="KMO34" s="84"/>
      <c r="KMP34" s="84"/>
      <c r="KMQ34" s="84"/>
      <c r="KMR34" s="84"/>
      <c r="KMS34" s="84"/>
      <c r="KMT34" s="84"/>
      <c r="KMU34" s="84"/>
      <c r="KMV34" s="84"/>
      <c r="KMW34" s="84"/>
      <c r="KMX34" s="84"/>
      <c r="KMY34" s="84"/>
      <c r="KMZ34" s="84"/>
      <c r="KNA34" s="84"/>
      <c r="KNB34" s="84"/>
      <c r="KNC34" s="84"/>
      <c r="KND34" s="84"/>
      <c r="KNE34" s="84"/>
      <c r="KNF34" s="84"/>
      <c r="KNG34" s="84"/>
      <c r="KNH34" s="84"/>
      <c r="KNI34" s="84"/>
      <c r="KNJ34" s="84"/>
      <c r="KNK34" s="84"/>
      <c r="KNL34" s="84"/>
      <c r="KNM34" s="84"/>
      <c r="KNN34" s="84"/>
      <c r="KNO34" s="84"/>
      <c r="KNP34" s="84"/>
      <c r="KNQ34" s="84"/>
      <c r="KNR34" s="84"/>
      <c r="KNS34" s="84"/>
      <c r="KNT34" s="84"/>
      <c r="KNU34" s="84"/>
      <c r="KNV34" s="84"/>
      <c r="KNW34" s="84"/>
      <c r="KNX34" s="84"/>
      <c r="KNY34" s="84"/>
      <c r="KNZ34" s="84"/>
      <c r="KOA34" s="84"/>
      <c r="KOB34" s="84"/>
      <c r="KOC34" s="84"/>
      <c r="KOD34" s="84"/>
      <c r="KOE34" s="84"/>
      <c r="KOF34" s="84"/>
      <c r="KOG34" s="84"/>
      <c r="KOH34" s="84"/>
      <c r="KOI34" s="84"/>
      <c r="KOJ34" s="84"/>
      <c r="KOK34" s="84"/>
      <c r="KOL34" s="84"/>
      <c r="KOM34" s="84"/>
      <c r="KON34" s="84"/>
      <c r="KOO34" s="84"/>
      <c r="KOP34" s="84"/>
      <c r="KOQ34" s="84"/>
      <c r="KOR34" s="84"/>
      <c r="KOS34" s="84"/>
      <c r="KOT34" s="84"/>
      <c r="KOU34" s="84"/>
      <c r="KOV34" s="84"/>
      <c r="KOW34" s="84"/>
      <c r="KOX34" s="84"/>
      <c r="KOY34" s="84"/>
      <c r="KOZ34" s="84"/>
      <c r="KPA34" s="84"/>
      <c r="KPB34" s="84"/>
      <c r="KPC34" s="84"/>
      <c r="KPD34" s="84"/>
      <c r="KPE34" s="84"/>
      <c r="KPF34" s="84"/>
      <c r="KPG34" s="84"/>
      <c r="KPH34" s="84"/>
      <c r="KPI34" s="84"/>
      <c r="KPJ34" s="84"/>
      <c r="KPK34" s="84"/>
      <c r="KPL34" s="84"/>
      <c r="KPM34" s="84"/>
      <c r="KPN34" s="84"/>
      <c r="KPO34" s="84"/>
      <c r="KPP34" s="84"/>
      <c r="KPQ34" s="84"/>
      <c r="KPR34" s="84"/>
      <c r="KPS34" s="84"/>
      <c r="KPT34" s="84"/>
      <c r="KPU34" s="84"/>
      <c r="KPV34" s="84"/>
      <c r="KPW34" s="84"/>
      <c r="KPX34" s="84"/>
      <c r="KPY34" s="84"/>
      <c r="KPZ34" s="84"/>
      <c r="KQA34" s="84"/>
      <c r="KQB34" s="84"/>
      <c r="KQC34" s="84"/>
      <c r="KQD34" s="84"/>
      <c r="KQE34" s="84"/>
      <c r="KQF34" s="84"/>
      <c r="KQG34" s="84"/>
      <c r="KQH34" s="84"/>
      <c r="KQI34" s="84"/>
      <c r="KQJ34" s="84"/>
      <c r="KQK34" s="84"/>
      <c r="KQL34" s="84"/>
      <c r="KQM34" s="84"/>
      <c r="KQN34" s="84"/>
      <c r="KQO34" s="84"/>
      <c r="KQP34" s="84"/>
      <c r="KQQ34" s="84"/>
      <c r="KQR34" s="84"/>
      <c r="KQS34" s="84"/>
      <c r="KQT34" s="84"/>
      <c r="KQU34" s="84"/>
      <c r="KQV34" s="84"/>
      <c r="KQW34" s="84"/>
      <c r="KQX34" s="84"/>
      <c r="KQY34" s="84"/>
      <c r="KQZ34" s="84"/>
      <c r="KRA34" s="84"/>
      <c r="KRB34" s="84"/>
      <c r="KRC34" s="84"/>
      <c r="KRD34" s="84"/>
      <c r="KRE34" s="84"/>
      <c r="KRF34" s="84"/>
      <c r="KRG34" s="84"/>
      <c r="KRH34" s="84"/>
      <c r="KRI34" s="84"/>
      <c r="KRJ34" s="84"/>
      <c r="KRK34" s="84"/>
      <c r="KRL34" s="84"/>
      <c r="KRM34" s="84"/>
      <c r="KRN34" s="84"/>
      <c r="KRO34" s="84"/>
      <c r="KRP34" s="84"/>
      <c r="KRQ34" s="84"/>
      <c r="KRR34" s="84"/>
      <c r="KRS34" s="84"/>
      <c r="KRT34" s="84"/>
      <c r="KRU34" s="84"/>
      <c r="KRV34" s="84"/>
      <c r="KRW34" s="84"/>
      <c r="KRX34" s="84"/>
      <c r="KRY34" s="84"/>
      <c r="KRZ34" s="84"/>
      <c r="KSA34" s="84"/>
      <c r="KSB34" s="84"/>
      <c r="KSC34" s="84"/>
      <c r="KSD34" s="84"/>
      <c r="KSE34" s="84"/>
      <c r="KSF34" s="84"/>
      <c r="KSG34" s="84"/>
      <c r="KSH34" s="84"/>
      <c r="KSI34" s="84"/>
      <c r="KSJ34" s="84"/>
      <c r="KSK34" s="84"/>
      <c r="KSL34" s="84"/>
      <c r="KSM34" s="84"/>
      <c r="KSN34" s="84"/>
      <c r="KSO34" s="84"/>
      <c r="KSP34" s="84"/>
      <c r="KSQ34" s="84"/>
      <c r="KSR34" s="84"/>
      <c r="KSS34" s="84"/>
      <c r="KST34" s="84"/>
      <c r="KSU34" s="84"/>
      <c r="KSV34" s="84"/>
      <c r="KSW34" s="84"/>
      <c r="KSX34" s="84"/>
      <c r="KSY34" s="84"/>
      <c r="KSZ34" s="84"/>
      <c r="KTA34" s="84"/>
      <c r="KTB34" s="84"/>
      <c r="KTC34" s="84"/>
      <c r="KTD34" s="84"/>
      <c r="KTE34" s="84"/>
      <c r="KTF34" s="84"/>
      <c r="KTG34" s="84"/>
      <c r="KTH34" s="84"/>
      <c r="KTI34" s="84"/>
      <c r="KTJ34" s="84"/>
      <c r="KTK34" s="84"/>
      <c r="KTL34" s="84"/>
      <c r="KTM34" s="84"/>
      <c r="KTN34" s="84"/>
      <c r="KTO34" s="84"/>
      <c r="KTP34" s="84"/>
      <c r="KTQ34" s="84"/>
      <c r="KTR34" s="84"/>
      <c r="KTS34" s="84"/>
      <c r="KTT34" s="84"/>
      <c r="KTU34" s="84"/>
      <c r="KTV34" s="84"/>
      <c r="KTW34" s="84"/>
      <c r="KTX34" s="84"/>
      <c r="KTY34" s="84"/>
      <c r="KTZ34" s="84"/>
      <c r="KUA34" s="84"/>
      <c r="KUB34" s="84"/>
      <c r="KUC34" s="84"/>
      <c r="KUD34" s="84"/>
      <c r="KUE34" s="84"/>
      <c r="KUF34" s="84"/>
      <c r="KUG34" s="84"/>
      <c r="KUH34" s="84"/>
      <c r="KUI34" s="84"/>
      <c r="KUJ34" s="84"/>
      <c r="KUK34" s="84"/>
      <c r="KUL34" s="84"/>
      <c r="KUM34" s="84"/>
      <c r="KUN34" s="84"/>
      <c r="KUO34" s="84"/>
      <c r="KUP34" s="84"/>
      <c r="KUQ34" s="84"/>
      <c r="KUR34" s="84"/>
      <c r="KUS34" s="84"/>
      <c r="KUT34" s="84"/>
      <c r="KUU34" s="84"/>
      <c r="KUV34" s="84"/>
      <c r="KUW34" s="84"/>
      <c r="KUX34" s="84"/>
      <c r="KUY34" s="84"/>
      <c r="KUZ34" s="84"/>
      <c r="KVA34" s="84"/>
      <c r="KVB34" s="84"/>
      <c r="KVC34" s="84"/>
      <c r="KVD34" s="84"/>
      <c r="KVE34" s="84"/>
      <c r="KVF34" s="84"/>
      <c r="KVG34" s="84"/>
      <c r="KVH34" s="84"/>
      <c r="KVI34" s="84"/>
      <c r="KVJ34" s="84"/>
      <c r="KVK34" s="84"/>
      <c r="KVL34" s="84"/>
      <c r="KVM34" s="84"/>
      <c r="KVN34" s="84"/>
      <c r="KVO34" s="84"/>
      <c r="KVP34" s="84"/>
      <c r="KVQ34" s="84"/>
      <c r="KVR34" s="84"/>
      <c r="KVS34" s="84"/>
      <c r="KVT34" s="84"/>
      <c r="KVU34" s="84"/>
      <c r="KVV34" s="84"/>
      <c r="KVW34" s="84"/>
      <c r="KVX34" s="84"/>
      <c r="KVY34" s="84"/>
      <c r="KVZ34" s="84"/>
      <c r="KWA34" s="84"/>
      <c r="KWB34" s="84"/>
      <c r="KWC34" s="84"/>
      <c r="KWD34" s="84"/>
      <c r="KWE34" s="84"/>
      <c r="KWF34" s="84"/>
      <c r="KWG34" s="84"/>
      <c r="KWH34" s="84"/>
      <c r="KWI34" s="84"/>
      <c r="KWJ34" s="84"/>
      <c r="KWK34" s="84"/>
      <c r="KWL34" s="84"/>
      <c r="KWM34" s="84"/>
      <c r="KWN34" s="84"/>
      <c r="KWO34" s="84"/>
      <c r="KWP34" s="84"/>
      <c r="KWQ34" s="84"/>
      <c r="KWR34" s="84"/>
      <c r="KWS34" s="84"/>
      <c r="KWT34" s="84"/>
      <c r="KWU34" s="84"/>
      <c r="KWV34" s="84"/>
      <c r="KWW34" s="84"/>
      <c r="KWX34" s="84"/>
      <c r="KWY34" s="84"/>
      <c r="KWZ34" s="84"/>
      <c r="KXA34" s="84"/>
      <c r="KXB34" s="84"/>
      <c r="KXC34" s="84"/>
      <c r="KXD34" s="84"/>
      <c r="KXE34" s="84"/>
      <c r="KXF34" s="84"/>
      <c r="KXG34" s="84"/>
      <c r="KXH34" s="84"/>
      <c r="KXI34" s="84"/>
      <c r="KXJ34" s="84"/>
      <c r="KXK34" s="84"/>
      <c r="KXL34" s="84"/>
      <c r="KXM34" s="84"/>
      <c r="KXN34" s="84"/>
      <c r="KXO34" s="84"/>
      <c r="KXP34" s="84"/>
      <c r="KXQ34" s="84"/>
      <c r="KXR34" s="84"/>
      <c r="KXS34" s="84"/>
      <c r="KXT34" s="84"/>
      <c r="KXU34" s="84"/>
      <c r="KXV34" s="84"/>
      <c r="KXW34" s="84"/>
      <c r="KXX34" s="84"/>
      <c r="KXY34" s="84"/>
      <c r="KXZ34" s="84"/>
      <c r="KYA34" s="84"/>
      <c r="KYB34" s="84"/>
      <c r="KYC34" s="84"/>
      <c r="KYD34" s="84"/>
      <c r="KYE34" s="84"/>
      <c r="KYF34" s="84"/>
      <c r="KYG34" s="84"/>
      <c r="KYH34" s="84"/>
      <c r="KYI34" s="84"/>
      <c r="KYJ34" s="84"/>
      <c r="KYK34" s="84"/>
      <c r="KYL34" s="84"/>
      <c r="KYM34" s="84"/>
      <c r="KYN34" s="84"/>
      <c r="KYO34" s="84"/>
      <c r="KYP34" s="84"/>
      <c r="KYQ34" s="84"/>
      <c r="KYR34" s="84"/>
      <c r="KYS34" s="84"/>
      <c r="KYT34" s="84"/>
      <c r="KYU34" s="84"/>
      <c r="KYV34" s="84"/>
      <c r="KYW34" s="84"/>
      <c r="KYX34" s="84"/>
      <c r="KYY34" s="84"/>
      <c r="KYZ34" s="84"/>
      <c r="KZA34" s="84"/>
      <c r="KZB34" s="84"/>
      <c r="KZC34" s="84"/>
      <c r="KZD34" s="84"/>
      <c r="KZE34" s="84"/>
      <c r="KZF34" s="84"/>
      <c r="KZG34" s="84"/>
      <c r="KZH34" s="84"/>
      <c r="KZI34" s="84"/>
      <c r="KZJ34" s="84"/>
      <c r="KZK34" s="84"/>
      <c r="KZL34" s="84"/>
      <c r="KZM34" s="84"/>
      <c r="KZN34" s="84"/>
      <c r="KZO34" s="84"/>
      <c r="KZP34" s="84"/>
      <c r="KZQ34" s="84"/>
      <c r="KZR34" s="84"/>
      <c r="KZS34" s="84"/>
      <c r="KZT34" s="84"/>
      <c r="KZU34" s="84"/>
      <c r="KZV34" s="84"/>
      <c r="KZW34" s="84"/>
      <c r="KZX34" s="84"/>
      <c r="KZY34" s="84"/>
      <c r="KZZ34" s="84"/>
      <c r="LAA34" s="84"/>
      <c r="LAB34" s="84"/>
      <c r="LAC34" s="84"/>
      <c r="LAD34" s="84"/>
      <c r="LAE34" s="84"/>
      <c r="LAF34" s="84"/>
      <c r="LAG34" s="84"/>
      <c r="LAH34" s="84"/>
      <c r="LAI34" s="84"/>
      <c r="LAJ34" s="84"/>
      <c r="LAK34" s="84"/>
      <c r="LAL34" s="84"/>
      <c r="LAM34" s="84"/>
      <c r="LAN34" s="84"/>
      <c r="LAO34" s="84"/>
      <c r="LAP34" s="84"/>
      <c r="LAQ34" s="84"/>
      <c r="LAR34" s="84"/>
      <c r="LAS34" s="84"/>
      <c r="LAT34" s="84"/>
      <c r="LAU34" s="84"/>
      <c r="LAV34" s="84"/>
      <c r="LAW34" s="84"/>
      <c r="LAX34" s="84"/>
      <c r="LAY34" s="84"/>
      <c r="LAZ34" s="84"/>
      <c r="LBA34" s="84"/>
      <c r="LBB34" s="84"/>
      <c r="LBC34" s="84"/>
      <c r="LBD34" s="84"/>
      <c r="LBE34" s="84"/>
      <c r="LBF34" s="84"/>
      <c r="LBG34" s="84"/>
      <c r="LBH34" s="84"/>
      <c r="LBI34" s="84"/>
      <c r="LBJ34" s="84"/>
      <c r="LBK34" s="84"/>
      <c r="LBL34" s="84"/>
      <c r="LBM34" s="84"/>
      <c r="LBN34" s="84"/>
      <c r="LBO34" s="84"/>
      <c r="LBP34" s="84"/>
      <c r="LBQ34" s="84"/>
      <c r="LBR34" s="84"/>
      <c r="LBS34" s="84"/>
      <c r="LBT34" s="84"/>
      <c r="LBU34" s="84"/>
      <c r="LBV34" s="84"/>
      <c r="LBW34" s="84"/>
      <c r="LBX34" s="84"/>
      <c r="LBY34" s="84"/>
      <c r="LBZ34" s="84"/>
      <c r="LCA34" s="84"/>
      <c r="LCB34" s="84"/>
      <c r="LCC34" s="84"/>
      <c r="LCD34" s="84"/>
      <c r="LCE34" s="84"/>
      <c r="LCF34" s="84"/>
      <c r="LCG34" s="84"/>
      <c r="LCH34" s="84"/>
      <c r="LCI34" s="84"/>
      <c r="LCJ34" s="84"/>
      <c r="LCK34" s="84"/>
      <c r="LCL34" s="84"/>
      <c r="LCM34" s="84"/>
      <c r="LCN34" s="84"/>
      <c r="LCO34" s="84"/>
      <c r="LCP34" s="84"/>
      <c r="LCQ34" s="84"/>
      <c r="LCR34" s="84"/>
      <c r="LCS34" s="84"/>
      <c r="LCT34" s="84"/>
      <c r="LCU34" s="84"/>
      <c r="LCV34" s="84"/>
      <c r="LCW34" s="84"/>
      <c r="LCX34" s="84"/>
      <c r="LCY34" s="84"/>
      <c r="LCZ34" s="84"/>
      <c r="LDA34" s="84"/>
      <c r="LDB34" s="84"/>
      <c r="LDC34" s="84"/>
      <c r="LDD34" s="84"/>
      <c r="LDE34" s="84"/>
      <c r="LDF34" s="84"/>
      <c r="LDG34" s="84"/>
      <c r="LDH34" s="84"/>
      <c r="LDI34" s="84"/>
      <c r="LDJ34" s="84"/>
      <c r="LDK34" s="84"/>
      <c r="LDL34" s="84"/>
      <c r="LDM34" s="84"/>
      <c r="LDN34" s="84"/>
      <c r="LDO34" s="84"/>
      <c r="LDP34" s="84"/>
      <c r="LDQ34" s="84"/>
      <c r="LDR34" s="84"/>
      <c r="LDS34" s="84"/>
      <c r="LDT34" s="84"/>
      <c r="LDU34" s="84"/>
      <c r="LDV34" s="84"/>
      <c r="LDW34" s="84"/>
      <c r="LDX34" s="84"/>
      <c r="LDY34" s="84"/>
      <c r="LDZ34" s="84"/>
      <c r="LEA34" s="84"/>
      <c r="LEB34" s="84"/>
      <c r="LEC34" s="84"/>
      <c r="LED34" s="84"/>
      <c r="LEE34" s="84"/>
      <c r="LEF34" s="84"/>
      <c r="LEG34" s="84"/>
      <c r="LEH34" s="84"/>
      <c r="LEI34" s="84"/>
      <c r="LEJ34" s="84"/>
      <c r="LEK34" s="84"/>
      <c r="LEL34" s="84"/>
      <c r="LEM34" s="84"/>
      <c r="LEN34" s="84"/>
      <c r="LEO34" s="84"/>
      <c r="LEP34" s="84"/>
      <c r="LEQ34" s="84"/>
      <c r="LER34" s="84"/>
      <c r="LES34" s="84"/>
      <c r="LET34" s="84"/>
      <c r="LEU34" s="84"/>
      <c r="LEV34" s="84"/>
      <c r="LEW34" s="84"/>
      <c r="LEX34" s="84"/>
      <c r="LEY34" s="84"/>
      <c r="LEZ34" s="84"/>
      <c r="LFA34" s="84"/>
      <c r="LFB34" s="84"/>
      <c r="LFC34" s="84"/>
      <c r="LFD34" s="84"/>
      <c r="LFE34" s="84"/>
      <c r="LFF34" s="84"/>
      <c r="LFG34" s="84"/>
      <c r="LFH34" s="84"/>
      <c r="LFI34" s="84"/>
      <c r="LFJ34" s="84"/>
      <c r="LFK34" s="84"/>
      <c r="LFL34" s="84"/>
      <c r="LFM34" s="84"/>
      <c r="LFN34" s="84"/>
      <c r="LFO34" s="84"/>
      <c r="LFP34" s="84"/>
      <c r="LFQ34" s="84"/>
      <c r="LFR34" s="84"/>
      <c r="LFS34" s="84"/>
      <c r="LFT34" s="84"/>
      <c r="LFU34" s="84"/>
      <c r="LFV34" s="84"/>
      <c r="LFW34" s="84"/>
      <c r="LFX34" s="84"/>
      <c r="LFY34" s="84"/>
      <c r="LFZ34" s="84"/>
      <c r="LGA34" s="84"/>
      <c r="LGB34" s="84"/>
      <c r="LGC34" s="84"/>
      <c r="LGD34" s="84"/>
      <c r="LGE34" s="84"/>
      <c r="LGF34" s="84"/>
      <c r="LGG34" s="84"/>
      <c r="LGH34" s="84"/>
      <c r="LGI34" s="84"/>
      <c r="LGJ34" s="84"/>
      <c r="LGK34" s="84"/>
      <c r="LGL34" s="84"/>
      <c r="LGM34" s="84"/>
      <c r="LGN34" s="84"/>
      <c r="LGO34" s="84"/>
      <c r="LGP34" s="84"/>
      <c r="LGQ34" s="84"/>
      <c r="LGR34" s="84"/>
      <c r="LGS34" s="84"/>
      <c r="LGT34" s="84"/>
      <c r="LGU34" s="84"/>
      <c r="LGV34" s="84"/>
      <c r="LGW34" s="84"/>
      <c r="LGX34" s="84"/>
      <c r="LGY34" s="84"/>
      <c r="LGZ34" s="84"/>
      <c r="LHA34" s="84"/>
      <c r="LHB34" s="84"/>
      <c r="LHC34" s="84"/>
      <c r="LHD34" s="84"/>
      <c r="LHE34" s="84"/>
      <c r="LHF34" s="84"/>
      <c r="LHG34" s="84"/>
      <c r="LHH34" s="84"/>
      <c r="LHI34" s="84"/>
      <c r="LHJ34" s="84"/>
      <c r="LHK34" s="84"/>
      <c r="LHL34" s="84"/>
      <c r="LHM34" s="84"/>
      <c r="LHN34" s="84"/>
      <c r="LHO34" s="84"/>
      <c r="LHP34" s="84"/>
      <c r="LHQ34" s="84"/>
      <c r="LHR34" s="84"/>
      <c r="LHS34" s="84"/>
      <c r="LHT34" s="84"/>
      <c r="LHU34" s="84"/>
      <c r="LHV34" s="84"/>
      <c r="LHW34" s="84"/>
      <c r="LHX34" s="84"/>
      <c r="LHY34" s="84"/>
      <c r="LHZ34" s="84"/>
      <c r="LIA34" s="84"/>
      <c r="LIB34" s="84"/>
      <c r="LIC34" s="84"/>
      <c r="LID34" s="84"/>
      <c r="LIE34" s="84"/>
      <c r="LIF34" s="84"/>
      <c r="LIG34" s="84"/>
      <c r="LIH34" s="84"/>
      <c r="LII34" s="84"/>
      <c r="LIJ34" s="84"/>
      <c r="LIK34" s="84"/>
      <c r="LIL34" s="84"/>
      <c r="LIM34" s="84"/>
      <c r="LIN34" s="84"/>
      <c r="LIO34" s="84"/>
      <c r="LIP34" s="84"/>
      <c r="LIQ34" s="84"/>
      <c r="LIR34" s="84"/>
      <c r="LIS34" s="84"/>
      <c r="LIT34" s="84"/>
      <c r="LIU34" s="84"/>
      <c r="LIV34" s="84"/>
      <c r="LIW34" s="84"/>
      <c r="LIX34" s="84"/>
      <c r="LIY34" s="84"/>
      <c r="LIZ34" s="84"/>
      <c r="LJA34" s="84"/>
      <c r="LJB34" s="84"/>
      <c r="LJC34" s="84"/>
      <c r="LJD34" s="84"/>
      <c r="LJE34" s="84"/>
      <c r="LJF34" s="84"/>
      <c r="LJG34" s="84"/>
      <c r="LJH34" s="84"/>
      <c r="LJI34" s="84"/>
      <c r="LJJ34" s="84"/>
      <c r="LJK34" s="84"/>
      <c r="LJL34" s="84"/>
      <c r="LJM34" s="84"/>
      <c r="LJN34" s="84"/>
      <c r="LJO34" s="84"/>
      <c r="LJP34" s="84"/>
      <c r="LJQ34" s="84"/>
      <c r="LJR34" s="84"/>
      <c r="LJS34" s="84"/>
      <c r="LJT34" s="84"/>
      <c r="LJU34" s="84"/>
      <c r="LJV34" s="84"/>
      <c r="LJW34" s="84"/>
      <c r="LJX34" s="84"/>
      <c r="LJY34" s="84"/>
      <c r="LJZ34" s="84"/>
      <c r="LKA34" s="84"/>
      <c r="LKB34" s="84"/>
      <c r="LKC34" s="84"/>
      <c r="LKD34" s="84"/>
      <c r="LKE34" s="84"/>
      <c r="LKF34" s="84"/>
      <c r="LKG34" s="84"/>
      <c r="LKH34" s="84"/>
      <c r="LKI34" s="84"/>
      <c r="LKJ34" s="84"/>
      <c r="LKK34" s="84"/>
      <c r="LKL34" s="84"/>
      <c r="LKM34" s="84"/>
      <c r="LKN34" s="84"/>
      <c r="LKO34" s="84"/>
      <c r="LKP34" s="84"/>
      <c r="LKQ34" s="84"/>
      <c r="LKR34" s="84"/>
      <c r="LKS34" s="84"/>
      <c r="LKT34" s="84"/>
      <c r="LKU34" s="84"/>
      <c r="LKV34" s="84"/>
      <c r="LKW34" s="84"/>
      <c r="LKX34" s="84"/>
      <c r="LKY34" s="84"/>
      <c r="LKZ34" s="84"/>
      <c r="LLA34" s="84"/>
      <c r="LLB34" s="84"/>
      <c r="LLC34" s="84"/>
      <c r="LLD34" s="84"/>
      <c r="LLE34" s="84"/>
      <c r="LLF34" s="84"/>
      <c r="LLG34" s="84"/>
      <c r="LLH34" s="84"/>
      <c r="LLI34" s="84"/>
      <c r="LLJ34" s="84"/>
      <c r="LLK34" s="84"/>
      <c r="LLL34" s="84"/>
      <c r="LLM34" s="84"/>
      <c r="LLN34" s="84"/>
      <c r="LLO34" s="84"/>
      <c r="LLP34" s="84"/>
      <c r="LLQ34" s="84"/>
      <c r="LLR34" s="84"/>
      <c r="LLS34" s="84"/>
      <c r="LLT34" s="84"/>
      <c r="LLU34" s="84"/>
      <c r="LLV34" s="84"/>
      <c r="LLW34" s="84"/>
      <c r="LLX34" s="84"/>
      <c r="LLY34" s="84"/>
      <c r="LLZ34" s="84"/>
      <c r="LMA34" s="84"/>
      <c r="LMB34" s="84"/>
      <c r="LMC34" s="84"/>
      <c r="LMD34" s="84"/>
      <c r="LME34" s="84"/>
      <c r="LMF34" s="84"/>
      <c r="LMG34" s="84"/>
      <c r="LMH34" s="84"/>
      <c r="LMI34" s="84"/>
      <c r="LMJ34" s="84"/>
      <c r="LMK34" s="84"/>
      <c r="LML34" s="84"/>
      <c r="LMM34" s="84"/>
      <c r="LMN34" s="84"/>
      <c r="LMO34" s="84"/>
      <c r="LMP34" s="84"/>
      <c r="LMQ34" s="84"/>
      <c r="LMR34" s="84"/>
      <c r="LMS34" s="84"/>
      <c r="LMT34" s="84"/>
      <c r="LMU34" s="84"/>
      <c r="LMV34" s="84"/>
      <c r="LMW34" s="84"/>
      <c r="LMX34" s="84"/>
      <c r="LMY34" s="84"/>
      <c r="LMZ34" s="84"/>
      <c r="LNA34" s="84"/>
      <c r="LNB34" s="84"/>
      <c r="LNC34" s="84"/>
      <c r="LND34" s="84"/>
      <c r="LNE34" s="84"/>
      <c r="LNF34" s="84"/>
      <c r="LNG34" s="84"/>
      <c r="LNH34" s="84"/>
      <c r="LNI34" s="84"/>
      <c r="LNJ34" s="84"/>
      <c r="LNK34" s="84"/>
      <c r="LNL34" s="84"/>
      <c r="LNM34" s="84"/>
      <c r="LNN34" s="84"/>
      <c r="LNO34" s="84"/>
      <c r="LNP34" s="84"/>
      <c r="LNQ34" s="84"/>
      <c r="LNR34" s="84"/>
      <c r="LNS34" s="84"/>
      <c r="LNT34" s="84"/>
      <c r="LNU34" s="84"/>
      <c r="LNV34" s="84"/>
      <c r="LNW34" s="84"/>
      <c r="LNX34" s="84"/>
      <c r="LNY34" s="84"/>
      <c r="LNZ34" s="84"/>
      <c r="LOA34" s="84"/>
      <c r="LOB34" s="84"/>
      <c r="LOC34" s="84"/>
      <c r="LOD34" s="84"/>
      <c r="LOE34" s="84"/>
      <c r="LOF34" s="84"/>
      <c r="LOG34" s="84"/>
      <c r="LOH34" s="84"/>
      <c r="LOI34" s="84"/>
      <c r="LOJ34" s="84"/>
      <c r="LOK34" s="84"/>
      <c r="LOL34" s="84"/>
      <c r="LOM34" s="84"/>
      <c r="LON34" s="84"/>
      <c r="LOO34" s="84"/>
      <c r="LOP34" s="84"/>
      <c r="LOQ34" s="84"/>
      <c r="LOR34" s="84"/>
      <c r="LOS34" s="84"/>
      <c r="LOT34" s="84"/>
      <c r="LOU34" s="84"/>
      <c r="LOV34" s="84"/>
      <c r="LOW34" s="84"/>
      <c r="LOX34" s="84"/>
      <c r="LOY34" s="84"/>
      <c r="LOZ34" s="84"/>
      <c r="LPA34" s="84"/>
      <c r="LPB34" s="84"/>
      <c r="LPC34" s="84"/>
      <c r="LPD34" s="84"/>
      <c r="LPE34" s="84"/>
      <c r="LPF34" s="84"/>
      <c r="LPG34" s="84"/>
      <c r="LPH34" s="84"/>
      <c r="LPI34" s="84"/>
      <c r="LPJ34" s="84"/>
      <c r="LPK34" s="84"/>
      <c r="LPL34" s="84"/>
      <c r="LPM34" s="84"/>
      <c r="LPN34" s="84"/>
      <c r="LPO34" s="84"/>
      <c r="LPP34" s="84"/>
      <c r="LPQ34" s="84"/>
      <c r="LPR34" s="84"/>
      <c r="LPS34" s="84"/>
      <c r="LPT34" s="84"/>
      <c r="LPU34" s="84"/>
      <c r="LPV34" s="84"/>
      <c r="LPW34" s="84"/>
      <c r="LPX34" s="84"/>
      <c r="LPY34" s="84"/>
      <c r="LPZ34" s="84"/>
      <c r="LQA34" s="84"/>
      <c r="LQB34" s="84"/>
      <c r="LQC34" s="84"/>
      <c r="LQD34" s="84"/>
      <c r="LQE34" s="84"/>
      <c r="LQF34" s="84"/>
      <c r="LQG34" s="84"/>
      <c r="LQH34" s="84"/>
      <c r="LQI34" s="84"/>
      <c r="LQJ34" s="84"/>
      <c r="LQK34" s="84"/>
      <c r="LQL34" s="84"/>
      <c r="LQM34" s="84"/>
      <c r="LQN34" s="84"/>
      <c r="LQO34" s="84"/>
      <c r="LQP34" s="84"/>
      <c r="LQQ34" s="84"/>
      <c r="LQR34" s="84"/>
      <c r="LQS34" s="84"/>
      <c r="LQT34" s="84"/>
      <c r="LQU34" s="84"/>
      <c r="LQV34" s="84"/>
      <c r="LQW34" s="84"/>
      <c r="LQX34" s="84"/>
      <c r="LQY34" s="84"/>
      <c r="LQZ34" s="84"/>
      <c r="LRA34" s="84"/>
      <c r="LRB34" s="84"/>
      <c r="LRC34" s="84"/>
      <c r="LRD34" s="84"/>
      <c r="LRE34" s="84"/>
      <c r="LRF34" s="84"/>
      <c r="LRG34" s="84"/>
      <c r="LRH34" s="84"/>
      <c r="LRI34" s="84"/>
      <c r="LRJ34" s="84"/>
      <c r="LRK34" s="84"/>
      <c r="LRL34" s="84"/>
      <c r="LRM34" s="84"/>
      <c r="LRN34" s="84"/>
      <c r="LRO34" s="84"/>
      <c r="LRP34" s="84"/>
      <c r="LRQ34" s="84"/>
      <c r="LRR34" s="84"/>
      <c r="LRS34" s="84"/>
      <c r="LRT34" s="84"/>
      <c r="LRU34" s="84"/>
      <c r="LRV34" s="84"/>
      <c r="LRW34" s="84"/>
      <c r="LRX34" s="84"/>
      <c r="LRY34" s="84"/>
      <c r="LRZ34" s="84"/>
      <c r="LSA34" s="84"/>
      <c r="LSB34" s="84"/>
      <c r="LSC34" s="84"/>
      <c r="LSD34" s="84"/>
      <c r="LSE34" s="84"/>
      <c r="LSF34" s="84"/>
      <c r="LSG34" s="84"/>
      <c r="LSH34" s="84"/>
      <c r="LSI34" s="84"/>
      <c r="LSJ34" s="84"/>
      <c r="LSK34" s="84"/>
      <c r="LSL34" s="84"/>
      <c r="LSM34" s="84"/>
      <c r="LSN34" s="84"/>
      <c r="LSO34" s="84"/>
      <c r="LSP34" s="84"/>
      <c r="LSQ34" s="84"/>
      <c r="LSR34" s="84"/>
      <c r="LSS34" s="84"/>
      <c r="LST34" s="84"/>
      <c r="LSU34" s="84"/>
      <c r="LSV34" s="84"/>
      <c r="LSW34" s="84"/>
      <c r="LSX34" s="84"/>
      <c r="LSY34" s="84"/>
      <c r="LSZ34" s="84"/>
      <c r="LTA34" s="84"/>
      <c r="LTB34" s="84"/>
      <c r="LTC34" s="84"/>
      <c r="LTD34" s="84"/>
      <c r="LTE34" s="84"/>
      <c r="LTF34" s="84"/>
      <c r="LTG34" s="84"/>
      <c r="LTH34" s="84"/>
      <c r="LTI34" s="84"/>
      <c r="LTJ34" s="84"/>
      <c r="LTK34" s="84"/>
      <c r="LTL34" s="84"/>
      <c r="LTM34" s="84"/>
      <c r="LTN34" s="84"/>
      <c r="LTO34" s="84"/>
      <c r="LTP34" s="84"/>
      <c r="LTQ34" s="84"/>
      <c r="LTR34" s="84"/>
      <c r="LTS34" s="84"/>
      <c r="LTT34" s="84"/>
      <c r="LTU34" s="84"/>
      <c r="LTV34" s="84"/>
      <c r="LTW34" s="84"/>
      <c r="LTX34" s="84"/>
      <c r="LTY34" s="84"/>
      <c r="LTZ34" s="84"/>
      <c r="LUA34" s="84"/>
      <c r="LUB34" s="84"/>
      <c r="LUC34" s="84"/>
      <c r="LUD34" s="84"/>
      <c r="LUE34" s="84"/>
      <c r="LUF34" s="84"/>
      <c r="LUG34" s="84"/>
      <c r="LUH34" s="84"/>
      <c r="LUI34" s="84"/>
      <c r="LUJ34" s="84"/>
      <c r="LUK34" s="84"/>
      <c r="LUL34" s="84"/>
      <c r="LUM34" s="84"/>
      <c r="LUN34" s="84"/>
      <c r="LUO34" s="84"/>
      <c r="LUP34" s="84"/>
      <c r="LUQ34" s="84"/>
      <c r="LUR34" s="84"/>
      <c r="LUS34" s="84"/>
      <c r="LUT34" s="84"/>
      <c r="LUU34" s="84"/>
      <c r="LUV34" s="84"/>
      <c r="LUW34" s="84"/>
      <c r="LUX34" s="84"/>
      <c r="LUY34" s="84"/>
      <c r="LUZ34" s="84"/>
      <c r="LVA34" s="84"/>
      <c r="LVB34" s="84"/>
      <c r="LVC34" s="84"/>
      <c r="LVD34" s="84"/>
      <c r="LVE34" s="84"/>
      <c r="LVF34" s="84"/>
      <c r="LVG34" s="84"/>
      <c r="LVH34" s="84"/>
      <c r="LVI34" s="84"/>
      <c r="LVJ34" s="84"/>
      <c r="LVK34" s="84"/>
      <c r="LVL34" s="84"/>
      <c r="LVM34" s="84"/>
      <c r="LVN34" s="84"/>
      <c r="LVO34" s="84"/>
      <c r="LVP34" s="84"/>
      <c r="LVQ34" s="84"/>
      <c r="LVR34" s="84"/>
      <c r="LVS34" s="84"/>
      <c r="LVT34" s="84"/>
      <c r="LVU34" s="84"/>
      <c r="LVV34" s="84"/>
      <c r="LVW34" s="84"/>
      <c r="LVX34" s="84"/>
      <c r="LVY34" s="84"/>
      <c r="LVZ34" s="84"/>
      <c r="LWA34" s="84"/>
      <c r="LWB34" s="84"/>
      <c r="LWC34" s="84"/>
      <c r="LWD34" s="84"/>
      <c r="LWE34" s="84"/>
      <c r="LWF34" s="84"/>
      <c r="LWG34" s="84"/>
      <c r="LWH34" s="84"/>
      <c r="LWI34" s="84"/>
      <c r="LWJ34" s="84"/>
      <c r="LWK34" s="84"/>
      <c r="LWL34" s="84"/>
      <c r="LWM34" s="84"/>
      <c r="LWN34" s="84"/>
      <c r="LWO34" s="84"/>
      <c r="LWP34" s="84"/>
      <c r="LWQ34" s="84"/>
      <c r="LWR34" s="84"/>
      <c r="LWS34" s="84"/>
      <c r="LWT34" s="84"/>
      <c r="LWU34" s="84"/>
      <c r="LWV34" s="84"/>
      <c r="LWW34" s="84"/>
      <c r="LWX34" s="84"/>
      <c r="LWY34" s="84"/>
      <c r="LWZ34" s="84"/>
      <c r="LXA34" s="84"/>
      <c r="LXB34" s="84"/>
      <c r="LXC34" s="84"/>
      <c r="LXD34" s="84"/>
      <c r="LXE34" s="84"/>
      <c r="LXF34" s="84"/>
      <c r="LXG34" s="84"/>
      <c r="LXH34" s="84"/>
      <c r="LXI34" s="84"/>
      <c r="LXJ34" s="84"/>
      <c r="LXK34" s="84"/>
      <c r="LXL34" s="84"/>
      <c r="LXM34" s="84"/>
      <c r="LXN34" s="84"/>
      <c r="LXO34" s="84"/>
      <c r="LXP34" s="84"/>
      <c r="LXQ34" s="84"/>
      <c r="LXR34" s="84"/>
      <c r="LXS34" s="84"/>
      <c r="LXT34" s="84"/>
      <c r="LXU34" s="84"/>
      <c r="LXV34" s="84"/>
      <c r="LXW34" s="84"/>
      <c r="LXX34" s="84"/>
      <c r="LXY34" s="84"/>
      <c r="LXZ34" s="84"/>
      <c r="LYA34" s="84"/>
      <c r="LYB34" s="84"/>
      <c r="LYC34" s="84"/>
      <c r="LYD34" s="84"/>
      <c r="LYE34" s="84"/>
      <c r="LYF34" s="84"/>
      <c r="LYG34" s="84"/>
      <c r="LYH34" s="84"/>
      <c r="LYI34" s="84"/>
      <c r="LYJ34" s="84"/>
      <c r="LYK34" s="84"/>
      <c r="LYL34" s="84"/>
      <c r="LYM34" s="84"/>
      <c r="LYN34" s="84"/>
      <c r="LYO34" s="84"/>
      <c r="LYP34" s="84"/>
      <c r="LYQ34" s="84"/>
      <c r="LYR34" s="84"/>
      <c r="LYS34" s="84"/>
      <c r="LYT34" s="84"/>
      <c r="LYU34" s="84"/>
      <c r="LYV34" s="84"/>
      <c r="LYW34" s="84"/>
      <c r="LYX34" s="84"/>
      <c r="LYY34" s="84"/>
      <c r="LYZ34" s="84"/>
      <c r="LZA34" s="84"/>
      <c r="LZB34" s="84"/>
      <c r="LZC34" s="84"/>
      <c r="LZD34" s="84"/>
      <c r="LZE34" s="84"/>
      <c r="LZF34" s="84"/>
      <c r="LZG34" s="84"/>
      <c r="LZH34" s="84"/>
      <c r="LZI34" s="84"/>
      <c r="LZJ34" s="84"/>
      <c r="LZK34" s="84"/>
      <c r="LZL34" s="84"/>
      <c r="LZM34" s="84"/>
      <c r="LZN34" s="84"/>
      <c r="LZO34" s="84"/>
      <c r="LZP34" s="84"/>
      <c r="LZQ34" s="84"/>
      <c r="LZR34" s="84"/>
      <c r="LZS34" s="84"/>
      <c r="LZT34" s="84"/>
      <c r="LZU34" s="84"/>
      <c r="LZV34" s="84"/>
      <c r="LZW34" s="84"/>
      <c r="LZX34" s="84"/>
      <c r="LZY34" s="84"/>
      <c r="LZZ34" s="84"/>
      <c r="MAA34" s="84"/>
      <c r="MAB34" s="84"/>
      <c r="MAC34" s="84"/>
      <c r="MAD34" s="84"/>
      <c r="MAE34" s="84"/>
      <c r="MAF34" s="84"/>
      <c r="MAG34" s="84"/>
      <c r="MAH34" s="84"/>
      <c r="MAI34" s="84"/>
      <c r="MAJ34" s="84"/>
      <c r="MAK34" s="84"/>
      <c r="MAL34" s="84"/>
      <c r="MAM34" s="84"/>
      <c r="MAN34" s="84"/>
      <c r="MAO34" s="84"/>
      <c r="MAP34" s="84"/>
      <c r="MAQ34" s="84"/>
      <c r="MAR34" s="84"/>
      <c r="MAS34" s="84"/>
      <c r="MAT34" s="84"/>
      <c r="MAU34" s="84"/>
      <c r="MAV34" s="84"/>
      <c r="MAW34" s="84"/>
      <c r="MAX34" s="84"/>
      <c r="MAY34" s="84"/>
      <c r="MAZ34" s="84"/>
      <c r="MBA34" s="84"/>
      <c r="MBB34" s="84"/>
      <c r="MBC34" s="84"/>
      <c r="MBD34" s="84"/>
      <c r="MBE34" s="84"/>
      <c r="MBF34" s="84"/>
      <c r="MBG34" s="84"/>
      <c r="MBH34" s="84"/>
      <c r="MBI34" s="84"/>
      <c r="MBJ34" s="84"/>
      <c r="MBK34" s="84"/>
      <c r="MBL34" s="84"/>
      <c r="MBM34" s="84"/>
      <c r="MBN34" s="84"/>
      <c r="MBO34" s="84"/>
      <c r="MBP34" s="84"/>
      <c r="MBQ34" s="84"/>
      <c r="MBR34" s="84"/>
      <c r="MBS34" s="84"/>
      <c r="MBT34" s="84"/>
      <c r="MBU34" s="84"/>
      <c r="MBV34" s="84"/>
      <c r="MBW34" s="84"/>
      <c r="MBX34" s="84"/>
      <c r="MBY34" s="84"/>
      <c r="MBZ34" s="84"/>
      <c r="MCA34" s="84"/>
      <c r="MCB34" s="84"/>
      <c r="MCC34" s="84"/>
      <c r="MCD34" s="84"/>
      <c r="MCE34" s="84"/>
      <c r="MCF34" s="84"/>
      <c r="MCG34" s="84"/>
      <c r="MCH34" s="84"/>
      <c r="MCI34" s="84"/>
      <c r="MCJ34" s="84"/>
      <c r="MCK34" s="84"/>
      <c r="MCL34" s="84"/>
      <c r="MCM34" s="84"/>
      <c r="MCN34" s="84"/>
      <c r="MCO34" s="84"/>
      <c r="MCP34" s="84"/>
      <c r="MCQ34" s="84"/>
      <c r="MCR34" s="84"/>
      <c r="MCS34" s="84"/>
      <c r="MCT34" s="84"/>
      <c r="MCU34" s="84"/>
      <c r="MCV34" s="84"/>
      <c r="MCW34" s="84"/>
      <c r="MCX34" s="84"/>
      <c r="MCY34" s="84"/>
      <c r="MCZ34" s="84"/>
      <c r="MDA34" s="84"/>
      <c r="MDB34" s="84"/>
      <c r="MDC34" s="84"/>
      <c r="MDD34" s="84"/>
      <c r="MDE34" s="84"/>
      <c r="MDF34" s="84"/>
      <c r="MDG34" s="84"/>
      <c r="MDH34" s="84"/>
      <c r="MDI34" s="84"/>
      <c r="MDJ34" s="84"/>
      <c r="MDK34" s="84"/>
      <c r="MDL34" s="84"/>
      <c r="MDM34" s="84"/>
      <c r="MDN34" s="84"/>
      <c r="MDO34" s="84"/>
      <c r="MDP34" s="84"/>
      <c r="MDQ34" s="84"/>
      <c r="MDR34" s="84"/>
      <c r="MDS34" s="84"/>
      <c r="MDT34" s="84"/>
      <c r="MDU34" s="84"/>
      <c r="MDV34" s="84"/>
      <c r="MDW34" s="84"/>
      <c r="MDX34" s="84"/>
      <c r="MDY34" s="84"/>
      <c r="MDZ34" s="84"/>
      <c r="MEA34" s="84"/>
      <c r="MEB34" s="84"/>
      <c r="MEC34" s="84"/>
      <c r="MED34" s="84"/>
      <c r="MEE34" s="84"/>
      <c r="MEF34" s="84"/>
      <c r="MEG34" s="84"/>
      <c r="MEH34" s="84"/>
      <c r="MEI34" s="84"/>
      <c r="MEJ34" s="84"/>
      <c r="MEK34" s="84"/>
      <c r="MEL34" s="84"/>
      <c r="MEM34" s="84"/>
      <c r="MEN34" s="84"/>
      <c r="MEO34" s="84"/>
      <c r="MEP34" s="84"/>
      <c r="MEQ34" s="84"/>
      <c r="MER34" s="84"/>
      <c r="MES34" s="84"/>
      <c r="MET34" s="84"/>
      <c r="MEU34" s="84"/>
      <c r="MEV34" s="84"/>
      <c r="MEW34" s="84"/>
      <c r="MEX34" s="84"/>
      <c r="MEY34" s="84"/>
      <c r="MEZ34" s="84"/>
      <c r="MFA34" s="84"/>
      <c r="MFB34" s="84"/>
      <c r="MFC34" s="84"/>
      <c r="MFD34" s="84"/>
      <c r="MFE34" s="84"/>
      <c r="MFF34" s="84"/>
      <c r="MFG34" s="84"/>
      <c r="MFH34" s="84"/>
      <c r="MFI34" s="84"/>
      <c r="MFJ34" s="84"/>
      <c r="MFK34" s="84"/>
      <c r="MFL34" s="84"/>
      <c r="MFM34" s="84"/>
      <c r="MFN34" s="84"/>
      <c r="MFO34" s="84"/>
      <c r="MFP34" s="84"/>
      <c r="MFQ34" s="84"/>
      <c r="MFR34" s="84"/>
      <c r="MFS34" s="84"/>
      <c r="MFT34" s="84"/>
      <c r="MFU34" s="84"/>
      <c r="MFV34" s="84"/>
      <c r="MFW34" s="84"/>
      <c r="MFX34" s="84"/>
      <c r="MFY34" s="84"/>
      <c r="MFZ34" s="84"/>
      <c r="MGA34" s="84"/>
      <c r="MGB34" s="84"/>
      <c r="MGC34" s="84"/>
      <c r="MGD34" s="84"/>
      <c r="MGE34" s="84"/>
      <c r="MGF34" s="84"/>
      <c r="MGG34" s="84"/>
      <c r="MGH34" s="84"/>
      <c r="MGI34" s="84"/>
      <c r="MGJ34" s="84"/>
      <c r="MGK34" s="84"/>
      <c r="MGL34" s="84"/>
      <c r="MGM34" s="84"/>
      <c r="MGN34" s="84"/>
      <c r="MGO34" s="84"/>
      <c r="MGP34" s="84"/>
      <c r="MGQ34" s="84"/>
      <c r="MGR34" s="84"/>
      <c r="MGS34" s="84"/>
      <c r="MGT34" s="84"/>
      <c r="MGU34" s="84"/>
      <c r="MGV34" s="84"/>
      <c r="MGW34" s="84"/>
      <c r="MGX34" s="84"/>
      <c r="MGY34" s="84"/>
      <c r="MGZ34" s="84"/>
      <c r="MHA34" s="84"/>
      <c r="MHB34" s="84"/>
      <c r="MHC34" s="84"/>
      <c r="MHD34" s="84"/>
      <c r="MHE34" s="84"/>
      <c r="MHF34" s="84"/>
      <c r="MHG34" s="84"/>
      <c r="MHH34" s="84"/>
      <c r="MHI34" s="84"/>
      <c r="MHJ34" s="84"/>
      <c r="MHK34" s="84"/>
      <c r="MHL34" s="84"/>
      <c r="MHM34" s="84"/>
      <c r="MHN34" s="84"/>
      <c r="MHO34" s="84"/>
      <c r="MHP34" s="84"/>
      <c r="MHQ34" s="84"/>
      <c r="MHR34" s="84"/>
      <c r="MHS34" s="84"/>
      <c r="MHT34" s="84"/>
      <c r="MHU34" s="84"/>
      <c r="MHV34" s="84"/>
      <c r="MHW34" s="84"/>
      <c r="MHX34" s="84"/>
      <c r="MHY34" s="84"/>
      <c r="MHZ34" s="84"/>
      <c r="MIA34" s="84"/>
      <c r="MIB34" s="84"/>
      <c r="MIC34" s="84"/>
      <c r="MID34" s="84"/>
      <c r="MIE34" s="84"/>
      <c r="MIF34" s="84"/>
      <c r="MIG34" s="84"/>
      <c r="MIH34" s="84"/>
      <c r="MII34" s="84"/>
      <c r="MIJ34" s="84"/>
      <c r="MIK34" s="84"/>
      <c r="MIL34" s="84"/>
      <c r="MIM34" s="84"/>
      <c r="MIN34" s="84"/>
      <c r="MIO34" s="84"/>
      <c r="MIP34" s="84"/>
      <c r="MIQ34" s="84"/>
      <c r="MIR34" s="84"/>
      <c r="MIS34" s="84"/>
      <c r="MIT34" s="84"/>
      <c r="MIU34" s="84"/>
      <c r="MIV34" s="84"/>
      <c r="MIW34" s="84"/>
      <c r="MIX34" s="84"/>
      <c r="MIY34" s="84"/>
      <c r="MIZ34" s="84"/>
      <c r="MJA34" s="84"/>
      <c r="MJB34" s="84"/>
      <c r="MJC34" s="84"/>
      <c r="MJD34" s="84"/>
      <c r="MJE34" s="84"/>
      <c r="MJF34" s="84"/>
      <c r="MJG34" s="84"/>
      <c r="MJH34" s="84"/>
      <c r="MJI34" s="84"/>
      <c r="MJJ34" s="84"/>
      <c r="MJK34" s="84"/>
      <c r="MJL34" s="84"/>
      <c r="MJM34" s="84"/>
      <c r="MJN34" s="84"/>
      <c r="MJO34" s="84"/>
      <c r="MJP34" s="84"/>
      <c r="MJQ34" s="84"/>
      <c r="MJR34" s="84"/>
      <c r="MJS34" s="84"/>
      <c r="MJT34" s="84"/>
      <c r="MJU34" s="84"/>
      <c r="MJV34" s="84"/>
      <c r="MJW34" s="84"/>
      <c r="MJX34" s="84"/>
      <c r="MJY34" s="84"/>
      <c r="MJZ34" s="84"/>
      <c r="MKA34" s="84"/>
      <c r="MKB34" s="84"/>
      <c r="MKC34" s="84"/>
      <c r="MKD34" s="84"/>
      <c r="MKE34" s="84"/>
      <c r="MKF34" s="84"/>
      <c r="MKG34" s="84"/>
      <c r="MKH34" s="84"/>
      <c r="MKI34" s="84"/>
      <c r="MKJ34" s="84"/>
      <c r="MKK34" s="84"/>
      <c r="MKL34" s="84"/>
      <c r="MKM34" s="84"/>
      <c r="MKN34" s="84"/>
      <c r="MKO34" s="84"/>
      <c r="MKP34" s="84"/>
      <c r="MKQ34" s="84"/>
      <c r="MKR34" s="84"/>
      <c r="MKS34" s="84"/>
      <c r="MKT34" s="84"/>
      <c r="MKU34" s="84"/>
      <c r="MKV34" s="84"/>
      <c r="MKW34" s="84"/>
      <c r="MKX34" s="84"/>
      <c r="MKY34" s="84"/>
      <c r="MKZ34" s="84"/>
      <c r="MLA34" s="84"/>
      <c r="MLB34" s="84"/>
      <c r="MLC34" s="84"/>
      <c r="MLD34" s="84"/>
      <c r="MLE34" s="84"/>
      <c r="MLF34" s="84"/>
      <c r="MLG34" s="84"/>
      <c r="MLH34" s="84"/>
      <c r="MLI34" s="84"/>
      <c r="MLJ34" s="84"/>
      <c r="MLK34" s="84"/>
      <c r="MLL34" s="84"/>
      <c r="MLM34" s="84"/>
      <c r="MLN34" s="84"/>
      <c r="MLO34" s="84"/>
      <c r="MLP34" s="84"/>
      <c r="MLQ34" s="84"/>
      <c r="MLR34" s="84"/>
      <c r="MLS34" s="84"/>
      <c r="MLT34" s="84"/>
      <c r="MLU34" s="84"/>
      <c r="MLV34" s="84"/>
      <c r="MLW34" s="84"/>
      <c r="MLX34" s="84"/>
      <c r="MLY34" s="84"/>
      <c r="MLZ34" s="84"/>
      <c r="MMA34" s="84"/>
      <c r="MMB34" s="84"/>
      <c r="MMC34" s="84"/>
      <c r="MMD34" s="84"/>
      <c r="MME34" s="84"/>
      <c r="MMF34" s="84"/>
      <c r="MMG34" s="84"/>
      <c r="MMH34" s="84"/>
      <c r="MMI34" s="84"/>
      <c r="MMJ34" s="84"/>
      <c r="MMK34" s="84"/>
      <c r="MML34" s="84"/>
      <c r="MMM34" s="84"/>
      <c r="MMN34" s="84"/>
      <c r="MMO34" s="84"/>
      <c r="MMP34" s="84"/>
      <c r="MMQ34" s="84"/>
      <c r="MMR34" s="84"/>
      <c r="MMS34" s="84"/>
      <c r="MMT34" s="84"/>
      <c r="MMU34" s="84"/>
      <c r="MMV34" s="84"/>
      <c r="MMW34" s="84"/>
      <c r="MMX34" s="84"/>
      <c r="MMY34" s="84"/>
      <c r="MMZ34" s="84"/>
      <c r="MNA34" s="84"/>
      <c r="MNB34" s="84"/>
      <c r="MNC34" s="84"/>
      <c r="MND34" s="84"/>
      <c r="MNE34" s="84"/>
      <c r="MNF34" s="84"/>
      <c r="MNG34" s="84"/>
      <c r="MNH34" s="84"/>
      <c r="MNI34" s="84"/>
      <c r="MNJ34" s="84"/>
      <c r="MNK34" s="84"/>
      <c r="MNL34" s="84"/>
      <c r="MNM34" s="84"/>
      <c r="MNN34" s="84"/>
      <c r="MNO34" s="84"/>
      <c r="MNP34" s="84"/>
      <c r="MNQ34" s="84"/>
      <c r="MNR34" s="84"/>
      <c r="MNS34" s="84"/>
      <c r="MNT34" s="84"/>
      <c r="MNU34" s="84"/>
      <c r="MNV34" s="84"/>
      <c r="MNW34" s="84"/>
      <c r="MNX34" s="84"/>
      <c r="MNY34" s="84"/>
      <c r="MNZ34" s="84"/>
      <c r="MOA34" s="84"/>
      <c r="MOB34" s="84"/>
      <c r="MOC34" s="84"/>
      <c r="MOD34" s="84"/>
      <c r="MOE34" s="84"/>
      <c r="MOF34" s="84"/>
      <c r="MOG34" s="84"/>
      <c r="MOH34" s="84"/>
      <c r="MOI34" s="84"/>
      <c r="MOJ34" s="84"/>
      <c r="MOK34" s="84"/>
      <c r="MOL34" s="84"/>
      <c r="MOM34" s="84"/>
      <c r="MON34" s="84"/>
      <c r="MOO34" s="84"/>
      <c r="MOP34" s="84"/>
      <c r="MOQ34" s="84"/>
      <c r="MOR34" s="84"/>
      <c r="MOS34" s="84"/>
      <c r="MOT34" s="84"/>
      <c r="MOU34" s="84"/>
      <c r="MOV34" s="84"/>
      <c r="MOW34" s="84"/>
      <c r="MOX34" s="84"/>
      <c r="MOY34" s="84"/>
      <c r="MOZ34" s="84"/>
      <c r="MPA34" s="84"/>
      <c r="MPB34" s="84"/>
      <c r="MPC34" s="84"/>
      <c r="MPD34" s="84"/>
      <c r="MPE34" s="84"/>
      <c r="MPF34" s="84"/>
      <c r="MPG34" s="84"/>
      <c r="MPH34" s="84"/>
      <c r="MPI34" s="84"/>
      <c r="MPJ34" s="84"/>
      <c r="MPK34" s="84"/>
      <c r="MPL34" s="84"/>
      <c r="MPM34" s="84"/>
      <c r="MPN34" s="84"/>
      <c r="MPO34" s="84"/>
      <c r="MPP34" s="84"/>
      <c r="MPQ34" s="84"/>
      <c r="MPR34" s="84"/>
      <c r="MPS34" s="84"/>
      <c r="MPT34" s="84"/>
      <c r="MPU34" s="84"/>
      <c r="MPV34" s="84"/>
      <c r="MPW34" s="84"/>
      <c r="MPX34" s="84"/>
      <c r="MPY34" s="84"/>
      <c r="MPZ34" s="84"/>
      <c r="MQA34" s="84"/>
      <c r="MQB34" s="84"/>
      <c r="MQC34" s="84"/>
      <c r="MQD34" s="84"/>
      <c r="MQE34" s="84"/>
      <c r="MQF34" s="84"/>
      <c r="MQG34" s="84"/>
      <c r="MQH34" s="84"/>
      <c r="MQI34" s="84"/>
      <c r="MQJ34" s="84"/>
      <c r="MQK34" s="84"/>
      <c r="MQL34" s="84"/>
      <c r="MQM34" s="84"/>
      <c r="MQN34" s="84"/>
      <c r="MQO34" s="84"/>
      <c r="MQP34" s="84"/>
      <c r="MQQ34" s="84"/>
      <c r="MQR34" s="84"/>
      <c r="MQS34" s="84"/>
      <c r="MQT34" s="84"/>
      <c r="MQU34" s="84"/>
      <c r="MQV34" s="84"/>
      <c r="MQW34" s="84"/>
      <c r="MQX34" s="84"/>
      <c r="MQY34" s="84"/>
      <c r="MQZ34" s="84"/>
      <c r="MRA34" s="84"/>
      <c r="MRB34" s="84"/>
      <c r="MRC34" s="84"/>
      <c r="MRD34" s="84"/>
      <c r="MRE34" s="84"/>
      <c r="MRF34" s="84"/>
      <c r="MRG34" s="84"/>
      <c r="MRH34" s="84"/>
      <c r="MRI34" s="84"/>
      <c r="MRJ34" s="84"/>
      <c r="MRK34" s="84"/>
      <c r="MRL34" s="84"/>
      <c r="MRM34" s="84"/>
      <c r="MRN34" s="84"/>
      <c r="MRO34" s="84"/>
      <c r="MRP34" s="84"/>
      <c r="MRQ34" s="84"/>
      <c r="MRR34" s="84"/>
      <c r="MRS34" s="84"/>
      <c r="MRT34" s="84"/>
      <c r="MRU34" s="84"/>
      <c r="MRV34" s="84"/>
      <c r="MRW34" s="84"/>
      <c r="MRX34" s="84"/>
      <c r="MRY34" s="84"/>
      <c r="MRZ34" s="84"/>
      <c r="MSA34" s="84"/>
      <c r="MSB34" s="84"/>
      <c r="MSC34" s="84"/>
      <c r="MSD34" s="84"/>
      <c r="MSE34" s="84"/>
      <c r="MSF34" s="84"/>
      <c r="MSG34" s="84"/>
      <c r="MSH34" s="84"/>
      <c r="MSI34" s="84"/>
      <c r="MSJ34" s="84"/>
      <c r="MSK34" s="84"/>
      <c r="MSL34" s="84"/>
      <c r="MSM34" s="84"/>
      <c r="MSN34" s="84"/>
      <c r="MSO34" s="84"/>
      <c r="MSP34" s="84"/>
      <c r="MSQ34" s="84"/>
      <c r="MSR34" s="84"/>
      <c r="MSS34" s="84"/>
      <c r="MST34" s="84"/>
      <c r="MSU34" s="84"/>
      <c r="MSV34" s="84"/>
      <c r="MSW34" s="84"/>
      <c r="MSX34" s="84"/>
      <c r="MSY34" s="84"/>
      <c r="MSZ34" s="84"/>
      <c r="MTA34" s="84"/>
      <c r="MTB34" s="84"/>
      <c r="MTC34" s="84"/>
      <c r="MTD34" s="84"/>
      <c r="MTE34" s="84"/>
      <c r="MTF34" s="84"/>
      <c r="MTG34" s="84"/>
      <c r="MTH34" s="84"/>
      <c r="MTI34" s="84"/>
      <c r="MTJ34" s="84"/>
      <c r="MTK34" s="84"/>
      <c r="MTL34" s="84"/>
      <c r="MTM34" s="84"/>
      <c r="MTN34" s="84"/>
      <c r="MTO34" s="84"/>
      <c r="MTP34" s="84"/>
      <c r="MTQ34" s="84"/>
      <c r="MTR34" s="84"/>
      <c r="MTS34" s="84"/>
      <c r="MTT34" s="84"/>
      <c r="MTU34" s="84"/>
      <c r="MTV34" s="84"/>
      <c r="MTW34" s="84"/>
      <c r="MTX34" s="84"/>
      <c r="MTY34" s="84"/>
      <c r="MTZ34" s="84"/>
      <c r="MUA34" s="84"/>
      <c r="MUB34" s="84"/>
      <c r="MUC34" s="84"/>
      <c r="MUD34" s="84"/>
      <c r="MUE34" s="84"/>
      <c r="MUF34" s="84"/>
      <c r="MUG34" s="84"/>
      <c r="MUH34" s="84"/>
      <c r="MUI34" s="84"/>
      <c r="MUJ34" s="84"/>
      <c r="MUK34" s="84"/>
      <c r="MUL34" s="84"/>
      <c r="MUM34" s="84"/>
      <c r="MUN34" s="84"/>
      <c r="MUO34" s="84"/>
      <c r="MUP34" s="84"/>
      <c r="MUQ34" s="84"/>
      <c r="MUR34" s="84"/>
      <c r="MUS34" s="84"/>
      <c r="MUT34" s="84"/>
      <c r="MUU34" s="84"/>
      <c r="MUV34" s="84"/>
      <c r="MUW34" s="84"/>
      <c r="MUX34" s="84"/>
      <c r="MUY34" s="84"/>
      <c r="MUZ34" s="84"/>
      <c r="MVA34" s="84"/>
      <c r="MVB34" s="84"/>
      <c r="MVC34" s="84"/>
      <c r="MVD34" s="84"/>
      <c r="MVE34" s="84"/>
      <c r="MVF34" s="84"/>
      <c r="MVG34" s="84"/>
      <c r="MVH34" s="84"/>
      <c r="MVI34" s="84"/>
      <c r="MVJ34" s="84"/>
      <c r="MVK34" s="84"/>
      <c r="MVL34" s="84"/>
      <c r="MVM34" s="84"/>
      <c r="MVN34" s="84"/>
      <c r="MVO34" s="84"/>
      <c r="MVP34" s="84"/>
      <c r="MVQ34" s="84"/>
      <c r="MVR34" s="84"/>
      <c r="MVS34" s="84"/>
      <c r="MVT34" s="84"/>
      <c r="MVU34" s="84"/>
      <c r="MVV34" s="84"/>
      <c r="MVW34" s="84"/>
      <c r="MVX34" s="84"/>
      <c r="MVY34" s="84"/>
      <c r="MVZ34" s="84"/>
      <c r="MWA34" s="84"/>
      <c r="MWB34" s="84"/>
      <c r="MWC34" s="84"/>
      <c r="MWD34" s="84"/>
      <c r="MWE34" s="84"/>
      <c r="MWF34" s="84"/>
      <c r="MWG34" s="84"/>
      <c r="MWH34" s="84"/>
      <c r="MWI34" s="84"/>
      <c r="MWJ34" s="84"/>
      <c r="MWK34" s="84"/>
      <c r="MWL34" s="84"/>
      <c r="MWM34" s="84"/>
      <c r="MWN34" s="84"/>
      <c r="MWO34" s="84"/>
      <c r="MWP34" s="84"/>
      <c r="MWQ34" s="84"/>
      <c r="MWR34" s="84"/>
      <c r="MWS34" s="84"/>
      <c r="MWT34" s="84"/>
      <c r="MWU34" s="84"/>
      <c r="MWV34" s="84"/>
      <c r="MWW34" s="84"/>
      <c r="MWX34" s="84"/>
      <c r="MWY34" s="84"/>
      <c r="MWZ34" s="84"/>
      <c r="MXA34" s="84"/>
      <c r="MXB34" s="84"/>
      <c r="MXC34" s="84"/>
      <c r="MXD34" s="84"/>
      <c r="MXE34" s="84"/>
      <c r="MXF34" s="84"/>
      <c r="MXG34" s="84"/>
      <c r="MXH34" s="84"/>
      <c r="MXI34" s="84"/>
      <c r="MXJ34" s="84"/>
      <c r="MXK34" s="84"/>
      <c r="MXL34" s="84"/>
      <c r="MXM34" s="84"/>
      <c r="MXN34" s="84"/>
      <c r="MXO34" s="84"/>
      <c r="MXP34" s="84"/>
      <c r="MXQ34" s="84"/>
      <c r="MXR34" s="84"/>
      <c r="MXS34" s="84"/>
      <c r="MXT34" s="84"/>
      <c r="MXU34" s="84"/>
      <c r="MXV34" s="84"/>
      <c r="MXW34" s="84"/>
      <c r="MXX34" s="84"/>
      <c r="MXY34" s="84"/>
      <c r="MXZ34" s="84"/>
      <c r="MYA34" s="84"/>
      <c r="MYB34" s="84"/>
      <c r="MYC34" s="84"/>
      <c r="MYD34" s="84"/>
      <c r="MYE34" s="84"/>
      <c r="MYF34" s="84"/>
      <c r="MYG34" s="84"/>
      <c r="MYH34" s="84"/>
      <c r="MYI34" s="84"/>
      <c r="MYJ34" s="84"/>
      <c r="MYK34" s="84"/>
      <c r="MYL34" s="84"/>
      <c r="MYM34" s="84"/>
      <c r="MYN34" s="84"/>
      <c r="MYO34" s="84"/>
      <c r="MYP34" s="84"/>
      <c r="MYQ34" s="84"/>
      <c r="MYR34" s="84"/>
      <c r="MYS34" s="84"/>
      <c r="MYT34" s="84"/>
      <c r="MYU34" s="84"/>
      <c r="MYV34" s="84"/>
      <c r="MYW34" s="84"/>
      <c r="MYX34" s="84"/>
      <c r="MYY34" s="84"/>
      <c r="MYZ34" s="84"/>
      <c r="MZA34" s="84"/>
      <c r="MZB34" s="84"/>
      <c r="MZC34" s="84"/>
      <c r="MZD34" s="84"/>
      <c r="MZE34" s="84"/>
      <c r="MZF34" s="84"/>
      <c r="MZG34" s="84"/>
      <c r="MZH34" s="84"/>
      <c r="MZI34" s="84"/>
      <c r="MZJ34" s="84"/>
      <c r="MZK34" s="84"/>
      <c r="MZL34" s="84"/>
      <c r="MZM34" s="84"/>
      <c r="MZN34" s="84"/>
      <c r="MZO34" s="84"/>
      <c r="MZP34" s="84"/>
      <c r="MZQ34" s="84"/>
      <c r="MZR34" s="84"/>
      <c r="MZS34" s="84"/>
      <c r="MZT34" s="84"/>
      <c r="MZU34" s="84"/>
      <c r="MZV34" s="84"/>
      <c r="MZW34" s="84"/>
      <c r="MZX34" s="84"/>
      <c r="MZY34" s="84"/>
      <c r="MZZ34" s="84"/>
      <c r="NAA34" s="84"/>
      <c r="NAB34" s="84"/>
      <c r="NAC34" s="84"/>
      <c r="NAD34" s="84"/>
      <c r="NAE34" s="84"/>
      <c r="NAF34" s="84"/>
      <c r="NAG34" s="84"/>
      <c r="NAH34" s="84"/>
      <c r="NAI34" s="84"/>
      <c r="NAJ34" s="84"/>
      <c r="NAK34" s="84"/>
      <c r="NAL34" s="84"/>
      <c r="NAM34" s="84"/>
      <c r="NAN34" s="84"/>
      <c r="NAO34" s="84"/>
      <c r="NAP34" s="84"/>
      <c r="NAQ34" s="84"/>
      <c r="NAR34" s="84"/>
      <c r="NAS34" s="84"/>
      <c r="NAT34" s="84"/>
      <c r="NAU34" s="84"/>
      <c r="NAV34" s="84"/>
      <c r="NAW34" s="84"/>
      <c r="NAX34" s="84"/>
      <c r="NAY34" s="84"/>
      <c r="NAZ34" s="84"/>
      <c r="NBA34" s="84"/>
      <c r="NBB34" s="84"/>
      <c r="NBC34" s="84"/>
      <c r="NBD34" s="84"/>
      <c r="NBE34" s="84"/>
      <c r="NBF34" s="84"/>
      <c r="NBG34" s="84"/>
      <c r="NBH34" s="84"/>
      <c r="NBI34" s="84"/>
      <c r="NBJ34" s="84"/>
      <c r="NBK34" s="84"/>
      <c r="NBL34" s="84"/>
      <c r="NBM34" s="84"/>
      <c r="NBN34" s="84"/>
      <c r="NBO34" s="84"/>
      <c r="NBP34" s="84"/>
      <c r="NBQ34" s="84"/>
      <c r="NBR34" s="84"/>
      <c r="NBS34" s="84"/>
      <c r="NBT34" s="84"/>
      <c r="NBU34" s="84"/>
      <c r="NBV34" s="84"/>
      <c r="NBW34" s="84"/>
      <c r="NBX34" s="84"/>
      <c r="NBY34" s="84"/>
      <c r="NBZ34" s="84"/>
      <c r="NCA34" s="84"/>
      <c r="NCB34" s="84"/>
      <c r="NCC34" s="84"/>
      <c r="NCD34" s="84"/>
      <c r="NCE34" s="84"/>
      <c r="NCF34" s="84"/>
      <c r="NCG34" s="84"/>
      <c r="NCH34" s="84"/>
      <c r="NCI34" s="84"/>
      <c r="NCJ34" s="84"/>
      <c r="NCK34" s="84"/>
      <c r="NCL34" s="84"/>
      <c r="NCM34" s="84"/>
      <c r="NCN34" s="84"/>
      <c r="NCO34" s="84"/>
      <c r="NCP34" s="84"/>
      <c r="NCQ34" s="84"/>
      <c r="NCR34" s="84"/>
      <c r="NCS34" s="84"/>
      <c r="NCT34" s="84"/>
      <c r="NCU34" s="84"/>
      <c r="NCV34" s="84"/>
      <c r="NCW34" s="84"/>
      <c r="NCX34" s="84"/>
      <c r="NCY34" s="84"/>
      <c r="NCZ34" s="84"/>
      <c r="NDA34" s="84"/>
      <c r="NDB34" s="84"/>
      <c r="NDC34" s="84"/>
      <c r="NDD34" s="84"/>
      <c r="NDE34" s="84"/>
      <c r="NDF34" s="84"/>
      <c r="NDG34" s="84"/>
      <c r="NDH34" s="84"/>
      <c r="NDI34" s="84"/>
      <c r="NDJ34" s="84"/>
      <c r="NDK34" s="84"/>
      <c r="NDL34" s="84"/>
      <c r="NDM34" s="84"/>
      <c r="NDN34" s="84"/>
      <c r="NDO34" s="84"/>
      <c r="NDP34" s="84"/>
      <c r="NDQ34" s="84"/>
      <c r="NDR34" s="84"/>
      <c r="NDS34" s="84"/>
      <c r="NDT34" s="84"/>
      <c r="NDU34" s="84"/>
      <c r="NDV34" s="84"/>
      <c r="NDW34" s="84"/>
      <c r="NDX34" s="84"/>
      <c r="NDY34" s="84"/>
      <c r="NDZ34" s="84"/>
      <c r="NEA34" s="84"/>
      <c r="NEB34" s="84"/>
      <c r="NEC34" s="84"/>
      <c r="NED34" s="84"/>
      <c r="NEE34" s="84"/>
      <c r="NEF34" s="84"/>
      <c r="NEG34" s="84"/>
      <c r="NEH34" s="84"/>
      <c r="NEI34" s="84"/>
      <c r="NEJ34" s="84"/>
      <c r="NEK34" s="84"/>
      <c r="NEL34" s="84"/>
      <c r="NEM34" s="84"/>
      <c r="NEN34" s="84"/>
      <c r="NEO34" s="84"/>
      <c r="NEP34" s="84"/>
      <c r="NEQ34" s="84"/>
      <c r="NER34" s="84"/>
      <c r="NES34" s="84"/>
      <c r="NET34" s="84"/>
      <c r="NEU34" s="84"/>
      <c r="NEV34" s="84"/>
      <c r="NEW34" s="84"/>
      <c r="NEX34" s="84"/>
      <c r="NEY34" s="84"/>
      <c r="NEZ34" s="84"/>
      <c r="NFA34" s="84"/>
      <c r="NFB34" s="84"/>
      <c r="NFC34" s="84"/>
      <c r="NFD34" s="84"/>
      <c r="NFE34" s="84"/>
      <c r="NFF34" s="84"/>
      <c r="NFG34" s="84"/>
      <c r="NFH34" s="84"/>
      <c r="NFI34" s="84"/>
      <c r="NFJ34" s="84"/>
      <c r="NFK34" s="84"/>
      <c r="NFL34" s="84"/>
      <c r="NFM34" s="84"/>
      <c r="NFN34" s="84"/>
      <c r="NFO34" s="84"/>
      <c r="NFP34" s="84"/>
      <c r="NFQ34" s="84"/>
      <c r="NFR34" s="84"/>
      <c r="NFS34" s="84"/>
      <c r="NFT34" s="84"/>
      <c r="NFU34" s="84"/>
      <c r="NFV34" s="84"/>
      <c r="NFW34" s="84"/>
      <c r="NFX34" s="84"/>
      <c r="NFY34" s="84"/>
      <c r="NFZ34" s="84"/>
      <c r="NGA34" s="84"/>
      <c r="NGB34" s="84"/>
      <c r="NGC34" s="84"/>
      <c r="NGD34" s="84"/>
      <c r="NGE34" s="84"/>
      <c r="NGF34" s="84"/>
      <c r="NGG34" s="84"/>
      <c r="NGH34" s="84"/>
      <c r="NGI34" s="84"/>
      <c r="NGJ34" s="84"/>
      <c r="NGK34" s="84"/>
      <c r="NGL34" s="84"/>
      <c r="NGM34" s="84"/>
      <c r="NGN34" s="84"/>
      <c r="NGO34" s="84"/>
      <c r="NGP34" s="84"/>
      <c r="NGQ34" s="84"/>
      <c r="NGR34" s="84"/>
      <c r="NGS34" s="84"/>
      <c r="NGT34" s="84"/>
      <c r="NGU34" s="84"/>
      <c r="NGV34" s="84"/>
      <c r="NGW34" s="84"/>
      <c r="NGX34" s="84"/>
      <c r="NGY34" s="84"/>
      <c r="NGZ34" s="84"/>
      <c r="NHA34" s="84"/>
      <c r="NHB34" s="84"/>
      <c r="NHC34" s="84"/>
      <c r="NHD34" s="84"/>
      <c r="NHE34" s="84"/>
      <c r="NHF34" s="84"/>
      <c r="NHG34" s="84"/>
      <c r="NHH34" s="84"/>
      <c r="NHI34" s="84"/>
      <c r="NHJ34" s="84"/>
      <c r="NHK34" s="84"/>
      <c r="NHL34" s="84"/>
      <c r="NHM34" s="84"/>
      <c r="NHN34" s="84"/>
      <c r="NHO34" s="84"/>
      <c r="NHP34" s="84"/>
      <c r="NHQ34" s="84"/>
      <c r="NHR34" s="84"/>
      <c r="NHS34" s="84"/>
      <c r="NHT34" s="84"/>
      <c r="NHU34" s="84"/>
      <c r="NHV34" s="84"/>
      <c r="NHW34" s="84"/>
      <c r="NHX34" s="84"/>
      <c r="NHY34" s="84"/>
      <c r="NHZ34" s="84"/>
      <c r="NIA34" s="84"/>
      <c r="NIB34" s="84"/>
      <c r="NIC34" s="84"/>
      <c r="NID34" s="84"/>
      <c r="NIE34" s="84"/>
      <c r="NIF34" s="84"/>
      <c r="NIG34" s="84"/>
      <c r="NIH34" s="84"/>
      <c r="NII34" s="84"/>
      <c r="NIJ34" s="84"/>
      <c r="NIK34" s="84"/>
      <c r="NIL34" s="84"/>
      <c r="NIM34" s="84"/>
      <c r="NIN34" s="84"/>
      <c r="NIO34" s="84"/>
      <c r="NIP34" s="84"/>
      <c r="NIQ34" s="84"/>
      <c r="NIR34" s="84"/>
      <c r="NIS34" s="84"/>
      <c r="NIT34" s="84"/>
      <c r="NIU34" s="84"/>
      <c r="NIV34" s="84"/>
      <c r="NIW34" s="84"/>
      <c r="NIX34" s="84"/>
      <c r="NIY34" s="84"/>
      <c r="NIZ34" s="84"/>
      <c r="NJA34" s="84"/>
      <c r="NJB34" s="84"/>
      <c r="NJC34" s="84"/>
      <c r="NJD34" s="84"/>
      <c r="NJE34" s="84"/>
      <c r="NJF34" s="84"/>
      <c r="NJG34" s="84"/>
      <c r="NJH34" s="84"/>
      <c r="NJI34" s="84"/>
      <c r="NJJ34" s="84"/>
      <c r="NJK34" s="84"/>
      <c r="NJL34" s="84"/>
      <c r="NJM34" s="84"/>
      <c r="NJN34" s="84"/>
      <c r="NJO34" s="84"/>
      <c r="NJP34" s="84"/>
      <c r="NJQ34" s="84"/>
      <c r="NJR34" s="84"/>
      <c r="NJS34" s="84"/>
      <c r="NJT34" s="84"/>
      <c r="NJU34" s="84"/>
      <c r="NJV34" s="84"/>
      <c r="NJW34" s="84"/>
      <c r="NJX34" s="84"/>
      <c r="NJY34" s="84"/>
      <c r="NJZ34" s="84"/>
      <c r="NKA34" s="84"/>
      <c r="NKB34" s="84"/>
      <c r="NKC34" s="84"/>
      <c r="NKD34" s="84"/>
      <c r="NKE34" s="84"/>
      <c r="NKF34" s="84"/>
      <c r="NKG34" s="84"/>
      <c r="NKH34" s="84"/>
      <c r="NKI34" s="84"/>
      <c r="NKJ34" s="84"/>
      <c r="NKK34" s="84"/>
      <c r="NKL34" s="84"/>
      <c r="NKM34" s="84"/>
      <c r="NKN34" s="84"/>
      <c r="NKO34" s="84"/>
      <c r="NKP34" s="84"/>
      <c r="NKQ34" s="84"/>
      <c r="NKR34" s="84"/>
      <c r="NKS34" s="84"/>
      <c r="NKT34" s="84"/>
      <c r="NKU34" s="84"/>
      <c r="NKV34" s="84"/>
      <c r="NKW34" s="84"/>
      <c r="NKX34" s="84"/>
      <c r="NKY34" s="84"/>
      <c r="NKZ34" s="84"/>
      <c r="NLA34" s="84"/>
      <c r="NLB34" s="84"/>
      <c r="NLC34" s="84"/>
      <c r="NLD34" s="84"/>
      <c r="NLE34" s="84"/>
      <c r="NLF34" s="84"/>
      <c r="NLG34" s="84"/>
      <c r="NLH34" s="84"/>
      <c r="NLI34" s="84"/>
      <c r="NLJ34" s="84"/>
      <c r="NLK34" s="84"/>
      <c r="NLL34" s="84"/>
      <c r="NLM34" s="84"/>
      <c r="NLN34" s="84"/>
      <c r="NLO34" s="84"/>
      <c r="NLP34" s="84"/>
      <c r="NLQ34" s="84"/>
      <c r="NLR34" s="84"/>
      <c r="NLS34" s="84"/>
      <c r="NLT34" s="84"/>
      <c r="NLU34" s="84"/>
      <c r="NLV34" s="84"/>
      <c r="NLW34" s="84"/>
      <c r="NLX34" s="84"/>
      <c r="NLY34" s="84"/>
      <c r="NLZ34" s="84"/>
      <c r="NMA34" s="84"/>
      <c r="NMB34" s="84"/>
      <c r="NMC34" s="84"/>
      <c r="NMD34" s="84"/>
      <c r="NME34" s="84"/>
      <c r="NMF34" s="84"/>
      <c r="NMG34" s="84"/>
      <c r="NMH34" s="84"/>
      <c r="NMI34" s="84"/>
      <c r="NMJ34" s="84"/>
      <c r="NMK34" s="84"/>
      <c r="NML34" s="84"/>
      <c r="NMM34" s="84"/>
      <c r="NMN34" s="84"/>
      <c r="NMO34" s="84"/>
      <c r="NMP34" s="84"/>
      <c r="NMQ34" s="84"/>
      <c r="NMR34" s="84"/>
      <c r="NMS34" s="84"/>
      <c r="NMT34" s="84"/>
      <c r="NMU34" s="84"/>
      <c r="NMV34" s="84"/>
      <c r="NMW34" s="84"/>
      <c r="NMX34" s="84"/>
      <c r="NMY34" s="84"/>
      <c r="NMZ34" s="84"/>
      <c r="NNA34" s="84"/>
      <c r="NNB34" s="84"/>
      <c r="NNC34" s="84"/>
      <c r="NND34" s="84"/>
      <c r="NNE34" s="84"/>
      <c r="NNF34" s="84"/>
      <c r="NNG34" s="84"/>
      <c r="NNH34" s="84"/>
      <c r="NNI34" s="84"/>
      <c r="NNJ34" s="84"/>
      <c r="NNK34" s="84"/>
      <c r="NNL34" s="84"/>
      <c r="NNM34" s="84"/>
      <c r="NNN34" s="84"/>
      <c r="NNO34" s="84"/>
      <c r="NNP34" s="84"/>
      <c r="NNQ34" s="84"/>
      <c r="NNR34" s="84"/>
      <c r="NNS34" s="84"/>
      <c r="NNT34" s="84"/>
      <c r="NNU34" s="84"/>
      <c r="NNV34" s="84"/>
      <c r="NNW34" s="84"/>
      <c r="NNX34" s="84"/>
      <c r="NNY34" s="84"/>
      <c r="NNZ34" s="84"/>
      <c r="NOA34" s="84"/>
      <c r="NOB34" s="84"/>
      <c r="NOC34" s="84"/>
      <c r="NOD34" s="84"/>
      <c r="NOE34" s="84"/>
      <c r="NOF34" s="84"/>
      <c r="NOG34" s="84"/>
      <c r="NOH34" s="84"/>
      <c r="NOI34" s="84"/>
      <c r="NOJ34" s="84"/>
      <c r="NOK34" s="84"/>
      <c r="NOL34" s="84"/>
      <c r="NOM34" s="84"/>
      <c r="NON34" s="84"/>
      <c r="NOO34" s="84"/>
      <c r="NOP34" s="84"/>
      <c r="NOQ34" s="84"/>
      <c r="NOR34" s="84"/>
      <c r="NOS34" s="84"/>
      <c r="NOT34" s="84"/>
      <c r="NOU34" s="84"/>
      <c r="NOV34" s="84"/>
      <c r="NOW34" s="84"/>
      <c r="NOX34" s="84"/>
      <c r="NOY34" s="84"/>
      <c r="NOZ34" s="84"/>
      <c r="NPA34" s="84"/>
      <c r="NPB34" s="84"/>
      <c r="NPC34" s="84"/>
      <c r="NPD34" s="84"/>
      <c r="NPE34" s="84"/>
      <c r="NPF34" s="84"/>
      <c r="NPG34" s="84"/>
      <c r="NPH34" s="84"/>
      <c r="NPI34" s="84"/>
      <c r="NPJ34" s="84"/>
      <c r="NPK34" s="84"/>
      <c r="NPL34" s="84"/>
      <c r="NPM34" s="84"/>
      <c r="NPN34" s="84"/>
      <c r="NPO34" s="84"/>
      <c r="NPP34" s="84"/>
      <c r="NPQ34" s="84"/>
      <c r="NPR34" s="84"/>
      <c r="NPS34" s="84"/>
      <c r="NPT34" s="84"/>
      <c r="NPU34" s="84"/>
      <c r="NPV34" s="84"/>
      <c r="NPW34" s="84"/>
      <c r="NPX34" s="84"/>
      <c r="NPY34" s="84"/>
      <c r="NPZ34" s="84"/>
      <c r="NQA34" s="84"/>
      <c r="NQB34" s="84"/>
      <c r="NQC34" s="84"/>
      <c r="NQD34" s="84"/>
      <c r="NQE34" s="84"/>
      <c r="NQF34" s="84"/>
      <c r="NQG34" s="84"/>
      <c r="NQH34" s="84"/>
      <c r="NQI34" s="84"/>
      <c r="NQJ34" s="84"/>
      <c r="NQK34" s="84"/>
      <c r="NQL34" s="84"/>
      <c r="NQM34" s="84"/>
      <c r="NQN34" s="84"/>
      <c r="NQO34" s="84"/>
      <c r="NQP34" s="84"/>
      <c r="NQQ34" s="84"/>
      <c r="NQR34" s="84"/>
      <c r="NQS34" s="84"/>
      <c r="NQT34" s="84"/>
      <c r="NQU34" s="84"/>
      <c r="NQV34" s="84"/>
      <c r="NQW34" s="84"/>
      <c r="NQX34" s="84"/>
      <c r="NQY34" s="84"/>
      <c r="NQZ34" s="84"/>
      <c r="NRA34" s="84"/>
      <c r="NRB34" s="84"/>
      <c r="NRC34" s="84"/>
      <c r="NRD34" s="84"/>
      <c r="NRE34" s="84"/>
      <c r="NRF34" s="84"/>
      <c r="NRG34" s="84"/>
      <c r="NRH34" s="84"/>
      <c r="NRI34" s="84"/>
      <c r="NRJ34" s="84"/>
      <c r="NRK34" s="84"/>
      <c r="NRL34" s="84"/>
      <c r="NRM34" s="84"/>
      <c r="NRN34" s="84"/>
      <c r="NRO34" s="84"/>
      <c r="NRP34" s="84"/>
      <c r="NRQ34" s="84"/>
      <c r="NRR34" s="84"/>
      <c r="NRS34" s="84"/>
      <c r="NRT34" s="84"/>
      <c r="NRU34" s="84"/>
      <c r="NRV34" s="84"/>
      <c r="NRW34" s="84"/>
      <c r="NRX34" s="84"/>
      <c r="NRY34" s="84"/>
      <c r="NRZ34" s="84"/>
      <c r="NSA34" s="84"/>
      <c r="NSB34" s="84"/>
      <c r="NSC34" s="84"/>
      <c r="NSD34" s="84"/>
      <c r="NSE34" s="84"/>
      <c r="NSF34" s="84"/>
      <c r="NSG34" s="84"/>
      <c r="NSH34" s="84"/>
      <c r="NSI34" s="84"/>
      <c r="NSJ34" s="84"/>
      <c r="NSK34" s="84"/>
      <c r="NSL34" s="84"/>
      <c r="NSM34" s="84"/>
      <c r="NSN34" s="84"/>
      <c r="NSO34" s="84"/>
      <c r="NSP34" s="84"/>
      <c r="NSQ34" s="84"/>
      <c r="NSR34" s="84"/>
      <c r="NSS34" s="84"/>
      <c r="NST34" s="84"/>
      <c r="NSU34" s="84"/>
      <c r="NSV34" s="84"/>
      <c r="NSW34" s="84"/>
      <c r="NSX34" s="84"/>
      <c r="NSY34" s="84"/>
      <c r="NSZ34" s="84"/>
      <c r="NTA34" s="84"/>
      <c r="NTB34" s="84"/>
      <c r="NTC34" s="84"/>
      <c r="NTD34" s="84"/>
      <c r="NTE34" s="84"/>
      <c r="NTF34" s="84"/>
      <c r="NTG34" s="84"/>
      <c r="NTH34" s="84"/>
      <c r="NTI34" s="84"/>
      <c r="NTJ34" s="84"/>
      <c r="NTK34" s="84"/>
      <c r="NTL34" s="84"/>
      <c r="NTM34" s="84"/>
      <c r="NTN34" s="84"/>
      <c r="NTO34" s="84"/>
      <c r="NTP34" s="84"/>
      <c r="NTQ34" s="84"/>
      <c r="NTR34" s="84"/>
      <c r="NTS34" s="84"/>
      <c r="NTT34" s="84"/>
      <c r="NTU34" s="84"/>
      <c r="NTV34" s="84"/>
      <c r="NTW34" s="84"/>
      <c r="NTX34" s="84"/>
      <c r="NTY34" s="84"/>
      <c r="NTZ34" s="84"/>
      <c r="NUA34" s="84"/>
      <c r="NUB34" s="84"/>
      <c r="NUC34" s="84"/>
      <c r="NUD34" s="84"/>
      <c r="NUE34" s="84"/>
      <c r="NUF34" s="84"/>
      <c r="NUG34" s="84"/>
      <c r="NUH34" s="84"/>
      <c r="NUI34" s="84"/>
      <c r="NUJ34" s="84"/>
      <c r="NUK34" s="84"/>
      <c r="NUL34" s="84"/>
      <c r="NUM34" s="84"/>
      <c r="NUN34" s="84"/>
      <c r="NUO34" s="84"/>
      <c r="NUP34" s="84"/>
      <c r="NUQ34" s="84"/>
      <c r="NUR34" s="84"/>
      <c r="NUS34" s="84"/>
      <c r="NUT34" s="84"/>
      <c r="NUU34" s="84"/>
      <c r="NUV34" s="84"/>
      <c r="NUW34" s="84"/>
      <c r="NUX34" s="84"/>
      <c r="NUY34" s="84"/>
      <c r="NUZ34" s="84"/>
      <c r="NVA34" s="84"/>
      <c r="NVB34" s="84"/>
      <c r="NVC34" s="84"/>
      <c r="NVD34" s="84"/>
      <c r="NVE34" s="84"/>
      <c r="NVF34" s="84"/>
      <c r="NVG34" s="84"/>
      <c r="NVH34" s="84"/>
      <c r="NVI34" s="84"/>
      <c r="NVJ34" s="84"/>
      <c r="NVK34" s="84"/>
      <c r="NVL34" s="84"/>
      <c r="NVM34" s="84"/>
      <c r="NVN34" s="84"/>
      <c r="NVO34" s="84"/>
      <c r="NVP34" s="84"/>
      <c r="NVQ34" s="84"/>
      <c r="NVR34" s="84"/>
      <c r="NVS34" s="84"/>
      <c r="NVT34" s="84"/>
      <c r="NVU34" s="84"/>
      <c r="NVV34" s="84"/>
      <c r="NVW34" s="84"/>
      <c r="NVX34" s="84"/>
      <c r="NVY34" s="84"/>
      <c r="NVZ34" s="84"/>
      <c r="NWA34" s="84"/>
      <c r="NWB34" s="84"/>
      <c r="NWC34" s="84"/>
      <c r="NWD34" s="84"/>
      <c r="NWE34" s="84"/>
      <c r="NWF34" s="84"/>
      <c r="NWG34" s="84"/>
      <c r="NWH34" s="84"/>
      <c r="NWI34" s="84"/>
      <c r="NWJ34" s="84"/>
      <c r="NWK34" s="84"/>
      <c r="NWL34" s="84"/>
      <c r="NWM34" s="84"/>
      <c r="NWN34" s="84"/>
      <c r="NWO34" s="84"/>
      <c r="NWP34" s="84"/>
      <c r="NWQ34" s="84"/>
      <c r="NWR34" s="84"/>
      <c r="NWS34" s="84"/>
      <c r="NWT34" s="84"/>
      <c r="NWU34" s="84"/>
      <c r="NWV34" s="84"/>
      <c r="NWW34" s="84"/>
      <c r="NWX34" s="84"/>
      <c r="NWY34" s="84"/>
      <c r="NWZ34" s="84"/>
      <c r="NXA34" s="84"/>
      <c r="NXB34" s="84"/>
      <c r="NXC34" s="84"/>
      <c r="NXD34" s="84"/>
      <c r="NXE34" s="84"/>
      <c r="NXF34" s="84"/>
      <c r="NXG34" s="84"/>
      <c r="NXH34" s="84"/>
      <c r="NXI34" s="84"/>
      <c r="NXJ34" s="84"/>
      <c r="NXK34" s="84"/>
      <c r="NXL34" s="84"/>
      <c r="NXM34" s="84"/>
      <c r="NXN34" s="84"/>
      <c r="NXO34" s="84"/>
      <c r="NXP34" s="84"/>
      <c r="NXQ34" s="84"/>
      <c r="NXR34" s="84"/>
      <c r="NXS34" s="84"/>
      <c r="NXT34" s="84"/>
      <c r="NXU34" s="84"/>
      <c r="NXV34" s="84"/>
      <c r="NXW34" s="84"/>
      <c r="NXX34" s="84"/>
      <c r="NXY34" s="84"/>
      <c r="NXZ34" s="84"/>
      <c r="NYA34" s="84"/>
      <c r="NYB34" s="84"/>
      <c r="NYC34" s="84"/>
      <c r="NYD34" s="84"/>
      <c r="NYE34" s="84"/>
      <c r="NYF34" s="84"/>
      <c r="NYG34" s="84"/>
      <c r="NYH34" s="84"/>
      <c r="NYI34" s="84"/>
      <c r="NYJ34" s="84"/>
      <c r="NYK34" s="84"/>
      <c r="NYL34" s="84"/>
      <c r="NYM34" s="84"/>
      <c r="NYN34" s="84"/>
      <c r="NYO34" s="84"/>
      <c r="NYP34" s="84"/>
      <c r="NYQ34" s="84"/>
      <c r="NYR34" s="84"/>
      <c r="NYS34" s="84"/>
      <c r="NYT34" s="84"/>
      <c r="NYU34" s="84"/>
      <c r="NYV34" s="84"/>
      <c r="NYW34" s="84"/>
      <c r="NYX34" s="84"/>
      <c r="NYY34" s="84"/>
      <c r="NYZ34" s="84"/>
      <c r="NZA34" s="84"/>
      <c r="NZB34" s="84"/>
      <c r="NZC34" s="84"/>
      <c r="NZD34" s="84"/>
      <c r="NZE34" s="84"/>
      <c r="NZF34" s="84"/>
      <c r="NZG34" s="84"/>
      <c r="NZH34" s="84"/>
      <c r="NZI34" s="84"/>
      <c r="NZJ34" s="84"/>
      <c r="NZK34" s="84"/>
      <c r="NZL34" s="84"/>
      <c r="NZM34" s="84"/>
      <c r="NZN34" s="84"/>
      <c r="NZO34" s="84"/>
      <c r="NZP34" s="84"/>
      <c r="NZQ34" s="84"/>
      <c r="NZR34" s="84"/>
      <c r="NZS34" s="84"/>
      <c r="NZT34" s="84"/>
      <c r="NZU34" s="84"/>
      <c r="NZV34" s="84"/>
      <c r="NZW34" s="84"/>
      <c r="NZX34" s="84"/>
      <c r="NZY34" s="84"/>
      <c r="NZZ34" s="84"/>
      <c r="OAA34" s="84"/>
      <c r="OAB34" s="84"/>
      <c r="OAC34" s="84"/>
      <c r="OAD34" s="84"/>
      <c r="OAE34" s="84"/>
      <c r="OAF34" s="84"/>
      <c r="OAG34" s="84"/>
      <c r="OAH34" s="84"/>
      <c r="OAI34" s="84"/>
      <c r="OAJ34" s="84"/>
      <c r="OAK34" s="84"/>
      <c r="OAL34" s="84"/>
      <c r="OAM34" s="84"/>
      <c r="OAN34" s="84"/>
      <c r="OAO34" s="84"/>
      <c r="OAP34" s="84"/>
      <c r="OAQ34" s="84"/>
      <c r="OAR34" s="84"/>
      <c r="OAS34" s="84"/>
      <c r="OAT34" s="84"/>
      <c r="OAU34" s="84"/>
      <c r="OAV34" s="84"/>
      <c r="OAW34" s="84"/>
      <c r="OAX34" s="84"/>
      <c r="OAY34" s="84"/>
      <c r="OAZ34" s="84"/>
      <c r="OBA34" s="84"/>
      <c r="OBB34" s="84"/>
      <c r="OBC34" s="84"/>
      <c r="OBD34" s="84"/>
      <c r="OBE34" s="84"/>
      <c r="OBF34" s="84"/>
      <c r="OBG34" s="84"/>
      <c r="OBH34" s="84"/>
      <c r="OBI34" s="84"/>
      <c r="OBJ34" s="84"/>
      <c r="OBK34" s="84"/>
      <c r="OBL34" s="84"/>
      <c r="OBM34" s="84"/>
      <c r="OBN34" s="84"/>
      <c r="OBO34" s="84"/>
      <c r="OBP34" s="84"/>
      <c r="OBQ34" s="84"/>
      <c r="OBR34" s="84"/>
      <c r="OBS34" s="84"/>
      <c r="OBT34" s="84"/>
      <c r="OBU34" s="84"/>
      <c r="OBV34" s="84"/>
      <c r="OBW34" s="84"/>
      <c r="OBX34" s="84"/>
      <c r="OBY34" s="84"/>
      <c r="OBZ34" s="84"/>
      <c r="OCA34" s="84"/>
      <c r="OCB34" s="84"/>
      <c r="OCC34" s="84"/>
      <c r="OCD34" s="84"/>
      <c r="OCE34" s="84"/>
      <c r="OCF34" s="84"/>
      <c r="OCG34" s="84"/>
      <c r="OCH34" s="84"/>
      <c r="OCI34" s="84"/>
      <c r="OCJ34" s="84"/>
      <c r="OCK34" s="84"/>
      <c r="OCL34" s="84"/>
      <c r="OCM34" s="84"/>
      <c r="OCN34" s="84"/>
      <c r="OCO34" s="84"/>
      <c r="OCP34" s="84"/>
      <c r="OCQ34" s="84"/>
      <c r="OCR34" s="84"/>
      <c r="OCS34" s="84"/>
      <c r="OCT34" s="84"/>
      <c r="OCU34" s="84"/>
      <c r="OCV34" s="84"/>
      <c r="OCW34" s="84"/>
      <c r="OCX34" s="84"/>
      <c r="OCY34" s="84"/>
      <c r="OCZ34" s="84"/>
      <c r="ODA34" s="84"/>
      <c r="ODB34" s="84"/>
      <c r="ODC34" s="84"/>
      <c r="ODD34" s="84"/>
      <c r="ODE34" s="84"/>
      <c r="ODF34" s="84"/>
      <c r="ODG34" s="84"/>
      <c r="ODH34" s="84"/>
      <c r="ODI34" s="84"/>
      <c r="ODJ34" s="84"/>
      <c r="ODK34" s="84"/>
      <c r="ODL34" s="84"/>
      <c r="ODM34" s="84"/>
      <c r="ODN34" s="84"/>
      <c r="ODO34" s="84"/>
      <c r="ODP34" s="84"/>
      <c r="ODQ34" s="84"/>
      <c r="ODR34" s="84"/>
      <c r="ODS34" s="84"/>
      <c r="ODT34" s="84"/>
      <c r="ODU34" s="84"/>
      <c r="ODV34" s="84"/>
      <c r="ODW34" s="84"/>
      <c r="ODX34" s="84"/>
      <c r="ODY34" s="84"/>
      <c r="ODZ34" s="84"/>
      <c r="OEA34" s="84"/>
      <c r="OEB34" s="84"/>
      <c r="OEC34" s="84"/>
      <c r="OED34" s="84"/>
      <c r="OEE34" s="84"/>
      <c r="OEF34" s="84"/>
      <c r="OEG34" s="84"/>
      <c r="OEH34" s="84"/>
      <c r="OEI34" s="84"/>
      <c r="OEJ34" s="84"/>
      <c r="OEK34" s="84"/>
      <c r="OEL34" s="84"/>
      <c r="OEM34" s="84"/>
      <c r="OEN34" s="84"/>
      <c r="OEO34" s="84"/>
      <c r="OEP34" s="84"/>
      <c r="OEQ34" s="84"/>
      <c r="OER34" s="84"/>
      <c r="OES34" s="84"/>
      <c r="OET34" s="84"/>
      <c r="OEU34" s="84"/>
      <c r="OEV34" s="84"/>
      <c r="OEW34" s="84"/>
      <c r="OEX34" s="84"/>
      <c r="OEY34" s="84"/>
      <c r="OEZ34" s="84"/>
      <c r="OFA34" s="84"/>
      <c r="OFB34" s="84"/>
      <c r="OFC34" s="84"/>
      <c r="OFD34" s="84"/>
      <c r="OFE34" s="84"/>
      <c r="OFF34" s="84"/>
      <c r="OFG34" s="84"/>
      <c r="OFH34" s="84"/>
      <c r="OFI34" s="84"/>
      <c r="OFJ34" s="84"/>
      <c r="OFK34" s="84"/>
      <c r="OFL34" s="84"/>
      <c r="OFM34" s="84"/>
      <c r="OFN34" s="84"/>
      <c r="OFO34" s="84"/>
      <c r="OFP34" s="84"/>
      <c r="OFQ34" s="84"/>
      <c r="OFR34" s="84"/>
      <c r="OFS34" s="84"/>
      <c r="OFT34" s="84"/>
      <c r="OFU34" s="84"/>
      <c r="OFV34" s="84"/>
      <c r="OFW34" s="84"/>
      <c r="OFX34" s="84"/>
      <c r="OFY34" s="84"/>
      <c r="OFZ34" s="84"/>
      <c r="OGA34" s="84"/>
      <c r="OGB34" s="84"/>
      <c r="OGC34" s="84"/>
      <c r="OGD34" s="84"/>
      <c r="OGE34" s="84"/>
      <c r="OGF34" s="84"/>
      <c r="OGG34" s="84"/>
      <c r="OGH34" s="84"/>
      <c r="OGI34" s="84"/>
      <c r="OGJ34" s="84"/>
      <c r="OGK34" s="84"/>
      <c r="OGL34" s="84"/>
      <c r="OGM34" s="84"/>
      <c r="OGN34" s="84"/>
      <c r="OGO34" s="84"/>
      <c r="OGP34" s="84"/>
      <c r="OGQ34" s="84"/>
      <c r="OGR34" s="84"/>
      <c r="OGS34" s="84"/>
      <c r="OGT34" s="84"/>
      <c r="OGU34" s="84"/>
      <c r="OGV34" s="84"/>
      <c r="OGW34" s="84"/>
      <c r="OGX34" s="84"/>
      <c r="OGY34" s="84"/>
      <c r="OGZ34" s="84"/>
      <c r="OHA34" s="84"/>
      <c r="OHB34" s="84"/>
      <c r="OHC34" s="84"/>
      <c r="OHD34" s="84"/>
      <c r="OHE34" s="84"/>
      <c r="OHF34" s="84"/>
      <c r="OHG34" s="84"/>
      <c r="OHH34" s="84"/>
      <c r="OHI34" s="84"/>
      <c r="OHJ34" s="84"/>
      <c r="OHK34" s="84"/>
      <c r="OHL34" s="84"/>
      <c r="OHM34" s="84"/>
      <c r="OHN34" s="84"/>
      <c r="OHO34" s="84"/>
      <c r="OHP34" s="84"/>
      <c r="OHQ34" s="84"/>
      <c r="OHR34" s="84"/>
      <c r="OHS34" s="84"/>
      <c r="OHT34" s="84"/>
      <c r="OHU34" s="84"/>
      <c r="OHV34" s="84"/>
      <c r="OHW34" s="84"/>
      <c r="OHX34" s="84"/>
      <c r="OHY34" s="84"/>
      <c r="OHZ34" s="84"/>
      <c r="OIA34" s="84"/>
      <c r="OIB34" s="84"/>
      <c r="OIC34" s="84"/>
      <c r="OID34" s="84"/>
      <c r="OIE34" s="84"/>
      <c r="OIF34" s="84"/>
      <c r="OIG34" s="84"/>
      <c r="OIH34" s="84"/>
      <c r="OII34" s="84"/>
      <c r="OIJ34" s="84"/>
      <c r="OIK34" s="84"/>
      <c r="OIL34" s="84"/>
      <c r="OIM34" s="84"/>
      <c r="OIN34" s="84"/>
      <c r="OIO34" s="84"/>
      <c r="OIP34" s="84"/>
      <c r="OIQ34" s="84"/>
      <c r="OIR34" s="84"/>
      <c r="OIS34" s="84"/>
      <c r="OIT34" s="84"/>
      <c r="OIU34" s="84"/>
      <c r="OIV34" s="84"/>
      <c r="OIW34" s="84"/>
      <c r="OIX34" s="84"/>
      <c r="OIY34" s="84"/>
      <c r="OIZ34" s="84"/>
      <c r="OJA34" s="84"/>
      <c r="OJB34" s="84"/>
      <c r="OJC34" s="84"/>
      <c r="OJD34" s="84"/>
      <c r="OJE34" s="84"/>
      <c r="OJF34" s="84"/>
      <c r="OJG34" s="84"/>
      <c r="OJH34" s="84"/>
      <c r="OJI34" s="84"/>
      <c r="OJJ34" s="84"/>
      <c r="OJK34" s="84"/>
      <c r="OJL34" s="84"/>
      <c r="OJM34" s="84"/>
      <c r="OJN34" s="84"/>
      <c r="OJO34" s="84"/>
      <c r="OJP34" s="84"/>
      <c r="OJQ34" s="84"/>
      <c r="OJR34" s="84"/>
      <c r="OJS34" s="84"/>
      <c r="OJT34" s="84"/>
      <c r="OJU34" s="84"/>
      <c r="OJV34" s="84"/>
      <c r="OJW34" s="84"/>
      <c r="OJX34" s="84"/>
      <c r="OJY34" s="84"/>
      <c r="OJZ34" s="84"/>
      <c r="OKA34" s="84"/>
      <c r="OKB34" s="84"/>
      <c r="OKC34" s="84"/>
      <c r="OKD34" s="84"/>
      <c r="OKE34" s="84"/>
      <c r="OKF34" s="84"/>
      <c r="OKG34" s="84"/>
      <c r="OKH34" s="84"/>
      <c r="OKI34" s="84"/>
      <c r="OKJ34" s="84"/>
      <c r="OKK34" s="84"/>
      <c r="OKL34" s="84"/>
      <c r="OKM34" s="84"/>
      <c r="OKN34" s="84"/>
      <c r="OKO34" s="84"/>
      <c r="OKP34" s="84"/>
      <c r="OKQ34" s="84"/>
      <c r="OKR34" s="84"/>
      <c r="OKS34" s="84"/>
      <c r="OKT34" s="84"/>
      <c r="OKU34" s="84"/>
      <c r="OKV34" s="84"/>
      <c r="OKW34" s="84"/>
      <c r="OKX34" s="84"/>
      <c r="OKY34" s="84"/>
      <c r="OKZ34" s="84"/>
      <c r="OLA34" s="84"/>
      <c r="OLB34" s="84"/>
      <c r="OLC34" s="84"/>
      <c r="OLD34" s="84"/>
      <c r="OLE34" s="84"/>
      <c r="OLF34" s="84"/>
      <c r="OLG34" s="84"/>
      <c r="OLH34" s="84"/>
      <c r="OLI34" s="84"/>
      <c r="OLJ34" s="84"/>
      <c r="OLK34" s="84"/>
      <c r="OLL34" s="84"/>
      <c r="OLM34" s="84"/>
      <c r="OLN34" s="84"/>
      <c r="OLO34" s="84"/>
      <c r="OLP34" s="84"/>
      <c r="OLQ34" s="84"/>
      <c r="OLR34" s="84"/>
      <c r="OLS34" s="84"/>
      <c r="OLT34" s="84"/>
      <c r="OLU34" s="84"/>
      <c r="OLV34" s="84"/>
      <c r="OLW34" s="84"/>
      <c r="OLX34" s="84"/>
      <c r="OLY34" s="84"/>
      <c r="OLZ34" s="84"/>
      <c r="OMA34" s="84"/>
      <c r="OMB34" s="84"/>
      <c r="OMC34" s="84"/>
      <c r="OMD34" s="84"/>
      <c r="OME34" s="84"/>
      <c r="OMF34" s="84"/>
      <c r="OMG34" s="84"/>
      <c r="OMH34" s="84"/>
      <c r="OMI34" s="84"/>
      <c r="OMJ34" s="84"/>
      <c r="OMK34" s="84"/>
      <c r="OML34" s="84"/>
      <c r="OMM34" s="84"/>
      <c r="OMN34" s="84"/>
      <c r="OMO34" s="84"/>
      <c r="OMP34" s="84"/>
      <c r="OMQ34" s="84"/>
      <c r="OMR34" s="84"/>
      <c r="OMS34" s="84"/>
      <c r="OMT34" s="84"/>
      <c r="OMU34" s="84"/>
      <c r="OMV34" s="84"/>
      <c r="OMW34" s="84"/>
      <c r="OMX34" s="84"/>
      <c r="OMY34" s="84"/>
      <c r="OMZ34" s="84"/>
      <c r="ONA34" s="84"/>
      <c r="ONB34" s="84"/>
      <c r="ONC34" s="84"/>
      <c r="OND34" s="84"/>
      <c r="ONE34" s="84"/>
      <c r="ONF34" s="84"/>
      <c r="ONG34" s="84"/>
      <c r="ONH34" s="84"/>
      <c r="ONI34" s="84"/>
      <c r="ONJ34" s="84"/>
      <c r="ONK34" s="84"/>
      <c r="ONL34" s="84"/>
      <c r="ONM34" s="84"/>
      <c r="ONN34" s="84"/>
      <c r="ONO34" s="84"/>
      <c r="ONP34" s="84"/>
      <c r="ONQ34" s="84"/>
      <c r="ONR34" s="84"/>
      <c r="ONS34" s="84"/>
      <c r="ONT34" s="84"/>
      <c r="ONU34" s="84"/>
      <c r="ONV34" s="84"/>
      <c r="ONW34" s="84"/>
      <c r="ONX34" s="84"/>
      <c r="ONY34" s="84"/>
      <c r="ONZ34" s="84"/>
      <c r="OOA34" s="84"/>
      <c r="OOB34" s="84"/>
      <c r="OOC34" s="84"/>
      <c r="OOD34" s="84"/>
      <c r="OOE34" s="84"/>
      <c r="OOF34" s="84"/>
      <c r="OOG34" s="84"/>
      <c r="OOH34" s="84"/>
      <c r="OOI34" s="84"/>
      <c r="OOJ34" s="84"/>
      <c r="OOK34" s="84"/>
      <c r="OOL34" s="84"/>
      <c r="OOM34" s="84"/>
      <c r="OON34" s="84"/>
      <c r="OOO34" s="84"/>
      <c r="OOP34" s="84"/>
      <c r="OOQ34" s="84"/>
      <c r="OOR34" s="84"/>
      <c r="OOS34" s="84"/>
      <c r="OOT34" s="84"/>
      <c r="OOU34" s="84"/>
      <c r="OOV34" s="84"/>
      <c r="OOW34" s="84"/>
      <c r="OOX34" s="84"/>
      <c r="OOY34" s="84"/>
      <c r="OOZ34" s="84"/>
      <c r="OPA34" s="84"/>
      <c r="OPB34" s="84"/>
      <c r="OPC34" s="84"/>
      <c r="OPD34" s="84"/>
      <c r="OPE34" s="84"/>
      <c r="OPF34" s="84"/>
      <c r="OPG34" s="84"/>
      <c r="OPH34" s="84"/>
      <c r="OPI34" s="84"/>
      <c r="OPJ34" s="84"/>
      <c r="OPK34" s="84"/>
      <c r="OPL34" s="84"/>
      <c r="OPM34" s="84"/>
      <c r="OPN34" s="84"/>
      <c r="OPO34" s="84"/>
      <c r="OPP34" s="84"/>
      <c r="OPQ34" s="84"/>
      <c r="OPR34" s="84"/>
      <c r="OPS34" s="84"/>
      <c r="OPT34" s="84"/>
      <c r="OPU34" s="84"/>
      <c r="OPV34" s="84"/>
      <c r="OPW34" s="84"/>
      <c r="OPX34" s="84"/>
      <c r="OPY34" s="84"/>
      <c r="OPZ34" s="84"/>
      <c r="OQA34" s="84"/>
      <c r="OQB34" s="84"/>
      <c r="OQC34" s="84"/>
      <c r="OQD34" s="84"/>
      <c r="OQE34" s="84"/>
      <c r="OQF34" s="84"/>
      <c r="OQG34" s="84"/>
      <c r="OQH34" s="84"/>
      <c r="OQI34" s="84"/>
      <c r="OQJ34" s="84"/>
      <c r="OQK34" s="84"/>
      <c r="OQL34" s="84"/>
      <c r="OQM34" s="84"/>
      <c r="OQN34" s="84"/>
      <c r="OQO34" s="84"/>
      <c r="OQP34" s="84"/>
      <c r="OQQ34" s="84"/>
      <c r="OQR34" s="84"/>
      <c r="OQS34" s="84"/>
      <c r="OQT34" s="84"/>
      <c r="OQU34" s="84"/>
      <c r="OQV34" s="84"/>
      <c r="OQW34" s="84"/>
      <c r="OQX34" s="84"/>
      <c r="OQY34" s="84"/>
      <c r="OQZ34" s="84"/>
      <c r="ORA34" s="84"/>
      <c r="ORB34" s="84"/>
      <c r="ORC34" s="84"/>
      <c r="ORD34" s="84"/>
      <c r="ORE34" s="84"/>
      <c r="ORF34" s="84"/>
      <c r="ORG34" s="84"/>
      <c r="ORH34" s="84"/>
      <c r="ORI34" s="84"/>
      <c r="ORJ34" s="84"/>
      <c r="ORK34" s="84"/>
      <c r="ORL34" s="84"/>
      <c r="ORM34" s="84"/>
      <c r="ORN34" s="84"/>
      <c r="ORO34" s="84"/>
      <c r="ORP34" s="84"/>
      <c r="ORQ34" s="84"/>
      <c r="ORR34" s="84"/>
      <c r="ORS34" s="84"/>
      <c r="ORT34" s="84"/>
      <c r="ORU34" s="84"/>
      <c r="ORV34" s="84"/>
      <c r="ORW34" s="84"/>
      <c r="ORX34" s="84"/>
      <c r="ORY34" s="84"/>
      <c r="ORZ34" s="84"/>
      <c r="OSA34" s="84"/>
      <c r="OSB34" s="84"/>
      <c r="OSC34" s="84"/>
      <c r="OSD34" s="84"/>
      <c r="OSE34" s="84"/>
      <c r="OSF34" s="84"/>
      <c r="OSG34" s="84"/>
      <c r="OSH34" s="84"/>
      <c r="OSI34" s="84"/>
      <c r="OSJ34" s="84"/>
      <c r="OSK34" s="84"/>
      <c r="OSL34" s="84"/>
      <c r="OSM34" s="84"/>
      <c r="OSN34" s="84"/>
      <c r="OSO34" s="84"/>
      <c r="OSP34" s="84"/>
      <c r="OSQ34" s="84"/>
      <c r="OSR34" s="84"/>
      <c r="OSS34" s="84"/>
      <c r="OST34" s="84"/>
      <c r="OSU34" s="84"/>
      <c r="OSV34" s="84"/>
      <c r="OSW34" s="84"/>
      <c r="OSX34" s="84"/>
      <c r="OSY34" s="84"/>
      <c r="OSZ34" s="84"/>
      <c r="OTA34" s="84"/>
      <c r="OTB34" s="84"/>
      <c r="OTC34" s="84"/>
      <c r="OTD34" s="84"/>
      <c r="OTE34" s="84"/>
      <c r="OTF34" s="84"/>
      <c r="OTG34" s="84"/>
      <c r="OTH34" s="84"/>
      <c r="OTI34" s="84"/>
      <c r="OTJ34" s="84"/>
      <c r="OTK34" s="84"/>
      <c r="OTL34" s="84"/>
      <c r="OTM34" s="84"/>
      <c r="OTN34" s="84"/>
      <c r="OTO34" s="84"/>
      <c r="OTP34" s="84"/>
      <c r="OTQ34" s="84"/>
      <c r="OTR34" s="84"/>
      <c r="OTS34" s="84"/>
      <c r="OTT34" s="84"/>
      <c r="OTU34" s="84"/>
      <c r="OTV34" s="84"/>
      <c r="OTW34" s="84"/>
      <c r="OTX34" s="84"/>
      <c r="OTY34" s="84"/>
      <c r="OTZ34" s="84"/>
      <c r="OUA34" s="84"/>
      <c r="OUB34" s="84"/>
      <c r="OUC34" s="84"/>
      <c r="OUD34" s="84"/>
      <c r="OUE34" s="84"/>
      <c r="OUF34" s="84"/>
      <c r="OUG34" s="84"/>
      <c r="OUH34" s="84"/>
      <c r="OUI34" s="84"/>
      <c r="OUJ34" s="84"/>
      <c r="OUK34" s="84"/>
      <c r="OUL34" s="84"/>
      <c r="OUM34" s="84"/>
      <c r="OUN34" s="84"/>
      <c r="OUO34" s="84"/>
      <c r="OUP34" s="84"/>
      <c r="OUQ34" s="84"/>
      <c r="OUR34" s="84"/>
      <c r="OUS34" s="84"/>
      <c r="OUT34" s="84"/>
      <c r="OUU34" s="84"/>
      <c r="OUV34" s="84"/>
      <c r="OUW34" s="84"/>
      <c r="OUX34" s="84"/>
      <c r="OUY34" s="84"/>
      <c r="OUZ34" s="84"/>
      <c r="OVA34" s="84"/>
      <c r="OVB34" s="84"/>
      <c r="OVC34" s="84"/>
      <c r="OVD34" s="84"/>
      <c r="OVE34" s="84"/>
      <c r="OVF34" s="84"/>
      <c r="OVG34" s="84"/>
      <c r="OVH34" s="84"/>
      <c r="OVI34" s="84"/>
      <c r="OVJ34" s="84"/>
      <c r="OVK34" s="84"/>
      <c r="OVL34" s="84"/>
      <c r="OVM34" s="84"/>
      <c r="OVN34" s="84"/>
      <c r="OVO34" s="84"/>
      <c r="OVP34" s="84"/>
      <c r="OVQ34" s="84"/>
      <c r="OVR34" s="84"/>
      <c r="OVS34" s="84"/>
      <c r="OVT34" s="84"/>
      <c r="OVU34" s="84"/>
      <c r="OVV34" s="84"/>
      <c r="OVW34" s="84"/>
      <c r="OVX34" s="84"/>
      <c r="OVY34" s="84"/>
      <c r="OVZ34" s="84"/>
      <c r="OWA34" s="84"/>
      <c r="OWB34" s="84"/>
      <c r="OWC34" s="84"/>
      <c r="OWD34" s="84"/>
      <c r="OWE34" s="84"/>
      <c r="OWF34" s="84"/>
      <c r="OWG34" s="84"/>
      <c r="OWH34" s="84"/>
      <c r="OWI34" s="84"/>
      <c r="OWJ34" s="84"/>
      <c r="OWK34" s="84"/>
      <c r="OWL34" s="84"/>
      <c r="OWM34" s="84"/>
      <c r="OWN34" s="84"/>
      <c r="OWO34" s="84"/>
      <c r="OWP34" s="84"/>
      <c r="OWQ34" s="84"/>
      <c r="OWR34" s="84"/>
      <c r="OWS34" s="84"/>
      <c r="OWT34" s="84"/>
      <c r="OWU34" s="84"/>
      <c r="OWV34" s="84"/>
      <c r="OWW34" s="84"/>
      <c r="OWX34" s="84"/>
      <c r="OWY34" s="84"/>
      <c r="OWZ34" s="84"/>
      <c r="OXA34" s="84"/>
      <c r="OXB34" s="84"/>
      <c r="OXC34" s="84"/>
      <c r="OXD34" s="84"/>
      <c r="OXE34" s="84"/>
      <c r="OXF34" s="84"/>
      <c r="OXG34" s="84"/>
      <c r="OXH34" s="84"/>
      <c r="OXI34" s="84"/>
      <c r="OXJ34" s="84"/>
      <c r="OXK34" s="84"/>
      <c r="OXL34" s="84"/>
      <c r="OXM34" s="84"/>
      <c r="OXN34" s="84"/>
      <c r="OXO34" s="84"/>
      <c r="OXP34" s="84"/>
      <c r="OXQ34" s="84"/>
      <c r="OXR34" s="84"/>
      <c r="OXS34" s="84"/>
      <c r="OXT34" s="84"/>
      <c r="OXU34" s="84"/>
      <c r="OXV34" s="84"/>
      <c r="OXW34" s="84"/>
      <c r="OXX34" s="84"/>
      <c r="OXY34" s="84"/>
      <c r="OXZ34" s="84"/>
      <c r="OYA34" s="84"/>
      <c r="OYB34" s="84"/>
      <c r="OYC34" s="84"/>
      <c r="OYD34" s="84"/>
      <c r="OYE34" s="84"/>
      <c r="OYF34" s="84"/>
      <c r="OYG34" s="84"/>
      <c r="OYH34" s="84"/>
      <c r="OYI34" s="84"/>
      <c r="OYJ34" s="84"/>
      <c r="OYK34" s="84"/>
      <c r="OYL34" s="84"/>
      <c r="OYM34" s="84"/>
      <c r="OYN34" s="84"/>
      <c r="OYO34" s="84"/>
      <c r="OYP34" s="84"/>
      <c r="OYQ34" s="84"/>
      <c r="OYR34" s="84"/>
      <c r="OYS34" s="84"/>
      <c r="OYT34" s="84"/>
      <c r="OYU34" s="84"/>
      <c r="OYV34" s="84"/>
      <c r="OYW34" s="84"/>
      <c r="OYX34" s="84"/>
      <c r="OYY34" s="84"/>
      <c r="OYZ34" s="84"/>
      <c r="OZA34" s="84"/>
      <c r="OZB34" s="84"/>
      <c r="OZC34" s="84"/>
      <c r="OZD34" s="84"/>
      <c r="OZE34" s="84"/>
      <c r="OZF34" s="84"/>
      <c r="OZG34" s="84"/>
      <c r="OZH34" s="84"/>
      <c r="OZI34" s="84"/>
      <c r="OZJ34" s="84"/>
      <c r="OZK34" s="84"/>
      <c r="OZL34" s="84"/>
      <c r="OZM34" s="84"/>
      <c r="OZN34" s="84"/>
      <c r="OZO34" s="84"/>
      <c r="OZP34" s="84"/>
      <c r="OZQ34" s="84"/>
      <c r="OZR34" s="84"/>
      <c r="OZS34" s="84"/>
      <c r="OZT34" s="84"/>
      <c r="OZU34" s="84"/>
      <c r="OZV34" s="84"/>
      <c r="OZW34" s="84"/>
      <c r="OZX34" s="84"/>
      <c r="OZY34" s="84"/>
      <c r="OZZ34" s="84"/>
      <c r="PAA34" s="84"/>
      <c r="PAB34" s="84"/>
      <c r="PAC34" s="84"/>
      <c r="PAD34" s="84"/>
      <c r="PAE34" s="84"/>
      <c r="PAF34" s="84"/>
      <c r="PAG34" s="84"/>
      <c r="PAH34" s="84"/>
      <c r="PAI34" s="84"/>
      <c r="PAJ34" s="84"/>
      <c r="PAK34" s="84"/>
      <c r="PAL34" s="84"/>
      <c r="PAM34" s="84"/>
      <c r="PAN34" s="84"/>
      <c r="PAO34" s="84"/>
      <c r="PAP34" s="84"/>
      <c r="PAQ34" s="84"/>
      <c r="PAR34" s="84"/>
      <c r="PAS34" s="84"/>
      <c r="PAT34" s="84"/>
      <c r="PAU34" s="84"/>
      <c r="PAV34" s="84"/>
      <c r="PAW34" s="84"/>
      <c r="PAX34" s="84"/>
      <c r="PAY34" s="84"/>
      <c r="PAZ34" s="84"/>
      <c r="PBA34" s="84"/>
      <c r="PBB34" s="84"/>
      <c r="PBC34" s="84"/>
      <c r="PBD34" s="84"/>
      <c r="PBE34" s="84"/>
      <c r="PBF34" s="84"/>
      <c r="PBG34" s="84"/>
      <c r="PBH34" s="84"/>
      <c r="PBI34" s="84"/>
      <c r="PBJ34" s="84"/>
      <c r="PBK34" s="84"/>
      <c r="PBL34" s="84"/>
      <c r="PBM34" s="84"/>
      <c r="PBN34" s="84"/>
      <c r="PBO34" s="84"/>
      <c r="PBP34" s="84"/>
      <c r="PBQ34" s="84"/>
      <c r="PBR34" s="84"/>
      <c r="PBS34" s="84"/>
      <c r="PBT34" s="84"/>
      <c r="PBU34" s="84"/>
      <c r="PBV34" s="84"/>
      <c r="PBW34" s="84"/>
      <c r="PBX34" s="84"/>
      <c r="PBY34" s="84"/>
      <c r="PBZ34" s="84"/>
      <c r="PCA34" s="84"/>
      <c r="PCB34" s="84"/>
      <c r="PCC34" s="84"/>
      <c r="PCD34" s="84"/>
      <c r="PCE34" s="84"/>
      <c r="PCF34" s="84"/>
      <c r="PCG34" s="84"/>
      <c r="PCH34" s="84"/>
      <c r="PCI34" s="84"/>
      <c r="PCJ34" s="84"/>
      <c r="PCK34" s="84"/>
      <c r="PCL34" s="84"/>
      <c r="PCM34" s="84"/>
      <c r="PCN34" s="84"/>
      <c r="PCO34" s="84"/>
      <c r="PCP34" s="84"/>
      <c r="PCQ34" s="84"/>
      <c r="PCR34" s="84"/>
      <c r="PCS34" s="84"/>
      <c r="PCT34" s="84"/>
      <c r="PCU34" s="84"/>
      <c r="PCV34" s="84"/>
      <c r="PCW34" s="84"/>
      <c r="PCX34" s="84"/>
      <c r="PCY34" s="84"/>
      <c r="PCZ34" s="84"/>
      <c r="PDA34" s="84"/>
      <c r="PDB34" s="84"/>
      <c r="PDC34" s="84"/>
      <c r="PDD34" s="84"/>
      <c r="PDE34" s="84"/>
      <c r="PDF34" s="84"/>
      <c r="PDG34" s="84"/>
      <c r="PDH34" s="84"/>
      <c r="PDI34" s="84"/>
      <c r="PDJ34" s="84"/>
      <c r="PDK34" s="84"/>
      <c r="PDL34" s="84"/>
      <c r="PDM34" s="84"/>
      <c r="PDN34" s="84"/>
      <c r="PDO34" s="84"/>
      <c r="PDP34" s="84"/>
      <c r="PDQ34" s="84"/>
      <c r="PDR34" s="84"/>
      <c r="PDS34" s="84"/>
      <c r="PDT34" s="84"/>
      <c r="PDU34" s="84"/>
      <c r="PDV34" s="84"/>
      <c r="PDW34" s="84"/>
      <c r="PDX34" s="84"/>
      <c r="PDY34" s="84"/>
      <c r="PDZ34" s="84"/>
      <c r="PEA34" s="84"/>
      <c r="PEB34" s="84"/>
      <c r="PEC34" s="84"/>
      <c r="PED34" s="84"/>
      <c r="PEE34" s="84"/>
      <c r="PEF34" s="84"/>
      <c r="PEG34" s="84"/>
      <c r="PEH34" s="84"/>
      <c r="PEI34" s="84"/>
      <c r="PEJ34" s="84"/>
      <c r="PEK34" s="84"/>
      <c r="PEL34" s="84"/>
      <c r="PEM34" s="84"/>
      <c r="PEN34" s="84"/>
      <c r="PEO34" s="84"/>
      <c r="PEP34" s="84"/>
      <c r="PEQ34" s="84"/>
      <c r="PER34" s="84"/>
      <c r="PES34" s="84"/>
      <c r="PET34" s="84"/>
      <c r="PEU34" s="84"/>
      <c r="PEV34" s="84"/>
      <c r="PEW34" s="84"/>
      <c r="PEX34" s="84"/>
      <c r="PEY34" s="84"/>
      <c r="PEZ34" s="84"/>
      <c r="PFA34" s="84"/>
      <c r="PFB34" s="84"/>
      <c r="PFC34" s="84"/>
      <c r="PFD34" s="84"/>
      <c r="PFE34" s="84"/>
      <c r="PFF34" s="84"/>
      <c r="PFG34" s="84"/>
      <c r="PFH34" s="84"/>
      <c r="PFI34" s="84"/>
      <c r="PFJ34" s="84"/>
      <c r="PFK34" s="84"/>
      <c r="PFL34" s="84"/>
      <c r="PFM34" s="84"/>
      <c r="PFN34" s="84"/>
      <c r="PFO34" s="84"/>
      <c r="PFP34" s="84"/>
      <c r="PFQ34" s="84"/>
      <c r="PFR34" s="84"/>
      <c r="PFS34" s="84"/>
      <c r="PFT34" s="84"/>
      <c r="PFU34" s="84"/>
      <c r="PFV34" s="84"/>
      <c r="PFW34" s="84"/>
      <c r="PFX34" s="84"/>
      <c r="PFY34" s="84"/>
      <c r="PFZ34" s="84"/>
      <c r="PGA34" s="84"/>
      <c r="PGB34" s="84"/>
      <c r="PGC34" s="84"/>
      <c r="PGD34" s="84"/>
      <c r="PGE34" s="84"/>
      <c r="PGF34" s="84"/>
      <c r="PGG34" s="84"/>
      <c r="PGH34" s="84"/>
      <c r="PGI34" s="84"/>
      <c r="PGJ34" s="84"/>
      <c r="PGK34" s="84"/>
      <c r="PGL34" s="84"/>
      <c r="PGM34" s="84"/>
      <c r="PGN34" s="84"/>
      <c r="PGO34" s="84"/>
      <c r="PGP34" s="84"/>
      <c r="PGQ34" s="84"/>
      <c r="PGR34" s="84"/>
      <c r="PGS34" s="84"/>
      <c r="PGT34" s="84"/>
      <c r="PGU34" s="84"/>
      <c r="PGV34" s="84"/>
      <c r="PGW34" s="84"/>
      <c r="PGX34" s="84"/>
      <c r="PGY34" s="84"/>
      <c r="PGZ34" s="84"/>
      <c r="PHA34" s="84"/>
      <c r="PHB34" s="84"/>
      <c r="PHC34" s="84"/>
      <c r="PHD34" s="84"/>
      <c r="PHE34" s="84"/>
      <c r="PHF34" s="84"/>
      <c r="PHG34" s="84"/>
      <c r="PHH34" s="84"/>
      <c r="PHI34" s="84"/>
      <c r="PHJ34" s="84"/>
      <c r="PHK34" s="84"/>
      <c r="PHL34" s="84"/>
      <c r="PHM34" s="84"/>
      <c r="PHN34" s="84"/>
      <c r="PHO34" s="84"/>
      <c r="PHP34" s="84"/>
      <c r="PHQ34" s="84"/>
      <c r="PHR34" s="84"/>
      <c r="PHS34" s="84"/>
      <c r="PHT34" s="84"/>
      <c r="PHU34" s="84"/>
      <c r="PHV34" s="84"/>
      <c r="PHW34" s="84"/>
      <c r="PHX34" s="84"/>
      <c r="PHY34" s="84"/>
      <c r="PHZ34" s="84"/>
      <c r="PIA34" s="84"/>
      <c r="PIB34" s="84"/>
      <c r="PIC34" s="84"/>
      <c r="PID34" s="84"/>
      <c r="PIE34" s="84"/>
      <c r="PIF34" s="84"/>
      <c r="PIG34" s="84"/>
      <c r="PIH34" s="84"/>
      <c r="PII34" s="84"/>
      <c r="PIJ34" s="84"/>
      <c r="PIK34" s="84"/>
      <c r="PIL34" s="84"/>
      <c r="PIM34" s="84"/>
      <c r="PIN34" s="84"/>
      <c r="PIO34" s="84"/>
      <c r="PIP34" s="84"/>
      <c r="PIQ34" s="84"/>
      <c r="PIR34" s="84"/>
      <c r="PIS34" s="84"/>
      <c r="PIT34" s="84"/>
      <c r="PIU34" s="84"/>
      <c r="PIV34" s="84"/>
      <c r="PIW34" s="84"/>
      <c r="PIX34" s="84"/>
      <c r="PIY34" s="84"/>
      <c r="PIZ34" s="84"/>
      <c r="PJA34" s="84"/>
      <c r="PJB34" s="84"/>
      <c r="PJC34" s="84"/>
      <c r="PJD34" s="84"/>
      <c r="PJE34" s="84"/>
      <c r="PJF34" s="84"/>
      <c r="PJG34" s="84"/>
      <c r="PJH34" s="84"/>
      <c r="PJI34" s="84"/>
      <c r="PJJ34" s="84"/>
      <c r="PJK34" s="84"/>
      <c r="PJL34" s="84"/>
      <c r="PJM34" s="84"/>
      <c r="PJN34" s="84"/>
      <c r="PJO34" s="84"/>
      <c r="PJP34" s="84"/>
      <c r="PJQ34" s="84"/>
      <c r="PJR34" s="84"/>
      <c r="PJS34" s="84"/>
      <c r="PJT34" s="84"/>
      <c r="PJU34" s="84"/>
      <c r="PJV34" s="84"/>
      <c r="PJW34" s="84"/>
      <c r="PJX34" s="84"/>
      <c r="PJY34" s="84"/>
      <c r="PJZ34" s="84"/>
      <c r="PKA34" s="84"/>
      <c r="PKB34" s="84"/>
      <c r="PKC34" s="84"/>
      <c r="PKD34" s="84"/>
      <c r="PKE34" s="84"/>
      <c r="PKF34" s="84"/>
      <c r="PKG34" s="84"/>
      <c r="PKH34" s="84"/>
      <c r="PKI34" s="84"/>
      <c r="PKJ34" s="84"/>
      <c r="PKK34" s="84"/>
      <c r="PKL34" s="84"/>
      <c r="PKM34" s="84"/>
      <c r="PKN34" s="84"/>
      <c r="PKO34" s="84"/>
      <c r="PKP34" s="84"/>
      <c r="PKQ34" s="84"/>
      <c r="PKR34" s="84"/>
      <c r="PKS34" s="84"/>
      <c r="PKT34" s="84"/>
      <c r="PKU34" s="84"/>
      <c r="PKV34" s="84"/>
      <c r="PKW34" s="84"/>
      <c r="PKX34" s="84"/>
      <c r="PKY34" s="84"/>
      <c r="PKZ34" s="84"/>
      <c r="PLA34" s="84"/>
      <c r="PLB34" s="84"/>
      <c r="PLC34" s="84"/>
      <c r="PLD34" s="84"/>
      <c r="PLE34" s="84"/>
      <c r="PLF34" s="84"/>
      <c r="PLG34" s="84"/>
      <c r="PLH34" s="84"/>
      <c r="PLI34" s="84"/>
      <c r="PLJ34" s="84"/>
      <c r="PLK34" s="84"/>
      <c r="PLL34" s="84"/>
      <c r="PLM34" s="84"/>
      <c r="PLN34" s="84"/>
      <c r="PLO34" s="84"/>
      <c r="PLP34" s="84"/>
      <c r="PLQ34" s="84"/>
      <c r="PLR34" s="84"/>
      <c r="PLS34" s="84"/>
      <c r="PLT34" s="84"/>
      <c r="PLU34" s="84"/>
      <c r="PLV34" s="84"/>
      <c r="PLW34" s="84"/>
      <c r="PLX34" s="84"/>
      <c r="PLY34" s="84"/>
      <c r="PLZ34" s="84"/>
      <c r="PMA34" s="84"/>
      <c r="PMB34" s="84"/>
      <c r="PMC34" s="84"/>
      <c r="PMD34" s="84"/>
      <c r="PME34" s="84"/>
      <c r="PMF34" s="84"/>
      <c r="PMG34" s="84"/>
      <c r="PMH34" s="84"/>
      <c r="PMI34" s="84"/>
      <c r="PMJ34" s="84"/>
      <c r="PMK34" s="84"/>
      <c r="PML34" s="84"/>
      <c r="PMM34" s="84"/>
      <c r="PMN34" s="84"/>
      <c r="PMO34" s="84"/>
      <c r="PMP34" s="84"/>
      <c r="PMQ34" s="84"/>
      <c r="PMR34" s="84"/>
      <c r="PMS34" s="84"/>
      <c r="PMT34" s="84"/>
      <c r="PMU34" s="84"/>
      <c r="PMV34" s="84"/>
      <c r="PMW34" s="84"/>
      <c r="PMX34" s="84"/>
      <c r="PMY34" s="84"/>
      <c r="PMZ34" s="84"/>
      <c r="PNA34" s="84"/>
      <c r="PNB34" s="84"/>
      <c r="PNC34" s="84"/>
      <c r="PND34" s="84"/>
      <c r="PNE34" s="84"/>
      <c r="PNF34" s="84"/>
      <c r="PNG34" s="84"/>
      <c r="PNH34" s="84"/>
      <c r="PNI34" s="84"/>
      <c r="PNJ34" s="84"/>
      <c r="PNK34" s="84"/>
      <c r="PNL34" s="84"/>
      <c r="PNM34" s="84"/>
      <c r="PNN34" s="84"/>
      <c r="PNO34" s="84"/>
      <c r="PNP34" s="84"/>
      <c r="PNQ34" s="84"/>
      <c r="PNR34" s="84"/>
      <c r="PNS34" s="84"/>
      <c r="PNT34" s="84"/>
      <c r="PNU34" s="84"/>
      <c r="PNV34" s="84"/>
      <c r="PNW34" s="84"/>
      <c r="PNX34" s="84"/>
      <c r="PNY34" s="84"/>
      <c r="PNZ34" s="84"/>
      <c r="POA34" s="84"/>
      <c r="POB34" s="84"/>
      <c r="POC34" s="84"/>
      <c r="POD34" s="84"/>
      <c r="POE34" s="84"/>
      <c r="POF34" s="84"/>
      <c r="POG34" s="84"/>
      <c r="POH34" s="84"/>
      <c r="POI34" s="84"/>
      <c r="POJ34" s="84"/>
      <c r="POK34" s="84"/>
      <c r="POL34" s="84"/>
      <c r="POM34" s="84"/>
      <c r="PON34" s="84"/>
      <c r="POO34" s="84"/>
      <c r="POP34" s="84"/>
      <c r="POQ34" s="84"/>
      <c r="POR34" s="84"/>
      <c r="POS34" s="84"/>
      <c r="POT34" s="84"/>
      <c r="POU34" s="84"/>
      <c r="POV34" s="84"/>
      <c r="POW34" s="84"/>
      <c r="POX34" s="84"/>
      <c r="POY34" s="84"/>
      <c r="POZ34" s="84"/>
      <c r="PPA34" s="84"/>
      <c r="PPB34" s="84"/>
      <c r="PPC34" s="84"/>
      <c r="PPD34" s="84"/>
      <c r="PPE34" s="84"/>
      <c r="PPF34" s="84"/>
      <c r="PPG34" s="84"/>
      <c r="PPH34" s="84"/>
      <c r="PPI34" s="84"/>
      <c r="PPJ34" s="84"/>
      <c r="PPK34" s="84"/>
      <c r="PPL34" s="84"/>
      <c r="PPM34" s="84"/>
      <c r="PPN34" s="84"/>
      <c r="PPO34" s="84"/>
      <c r="PPP34" s="84"/>
      <c r="PPQ34" s="84"/>
      <c r="PPR34" s="84"/>
      <c r="PPS34" s="84"/>
      <c r="PPT34" s="84"/>
      <c r="PPU34" s="84"/>
      <c r="PPV34" s="84"/>
      <c r="PPW34" s="84"/>
      <c r="PPX34" s="84"/>
      <c r="PPY34" s="84"/>
      <c r="PPZ34" s="84"/>
      <c r="PQA34" s="84"/>
      <c r="PQB34" s="84"/>
      <c r="PQC34" s="84"/>
      <c r="PQD34" s="84"/>
      <c r="PQE34" s="84"/>
      <c r="PQF34" s="84"/>
      <c r="PQG34" s="84"/>
      <c r="PQH34" s="84"/>
      <c r="PQI34" s="84"/>
      <c r="PQJ34" s="84"/>
      <c r="PQK34" s="84"/>
      <c r="PQL34" s="84"/>
      <c r="PQM34" s="84"/>
      <c r="PQN34" s="84"/>
      <c r="PQO34" s="84"/>
      <c r="PQP34" s="84"/>
      <c r="PQQ34" s="84"/>
      <c r="PQR34" s="84"/>
      <c r="PQS34" s="84"/>
      <c r="PQT34" s="84"/>
      <c r="PQU34" s="84"/>
      <c r="PQV34" s="84"/>
      <c r="PQW34" s="84"/>
      <c r="PQX34" s="84"/>
      <c r="PQY34" s="84"/>
      <c r="PQZ34" s="84"/>
      <c r="PRA34" s="84"/>
      <c r="PRB34" s="84"/>
      <c r="PRC34" s="84"/>
      <c r="PRD34" s="84"/>
      <c r="PRE34" s="84"/>
      <c r="PRF34" s="84"/>
      <c r="PRG34" s="84"/>
      <c r="PRH34" s="84"/>
      <c r="PRI34" s="84"/>
      <c r="PRJ34" s="84"/>
      <c r="PRK34" s="84"/>
      <c r="PRL34" s="84"/>
      <c r="PRM34" s="84"/>
      <c r="PRN34" s="84"/>
      <c r="PRO34" s="84"/>
      <c r="PRP34" s="84"/>
      <c r="PRQ34" s="84"/>
      <c r="PRR34" s="84"/>
      <c r="PRS34" s="84"/>
      <c r="PRT34" s="84"/>
      <c r="PRU34" s="84"/>
      <c r="PRV34" s="84"/>
      <c r="PRW34" s="84"/>
      <c r="PRX34" s="84"/>
      <c r="PRY34" s="84"/>
      <c r="PRZ34" s="84"/>
      <c r="PSA34" s="84"/>
      <c r="PSB34" s="84"/>
      <c r="PSC34" s="84"/>
      <c r="PSD34" s="84"/>
      <c r="PSE34" s="84"/>
      <c r="PSF34" s="84"/>
      <c r="PSG34" s="84"/>
      <c r="PSH34" s="84"/>
      <c r="PSI34" s="84"/>
      <c r="PSJ34" s="84"/>
      <c r="PSK34" s="84"/>
      <c r="PSL34" s="84"/>
      <c r="PSM34" s="84"/>
      <c r="PSN34" s="84"/>
      <c r="PSO34" s="84"/>
      <c r="PSP34" s="84"/>
      <c r="PSQ34" s="84"/>
      <c r="PSR34" s="84"/>
      <c r="PSS34" s="84"/>
      <c r="PST34" s="84"/>
      <c r="PSU34" s="84"/>
      <c r="PSV34" s="84"/>
      <c r="PSW34" s="84"/>
      <c r="PSX34" s="84"/>
      <c r="PSY34" s="84"/>
      <c r="PSZ34" s="84"/>
      <c r="PTA34" s="84"/>
      <c r="PTB34" s="84"/>
      <c r="PTC34" s="84"/>
      <c r="PTD34" s="84"/>
      <c r="PTE34" s="84"/>
      <c r="PTF34" s="84"/>
      <c r="PTG34" s="84"/>
      <c r="PTH34" s="84"/>
      <c r="PTI34" s="84"/>
      <c r="PTJ34" s="84"/>
      <c r="PTK34" s="84"/>
      <c r="PTL34" s="84"/>
      <c r="PTM34" s="84"/>
      <c r="PTN34" s="84"/>
      <c r="PTO34" s="84"/>
      <c r="PTP34" s="84"/>
      <c r="PTQ34" s="84"/>
      <c r="PTR34" s="84"/>
      <c r="PTS34" s="84"/>
      <c r="PTT34" s="84"/>
      <c r="PTU34" s="84"/>
      <c r="PTV34" s="84"/>
      <c r="PTW34" s="84"/>
      <c r="PTX34" s="84"/>
      <c r="PTY34" s="84"/>
      <c r="PTZ34" s="84"/>
      <c r="PUA34" s="84"/>
      <c r="PUB34" s="84"/>
      <c r="PUC34" s="84"/>
      <c r="PUD34" s="84"/>
      <c r="PUE34" s="84"/>
      <c r="PUF34" s="84"/>
      <c r="PUG34" s="84"/>
      <c r="PUH34" s="84"/>
      <c r="PUI34" s="84"/>
      <c r="PUJ34" s="84"/>
      <c r="PUK34" s="84"/>
      <c r="PUL34" s="84"/>
      <c r="PUM34" s="84"/>
      <c r="PUN34" s="84"/>
      <c r="PUO34" s="84"/>
      <c r="PUP34" s="84"/>
      <c r="PUQ34" s="84"/>
      <c r="PUR34" s="84"/>
      <c r="PUS34" s="84"/>
      <c r="PUT34" s="84"/>
      <c r="PUU34" s="84"/>
      <c r="PUV34" s="84"/>
      <c r="PUW34" s="84"/>
      <c r="PUX34" s="84"/>
      <c r="PUY34" s="84"/>
      <c r="PUZ34" s="84"/>
      <c r="PVA34" s="84"/>
      <c r="PVB34" s="84"/>
      <c r="PVC34" s="84"/>
      <c r="PVD34" s="84"/>
      <c r="PVE34" s="84"/>
      <c r="PVF34" s="84"/>
      <c r="PVG34" s="84"/>
      <c r="PVH34" s="84"/>
      <c r="PVI34" s="84"/>
      <c r="PVJ34" s="84"/>
      <c r="PVK34" s="84"/>
      <c r="PVL34" s="84"/>
      <c r="PVM34" s="84"/>
      <c r="PVN34" s="84"/>
      <c r="PVO34" s="84"/>
      <c r="PVP34" s="84"/>
      <c r="PVQ34" s="84"/>
      <c r="PVR34" s="84"/>
      <c r="PVS34" s="84"/>
      <c r="PVT34" s="84"/>
      <c r="PVU34" s="84"/>
      <c r="PVV34" s="84"/>
      <c r="PVW34" s="84"/>
      <c r="PVX34" s="84"/>
      <c r="PVY34" s="84"/>
      <c r="PVZ34" s="84"/>
      <c r="PWA34" s="84"/>
      <c r="PWB34" s="84"/>
      <c r="PWC34" s="84"/>
      <c r="PWD34" s="84"/>
      <c r="PWE34" s="84"/>
      <c r="PWF34" s="84"/>
      <c r="PWG34" s="84"/>
      <c r="PWH34" s="84"/>
      <c r="PWI34" s="84"/>
      <c r="PWJ34" s="84"/>
      <c r="PWK34" s="84"/>
      <c r="PWL34" s="84"/>
      <c r="PWM34" s="84"/>
      <c r="PWN34" s="84"/>
      <c r="PWO34" s="84"/>
      <c r="PWP34" s="84"/>
      <c r="PWQ34" s="84"/>
      <c r="PWR34" s="84"/>
      <c r="PWS34" s="84"/>
      <c r="PWT34" s="84"/>
      <c r="PWU34" s="84"/>
      <c r="PWV34" s="84"/>
      <c r="PWW34" s="84"/>
      <c r="PWX34" s="84"/>
      <c r="PWY34" s="84"/>
      <c r="PWZ34" s="84"/>
      <c r="PXA34" s="84"/>
      <c r="PXB34" s="84"/>
      <c r="PXC34" s="84"/>
      <c r="PXD34" s="84"/>
      <c r="PXE34" s="84"/>
      <c r="PXF34" s="84"/>
      <c r="PXG34" s="84"/>
      <c r="PXH34" s="84"/>
      <c r="PXI34" s="84"/>
      <c r="PXJ34" s="84"/>
      <c r="PXK34" s="84"/>
      <c r="PXL34" s="84"/>
      <c r="PXM34" s="84"/>
      <c r="PXN34" s="84"/>
      <c r="PXO34" s="84"/>
      <c r="PXP34" s="84"/>
      <c r="PXQ34" s="84"/>
      <c r="PXR34" s="84"/>
      <c r="PXS34" s="84"/>
      <c r="PXT34" s="84"/>
      <c r="PXU34" s="84"/>
      <c r="PXV34" s="84"/>
      <c r="PXW34" s="84"/>
      <c r="PXX34" s="84"/>
      <c r="PXY34" s="84"/>
      <c r="PXZ34" s="84"/>
      <c r="PYA34" s="84"/>
      <c r="PYB34" s="84"/>
      <c r="PYC34" s="84"/>
      <c r="PYD34" s="84"/>
      <c r="PYE34" s="84"/>
      <c r="PYF34" s="84"/>
      <c r="PYG34" s="84"/>
      <c r="PYH34" s="84"/>
      <c r="PYI34" s="84"/>
      <c r="PYJ34" s="84"/>
      <c r="PYK34" s="84"/>
      <c r="PYL34" s="84"/>
      <c r="PYM34" s="84"/>
      <c r="PYN34" s="84"/>
      <c r="PYO34" s="84"/>
      <c r="PYP34" s="84"/>
      <c r="PYQ34" s="84"/>
      <c r="PYR34" s="84"/>
      <c r="PYS34" s="84"/>
      <c r="PYT34" s="84"/>
      <c r="PYU34" s="84"/>
      <c r="PYV34" s="84"/>
      <c r="PYW34" s="84"/>
      <c r="PYX34" s="84"/>
      <c r="PYY34" s="84"/>
      <c r="PYZ34" s="84"/>
      <c r="PZA34" s="84"/>
      <c r="PZB34" s="84"/>
      <c r="PZC34" s="84"/>
      <c r="PZD34" s="84"/>
      <c r="PZE34" s="84"/>
      <c r="PZF34" s="84"/>
      <c r="PZG34" s="84"/>
      <c r="PZH34" s="84"/>
      <c r="PZI34" s="84"/>
      <c r="PZJ34" s="84"/>
      <c r="PZK34" s="84"/>
      <c r="PZL34" s="84"/>
      <c r="PZM34" s="84"/>
      <c r="PZN34" s="84"/>
      <c r="PZO34" s="84"/>
      <c r="PZP34" s="84"/>
      <c r="PZQ34" s="84"/>
      <c r="PZR34" s="84"/>
      <c r="PZS34" s="84"/>
      <c r="PZT34" s="84"/>
      <c r="PZU34" s="84"/>
      <c r="PZV34" s="84"/>
      <c r="PZW34" s="84"/>
      <c r="PZX34" s="84"/>
      <c r="PZY34" s="84"/>
      <c r="PZZ34" s="84"/>
      <c r="QAA34" s="84"/>
      <c r="QAB34" s="84"/>
      <c r="QAC34" s="84"/>
      <c r="QAD34" s="84"/>
      <c r="QAE34" s="84"/>
      <c r="QAF34" s="84"/>
      <c r="QAG34" s="84"/>
      <c r="QAH34" s="84"/>
      <c r="QAI34" s="84"/>
      <c r="QAJ34" s="84"/>
      <c r="QAK34" s="84"/>
      <c r="QAL34" s="84"/>
      <c r="QAM34" s="84"/>
      <c r="QAN34" s="84"/>
      <c r="QAO34" s="84"/>
      <c r="QAP34" s="84"/>
      <c r="QAQ34" s="84"/>
      <c r="QAR34" s="84"/>
      <c r="QAS34" s="84"/>
      <c r="QAT34" s="84"/>
      <c r="QAU34" s="84"/>
      <c r="QAV34" s="84"/>
      <c r="QAW34" s="84"/>
      <c r="QAX34" s="84"/>
      <c r="QAY34" s="84"/>
      <c r="QAZ34" s="84"/>
      <c r="QBA34" s="84"/>
      <c r="QBB34" s="84"/>
      <c r="QBC34" s="84"/>
      <c r="QBD34" s="84"/>
      <c r="QBE34" s="84"/>
      <c r="QBF34" s="84"/>
      <c r="QBG34" s="84"/>
      <c r="QBH34" s="84"/>
      <c r="QBI34" s="84"/>
      <c r="QBJ34" s="84"/>
      <c r="QBK34" s="84"/>
      <c r="QBL34" s="84"/>
      <c r="QBM34" s="84"/>
      <c r="QBN34" s="84"/>
      <c r="QBO34" s="84"/>
      <c r="QBP34" s="84"/>
      <c r="QBQ34" s="84"/>
      <c r="QBR34" s="84"/>
      <c r="QBS34" s="84"/>
      <c r="QBT34" s="84"/>
      <c r="QBU34" s="84"/>
      <c r="QBV34" s="84"/>
      <c r="QBW34" s="84"/>
      <c r="QBX34" s="84"/>
      <c r="QBY34" s="84"/>
      <c r="QBZ34" s="84"/>
      <c r="QCA34" s="84"/>
      <c r="QCB34" s="84"/>
      <c r="QCC34" s="84"/>
      <c r="QCD34" s="84"/>
      <c r="QCE34" s="84"/>
      <c r="QCF34" s="84"/>
      <c r="QCG34" s="84"/>
      <c r="QCH34" s="84"/>
      <c r="QCI34" s="84"/>
      <c r="QCJ34" s="84"/>
      <c r="QCK34" s="84"/>
      <c r="QCL34" s="84"/>
      <c r="QCM34" s="84"/>
      <c r="QCN34" s="84"/>
      <c r="QCO34" s="84"/>
      <c r="QCP34" s="84"/>
      <c r="QCQ34" s="84"/>
      <c r="QCR34" s="84"/>
      <c r="QCS34" s="84"/>
      <c r="QCT34" s="84"/>
      <c r="QCU34" s="84"/>
      <c r="QCV34" s="84"/>
      <c r="QCW34" s="84"/>
      <c r="QCX34" s="84"/>
      <c r="QCY34" s="84"/>
      <c r="QCZ34" s="84"/>
      <c r="QDA34" s="84"/>
      <c r="QDB34" s="84"/>
      <c r="QDC34" s="84"/>
      <c r="QDD34" s="84"/>
      <c r="QDE34" s="84"/>
      <c r="QDF34" s="84"/>
      <c r="QDG34" s="84"/>
      <c r="QDH34" s="84"/>
      <c r="QDI34" s="84"/>
      <c r="QDJ34" s="84"/>
      <c r="QDK34" s="84"/>
      <c r="QDL34" s="84"/>
      <c r="QDM34" s="84"/>
      <c r="QDN34" s="84"/>
      <c r="QDO34" s="84"/>
      <c r="QDP34" s="84"/>
      <c r="QDQ34" s="84"/>
      <c r="QDR34" s="84"/>
      <c r="QDS34" s="84"/>
      <c r="QDT34" s="84"/>
      <c r="QDU34" s="84"/>
      <c r="QDV34" s="84"/>
      <c r="QDW34" s="84"/>
      <c r="QDX34" s="84"/>
      <c r="QDY34" s="84"/>
      <c r="QDZ34" s="84"/>
      <c r="QEA34" s="84"/>
      <c r="QEB34" s="84"/>
      <c r="QEC34" s="84"/>
      <c r="QED34" s="84"/>
      <c r="QEE34" s="84"/>
      <c r="QEF34" s="84"/>
      <c r="QEG34" s="84"/>
      <c r="QEH34" s="84"/>
      <c r="QEI34" s="84"/>
      <c r="QEJ34" s="84"/>
      <c r="QEK34" s="84"/>
      <c r="QEL34" s="84"/>
      <c r="QEM34" s="84"/>
      <c r="QEN34" s="84"/>
      <c r="QEO34" s="84"/>
      <c r="QEP34" s="84"/>
      <c r="QEQ34" s="84"/>
      <c r="QER34" s="84"/>
      <c r="QES34" s="84"/>
      <c r="QET34" s="84"/>
      <c r="QEU34" s="84"/>
      <c r="QEV34" s="84"/>
      <c r="QEW34" s="84"/>
      <c r="QEX34" s="84"/>
      <c r="QEY34" s="84"/>
      <c r="QEZ34" s="84"/>
      <c r="QFA34" s="84"/>
      <c r="QFB34" s="84"/>
      <c r="QFC34" s="84"/>
      <c r="QFD34" s="84"/>
      <c r="QFE34" s="84"/>
      <c r="QFF34" s="84"/>
      <c r="QFG34" s="84"/>
      <c r="QFH34" s="84"/>
      <c r="QFI34" s="84"/>
      <c r="QFJ34" s="84"/>
      <c r="QFK34" s="84"/>
      <c r="QFL34" s="84"/>
      <c r="QFM34" s="84"/>
      <c r="QFN34" s="84"/>
      <c r="QFO34" s="84"/>
      <c r="QFP34" s="84"/>
      <c r="QFQ34" s="84"/>
      <c r="QFR34" s="84"/>
      <c r="QFS34" s="84"/>
      <c r="QFT34" s="84"/>
      <c r="QFU34" s="84"/>
      <c r="QFV34" s="84"/>
      <c r="QFW34" s="84"/>
      <c r="QFX34" s="84"/>
      <c r="QFY34" s="84"/>
      <c r="QFZ34" s="84"/>
      <c r="QGA34" s="84"/>
      <c r="QGB34" s="84"/>
      <c r="QGC34" s="84"/>
      <c r="QGD34" s="84"/>
      <c r="QGE34" s="84"/>
      <c r="QGF34" s="84"/>
      <c r="QGG34" s="84"/>
      <c r="QGH34" s="84"/>
      <c r="QGI34" s="84"/>
      <c r="QGJ34" s="84"/>
      <c r="QGK34" s="84"/>
      <c r="QGL34" s="84"/>
      <c r="QGM34" s="84"/>
      <c r="QGN34" s="84"/>
      <c r="QGO34" s="84"/>
      <c r="QGP34" s="84"/>
      <c r="QGQ34" s="84"/>
      <c r="QGR34" s="84"/>
      <c r="QGS34" s="84"/>
      <c r="QGT34" s="84"/>
      <c r="QGU34" s="84"/>
      <c r="QGV34" s="84"/>
      <c r="QGW34" s="84"/>
      <c r="QGX34" s="84"/>
      <c r="QGY34" s="84"/>
      <c r="QGZ34" s="84"/>
      <c r="QHA34" s="84"/>
      <c r="QHB34" s="84"/>
      <c r="QHC34" s="84"/>
      <c r="QHD34" s="84"/>
      <c r="QHE34" s="84"/>
      <c r="QHF34" s="84"/>
      <c r="QHG34" s="84"/>
      <c r="QHH34" s="84"/>
      <c r="QHI34" s="84"/>
      <c r="QHJ34" s="84"/>
      <c r="QHK34" s="84"/>
      <c r="QHL34" s="84"/>
      <c r="QHM34" s="84"/>
      <c r="QHN34" s="84"/>
      <c r="QHO34" s="84"/>
      <c r="QHP34" s="84"/>
      <c r="QHQ34" s="84"/>
      <c r="QHR34" s="84"/>
      <c r="QHS34" s="84"/>
      <c r="QHT34" s="84"/>
      <c r="QHU34" s="84"/>
      <c r="QHV34" s="84"/>
      <c r="QHW34" s="84"/>
      <c r="QHX34" s="84"/>
      <c r="QHY34" s="84"/>
      <c r="QHZ34" s="84"/>
      <c r="QIA34" s="84"/>
      <c r="QIB34" s="84"/>
      <c r="QIC34" s="84"/>
      <c r="QID34" s="84"/>
      <c r="QIE34" s="84"/>
      <c r="QIF34" s="84"/>
      <c r="QIG34" s="84"/>
      <c r="QIH34" s="84"/>
      <c r="QII34" s="84"/>
      <c r="QIJ34" s="84"/>
      <c r="QIK34" s="84"/>
      <c r="QIL34" s="84"/>
      <c r="QIM34" s="84"/>
      <c r="QIN34" s="84"/>
      <c r="QIO34" s="84"/>
      <c r="QIP34" s="84"/>
      <c r="QIQ34" s="84"/>
      <c r="QIR34" s="84"/>
      <c r="QIS34" s="84"/>
      <c r="QIT34" s="84"/>
      <c r="QIU34" s="84"/>
      <c r="QIV34" s="84"/>
      <c r="QIW34" s="84"/>
      <c r="QIX34" s="84"/>
      <c r="QIY34" s="84"/>
      <c r="QIZ34" s="84"/>
      <c r="QJA34" s="84"/>
      <c r="QJB34" s="84"/>
      <c r="QJC34" s="84"/>
      <c r="QJD34" s="84"/>
      <c r="QJE34" s="84"/>
      <c r="QJF34" s="84"/>
      <c r="QJG34" s="84"/>
      <c r="QJH34" s="84"/>
      <c r="QJI34" s="84"/>
      <c r="QJJ34" s="84"/>
      <c r="QJK34" s="84"/>
      <c r="QJL34" s="84"/>
      <c r="QJM34" s="84"/>
      <c r="QJN34" s="84"/>
      <c r="QJO34" s="84"/>
      <c r="QJP34" s="84"/>
      <c r="QJQ34" s="84"/>
      <c r="QJR34" s="84"/>
      <c r="QJS34" s="84"/>
      <c r="QJT34" s="84"/>
      <c r="QJU34" s="84"/>
      <c r="QJV34" s="84"/>
      <c r="QJW34" s="84"/>
      <c r="QJX34" s="84"/>
      <c r="QJY34" s="84"/>
      <c r="QJZ34" s="84"/>
      <c r="QKA34" s="84"/>
      <c r="QKB34" s="84"/>
      <c r="QKC34" s="84"/>
      <c r="QKD34" s="84"/>
      <c r="QKE34" s="84"/>
      <c r="QKF34" s="84"/>
      <c r="QKG34" s="84"/>
      <c r="QKH34" s="84"/>
      <c r="QKI34" s="84"/>
      <c r="QKJ34" s="84"/>
      <c r="QKK34" s="84"/>
      <c r="QKL34" s="84"/>
      <c r="QKM34" s="84"/>
      <c r="QKN34" s="84"/>
      <c r="QKO34" s="84"/>
      <c r="QKP34" s="84"/>
      <c r="QKQ34" s="84"/>
      <c r="QKR34" s="84"/>
      <c r="QKS34" s="84"/>
      <c r="QKT34" s="84"/>
      <c r="QKU34" s="84"/>
      <c r="QKV34" s="84"/>
      <c r="QKW34" s="84"/>
      <c r="QKX34" s="84"/>
      <c r="QKY34" s="84"/>
      <c r="QKZ34" s="84"/>
      <c r="QLA34" s="84"/>
      <c r="QLB34" s="84"/>
      <c r="QLC34" s="84"/>
      <c r="QLD34" s="84"/>
      <c r="QLE34" s="84"/>
      <c r="QLF34" s="84"/>
      <c r="QLG34" s="84"/>
      <c r="QLH34" s="84"/>
      <c r="QLI34" s="84"/>
      <c r="QLJ34" s="84"/>
      <c r="QLK34" s="84"/>
      <c r="QLL34" s="84"/>
      <c r="QLM34" s="84"/>
      <c r="QLN34" s="84"/>
      <c r="QLO34" s="84"/>
      <c r="QLP34" s="84"/>
      <c r="QLQ34" s="84"/>
      <c r="QLR34" s="84"/>
      <c r="QLS34" s="84"/>
      <c r="QLT34" s="84"/>
      <c r="QLU34" s="84"/>
      <c r="QLV34" s="84"/>
      <c r="QLW34" s="84"/>
      <c r="QLX34" s="84"/>
      <c r="QLY34" s="84"/>
      <c r="QLZ34" s="84"/>
      <c r="QMA34" s="84"/>
      <c r="QMB34" s="84"/>
      <c r="QMC34" s="84"/>
      <c r="QMD34" s="84"/>
      <c r="QME34" s="84"/>
      <c r="QMF34" s="84"/>
      <c r="QMG34" s="84"/>
      <c r="QMH34" s="84"/>
      <c r="QMI34" s="84"/>
      <c r="QMJ34" s="84"/>
      <c r="QMK34" s="84"/>
      <c r="QML34" s="84"/>
      <c r="QMM34" s="84"/>
      <c r="QMN34" s="84"/>
      <c r="QMO34" s="84"/>
      <c r="QMP34" s="84"/>
      <c r="QMQ34" s="84"/>
      <c r="QMR34" s="84"/>
      <c r="QMS34" s="84"/>
      <c r="QMT34" s="84"/>
      <c r="QMU34" s="84"/>
      <c r="QMV34" s="84"/>
      <c r="QMW34" s="84"/>
      <c r="QMX34" s="84"/>
      <c r="QMY34" s="84"/>
      <c r="QMZ34" s="84"/>
      <c r="QNA34" s="84"/>
      <c r="QNB34" s="84"/>
      <c r="QNC34" s="84"/>
      <c r="QND34" s="84"/>
      <c r="QNE34" s="84"/>
      <c r="QNF34" s="84"/>
      <c r="QNG34" s="84"/>
      <c r="QNH34" s="84"/>
      <c r="QNI34" s="84"/>
      <c r="QNJ34" s="84"/>
      <c r="QNK34" s="84"/>
      <c r="QNL34" s="84"/>
      <c r="QNM34" s="84"/>
      <c r="QNN34" s="84"/>
      <c r="QNO34" s="84"/>
      <c r="QNP34" s="84"/>
      <c r="QNQ34" s="84"/>
      <c r="QNR34" s="84"/>
      <c r="QNS34" s="84"/>
      <c r="QNT34" s="84"/>
      <c r="QNU34" s="84"/>
      <c r="QNV34" s="84"/>
      <c r="QNW34" s="84"/>
      <c r="QNX34" s="84"/>
      <c r="QNY34" s="84"/>
      <c r="QNZ34" s="84"/>
      <c r="QOA34" s="84"/>
      <c r="QOB34" s="84"/>
      <c r="QOC34" s="84"/>
      <c r="QOD34" s="84"/>
      <c r="QOE34" s="84"/>
      <c r="QOF34" s="84"/>
      <c r="QOG34" s="84"/>
      <c r="QOH34" s="84"/>
      <c r="QOI34" s="84"/>
      <c r="QOJ34" s="84"/>
      <c r="QOK34" s="84"/>
      <c r="QOL34" s="84"/>
      <c r="QOM34" s="84"/>
      <c r="QON34" s="84"/>
      <c r="QOO34" s="84"/>
      <c r="QOP34" s="84"/>
      <c r="QOQ34" s="84"/>
      <c r="QOR34" s="84"/>
      <c r="QOS34" s="84"/>
      <c r="QOT34" s="84"/>
      <c r="QOU34" s="84"/>
      <c r="QOV34" s="84"/>
      <c r="QOW34" s="84"/>
      <c r="QOX34" s="84"/>
      <c r="QOY34" s="84"/>
      <c r="QOZ34" s="84"/>
      <c r="QPA34" s="84"/>
      <c r="QPB34" s="84"/>
      <c r="QPC34" s="84"/>
      <c r="QPD34" s="84"/>
      <c r="QPE34" s="84"/>
      <c r="QPF34" s="84"/>
      <c r="QPG34" s="84"/>
      <c r="QPH34" s="84"/>
      <c r="QPI34" s="84"/>
      <c r="QPJ34" s="84"/>
      <c r="QPK34" s="84"/>
      <c r="QPL34" s="84"/>
      <c r="QPM34" s="84"/>
      <c r="QPN34" s="84"/>
      <c r="QPO34" s="84"/>
      <c r="QPP34" s="84"/>
      <c r="QPQ34" s="84"/>
      <c r="QPR34" s="84"/>
      <c r="QPS34" s="84"/>
      <c r="QPT34" s="84"/>
      <c r="QPU34" s="84"/>
      <c r="QPV34" s="84"/>
      <c r="QPW34" s="84"/>
      <c r="QPX34" s="84"/>
      <c r="QPY34" s="84"/>
      <c r="QPZ34" s="84"/>
      <c r="QQA34" s="84"/>
      <c r="QQB34" s="84"/>
      <c r="QQC34" s="84"/>
      <c r="QQD34" s="84"/>
      <c r="QQE34" s="84"/>
      <c r="QQF34" s="84"/>
      <c r="QQG34" s="84"/>
      <c r="QQH34" s="84"/>
      <c r="QQI34" s="84"/>
      <c r="QQJ34" s="84"/>
      <c r="QQK34" s="84"/>
      <c r="QQL34" s="84"/>
      <c r="QQM34" s="84"/>
      <c r="QQN34" s="84"/>
      <c r="QQO34" s="84"/>
      <c r="QQP34" s="84"/>
      <c r="QQQ34" s="84"/>
      <c r="QQR34" s="84"/>
      <c r="QQS34" s="84"/>
      <c r="QQT34" s="84"/>
      <c r="QQU34" s="84"/>
      <c r="QQV34" s="84"/>
      <c r="QQW34" s="84"/>
      <c r="QQX34" s="84"/>
      <c r="QQY34" s="84"/>
      <c r="QQZ34" s="84"/>
      <c r="QRA34" s="84"/>
      <c r="QRB34" s="84"/>
      <c r="QRC34" s="84"/>
      <c r="QRD34" s="84"/>
      <c r="QRE34" s="84"/>
      <c r="QRF34" s="84"/>
      <c r="QRG34" s="84"/>
      <c r="QRH34" s="84"/>
      <c r="QRI34" s="84"/>
      <c r="QRJ34" s="84"/>
      <c r="QRK34" s="84"/>
      <c r="QRL34" s="84"/>
      <c r="QRM34" s="84"/>
      <c r="QRN34" s="84"/>
      <c r="QRO34" s="84"/>
      <c r="QRP34" s="84"/>
      <c r="QRQ34" s="84"/>
      <c r="QRR34" s="84"/>
      <c r="QRS34" s="84"/>
      <c r="QRT34" s="84"/>
      <c r="QRU34" s="84"/>
      <c r="QRV34" s="84"/>
      <c r="QRW34" s="84"/>
      <c r="QRX34" s="84"/>
      <c r="QRY34" s="84"/>
      <c r="QRZ34" s="84"/>
      <c r="QSA34" s="84"/>
      <c r="QSB34" s="84"/>
      <c r="QSC34" s="84"/>
      <c r="QSD34" s="84"/>
      <c r="QSE34" s="84"/>
      <c r="QSF34" s="84"/>
      <c r="QSG34" s="84"/>
      <c r="QSH34" s="84"/>
      <c r="QSI34" s="84"/>
      <c r="QSJ34" s="84"/>
      <c r="QSK34" s="84"/>
      <c r="QSL34" s="84"/>
      <c r="QSM34" s="84"/>
      <c r="QSN34" s="84"/>
      <c r="QSO34" s="84"/>
      <c r="QSP34" s="84"/>
      <c r="QSQ34" s="84"/>
      <c r="QSR34" s="84"/>
      <c r="QSS34" s="84"/>
      <c r="QST34" s="84"/>
      <c r="QSU34" s="84"/>
      <c r="QSV34" s="84"/>
      <c r="QSW34" s="84"/>
      <c r="QSX34" s="84"/>
      <c r="QSY34" s="84"/>
      <c r="QSZ34" s="84"/>
      <c r="QTA34" s="84"/>
      <c r="QTB34" s="84"/>
      <c r="QTC34" s="84"/>
      <c r="QTD34" s="84"/>
      <c r="QTE34" s="84"/>
      <c r="QTF34" s="84"/>
      <c r="QTG34" s="84"/>
      <c r="QTH34" s="84"/>
      <c r="QTI34" s="84"/>
      <c r="QTJ34" s="84"/>
      <c r="QTK34" s="84"/>
      <c r="QTL34" s="84"/>
      <c r="QTM34" s="84"/>
      <c r="QTN34" s="84"/>
      <c r="QTO34" s="84"/>
      <c r="QTP34" s="84"/>
      <c r="QTQ34" s="84"/>
      <c r="QTR34" s="84"/>
      <c r="QTS34" s="84"/>
      <c r="QTT34" s="84"/>
      <c r="QTU34" s="84"/>
      <c r="QTV34" s="84"/>
      <c r="QTW34" s="84"/>
      <c r="QTX34" s="84"/>
      <c r="QTY34" s="84"/>
      <c r="QTZ34" s="84"/>
      <c r="QUA34" s="84"/>
      <c r="QUB34" s="84"/>
      <c r="QUC34" s="84"/>
      <c r="QUD34" s="84"/>
      <c r="QUE34" s="84"/>
      <c r="QUF34" s="84"/>
      <c r="QUG34" s="84"/>
      <c r="QUH34" s="84"/>
      <c r="QUI34" s="84"/>
      <c r="QUJ34" s="84"/>
      <c r="QUK34" s="84"/>
      <c r="QUL34" s="84"/>
      <c r="QUM34" s="84"/>
      <c r="QUN34" s="84"/>
      <c r="QUO34" s="84"/>
      <c r="QUP34" s="84"/>
      <c r="QUQ34" s="84"/>
      <c r="QUR34" s="84"/>
      <c r="QUS34" s="84"/>
      <c r="QUT34" s="84"/>
      <c r="QUU34" s="84"/>
      <c r="QUV34" s="84"/>
      <c r="QUW34" s="84"/>
      <c r="QUX34" s="84"/>
      <c r="QUY34" s="84"/>
      <c r="QUZ34" s="84"/>
      <c r="QVA34" s="84"/>
      <c r="QVB34" s="84"/>
      <c r="QVC34" s="84"/>
      <c r="QVD34" s="84"/>
      <c r="QVE34" s="84"/>
      <c r="QVF34" s="84"/>
      <c r="QVG34" s="84"/>
      <c r="QVH34" s="84"/>
      <c r="QVI34" s="84"/>
      <c r="QVJ34" s="84"/>
      <c r="QVK34" s="84"/>
      <c r="QVL34" s="84"/>
      <c r="QVM34" s="84"/>
      <c r="QVN34" s="84"/>
      <c r="QVO34" s="84"/>
      <c r="QVP34" s="84"/>
      <c r="QVQ34" s="84"/>
      <c r="QVR34" s="84"/>
      <c r="QVS34" s="84"/>
      <c r="QVT34" s="84"/>
      <c r="QVU34" s="84"/>
      <c r="QVV34" s="84"/>
      <c r="QVW34" s="84"/>
      <c r="QVX34" s="84"/>
      <c r="QVY34" s="84"/>
      <c r="QVZ34" s="84"/>
      <c r="QWA34" s="84"/>
      <c r="QWB34" s="84"/>
      <c r="QWC34" s="84"/>
      <c r="QWD34" s="84"/>
      <c r="QWE34" s="84"/>
      <c r="QWF34" s="84"/>
      <c r="QWG34" s="84"/>
      <c r="QWH34" s="84"/>
      <c r="QWI34" s="84"/>
      <c r="QWJ34" s="84"/>
      <c r="QWK34" s="84"/>
      <c r="QWL34" s="84"/>
      <c r="QWM34" s="84"/>
      <c r="QWN34" s="84"/>
      <c r="QWO34" s="84"/>
      <c r="QWP34" s="84"/>
      <c r="QWQ34" s="84"/>
      <c r="QWR34" s="84"/>
      <c r="QWS34" s="84"/>
      <c r="QWT34" s="84"/>
      <c r="QWU34" s="84"/>
      <c r="QWV34" s="84"/>
      <c r="QWW34" s="84"/>
      <c r="QWX34" s="84"/>
      <c r="QWY34" s="84"/>
      <c r="QWZ34" s="84"/>
      <c r="QXA34" s="84"/>
      <c r="QXB34" s="84"/>
      <c r="QXC34" s="84"/>
      <c r="QXD34" s="84"/>
      <c r="QXE34" s="84"/>
      <c r="QXF34" s="84"/>
      <c r="QXG34" s="84"/>
      <c r="QXH34" s="84"/>
      <c r="QXI34" s="84"/>
      <c r="QXJ34" s="84"/>
      <c r="QXK34" s="84"/>
      <c r="QXL34" s="84"/>
      <c r="QXM34" s="84"/>
      <c r="QXN34" s="84"/>
      <c r="QXO34" s="84"/>
      <c r="QXP34" s="84"/>
      <c r="QXQ34" s="84"/>
      <c r="QXR34" s="84"/>
      <c r="QXS34" s="84"/>
      <c r="QXT34" s="84"/>
      <c r="QXU34" s="84"/>
      <c r="QXV34" s="84"/>
      <c r="QXW34" s="84"/>
      <c r="QXX34" s="84"/>
      <c r="QXY34" s="84"/>
      <c r="QXZ34" s="84"/>
      <c r="QYA34" s="84"/>
      <c r="QYB34" s="84"/>
      <c r="QYC34" s="84"/>
      <c r="QYD34" s="84"/>
      <c r="QYE34" s="84"/>
      <c r="QYF34" s="84"/>
      <c r="QYG34" s="84"/>
      <c r="QYH34" s="84"/>
      <c r="QYI34" s="84"/>
      <c r="QYJ34" s="84"/>
      <c r="QYK34" s="84"/>
      <c r="QYL34" s="84"/>
      <c r="QYM34" s="84"/>
      <c r="QYN34" s="84"/>
      <c r="QYO34" s="84"/>
      <c r="QYP34" s="84"/>
      <c r="QYQ34" s="84"/>
      <c r="QYR34" s="84"/>
      <c r="QYS34" s="84"/>
      <c r="QYT34" s="84"/>
      <c r="QYU34" s="84"/>
      <c r="QYV34" s="84"/>
      <c r="QYW34" s="84"/>
      <c r="QYX34" s="84"/>
      <c r="QYY34" s="84"/>
      <c r="QYZ34" s="84"/>
      <c r="QZA34" s="84"/>
      <c r="QZB34" s="84"/>
      <c r="QZC34" s="84"/>
      <c r="QZD34" s="84"/>
      <c r="QZE34" s="84"/>
      <c r="QZF34" s="84"/>
      <c r="QZG34" s="84"/>
      <c r="QZH34" s="84"/>
      <c r="QZI34" s="84"/>
      <c r="QZJ34" s="84"/>
      <c r="QZK34" s="84"/>
      <c r="QZL34" s="84"/>
      <c r="QZM34" s="84"/>
      <c r="QZN34" s="84"/>
      <c r="QZO34" s="84"/>
      <c r="QZP34" s="84"/>
      <c r="QZQ34" s="84"/>
      <c r="QZR34" s="84"/>
      <c r="QZS34" s="84"/>
      <c r="QZT34" s="84"/>
      <c r="QZU34" s="84"/>
      <c r="QZV34" s="84"/>
      <c r="QZW34" s="84"/>
      <c r="QZX34" s="84"/>
      <c r="QZY34" s="84"/>
      <c r="QZZ34" s="84"/>
      <c r="RAA34" s="84"/>
      <c r="RAB34" s="84"/>
      <c r="RAC34" s="84"/>
      <c r="RAD34" s="84"/>
      <c r="RAE34" s="84"/>
      <c r="RAF34" s="84"/>
      <c r="RAG34" s="84"/>
      <c r="RAH34" s="84"/>
      <c r="RAI34" s="84"/>
      <c r="RAJ34" s="84"/>
      <c r="RAK34" s="84"/>
      <c r="RAL34" s="84"/>
      <c r="RAM34" s="84"/>
      <c r="RAN34" s="84"/>
      <c r="RAO34" s="84"/>
      <c r="RAP34" s="84"/>
      <c r="RAQ34" s="84"/>
      <c r="RAR34" s="84"/>
      <c r="RAS34" s="84"/>
      <c r="RAT34" s="84"/>
      <c r="RAU34" s="84"/>
      <c r="RAV34" s="84"/>
      <c r="RAW34" s="84"/>
      <c r="RAX34" s="84"/>
      <c r="RAY34" s="84"/>
      <c r="RAZ34" s="84"/>
      <c r="RBA34" s="84"/>
      <c r="RBB34" s="84"/>
      <c r="RBC34" s="84"/>
      <c r="RBD34" s="84"/>
      <c r="RBE34" s="84"/>
      <c r="RBF34" s="84"/>
      <c r="RBG34" s="84"/>
      <c r="RBH34" s="84"/>
      <c r="RBI34" s="84"/>
      <c r="RBJ34" s="84"/>
      <c r="RBK34" s="84"/>
      <c r="RBL34" s="84"/>
      <c r="RBM34" s="84"/>
      <c r="RBN34" s="84"/>
      <c r="RBO34" s="84"/>
      <c r="RBP34" s="84"/>
      <c r="RBQ34" s="84"/>
      <c r="RBR34" s="84"/>
      <c r="RBS34" s="84"/>
      <c r="RBT34" s="84"/>
      <c r="RBU34" s="84"/>
      <c r="RBV34" s="84"/>
      <c r="RBW34" s="84"/>
      <c r="RBX34" s="84"/>
      <c r="RBY34" s="84"/>
      <c r="RBZ34" s="84"/>
      <c r="RCA34" s="84"/>
      <c r="RCB34" s="84"/>
      <c r="RCC34" s="84"/>
      <c r="RCD34" s="84"/>
      <c r="RCE34" s="84"/>
      <c r="RCF34" s="84"/>
      <c r="RCG34" s="84"/>
      <c r="RCH34" s="84"/>
      <c r="RCI34" s="84"/>
      <c r="RCJ34" s="84"/>
      <c r="RCK34" s="84"/>
      <c r="RCL34" s="84"/>
      <c r="RCM34" s="84"/>
      <c r="RCN34" s="84"/>
      <c r="RCO34" s="84"/>
      <c r="RCP34" s="84"/>
      <c r="RCQ34" s="84"/>
      <c r="RCR34" s="84"/>
      <c r="RCS34" s="84"/>
      <c r="RCT34" s="84"/>
      <c r="RCU34" s="84"/>
      <c r="RCV34" s="84"/>
      <c r="RCW34" s="84"/>
      <c r="RCX34" s="84"/>
      <c r="RCY34" s="84"/>
      <c r="RCZ34" s="84"/>
      <c r="RDA34" s="84"/>
      <c r="RDB34" s="84"/>
      <c r="RDC34" s="84"/>
      <c r="RDD34" s="84"/>
      <c r="RDE34" s="84"/>
      <c r="RDF34" s="84"/>
      <c r="RDG34" s="84"/>
      <c r="RDH34" s="84"/>
      <c r="RDI34" s="84"/>
      <c r="RDJ34" s="84"/>
      <c r="RDK34" s="84"/>
      <c r="RDL34" s="84"/>
      <c r="RDM34" s="84"/>
      <c r="RDN34" s="84"/>
      <c r="RDO34" s="84"/>
      <c r="RDP34" s="84"/>
      <c r="RDQ34" s="84"/>
      <c r="RDR34" s="84"/>
      <c r="RDS34" s="84"/>
      <c r="RDT34" s="84"/>
      <c r="RDU34" s="84"/>
      <c r="RDV34" s="84"/>
      <c r="RDW34" s="84"/>
      <c r="RDX34" s="84"/>
      <c r="RDY34" s="84"/>
      <c r="RDZ34" s="84"/>
      <c r="REA34" s="84"/>
      <c r="REB34" s="84"/>
      <c r="REC34" s="84"/>
      <c r="RED34" s="84"/>
      <c r="REE34" s="84"/>
      <c r="REF34" s="84"/>
      <c r="REG34" s="84"/>
      <c r="REH34" s="84"/>
      <c r="REI34" s="84"/>
      <c r="REJ34" s="84"/>
      <c r="REK34" s="84"/>
      <c r="REL34" s="84"/>
      <c r="REM34" s="84"/>
      <c r="REN34" s="84"/>
      <c r="REO34" s="84"/>
      <c r="REP34" s="84"/>
      <c r="REQ34" s="84"/>
      <c r="RER34" s="84"/>
      <c r="RES34" s="84"/>
      <c r="RET34" s="84"/>
      <c r="REU34" s="84"/>
      <c r="REV34" s="84"/>
      <c r="REW34" s="84"/>
      <c r="REX34" s="84"/>
      <c r="REY34" s="84"/>
      <c r="REZ34" s="84"/>
      <c r="RFA34" s="84"/>
      <c r="RFB34" s="84"/>
      <c r="RFC34" s="84"/>
      <c r="RFD34" s="84"/>
      <c r="RFE34" s="84"/>
      <c r="RFF34" s="84"/>
      <c r="RFG34" s="84"/>
      <c r="RFH34" s="84"/>
      <c r="RFI34" s="84"/>
      <c r="RFJ34" s="84"/>
      <c r="RFK34" s="84"/>
      <c r="RFL34" s="84"/>
      <c r="RFM34" s="84"/>
      <c r="RFN34" s="84"/>
      <c r="RFO34" s="84"/>
      <c r="RFP34" s="84"/>
      <c r="RFQ34" s="84"/>
      <c r="RFR34" s="84"/>
      <c r="RFS34" s="84"/>
      <c r="RFT34" s="84"/>
      <c r="RFU34" s="84"/>
      <c r="RFV34" s="84"/>
      <c r="RFW34" s="84"/>
      <c r="RFX34" s="84"/>
      <c r="RFY34" s="84"/>
      <c r="RFZ34" s="84"/>
      <c r="RGA34" s="84"/>
      <c r="RGB34" s="84"/>
      <c r="RGC34" s="84"/>
      <c r="RGD34" s="84"/>
      <c r="RGE34" s="84"/>
      <c r="RGF34" s="84"/>
      <c r="RGG34" s="84"/>
      <c r="RGH34" s="84"/>
      <c r="RGI34" s="84"/>
      <c r="RGJ34" s="84"/>
      <c r="RGK34" s="84"/>
      <c r="RGL34" s="84"/>
      <c r="RGM34" s="84"/>
      <c r="RGN34" s="84"/>
      <c r="RGO34" s="84"/>
      <c r="RGP34" s="84"/>
      <c r="RGQ34" s="84"/>
      <c r="RGR34" s="84"/>
      <c r="RGS34" s="84"/>
      <c r="RGT34" s="84"/>
      <c r="RGU34" s="84"/>
      <c r="RGV34" s="84"/>
      <c r="RGW34" s="84"/>
      <c r="RGX34" s="84"/>
      <c r="RGY34" s="84"/>
      <c r="RGZ34" s="84"/>
      <c r="RHA34" s="84"/>
      <c r="RHB34" s="84"/>
      <c r="RHC34" s="84"/>
      <c r="RHD34" s="84"/>
      <c r="RHE34" s="84"/>
      <c r="RHF34" s="84"/>
      <c r="RHG34" s="84"/>
      <c r="RHH34" s="84"/>
      <c r="RHI34" s="84"/>
      <c r="RHJ34" s="84"/>
      <c r="RHK34" s="84"/>
      <c r="RHL34" s="84"/>
      <c r="RHM34" s="84"/>
      <c r="RHN34" s="84"/>
      <c r="RHO34" s="84"/>
      <c r="RHP34" s="84"/>
      <c r="RHQ34" s="84"/>
      <c r="RHR34" s="84"/>
      <c r="RHS34" s="84"/>
      <c r="RHT34" s="84"/>
      <c r="RHU34" s="84"/>
      <c r="RHV34" s="84"/>
      <c r="RHW34" s="84"/>
      <c r="RHX34" s="84"/>
      <c r="RHY34" s="84"/>
      <c r="RHZ34" s="84"/>
      <c r="RIA34" s="84"/>
      <c r="RIB34" s="84"/>
      <c r="RIC34" s="84"/>
      <c r="RID34" s="84"/>
      <c r="RIE34" s="84"/>
      <c r="RIF34" s="84"/>
      <c r="RIG34" s="84"/>
      <c r="RIH34" s="84"/>
      <c r="RII34" s="84"/>
      <c r="RIJ34" s="84"/>
      <c r="RIK34" s="84"/>
      <c r="RIL34" s="84"/>
      <c r="RIM34" s="84"/>
      <c r="RIN34" s="84"/>
      <c r="RIO34" s="84"/>
      <c r="RIP34" s="84"/>
      <c r="RIQ34" s="84"/>
      <c r="RIR34" s="84"/>
      <c r="RIS34" s="84"/>
      <c r="RIT34" s="84"/>
      <c r="RIU34" s="84"/>
      <c r="RIV34" s="84"/>
      <c r="RIW34" s="84"/>
      <c r="RIX34" s="84"/>
      <c r="RIY34" s="84"/>
      <c r="RIZ34" s="84"/>
      <c r="RJA34" s="84"/>
      <c r="RJB34" s="84"/>
      <c r="RJC34" s="84"/>
      <c r="RJD34" s="84"/>
      <c r="RJE34" s="84"/>
      <c r="RJF34" s="84"/>
      <c r="RJG34" s="84"/>
      <c r="RJH34" s="84"/>
      <c r="RJI34" s="84"/>
      <c r="RJJ34" s="84"/>
      <c r="RJK34" s="84"/>
      <c r="RJL34" s="84"/>
      <c r="RJM34" s="84"/>
      <c r="RJN34" s="84"/>
      <c r="RJO34" s="84"/>
      <c r="RJP34" s="84"/>
      <c r="RJQ34" s="84"/>
      <c r="RJR34" s="84"/>
      <c r="RJS34" s="84"/>
      <c r="RJT34" s="84"/>
      <c r="RJU34" s="84"/>
      <c r="RJV34" s="84"/>
      <c r="RJW34" s="84"/>
      <c r="RJX34" s="84"/>
      <c r="RJY34" s="84"/>
      <c r="RJZ34" s="84"/>
      <c r="RKA34" s="84"/>
      <c r="RKB34" s="84"/>
      <c r="RKC34" s="84"/>
      <c r="RKD34" s="84"/>
      <c r="RKE34" s="84"/>
      <c r="RKF34" s="84"/>
      <c r="RKG34" s="84"/>
      <c r="RKH34" s="84"/>
      <c r="RKI34" s="84"/>
      <c r="RKJ34" s="84"/>
      <c r="RKK34" s="84"/>
      <c r="RKL34" s="84"/>
      <c r="RKM34" s="84"/>
      <c r="RKN34" s="84"/>
      <c r="RKO34" s="84"/>
      <c r="RKP34" s="84"/>
      <c r="RKQ34" s="84"/>
      <c r="RKR34" s="84"/>
      <c r="RKS34" s="84"/>
      <c r="RKT34" s="84"/>
      <c r="RKU34" s="84"/>
      <c r="RKV34" s="84"/>
      <c r="RKW34" s="84"/>
      <c r="RKX34" s="84"/>
      <c r="RKY34" s="84"/>
      <c r="RKZ34" s="84"/>
      <c r="RLA34" s="84"/>
      <c r="RLB34" s="84"/>
      <c r="RLC34" s="84"/>
      <c r="RLD34" s="84"/>
      <c r="RLE34" s="84"/>
      <c r="RLF34" s="84"/>
      <c r="RLG34" s="84"/>
      <c r="RLH34" s="84"/>
      <c r="RLI34" s="84"/>
      <c r="RLJ34" s="84"/>
      <c r="RLK34" s="84"/>
      <c r="RLL34" s="84"/>
      <c r="RLM34" s="84"/>
      <c r="RLN34" s="84"/>
      <c r="RLO34" s="84"/>
      <c r="RLP34" s="84"/>
      <c r="RLQ34" s="84"/>
      <c r="RLR34" s="84"/>
      <c r="RLS34" s="84"/>
      <c r="RLT34" s="84"/>
      <c r="RLU34" s="84"/>
      <c r="RLV34" s="84"/>
      <c r="RLW34" s="84"/>
      <c r="RLX34" s="84"/>
      <c r="RLY34" s="84"/>
      <c r="RLZ34" s="84"/>
      <c r="RMA34" s="84"/>
      <c r="RMB34" s="84"/>
      <c r="RMC34" s="84"/>
      <c r="RMD34" s="84"/>
      <c r="RME34" s="84"/>
      <c r="RMF34" s="84"/>
      <c r="RMG34" s="84"/>
      <c r="RMH34" s="84"/>
      <c r="RMI34" s="84"/>
      <c r="RMJ34" s="84"/>
      <c r="RMK34" s="84"/>
      <c r="RML34" s="84"/>
      <c r="RMM34" s="84"/>
      <c r="RMN34" s="84"/>
      <c r="RMO34" s="84"/>
      <c r="RMP34" s="84"/>
      <c r="RMQ34" s="84"/>
      <c r="RMR34" s="84"/>
      <c r="RMS34" s="84"/>
      <c r="RMT34" s="84"/>
      <c r="RMU34" s="84"/>
      <c r="RMV34" s="84"/>
      <c r="RMW34" s="84"/>
      <c r="RMX34" s="84"/>
      <c r="RMY34" s="84"/>
      <c r="RMZ34" s="84"/>
      <c r="RNA34" s="84"/>
      <c r="RNB34" s="84"/>
      <c r="RNC34" s="84"/>
      <c r="RND34" s="84"/>
      <c r="RNE34" s="84"/>
      <c r="RNF34" s="84"/>
      <c r="RNG34" s="84"/>
      <c r="RNH34" s="84"/>
      <c r="RNI34" s="84"/>
      <c r="RNJ34" s="84"/>
      <c r="RNK34" s="84"/>
      <c r="RNL34" s="84"/>
      <c r="RNM34" s="84"/>
      <c r="RNN34" s="84"/>
      <c r="RNO34" s="84"/>
      <c r="RNP34" s="84"/>
      <c r="RNQ34" s="84"/>
      <c r="RNR34" s="84"/>
      <c r="RNS34" s="84"/>
      <c r="RNT34" s="84"/>
      <c r="RNU34" s="84"/>
      <c r="RNV34" s="84"/>
      <c r="RNW34" s="84"/>
      <c r="RNX34" s="84"/>
      <c r="RNY34" s="84"/>
      <c r="RNZ34" s="84"/>
      <c r="ROA34" s="84"/>
      <c r="ROB34" s="84"/>
      <c r="ROC34" s="84"/>
      <c r="ROD34" s="84"/>
      <c r="ROE34" s="84"/>
      <c r="ROF34" s="84"/>
      <c r="ROG34" s="84"/>
      <c r="ROH34" s="84"/>
      <c r="ROI34" s="84"/>
      <c r="ROJ34" s="84"/>
      <c r="ROK34" s="84"/>
      <c r="ROL34" s="84"/>
      <c r="ROM34" s="84"/>
      <c r="RON34" s="84"/>
      <c r="ROO34" s="84"/>
      <c r="ROP34" s="84"/>
      <c r="ROQ34" s="84"/>
      <c r="ROR34" s="84"/>
      <c r="ROS34" s="84"/>
      <c r="ROT34" s="84"/>
      <c r="ROU34" s="84"/>
      <c r="ROV34" s="84"/>
      <c r="ROW34" s="84"/>
      <c r="ROX34" s="84"/>
      <c r="ROY34" s="84"/>
      <c r="ROZ34" s="84"/>
      <c r="RPA34" s="84"/>
      <c r="RPB34" s="84"/>
      <c r="RPC34" s="84"/>
      <c r="RPD34" s="84"/>
      <c r="RPE34" s="84"/>
      <c r="RPF34" s="84"/>
      <c r="RPG34" s="84"/>
      <c r="RPH34" s="84"/>
      <c r="RPI34" s="84"/>
      <c r="RPJ34" s="84"/>
      <c r="RPK34" s="84"/>
      <c r="RPL34" s="84"/>
      <c r="RPM34" s="84"/>
      <c r="RPN34" s="84"/>
      <c r="RPO34" s="84"/>
      <c r="RPP34" s="84"/>
      <c r="RPQ34" s="84"/>
      <c r="RPR34" s="84"/>
      <c r="RPS34" s="84"/>
      <c r="RPT34" s="84"/>
      <c r="RPU34" s="84"/>
      <c r="RPV34" s="84"/>
      <c r="RPW34" s="84"/>
      <c r="RPX34" s="84"/>
      <c r="RPY34" s="84"/>
      <c r="RPZ34" s="84"/>
      <c r="RQA34" s="84"/>
      <c r="RQB34" s="84"/>
      <c r="RQC34" s="84"/>
      <c r="RQD34" s="84"/>
      <c r="RQE34" s="84"/>
      <c r="RQF34" s="84"/>
      <c r="RQG34" s="84"/>
      <c r="RQH34" s="84"/>
      <c r="RQI34" s="84"/>
      <c r="RQJ34" s="84"/>
      <c r="RQK34" s="84"/>
      <c r="RQL34" s="84"/>
      <c r="RQM34" s="84"/>
      <c r="RQN34" s="84"/>
      <c r="RQO34" s="84"/>
      <c r="RQP34" s="84"/>
      <c r="RQQ34" s="84"/>
      <c r="RQR34" s="84"/>
      <c r="RQS34" s="84"/>
      <c r="RQT34" s="84"/>
      <c r="RQU34" s="84"/>
      <c r="RQV34" s="84"/>
      <c r="RQW34" s="84"/>
      <c r="RQX34" s="84"/>
      <c r="RQY34" s="84"/>
      <c r="RQZ34" s="84"/>
      <c r="RRA34" s="84"/>
      <c r="RRB34" s="84"/>
      <c r="RRC34" s="84"/>
      <c r="RRD34" s="84"/>
      <c r="RRE34" s="84"/>
      <c r="RRF34" s="84"/>
      <c r="RRG34" s="84"/>
      <c r="RRH34" s="84"/>
      <c r="RRI34" s="84"/>
      <c r="RRJ34" s="84"/>
      <c r="RRK34" s="84"/>
      <c r="RRL34" s="84"/>
      <c r="RRM34" s="84"/>
      <c r="RRN34" s="84"/>
      <c r="RRO34" s="84"/>
      <c r="RRP34" s="84"/>
      <c r="RRQ34" s="84"/>
      <c r="RRR34" s="84"/>
      <c r="RRS34" s="84"/>
      <c r="RRT34" s="84"/>
      <c r="RRU34" s="84"/>
      <c r="RRV34" s="84"/>
      <c r="RRW34" s="84"/>
      <c r="RRX34" s="84"/>
      <c r="RRY34" s="84"/>
      <c r="RRZ34" s="84"/>
      <c r="RSA34" s="84"/>
      <c r="RSB34" s="84"/>
      <c r="RSC34" s="84"/>
      <c r="RSD34" s="84"/>
      <c r="RSE34" s="84"/>
      <c r="RSF34" s="84"/>
      <c r="RSG34" s="84"/>
      <c r="RSH34" s="84"/>
      <c r="RSI34" s="84"/>
      <c r="RSJ34" s="84"/>
      <c r="RSK34" s="84"/>
      <c r="RSL34" s="84"/>
      <c r="RSM34" s="84"/>
      <c r="RSN34" s="84"/>
      <c r="RSO34" s="84"/>
      <c r="RSP34" s="84"/>
      <c r="RSQ34" s="84"/>
      <c r="RSR34" s="84"/>
      <c r="RSS34" s="84"/>
      <c r="RST34" s="84"/>
      <c r="RSU34" s="84"/>
      <c r="RSV34" s="84"/>
      <c r="RSW34" s="84"/>
      <c r="RSX34" s="84"/>
      <c r="RSY34" s="84"/>
      <c r="RSZ34" s="84"/>
      <c r="RTA34" s="84"/>
      <c r="RTB34" s="84"/>
      <c r="RTC34" s="84"/>
      <c r="RTD34" s="84"/>
      <c r="RTE34" s="84"/>
      <c r="RTF34" s="84"/>
      <c r="RTG34" s="84"/>
      <c r="RTH34" s="84"/>
      <c r="RTI34" s="84"/>
      <c r="RTJ34" s="84"/>
      <c r="RTK34" s="84"/>
      <c r="RTL34" s="84"/>
      <c r="RTM34" s="84"/>
      <c r="RTN34" s="84"/>
      <c r="RTO34" s="84"/>
      <c r="RTP34" s="84"/>
      <c r="RTQ34" s="84"/>
      <c r="RTR34" s="84"/>
      <c r="RTS34" s="84"/>
      <c r="RTT34" s="84"/>
      <c r="RTU34" s="84"/>
      <c r="RTV34" s="84"/>
      <c r="RTW34" s="84"/>
      <c r="RTX34" s="84"/>
      <c r="RTY34" s="84"/>
      <c r="RTZ34" s="84"/>
      <c r="RUA34" s="84"/>
      <c r="RUB34" s="84"/>
      <c r="RUC34" s="84"/>
      <c r="RUD34" s="84"/>
      <c r="RUE34" s="84"/>
      <c r="RUF34" s="84"/>
      <c r="RUG34" s="84"/>
      <c r="RUH34" s="84"/>
      <c r="RUI34" s="84"/>
      <c r="RUJ34" s="84"/>
      <c r="RUK34" s="84"/>
      <c r="RUL34" s="84"/>
      <c r="RUM34" s="84"/>
      <c r="RUN34" s="84"/>
      <c r="RUO34" s="84"/>
      <c r="RUP34" s="84"/>
      <c r="RUQ34" s="84"/>
      <c r="RUR34" s="84"/>
      <c r="RUS34" s="84"/>
      <c r="RUT34" s="84"/>
      <c r="RUU34" s="84"/>
      <c r="RUV34" s="84"/>
      <c r="RUW34" s="84"/>
      <c r="RUX34" s="84"/>
      <c r="RUY34" s="84"/>
      <c r="RUZ34" s="84"/>
      <c r="RVA34" s="84"/>
      <c r="RVB34" s="84"/>
      <c r="RVC34" s="84"/>
      <c r="RVD34" s="84"/>
      <c r="RVE34" s="84"/>
      <c r="RVF34" s="84"/>
      <c r="RVG34" s="84"/>
      <c r="RVH34" s="84"/>
      <c r="RVI34" s="84"/>
      <c r="RVJ34" s="84"/>
      <c r="RVK34" s="84"/>
      <c r="RVL34" s="84"/>
      <c r="RVM34" s="84"/>
      <c r="RVN34" s="84"/>
      <c r="RVO34" s="84"/>
      <c r="RVP34" s="84"/>
      <c r="RVQ34" s="84"/>
      <c r="RVR34" s="84"/>
      <c r="RVS34" s="84"/>
      <c r="RVT34" s="84"/>
      <c r="RVU34" s="84"/>
      <c r="RVV34" s="84"/>
      <c r="RVW34" s="84"/>
      <c r="RVX34" s="84"/>
      <c r="RVY34" s="84"/>
      <c r="RVZ34" s="84"/>
      <c r="RWA34" s="84"/>
      <c r="RWB34" s="84"/>
      <c r="RWC34" s="84"/>
      <c r="RWD34" s="84"/>
      <c r="RWE34" s="84"/>
      <c r="RWF34" s="84"/>
      <c r="RWG34" s="84"/>
      <c r="RWH34" s="84"/>
      <c r="RWI34" s="84"/>
      <c r="RWJ34" s="84"/>
      <c r="RWK34" s="84"/>
      <c r="RWL34" s="84"/>
      <c r="RWM34" s="84"/>
      <c r="RWN34" s="84"/>
      <c r="RWO34" s="84"/>
      <c r="RWP34" s="84"/>
      <c r="RWQ34" s="84"/>
      <c r="RWR34" s="84"/>
      <c r="RWS34" s="84"/>
      <c r="RWT34" s="84"/>
      <c r="RWU34" s="84"/>
      <c r="RWV34" s="84"/>
      <c r="RWW34" s="84"/>
      <c r="RWX34" s="84"/>
      <c r="RWY34" s="84"/>
      <c r="RWZ34" s="84"/>
      <c r="RXA34" s="84"/>
      <c r="RXB34" s="84"/>
      <c r="RXC34" s="84"/>
      <c r="RXD34" s="84"/>
      <c r="RXE34" s="84"/>
      <c r="RXF34" s="84"/>
      <c r="RXG34" s="84"/>
      <c r="RXH34" s="84"/>
      <c r="RXI34" s="84"/>
      <c r="RXJ34" s="84"/>
      <c r="RXK34" s="84"/>
      <c r="RXL34" s="84"/>
      <c r="RXM34" s="84"/>
      <c r="RXN34" s="84"/>
      <c r="RXO34" s="84"/>
      <c r="RXP34" s="84"/>
      <c r="RXQ34" s="84"/>
      <c r="RXR34" s="84"/>
      <c r="RXS34" s="84"/>
      <c r="RXT34" s="84"/>
      <c r="RXU34" s="84"/>
      <c r="RXV34" s="84"/>
      <c r="RXW34" s="84"/>
      <c r="RXX34" s="84"/>
      <c r="RXY34" s="84"/>
      <c r="RXZ34" s="84"/>
      <c r="RYA34" s="84"/>
      <c r="RYB34" s="84"/>
      <c r="RYC34" s="84"/>
      <c r="RYD34" s="84"/>
      <c r="RYE34" s="84"/>
      <c r="RYF34" s="84"/>
      <c r="RYG34" s="84"/>
      <c r="RYH34" s="84"/>
      <c r="RYI34" s="84"/>
      <c r="RYJ34" s="84"/>
      <c r="RYK34" s="84"/>
      <c r="RYL34" s="84"/>
      <c r="RYM34" s="84"/>
      <c r="RYN34" s="84"/>
      <c r="RYO34" s="84"/>
      <c r="RYP34" s="84"/>
      <c r="RYQ34" s="84"/>
      <c r="RYR34" s="84"/>
      <c r="RYS34" s="84"/>
      <c r="RYT34" s="84"/>
      <c r="RYU34" s="84"/>
      <c r="RYV34" s="84"/>
      <c r="RYW34" s="84"/>
      <c r="RYX34" s="84"/>
      <c r="RYY34" s="84"/>
      <c r="RYZ34" s="84"/>
      <c r="RZA34" s="84"/>
      <c r="RZB34" s="84"/>
      <c r="RZC34" s="84"/>
      <c r="RZD34" s="84"/>
      <c r="RZE34" s="84"/>
      <c r="RZF34" s="84"/>
      <c r="RZG34" s="84"/>
      <c r="RZH34" s="84"/>
      <c r="RZI34" s="84"/>
      <c r="RZJ34" s="84"/>
      <c r="RZK34" s="84"/>
      <c r="RZL34" s="84"/>
      <c r="RZM34" s="84"/>
      <c r="RZN34" s="84"/>
      <c r="RZO34" s="84"/>
      <c r="RZP34" s="84"/>
      <c r="RZQ34" s="84"/>
      <c r="RZR34" s="84"/>
      <c r="RZS34" s="84"/>
      <c r="RZT34" s="84"/>
      <c r="RZU34" s="84"/>
      <c r="RZV34" s="84"/>
      <c r="RZW34" s="84"/>
      <c r="RZX34" s="84"/>
      <c r="RZY34" s="84"/>
      <c r="RZZ34" s="84"/>
      <c r="SAA34" s="84"/>
      <c r="SAB34" s="84"/>
      <c r="SAC34" s="84"/>
      <c r="SAD34" s="84"/>
      <c r="SAE34" s="84"/>
      <c r="SAF34" s="84"/>
      <c r="SAG34" s="84"/>
      <c r="SAH34" s="84"/>
      <c r="SAI34" s="84"/>
      <c r="SAJ34" s="84"/>
      <c r="SAK34" s="84"/>
      <c r="SAL34" s="84"/>
      <c r="SAM34" s="84"/>
      <c r="SAN34" s="84"/>
      <c r="SAO34" s="84"/>
      <c r="SAP34" s="84"/>
      <c r="SAQ34" s="84"/>
      <c r="SAR34" s="84"/>
      <c r="SAS34" s="84"/>
      <c r="SAT34" s="84"/>
      <c r="SAU34" s="84"/>
      <c r="SAV34" s="84"/>
      <c r="SAW34" s="84"/>
      <c r="SAX34" s="84"/>
      <c r="SAY34" s="84"/>
      <c r="SAZ34" s="84"/>
      <c r="SBA34" s="84"/>
      <c r="SBB34" s="84"/>
      <c r="SBC34" s="84"/>
      <c r="SBD34" s="84"/>
      <c r="SBE34" s="84"/>
      <c r="SBF34" s="84"/>
      <c r="SBG34" s="84"/>
      <c r="SBH34" s="84"/>
      <c r="SBI34" s="84"/>
      <c r="SBJ34" s="84"/>
      <c r="SBK34" s="84"/>
      <c r="SBL34" s="84"/>
      <c r="SBM34" s="84"/>
      <c r="SBN34" s="84"/>
      <c r="SBO34" s="84"/>
      <c r="SBP34" s="84"/>
      <c r="SBQ34" s="84"/>
      <c r="SBR34" s="84"/>
      <c r="SBS34" s="84"/>
      <c r="SBT34" s="84"/>
      <c r="SBU34" s="84"/>
      <c r="SBV34" s="84"/>
      <c r="SBW34" s="84"/>
      <c r="SBX34" s="84"/>
      <c r="SBY34" s="84"/>
      <c r="SBZ34" s="84"/>
      <c r="SCA34" s="84"/>
      <c r="SCB34" s="84"/>
      <c r="SCC34" s="84"/>
      <c r="SCD34" s="84"/>
      <c r="SCE34" s="84"/>
      <c r="SCF34" s="84"/>
      <c r="SCG34" s="84"/>
      <c r="SCH34" s="84"/>
      <c r="SCI34" s="84"/>
      <c r="SCJ34" s="84"/>
      <c r="SCK34" s="84"/>
      <c r="SCL34" s="84"/>
      <c r="SCM34" s="84"/>
      <c r="SCN34" s="84"/>
      <c r="SCO34" s="84"/>
      <c r="SCP34" s="84"/>
      <c r="SCQ34" s="84"/>
      <c r="SCR34" s="84"/>
      <c r="SCS34" s="84"/>
      <c r="SCT34" s="84"/>
      <c r="SCU34" s="84"/>
      <c r="SCV34" s="84"/>
      <c r="SCW34" s="84"/>
      <c r="SCX34" s="84"/>
      <c r="SCY34" s="84"/>
      <c r="SCZ34" s="84"/>
      <c r="SDA34" s="84"/>
      <c r="SDB34" s="84"/>
      <c r="SDC34" s="84"/>
      <c r="SDD34" s="84"/>
      <c r="SDE34" s="84"/>
      <c r="SDF34" s="84"/>
      <c r="SDG34" s="84"/>
      <c r="SDH34" s="84"/>
      <c r="SDI34" s="84"/>
      <c r="SDJ34" s="84"/>
      <c r="SDK34" s="84"/>
      <c r="SDL34" s="84"/>
      <c r="SDM34" s="84"/>
      <c r="SDN34" s="84"/>
      <c r="SDO34" s="84"/>
      <c r="SDP34" s="84"/>
      <c r="SDQ34" s="84"/>
      <c r="SDR34" s="84"/>
      <c r="SDS34" s="84"/>
      <c r="SDT34" s="84"/>
      <c r="SDU34" s="84"/>
      <c r="SDV34" s="84"/>
      <c r="SDW34" s="84"/>
      <c r="SDX34" s="84"/>
      <c r="SDY34" s="84"/>
      <c r="SDZ34" s="84"/>
      <c r="SEA34" s="84"/>
      <c r="SEB34" s="84"/>
      <c r="SEC34" s="84"/>
      <c r="SED34" s="84"/>
      <c r="SEE34" s="84"/>
      <c r="SEF34" s="84"/>
      <c r="SEG34" s="84"/>
      <c r="SEH34" s="84"/>
      <c r="SEI34" s="84"/>
      <c r="SEJ34" s="84"/>
      <c r="SEK34" s="84"/>
      <c r="SEL34" s="84"/>
      <c r="SEM34" s="84"/>
      <c r="SEN34" s="84"/>
      <c r="SEO34" s="84"/>
      <c r="SEP34" s="84"/>
      <c r="SEQ34" s="84"/>
      <c r="SER34" s="84"/>
      <c r="SES34" s="84"/>
      <c r="SET34" s="84"/>
      <c r="SEU34" s="84"/>
      <c r="SEV34" s="84"/>
      <c r="SEW34" s="84"/>
      <c r="SEX34" s="84"/>
      <c r="SEY34" s="84"/>
      <c r="SEZ34" s="84"/>
      <c r="SFA34" s="84"/>
      <c r="SFB34" s="84"/>
      <c r="SFC34" s="84"/>
      <c r="SFD34" s="84"/>
      <c r="SFE34" s="84"/>
      <c r="SFF34" s="84"/>
      <c r="SFG34" s="84"/>
      <c r="SFH34" s="84"/>
      <c r="SFI34" s="84"/>
      <c r="SFJ34" s="84"/>
      <c r="SFK34" s="84"/>
      <c r="SFL34" s="84"/>
      <c r="SFM34" s="84"/>
      <c r="SFN34" s="84"/>
      <c r="SFO34" s="84"/>
      <c r="SFP34" s="84"/>
      <c r="SFQ34" s="84"/>
      <c r="SFR34" s="84"/>
      <c r="SFS34" s="84"/>
      <c r="SFT34" s="84"/>
      <c r="SFU34" s="84"/>
      <c r="SFV34" s="84"/>
      <c r="SFW34" s="84"/>
      <c r="SFX34" s="84"/>
      <c r="SFY34" s="84"/>
      <c r="SFZ34" s="84"/>
      <c r="SGA34" s="84"/>
      <c r="SGB34" s="84"/>
      <c r="SGC34" s="84"/>
      <c r="SGD34" s="84"/>
      <c r="SGE34" s="84"/>
      <c r="SGF34" s="84"/>
      <c r="SGG34" s="84"/>
      <c r="SGH34" s="84"/>
      <c r="SGI34" s="84"/>
      <c r="SGJ34" s="84"/>
      <c r="SGK34" s="84"/>
      <c r="SGL34" s="84"/>
      <c r="SGM34" s="84"/>
      <c r="SGN34" s="84"/>
      <c r="SGO34" s="84"/>
      <c r="SGP34" s="84"/>
      <c r="SGQ34" s="84"/>
      <c r="SGR34" s="84"/>
      <c r="SGS34" s="84"/>
      <c r="SGT34" s="84"/>
      <c r="SGU34" s="84"/>
      <c r="SGV34" s="84"/>
      <c r="SGW34" s="84"/>
      <c r="SGX34" s="84"/>
      <c r="SGY34" s="84"/>
      <c r="SGZ34" s="84"/>
      <c r="SHA34" s="84"/>
      <c r="SHB34" s="84"/>
      <c r="SHC34" s="84"/>
      <c r="SHD34" s="84"/>
      <c r="SHE34" s="84"/>
      <c r="SHF34" s="84"/>
      <c r="SHG34" s="84"/>
      <c r="SHH34" s="84"/>
      <c r="SHI34" s="84"/>
      <c r="SHJ34" s="84"/>
      <c r="SHK34" s="84"/>
      <c r="SHL34" s="84"/>
      <c r="SHM34" s="84"/>
      <c r="SHN34" s="84"/>
      <c r="SHO34" s="84"/>
      <c r="SHP34" s="84"/>
      <c r="SHQ34" s="84"/>
      <c r="SHR34" s="84"/>
      <c r="SHS34" s="84"/>
      <c r="SHT34" s="84"/>
      <c r="SHU34" s="84"/>
      <c r="SHV34" s="84"/>
      <c r="SHW34" s="84"/>
      <c r="SHX34" s="84"/>
      <c r="SHY34" s="84"/>
      <c r="SHZ34" s="84"/>
      <c r="SIA34" s="84"/>
      <c r="SIB34" s="84"/>
      <c r="SIC34" s="84"/>
      <c r="SID34" s="84"/>
      <c r="SIE34" s="84"/>
      <c r="SIF34" s="84"/>
      <c r="SIG34" s="84"/>
      <c r="SIH34" s="84"/>
      <c r="SII34" s="84"/>
      <c r="SIJ34" s="84"/>
      <c r="SIK34" s="84"/>
      <c r="SIL34" s="84"/>
      <c r="SIM34" s="84"/>
      <c r="SIN34" s="84"/>
      <c r="SIO34" s="84"/>
      <c r="SIP34" s="84"/>
      <c r="SIQ34" s="84"/>
      <c r="SIR34" s="84"/>
      <c r="SIS34" s="84"/>
      <c r="SIT34" s="84"/>
      <c r="SIU34" s="84"/>
      <c r="SIV34" s="84"/>
      <c r="SIW34" s="84"/>
      <c r="SIX34" s="84"/>
      <c r="SIY34" s="84"/>
      <c r="SIZ34" s="84"/>
      <c r="SJA34" s="84"/>
      <c r="SJB34" s="84"/>
      <c r="SJC34" s="84"/>
      <c r="SJD34" s="84"/>
      <c r="SJE34" s="84"/>
      <c r="SJF34" s="84"/>
      <c r="SJG34" s="84"/>
      <c r="SJH34" s="84"/>
      <c r="SJI34" s="84"/>
      <c r="SJJ34" s="84"/>
      <c r="SJK34" s="84"/>
      <c r="SJL34" s="84"/>
      <c r="SJM34" s="84"/>
      <c r="SJN34" s="84"/>
      <c r="SJO34" s="84"/>
      <c r="SJP34" s="84"/>
      <c r="SJQ34" s="84"/>
      <c r="SJR34" s="84"/>
      <c r="SJS34" s="84"/>
      <c r="SJT34" s="84"/>
      <c r="SJU34" s="84"/>
      <c r="SJV34" s="84"/>
      <c r="SJW34" s="84"/>
      <c r="SJX34" s="84"/>
      <c r="SJY34" s="84"/>
      <c r="SJZ34" s="84"/>
      <c r="SKA34" s="84"/>
      <c r="SKB34" s="84"/>
      <c r="SKC34" s="84"/>
      <c r="SKD34" s="84"/>
      <c r="SKE34" s="84"/>
      <c r="SKF34" s="84"/>
      <c r="SKG34" s="84"/>
      <c r="SKH34" s="84"/>
      <c r="SKI34" s="84"/>
      <c r="SKJ34" s="84"/>
      <c r="SKK34" s="84"/>
      <c r="SKL34" s="84"/>
      <c r="SKM34" s="84"/>
      <c r="SKN34" s="84"/>
      <c r="SKO34" s="84"/>
      <c r="SKP34" s="84"/>
      <c r="SKQ34" s="84"/>
      <c r="SKR34" s="84"/>
      <c r="SKS34" s="84"/>
      <c r="SKT34" s="84"/>
      <c r="SKU34" s="84"/>
      <c r="SKV34" s="84"/>
      <c r="SKW34" s="84"/>
      <c r="SKX34" s="84"/>
      <c r="SKY34" s="84"/>
      <c r="SKZ34" s="84"/>
      <c r="SLA34" s="84"/>
      <c r="SLB34" s="84"/>
      <c r="SLC34" s="84"/>
      <c r="SLD34" s="84"/>
      <c r="SLE34" s="84"/>
      <c r="SLF34" s="84"/>
      <c r="SLG34" s="84"/>
      <c r="SLH34" s="84"/>
      <c r="SLI34" s="84"/>
      <c r="SLJ34" s="84"/>
      <c r="SLK34" s="84"/>
      <c r="SLL34" s="84"/>
      <c r="SLM34" s="84"/>
      <c r="SLN34" s="84"/>
      <c r="SLO34" s="84"/>
      <c r="SLP34" s="84"/>
      <c r="SLQ34" s="84"/>
      <c r="SLR34" s="84"/>
      <c r="SLS34" s="84"/>
      <c r="SLT34" s="84"/>
      <c r="SLU34" s="84"/>
      <c r="SLV34" s="84"/>
      <c r="SLW34" s="84"/>
      <c r="SLX34" s="84"/>
      <c r="SLY34" s="84"/>
      <c r="SLZ34" s="84"/>
      <c r="SMA34" s="84"/>
      <c r="SMB34" s="84"/>
      <c r="SMC34" s="84"/>
      <c r="SMD34" s="84"/>
      <c r="SME34" s="84"/>
      <c r="SMF34" s="84"/>
      <c r="SMG34" s="84"/>
      <c r="SMH34" s="84"/>
      <c r="SMI34" s="84"/>
      <c r="SMJ34" s="84"/>
      <c r="SMK34" s="84"/>
      <c r="SML34" s="84"/>
      <c r="SMM34" s="84"/>
      <c r="SMN34" s="84"/>
      <c r="SMO34" s="84"/>
      <c r="SMP34" s="84"/>
      <c r="SMQ34" s="84"/>
      <c r="SMR34" s="84"/>
      <c r="SMS34" s="84"/>
      <c r="SMT34" s="84"/>
      <c r="SMU34" s="84"/>
      <c r="SMV34" s="84"/>
      <c r="SMW34" s="84"/>
      <c r="SMX34" s="84"/>
      <c r="SMY34" s="84"/>
      <c r="SMZ34" s="84"/>
      <c r="SNA34" s="84"/>
      <c r="SNB34" s="84"/>
      <c r="SNC34" s="84"/>
      <c r="SND34" s="84"/>
      <c r="SNE34" s="84"/>
      <c r="SNF34" s="84"/>
      <c r="SNG34" s="84"/>
      <c r="SNH34" s="84"/>
      <c r="SNI34" s="84"/>
      <c r="SNJ34" s="84"/>
      <c r="SNK34" s="84"/>
      <c r="SNL34" s="84"/>
      <c r="SNM34" s="84"/>
      <c r="SNN34" s="84"/>
      <c r="SNO34" s="84"/>
      <c r="SNP34" s="84"/>
      <c r="SNQ34" s="84"/>
      <c r="SNR34" s="84"/>
      <c r="SNS34" s="84"/>
      <c r="SNT34" s="84"/>
      <c r="SNU34" s="84"/>
      <c r="SNV34" s="84"/>
      <c r="SNW34" s="84"/>
      <c r="SNX34" s="84"/>
      <c r="SNY34" s="84"/>
      <c r="SNZ34" s="84"/>
      <c r="SOA34" s="84"/>
      <c r="SOB34" s="84"/>
      <c r="SOC34" s="84"/>
      <c r="SOD34" s="84"/>
      <c r="SOE34" s="84"/>
      <c r="SOF34" s="84"/>
      <c r="SOG34" s="84"/>
      <c r="SOH34" s="84"/>
      <c r="SOI34" s="84"/>
      <c r="SOJ34" s="84"/>
      <c r="SOK34" s="84"/>
      <c r="SOL34" s="84"/>
      <c r="SOM34" s="84"/>
      <c r="SON34" s="84"/>
      <c r="SOO34" s="84"/>
      <c r="SOP34" s="84"/>
      <c r="SOQ34" s="84"/>
      <c r="SOR34" s="84"/>
      <c r="SOS34" s="84"/>
      <c r="SOT34" s="84"/>
      <c r="SOU34" s="84"/>
      <c r="SOV34" s="84"/>
      <c r="SOW34" s="84"/>
      <c r="SOX34" s="84"/>
      <c r="SOY34" s="84"/>
      <c r="SOZ34" s="84"/>
      <c r="SPA34" s="84"/>
      <c r="SPB34" s="84"/>
      <c r="SPC34" s="84"/>
      <c r="SPD34" s="84"/>
      <c r="SPE34" s="84"/>
      <c r="SPF34" s="84"/>
      <c r="SPG34" s="84"/>
      <c r="SPH34" s="84"/>
      <c r="SPI34" s="84"/>
      <c r="SPJ34" s="84"/>
      <c r="SPK34" s="84"/>
      <c r="SPL34" s="84"/>
      <c r="SPM34" s="84"/>
      <c r="SPN34" s="84"/>
      <c r="SPO34" s="84"/>
      <c r="SPP34" s="84"/>
      <c r="SPQ34" s="84"/>
      <c r="SPR34" s="84"/>
      <c r="SPS34" s="84"/>
      <c r="SPT34" s="84"/>
      <c r="SPU34" s="84"/>
      <c r="SPV34" s="84"/>
      <c r="SPW34" s="84"/>
      <c r="SPX34" s="84"/>
      <c r="SPY34" s="84"/>
      <c r="SPZ34" s="84"/>
      <c r="SQA34" s="84"/>
      <c r="SQB34" s="84"/>
      <c r="SQC34" s="84"/>
      <c r="SQD34" s="84"/>
      <c r="SQE34" s="84"/>
      <c r="SQF34" s="84"/>
      <c r="SQG34" s="84"/>
      <c r="SQH34" s="84"/>
      <c r="SQI34" s="84"/>
      <c r="SQJ34" s="84"/>
      <c r="SQK34" s="84"/>
      <c r="SQL34" s="84"/>
      <c r="SQM34" s="84"/>
      <c r="SQN34" s="84"/>
      <c r="SQO34" s="84"/>
      <c r="SQP34" s="84"/>
      <c r="SQQ34" s="84"/>
      <c r="SQR34" s="84"/>
      <c r="SQS34" s="84"/>
      <c r="SQT34" s="84"/>
      <c r="SQU34" s="84"/>
      <c r="SQV34" s="84"/>
      <c r="SQW34" s="84"/>
      <c r="SQX34" s="84"/>
      <c r="SQY34" s="84"/>
      <c r="SQZ34" s="84"/>
      <c r="SRA34" s="84"/>
      <c r="SRB34" s="84"/>
      <c r="SRC34" s="84"/>
      <c r="SRD34" s="84"/>
      <c r="SRE34" s="84"/>
      <c r="SRF34" s="84"/>
      <c r="SRG34" s="84"/>
      <c r="SRH34" s="84"/>
      <c r="SRI34" s="84"/>
      <c r="SRJ34" s="84"/>
      <c r="SRK34" s="84"/>
      <c r="SRL34" s="84"/>
      <c r="SRM34" s="84"/>
      <c r="SRN34" s="84"/>
      <c r="SRO34" s="84"/>
      <c r="SRP34" s="84"/>
      <c r="SRQ34" s="84"/>
      <c r="SRR34" s="84"/>
      <c r="SRS34" s="84"/>
      <c r="SRT34" s="84"/>
      <c r="SRU34" s="84"/>
      <c r="SRV34" s="84"/>
      <c r="SRW34" s="84"/>
      <c r="SRX34" s="84"/>
      <c r="SRY34" s="84"/>
      <c r="SRZ34" s="84"/>
      <c r="SSA34" s="84"/>
      <c r="SSB34" s="84"/>
      <c r="SSC34" s="84"/>
      <c r="SSD34" s="84"/>
      <c r="SSE34" s="84"/>
      <c r="SSF34" s="84"/>
      <c r="SSG34" s="84"/>
      <c r="SSH34" s="84"/>
      <c r="SSI34" s="84"/>
      <c r="SSJ34" s="84"/>
      <c r="SSK34" s="84"/>
      <c r="SSL34" s="84"/>
      <c r="SSM34" s="84"/>
      <c r="SSN34" s="84"/>
      <c r="SSO34" s="84"/>
      <c r="SSP34" s="84"/>
      <c r="SSQ34" s="84"/>
      <c r="SSR34" s="84"/>
      <c r="SSS34" s="84"/>
      <c r="SST34" s="84"/>
      <c r="SSU34" s="84"/>
      <c r="SSV34" s="84"/>
      <c r="SSW34" s="84"/>
      <c r="SSX34" s="84"/>
      <c r="SSY34" s="84"/>
      <c r="SSZ34" s="84"/>
      <c r="STA34" s="84"/>
      <c r="STB34" s="84"/>
      <c r="STC34" s="84"/>
      <c r="STD34" s="84"/>
      <c r="STE34" s="84"/>
      <c r="STF34" s="84"/>
      <c r="STG34" s="84"/>
      <c r="STH34" s="84"/>
      <c r="STI34" s="84"/>
      <c r="STJ34" s="84"/>
      <c r="STK34" s="84"/>
      <c r="STL34" s="84"/>
      <c r="STM34" s="84"/>
      <c r="STN34" s="84"/>
      <c r="STO34" s="84"/>
      <c r="STP34" s="84"/>
      <c r="STQ34" s="84"/>
      <c r="STR34" s="84"/>
      <c r="STS34" s="84"/>
      <c r="STT34" s="84"/>
      <c r="STU34" s="84"/>
      <c r="STV34" s="84"/>
      <c r="STW34" s="84"/>
      <c r="STX34" s="84"/>
      <c r="STY34" s="84"/>
      <c r="STZ34" s="84"/>
      <c r="SUA34" s="84"/>
      <c r="SUB34" s="84"/>
      <c r="SUC34" s="84"/>
      <c r="SUD34" s="84"/>
      <c r="SUE34" s="84"/>
      <c r="SUF34" s="84"/>
      <c r="SUG34" s="84"/>
      <c r="SUH34" s="84"/>
      <c r="SUI34" s="84"/>
      <c r="SUJ34" s="84"/>
      <c r="SUK34" s="84"/>
      <c r="SUL34" s="84"/>
      <c r="SUM34" s="84"/>
      <c r="SUN34" s="84"/>
      <c r="SUO34" s="84"/>
      <c r="SUP34" s="84"/>
      <c r="SUQ34" s="84"/>
      <c r="SUR34" s="84"/>
      <c r="SUS34" s="84"/>
      <c r="SUT34" s="84"/>
      <c r="SUU34" s="84"/>
      <c r="SUV34" s="84"/>
      <c r="SUW34" s="84"/>
      <c r="SUX34" s="84"/>
      <c r="SUY34" s="84"/>
      <c r="SUZ34" s="84"/>
      <c r="SVA34" s="84"/>
      <c r="SVB34" s="84"/>
      <c r="SVC34" s="84"/>
      <c r="SVD34" s="84"/>
      <c r="SVE34" s="84"/>
      <c r="SVF34" s="84"/>
      <c r="SVG34" s="84"/>
      <c r="SVH34" s="84"/>
      <c r="SVI34" s="84"/>
      <c r="SVJ34" s="84"/>
      <c r="SVK34" s="84"/>
      <c r="SVL34" s="84"/>
      <c r="SVM34" s="84"/>
      <c r="SVN34" s="84"/>
      <c r="SVO34" s="84"/>
      <c r="SVP34" s="84"/>
      <c r="SVQ34" s="84"/>
      <c r="SVR34" s="84"/>
      <c r="SVS34" s="84"/>
      <c r="SVT34" s="84"/>
      <c r="SVU34" s="84"/>
      <c r="SVV34" s="84"/>
      <c r="SVW34" s="84"/>
      <c r="SVX34" s="84"/>
      <c r="SVY34" s="84"/>
      <c r="SVZ34" s="84"/>
      <c r="SWA34" s="84"/>
      <c r="SWB34" s="84"/>
      <c r="SWC34" s="84"/>
      <c r="SWD34" s="84"/>
      <c r="SWE34" s="84"/>
      <c r="SWF34" s="84"/>
      <c r="SWG34" s="84"/>
      <c r="SWH34" s="84"/>
      <c r="SWI34" s="84"/>
      <c r="SWJ34" s="84"/>
      <c r="SWK34" s="84"/>
      <c r="SWL34" s="84"/>
      <c r="SWM34" s="84"/>
      <c r="SWN34" s="84"/>
      <c r="SWO34" s="84"/>
      <c r="SWP34" s="84"/>
      <c r="SWQ34" s="84"/>
      <c r="SWR34" s="84"/>
      <c r="SWS34" s="84"/>
      <c r="SWT34" s="84"/>
      <c r="SWU34" s="84"/>
      <c r="SWV34" s="84"/>
      <c r="SWW34" s="84"/>
      <c r="SWX34" s="84"/>
      <c r="SWY34" s="84"/>
      <c r="SWZ34" s="84"/>
      <c r="SXA34" s="84"/>
      <c r="SXB34" s="84"/>
      <c r="SXC34" s="84"/>
      <c r="SXD34" s="84"/>
      <c r="SXE34" s="84"/>
      <c r="SXF34" s="84"/>
      <c r="SXG34" s="84"/>
      <c r="SXH34" s="84"/>
      <c r="SXI34" s="84"/>
      <c r="SXJ34" s="84"/>
      <c r="SXK34" s="84"/>
      <c r="SXL34" s="84"/>
      <c r="SXM34" s="84"/>
      <c r="SXN34" s="84"/>
      <c r="SXO34" s="84"/>
      <c r="SXP34" s="84"/>
      <c r="SXQ34" s="84"/>
      <c r="SXR34" s="84"/>
      <c r="SXS34" s="84"/>
      <c r="SXT34" s="84"/>
      <c r="SXU34" s="84"/>
      <c r="SXV34" s="84"/>
      <c r="SXW34" s="84"/>
      <c r="SXX34" s="84"/>
      <c r="SXY34" s="84"/>
      <c r="SXZ34" s="84"/>
      <c r="SYA34" s="84"/>
      <c r="SYB34" s="84"/>
      <c r="SYC34" s="84"/>
      <c r="SYD34" s="84"/>
      <c r="SYE34" s="84"/>
      <c r="SYF34" s="84"/>
      <c r="SYG34" s="84"/>
      <c r="SYH34" s="84"/>
      <c r="SYI34" s="84"/>
      <c r="SYJ34" s="84"/>
      <c r="SYK34" s="84"/>
      <c r="SYL34" s="84"/>
      <c r="SYM34" s="84"/>
      <c r="SYN34" s="84"/>
      <c r="SYO34" s="84"/>
      <c r="SYP34" s="84"/>
      <c r="SYQ34" s="84"/>
      <c r="SYR34" s="84"/>
      <c r="SYS34" s="84"/>
      <c r="SYT34" s="84"/>
      <c r="SYU34" s="84"/>
      <c r="SYV34" s="84"/>
      <c r="SYW34" s="84"/>
      <c r="SYX34" s="84"/>
      <c r="SYY34" s="84"/>
      <c r="SYZ34" s="84"/>
      <c r="SZA34" s="84"/>
      <c r="SZB34" s="84"/>
      <c r="SZC34" s="84"/>
      <c r="SZD34" s="84"/>
      <c r="SZE34" s="84"/>
      <c r="SZF34" s="84"/>
      <c r="SZG34" s="84"/>
      <c r="SZH34" s="84"/>
      <c r="SZI34" s="84"/>
      <c r="SZJ34" s="84"/>
      <c r="SZK34" s="84"/>
      <c r="SZL34" s="84"/>
      <c r="SZM34" s="84"/>
      <c r="SZN34" s="84"/>
      <c r="SZO34" s="84"/>
      <c r="SZP34" s="84"/>
      <c r="SZQ34" s="84"/>
      <c r="SZR34" s="84"/>
      <c r="SZS34" s="84"/>
      <c r="SZT34" s="84"/>
      <c r="SZU34" s="84"/>
      <c r="SZV34" s="84"/>
      <c r="SZW34" s="84"/>
      <c r="SZX34" s="84"/>
      <c r="SZY34" s="84"/>
      <c r="SZZ34" s="84"/>
      <c r="TAA34" s="84"/>
      <c r="TAB34" s="84"/>
      <c r="TAC34" s="84"/>
      <c r="TAD34" s="84"/>
      <c r="TAE34" s="84"/>
      <c r="TAF34" s="84"/>
      <c r="TAG34" s="84"/>
      <c r="TAH34" s="84"/>
      <c r="TAI34" s="84"/>
      <c r="TAJ34" s="84"/>
      <c r="TAK34" s="84"/>
      <c r="TAL34" s="84"/>
      <c r="TAM34" s="84"/>
      <c r="TAN34" s="84"/>
      <c r="TAO34" s="84"/>
      <c r="TAP34" s="84"/>
      <c r="TAQ34" s="84"/>
      <c r="TAR34" s="84"/>
      <c r="TAS34" s="84"/>
      <c r="TAT34" s="84"/>
      <c r="TAU34" s="84"/>
      <c r="TAV34" s="84"/>
      <c r="TAW34" s="84"/>
      <c r="TAX34" s="84"/>
      <c r="TAY34" s="84"/>
      <c r="TAZ34" s="84"/>
      <c r="TBA34" s="84"/>
      <c r="TBB34" s="84"/>
      <c r="TBC34" s="84"/>
      <c r="TBD34" s="84"/>
      <c r="TBE34" s="84"/>
      <c r="TBF34" s="84"/>
      <c r="TBG34" s="84"/>
      <c r="TBH34" s="84"/>
      <c r="TBI34" s="84"/>
      <c r="TBJ34" s="84"/>
      <c r="TBK34" s="84"/>
      <c r="TBL34" s="84"/>
      <c r="TBM34" s="84"/>
      <c r="TBN34" s="84"/>
      <c r="TBO34" s="84"/>
      <c r="TBP34" s="84"/>
      <c r="TBQ34" s="84"/>
      <c r="TBR34" s="84"/>
      <c r="TBS34" s="84"/>
      <c r="TBT34" s="84"/>
      <c r="TBU34" s="84"/>
      <c r="TBV34" s="84"/>
      <c r="TBW34" s="84"/>
      <c r="TBX34" s="84"/>
      <c r="TBY34" s="84"/>
      <c r="TBZ34" s="84"/>
      <c r="TCA34" s="84"/>
      <c r="TCB34" s="84"/>
      <c r="TCC34" s="84"/>
      <c r="TCD34" s="84"/>
      <c r="TCE34" s="84"/>
      <c r="TCF34" s="84"/>
      <c r="TCG34" s="84"/>
      <c r="TCH34" s="84"/>
      <c r="TCI34" s="84"/>
      <c r="TCJ34" s="84"/>
      <c r="TCK34" s="84"/>
      <c r="TCL34" s="84"/>
      <c r="TCM34" s="84"/>
      <c r="TCN34" s="84"/>
      <c r="TCO34" s="84"/>
      <c r="TCP34" s="84"/>
      <c r="TCQ34" s="84"/>
      <c r="TCR34" s="84"/>
      <c r="TCS34" s="84"/>
      <c r="TCT34" s="84"/>
      <c r="TCU34" s="84"/>
      <c r="TCV34" s="84"/>
      <c r="TCW34" s="84"/>
      <c r="TCX34" s="84"/>
      <c r="TCY34" s="84"/>
      <c r="TCZ34" s="84"/>
      <c r="TDA34" s="84"/>
      <c r="TDB34" s="84"/>
      <c r="TDC34" s="84"/>
      <c r="TDD34" s="84"/>
      <c r="TDE34" s="84"/>
      <c r="TDF34" s="84"/>
      <c r="TDG34" s="84"/>
      <c r="TDH34" s="84"/>
      <c r="TDI34" s="84"/>
      <c r="TDJ34" s="84"/>
      <c r="TDK34" s="84"/>
      <c r="TDL34" s="84"/>
      <c r="TDM34" s="84"/>
      <c r="TDN34" s="84"/>
      <c r="TDO34" s="84"/>
      <c r="TDP34" s="84"/>
      <c r="TDQ34" s="84"/>
      <c r="TDR34" s="84"/>
      <c r="TDS34" s="84"/>
      <c r="TDT34" s="84"/>
      <c r="TDU34" s="84"/>
      <c r="TDV34" s="84"/>
      <c r="TDW34" s="84"/>
      <c r="TDX34" s="84"/>
      <c r="TDY34" s="84"/>
      <c r="TDZ34" s="84"/>
      <c r="TEA34" s="84"/>
      <c r="TEB34" s="84"/>
      <c r="TEC34" s="84"/>
      <c r="TED34" s="84"/>
      <c r="TEE34" s="84"/>
      <c r="TEF34" s="84"/>
      <c r="TEG34" s="84"/>
      <c r="TEH34" s="84"/>
      <c r="TEI34" s="84"/>
      <c r="TEJ34" s="84"/>
      <c r="TEK34" s="84"/>
      <c r="TEL34" s="84"/>
      <c r="TEM34" s="84"/>
      <c r="TEN34" s="84"/>
      <c r="TEO34" s="84"/>
      <c r="TEP34" s="84"/>
      <c r="TEQ34" s="84"/>
      <c r="TER34" s="84"/>
      <c r="TES34" s="84"/>
      <c r="TET34" s="84"/>
      <c r="TEU34" s="84"/>
      <c r="TEV34" s="84"/>
      <c r="TEW34" s="84"/>
      <c r="TEX34" s="84"/>
      <c r="TEY34" s="84"/>
      <c r="TEZ34" s="84"/>
      <c r="TFA34" s="84"/>
      <c r="TFB34" s="84"/>
      <c r="TFC34" s="84"/>
      <c r="TFD34" s="84"/>
      <c r="TFE34" s="84"/>
      <c r="TFF34" s="84"/>
      <c r="TFG34" s="84"/>
      <c r="TFH34" s="84"/>
      <c r="TFI34" s="84"/>
      <c r="TFJ34" s="84"/>
      <c r="TFK34" s="84"/>
      <c r="TFL34" s="84"/>
      <c r="TFM34" s="84"/>
      <c r="TFN34" s="84"/>
      <c r="TFO34" s="84"/>
      <c r="TFP34" s="84"/>
      <c r="TFQ34" s="84"/>
      <c r="TFR34" s="84"/>
      <c r="TFS34" s="84"/>
      <c r="TFT34" s="84"/>
      <c r="TFU34" s="84"/>
      <c r="TFV34" s="84"/>
      <c r="TFW34" s="84"/>
      <c r="TFX34" s="84"/>
      <c r="TFY34" s="84"/>
      <c r="TFZ34" s="84"/>
      <c r="TGA34" s="84"/>
      <c r="TGB34" s="84"/>
      <c r="TGC34" s="84"/>
      <c r="TGD34" s="84"/>
      <c r="TGE34" s="84"/>
      <c r="TGF34" s="84"/>
      <c r="TGG34" s="84"/>
      <c r="TGH34" s="84"/>
      <c r="TGI34" s="84"/>
      <c r="TGJ34" s="84"/>
      <c r="TGK34" s="84"/>
      <c r="TGL34" s="84"/>
      <c r="TGM34" s="84"/>
      <c r="TGN34" s="84"/>
      <c r="TGO34" s="84"/>
      <c r="TGP34" s="84"/>
      <c r="TGQ34" s="84"/>
      <c r="TGR34" s="84"/>
      <c r="TGS34" s="84"/>
      <c r="TGT34" s="84"/>
      <c r="TGU34" s="84"/>
      <c r="TGV34" s="84"/>
      <c r="TGW34" s="84"/>
      <c r="TGX34" s="84"/>
      <c r="TGY34" s="84"/>
      <c r="TGZ34" s="84"/>
      <c r="THA34" s="84"/>
      <c r="THB34" s="84"/>
      <c r="THC34" s="84"/>
      <c r="THD34" s="84"/>
      <c r="THE34" s="84"/>
      <c r="THF34" s="84"/>
      <c r="THG34" s="84"/>
      <c r="THH34" s="84"/>
      <c r="THI34" s="84"/>
      <c r="THJ34" s="84"/>
      <c r="THK34" s="84"/>
      <c r="THL34" s="84"/>
      <c r="THM34" s="84"/>
      <c r="THN34" s="84"/>
      <c r="THO34" s="84"/>
      <c r="THP34" s="84"/>
      <c r="THQ34" s="84"/>
      <c r="THR34" s="84"/>
      <c r="THS34" s="84"/>
      <c r="THT34" s="84"/>
      <c r="THU34" s="84"/>
      <c r="THV34" s="84"/>
      <c r="THW34" s="84"/>
      <c r="THX34" s="84"/>
      <c r="THY34" s="84"/>
      <c r="THZ34" s="84"/>
      <c r="TIA34" s="84"/>
      <c r="TIB34" s="84"/>
      <c r="TIC34" s="84"/>
      <c r="TID34" s="84"/>
      <c r="TIE34" s="84"/>
      <c r="TIF34" s="84"/>
      <c r="TIG34" s="84"/>
      <c r="TIH34" s="84"/>
      <c r="TII34" s="84"/>
      <c r="TIJ34" s="84"/>
      <c r="TIK34" s="84"/>
      <c r="TIL34" s="84"/>
      <c r="TIM34" s="84"/>
      <c r="TIN34" s="84"/>
      <c r="TIO34" s="84"/>
      <c r="TIP34" s="84"/>
      <c r="TIQ34" s="84"/>
      <c r="TIR34" s="84"/>
      <c r="TIS34" s="84"/>
      <c r="TIT34" s="84"/>
      <c r="TIU34" s="84"/>
      <c r="TIV34" s="84"/>
      <c r="TIW34" s="84"/>
      <c r="TIX34" s="84"/>
      <c r="TIY34" s="84"/>
      <c r="TIZ34" s="84"/>
      <c r="TJA34" s="84"/>
      <c r="TJB34" s="84"/>
      <c r="TJC34" s="84"/>
      <c r="TJD34" s="84"/>
      <c r="TJE34" s="84"/>
      <c r="TJF34" s="84"/>
      <c r="TJG34" s="84"/>
      <c r="TJH34" s="84"/>
      <c r="TJI34" s="84"/>
      <c r="TJJ34" s="84"/>
      <c r="TJK34" s="84"/>
      <c r="TJL34" s="84"/>
      <c r="TJM34" s="84"/>
      <c r="TJN34" s="84"/>
      <c r="TJO34" s="84"/>
      <c r="TJP34" s="84"/>
      <c r="TJQ34" s="84"/>
      <c r="TJR34" s="84"/>
      <c r="TJS34" s="84"/>
      <c r="TJT34" s="84"/>
      <c r="TJU34" s="84"/>
      <c r="TJV34" s="84"/>
      <c r="TJW34" s="84"/>
      <c r="TJX34" s="84"/>
      <c r="TJY34" s="84"/>
      <c r="TJZ34" s="84"/>
      <c r="TKA34" s="84"/>
      <c r="TKB34" s="84"/>
      <c r="TKC34" s="84"/>
      <c r="TKD34" s="84"/>
      <c r="TKE34" s="84"/>
      <c r="TKF34" s="84"/>
      <c r="TKG34" s="84"/>
      <c r="TKH34" s="84"/>
      <c r="TKI34" s="84"/>
      <c r="TKJ34" s="84"/>
      <c r="TKK34" s="84"/>
      <c r="TKL34" s="84"/>
      <c r="TKM34" s="84"/>
      <c r="TKN34" s="84"/>
      <c r="TKO34" s="84"/>
      <c r="TKP34" s="84"/>
      <c r="TKQ34" s="84"/>
      <c r="TKR34" s="84"/>
      <c r="TKS34" s="84"/>
      <c r="TKT34" s="84"/>
      <c r="TKU34" s="84"/>
      <c r="TKV34" s="84"/>
      <c r="TKW34" s="84"/>
      <c r="TKX34" s="84"/>
      <c r="TKY34" s="84"/>
      <c r="TKZ34" s="84"/>
      <c r="TLA34" s="84"/>
      <c r="TLB34" s="84"/>
      <c r="TLC34" s="84"/>
      <c r="TLD34" s="84"/>
      <c r="TLE34" s="84"/>
      <c r="TLF34" s="84"/>
      <c r="TLG34" s="84"/>
      <c r="TLH34" s="84"/>
      <c r="TLI34" s="84"/>
      <c r="TLJ34" s="84"/>
      <c r="TLK34" s="84"/>
      <c r="TLL34" s="84"/>
      <c r="TLM34" s="84"/>
      <c r="TLN34" s="84"/>
      <c r="TLO34" s="84"/>
      <c r="TLP34" s="84"/>
      <c r="TLQ34" s="84"/>
      <c r="TLR34" s="84"/>
      <c r="TLS34" s="84"/>
      <c r="TLT34" s="84"/>
      <c r="TLU34" s="84"/>
      <c r="TLV34" s="84"/>
      <c r="TLW34" s="84"/>
      <c r="TLX34" s="84"/>
      <c r="TLY34" s="84"/>
      <c r="TLZ34" s="84"/>
      <c r="TMA34" s="84"/>
      <c r="TMB34" s="84"/>
      <c r="TMC34" s="84"/>
      <c r="TMD34" s="84"/>
      <c r="TME34" s="84"/>
      <c r="TMF34" s="84"/>
      <c r="TMG34" s="84"/>
      <c r="TMH34" s="84"/>
      <c r="TMI34" s="84"/>
      <c r="TMJ34" s="84"/>
      <c r="TMK34" s="84"/>
      <c r="TML34" s="84"/>
      <c r="TMM34" s="84"/>
      <c r="TMN34" s="84"/>
      <c r="TMO34" s="84"/>
      <c r="TMP34" s="84"/>
      <c r="TMQ34" s="84"/>
      <c r="TMR34" s="84"/>
      <c r="TMS34" s="84"/>
      <c r="TMT34" s="84"/>
      <c r="TMU34" s="84"/>
      <c r="TMV34" s="84"/>
      <c r="TMW34" s="84"/>
      <c r="TMX34" s="84"/>
      <c r="TMY34" s="84"/>
      <c r="TMZ34" s="84"/>
      <c r="TNA34" s="84"/>
      <c r="TNB34" s="84"/>
      <c r="TNC34" s="84"/>
      <c r="TND34" s="84"/>
      <c r="TNE34" s="84"/>
      <c r="TNF34" s="84"/>
      <c r="TNG34" s="84"/>
      <c r="TNH34" s="84"/>
      <c r="TNI34" s="84"/>
      <c r="TNJ34" s="84"/>
      <c r="TNK34" s="84"/>
      <c r="TNL34" s="84"/>
      <c r="TNM34" s="84"/>
      <c r="TNN34" s="84"/>
      <c r="TNO34" s="84"/>
      <c r="TNP34" s="84"/>
      <c r="TNQ34" s="84"/>
      <c r="TNR34" s="84"/>
      <c r="TNS34" s="84"/>
      <c r="TNT34" s="84"/>
      <c r="TNU34" s="84"/>
      <c r="TNV34" s="84"/>
      <c r="TNW34" s="84"/>
      <c r="TNX34" s="84"/>
      <c r="TNY34" s="84"/>
      <c r="TNZ34" s="84"/>
      <c r="TOA34" s="84"/>
      <c r="TOB34" s="84"/>
      <c r="TOC34" s="84"/>
      <c r="TOD34" s="84"/>
      <c r="TOE34" s="84"/>
      <c r="TOF34" s="84"/>
      <c r="TOG34" s="84"/>
      <c r="TOH34" s="84"/>
      <c r="TOI34" s="84"/>
      <c r="TOJ34" s="84"/>
      <c r="TOK34" s="84"/>
      <c r="TOL34" s="84"/>
      <c r="TOM34" s="84"/>
      <c r="TON34" s="84"/>
      <c r="TOO34" s="84"/>
      <c r="TOP34" s="84"/>
      <c r="TOQ34" s="84"/>
      <c r="TOR34" s="84"/>
      <c r="TOS34" s="84"/>
      <c r="TOT34" s="84"/>
      <c r="TOU34" s="84"/>
      <c r="TOV34" s="84"/>
      <c r="TOW34" s="84"/>
      <c r="TOX34" s="84"/>
      <c r="TOY34" s="84"/>
      <c r="TOZ34" s="84"/>
      <c r="TPA34" s="84"/>
      <c r="TPB34" s="84"/>
      <c r="TPC34" s="84"/>
      <c r="TPD34" s="84"/>
      <c r="TPE34" s="84"/>
      <c r="TPF34" s="84"/>
      <c r="TPG34" s="84"/>
      <c r="TPH34" s="84"/>
      <c r="TPI34" s="84"/>
      <c r="TPJ34" s="84"/>
      <c r="TPK34" s="84"/>
      <c r="TPL34" s="84"/>
      <c r="TPM34" s="84"/>
      <c r="TPN34" s="84"/>
      <c r="TPO34" s="84"/>
      <c r="TPP34" s="84"/>
      <c r="TPQ34" s="84"/>
      <c r="TPR34" s="84"/>
      <c r="TPS34" s="84"/>
      <c r="TPT34" s="84"/>
      <c r="TPU34" s="84"/>
      <c r="TPV34" s="84"/>
      <c r="TPW34" s="84"/>
      <c r="TPX34" s="84"/>
      <c r="TPY34" s="84"/>
      <c r="TPZ34" s="84"/>
      <c r="TQA34" s="84"/>
      <c r="TQB34" s="84"/>
      <c r="TQC34" s="84"/>
      <c r="TQD34" s="84"/>
      <c r="TQE34" s="84"/>
      <c r="TQF34" s="84"/>
      <c r="TQG34" s="84"/>
      <c r="TQH34" s="84"/>
      <c r="TQI34" s="84"/>
      <c r="TQJ34" s="84"/>
      <c r="TQK34" s="84"/>
      <c r="TQL34" s="84"/>
      <c r="TQM34" s="84"/>
      <c r="TQN34" s="84"/>
      <c r="TQO34" s="84"/>
      <c r="TQP34" s="84"/>
      <c r="TQQ34" s="84"/>
      <c r="TQR34" s="84"/>
      <c r="TQS34" s="84"/>
      <c r="TQT34" s="84"/>
      <c r="TQU34" s="84"/>
      <c r="TQV34" s="84"/>
      <c r="TQW34" s="84"/>
      <c r="TQX34" s="84"/>
      <c r="TQY34" s="84"/>
      <c r="TQZ34" s="84"/>
      <c r="TRA34" s="84"/>
      <c r="TRB34" s="84"/>
      <c r="TRC34" s="84"/>
      <c r="TRD34" s="84"/>
      <c r="TRE34" s="84"/>
      <c r="TRF34" s="84"/>
      <c r="TRG34" s="84"/>
      <c r="TRH34" s="84"/>
      <c r="TRI34" s="84"/>
      <c r="TRJ34" s="84"/>
      <c r="TRK34" s="84"/>
      <c r="TRL34" s="84"/>
      <c r="TRM34" s="84"/>
      <c r="TRN34" s="84"/>
      <c r="TRO34" s="84"/>
      <c r="TRP34" s="84"/>
      <c r="TRQ34" s="84"/>
      <c r="TRR34" s="84"/>
      <c r="TRS34" s="84"/>
      <c r="TRT34" s="84"/>
      <c r="TRU34" s="84"/>
      <c r="TRV34" s="84"/>
      <c r="TRW34" s="84"/>
      <c r="TRX34" s="84"/>
      <c r="TRY34" s="84"/>
      <c r="TRZ34" s="84"/>
      <c r="TSA34" s="84"/>
      <c r="TSB34" s="84"/>
      <c r="TSC34" s="84"/>
      <c r="TSD34" s="84"/>
      <c r="TSE34" s="84"/>
      <c r="TSF34" s="84"/>
      <c r="TSG34" s="84"/>
      <c r="TSH34" s="84"/>
      <c r="TSI34" s="84"/>
      <c r="TSJ34" s="84"/>
      <c r="TSK34" s="84"/>
      <c r="TSL34" s="84"/>
      <c r="TSM34" s="84"/>
      <c r="TSN34" s="84"/>
      <c r="TSO34" s="84"/>
      <c r="TSP34" s="84"/>
      <c r="TSQ34" s="84"/>
      <c r="TSR34" s="84"/>
      <c r="TSS34" s="84"/>
      <c r="TST34" s="84"/>
      <c r="TSU34" s="84"/>
      <c r="TSV34" s="84"/>
      <c r="TSW34" s="84"/>
      <c r="TSX34" s="84"/>
      <c r="TSY34" s="84"/>
      <c r="TSZ34" s="84"/>
      <c r="TTA34" s="84"/>
      <c r="TTB34" s="84"/>
      <c r="TTC34" s="84"/>
      <c r="TTD34" s="84"/>
      <c r="TTE34" s="84"/>
      <c r="TTF34" s="84"/>
      <c r="TTG34" s="84"/>
      <c r="TTH34" s="84"/>
      <c r="TTI34" s="84"/>
      <c r="TTJ34" s="84"/>
      <c r="TTK34" s="84"/>
      <c r="TTL34" s="84"/>
      <c r="TTM34" s="84"/>
      <c r="TTN34" s="84"/>
      <c r="TTO34" s="84"/>
      <c r="TTP34" s="84"/>
      <c r="TTQ34" s="84"/>
      <c r="TTR34" s="84"/>
      <c r="TTS34" s="84"/>
      <c r="TTT34" s="84"/>
      <c r="TTU34" s="84"/>
      <c r="TTV34" s="84"/>
      <c r="TTW34" s="84"/>
      <c r="TTX34" s="84"/>
      <c r="TTY34" s="84"/>
      <c r="TTZ34" s="84"/>
      <c r="TUA34" s="84"/>
      <c r="TUB34" s="84"/>
      <c r="TUC34" s="84"/>
      <c r="TUD34" s="84"/>
      <c r="TUE34" s="84"/>
      <c r="TUF34" s="84"/>
      <c r="TUG34" s="84"/>
      <c r="TUH34" s="84"/>
      <c r="TUI34" s="84"/>
      <c r="TUJ34" s="84"/>
      <c r="TUK34" s="84"/>
      <c r="TUL34" s="84"/>
      <c r="TUM34" s="84"/>
      <c r="TUN34" s="84"/>
      <c r="TUO34" s="84"/>
      <c r="TUP34" s="84"/>
      <c r="TUQ34" s="84"/>
      <c r="TUR34" s="84"/>
      <c r="TUS34" s="84"/>
      <c r="TUT34" s="84"/>
      <c r="TUU34" s="84"/>
      <c r="TUV34" s="84"/>
      <c r="TUW34" s="84"/>
      <c r="TUX34" s="84"/>
      <c r="TUY34" s="84"/>
      <c r="TUZ34" s="84"/>
      <c r="TVA34" s="84"/>
      <c r="TVB34" s="84"/>
      <c r="TVC34" s="84"/>
      <c r="TVD34" s="84"/>
      <c r="TVE34" s="84"/>
      <c r="TVF34" s="84"/>
      <c r="TVG34" s="84"/>
      <c r="TVH34" s="84"/>
      <c r="TVI34" s="84"/>
      <c r="TVJ34" s="84"/>
      <c r="TVK34" s="84"/>
      <c r="TVL34" s="84"/>
      <c r="TVM34" s="84"/>
      <c r="TVN34" s="84"/>
      <c r="TVO34" s="84"/>
      <c r="TVP34" s="84"/>
      <c r="TVQ34" s="84"/>
      <c r="TVR34" s="84"/>
      <c r="TVS34" s="84"/>
      <c r="TVT34" s="84"/>
      <c r="TVU34" s="84"/>
      <c r="TVV34" s="84"/>
      <c r="TVW34" s="84"/>
      <c r="TVX34" s="84"/>
      <c r="TVY34" s="84"/>
      <c r="TVZ34" s="84"/>
      <c r="TWA34" s="84"/>
      <c r="TWB34" s="84"/>
      <c r="TWC34" s="84"/>
      <c r="TWD34" s="84"/>
      <c r="TWE34" s="84"/>
      <c r="TWF34" s="84"/>
      <c r="TWG34" s="84"/>
      <c r="TWH34" s="84"/>
      <c r="TWI34" s="84"/>
      <c r="TWJ34" s="84"/>
      <c r="TWK34" s="84"/>
      <c r="TWL34" s="84"/>
      <c r="TWM34" s="84"/>
      <c r="TWN34" s="84"/>
      <c r="TWO34" s="84"/>
      <c r="TWP34" s="84"/>
      <c r="TWQ34" s="84"/>
      <c r="TWR34" s="84"/>
      <c r="TWS34" s="84"/>
      <c r="TWT34" s="84"/>
      <c r="TWU34" s="84"/>
      <c r="TWV34" s="84"/>
      <c r="TWW34" s="84"/>
      <c r="TWX34" s="84"/>
      <c r="TWY34" s="84"/>
      <c r="TWZ34" s="84"/>
      <c r="TXA34" s="84"/>
      <c r="TXB34" s="84"/>
      <c r="TXC34" s="84"/>
      <c r="TXD34" s="84"/>
      <c r="TXE34" s="84"/>
      <c r="TXF34" s="84"/>
      <c r="TXG34" s="84"/>
      <c r="TXH34" s="84"/>
      <c r="TXI34" s="84"/>
      <c r="TXJ34" s="84"/>
      <c r="TXK34" s="84"/>
      <c r="TXL34" s="84"/>
      <c r="TXM34" s="84"/>
      <c r="TXN34" s="84"/>
      <c r="TXO34" s="84"/>
      <c r="TXP34" s="84"/>
      <c r="TXQ34" s="84"/>
      <c r="TXR34" s="84"/>
      <c r="TXS34" s="84"/>
      <c r="TXT34" s="84"/>
      <c r="TXU34" s="84"/>
      <c r="TXV34" s="84"/>
      <c r="TXW34" s="84"/>
      <c r="TXX34" s="84"/>
      <c r="TXY34" s="84"/>
      <c r="TXZ34" s="84"/>
      <c r="TYA34" s="84"/>
      <c r="TYB34" s="84"/>
      <c r="TYC34" s="84"/>
      <c r="TYD34" s="84"/>
      <c r="TYE34" s="84"/>
      <c r="TYF34" s="84"/>
      <c r="TYG34" s="84"/>
      <c r="TYH34" s="84"/>
      <c r="TYI34" s="84"/>
      <c r="TYJ34" s="84"/>
      <c r="TYK34" s="84"/>
      <c r="TYL34" s="84"/>
      <c r="TYM34" s="84"/>
      <c r="TYN34" s="84"/>
      <c r="TYO34" s="84"/>
      <c r="TYP34" s="84"/>
      <c r="TYQ34" s="84"/>
      <c r="TYR34" s="84"/>
      <c r="TYS34" s="84"/>
      <c r="TYT34" s="84"/>
      <c r="TYU34" s="84"/>
      <c r="TYV34" s="84"/>
      <c r="TYW34" s="84"/>
      <c r="TYX34" s="84"/>
      <c r="TYY34" s="84"/>
      <c r="TYZ34" s="84"/>
      <c r="TZA34" s="84"/>
      <c r="TZB34" s="84"/>
      <c r="TZC34" s="84"/>
      <c r="TZD34" s="84"/>
      <c r="TZE34" s="84"/>
      <c r="TZF34" s="84"/>
      <c r="TZG34" s="84"/>
      <c r="TZH34" s="84"/>
      <c r="TZI34" s="84"/>
      <c r="TZJ34" s="84"/>
      <c r="TZK34" s="84"/>
      <c r="TZL34" s="84"/>
      <c r="TZM34" s="84"/>
      <c r="TZN34" s="84"/>
      <c r="TZO34" s="84"/>
      <c r="TZP34" s="84"/>
      <c r="TZQ34" s="84"/>
      <c r="TZR34" s="84"/>
      <c r="TZS34" s="84"/>
      <c r="TZT34" s="84"/>
      <c r="TZU34" s="84"/>
      <c r="TZV34" s="84"/>
      <c r="TZW34" s="84"/>
      <c r="TZX34" s="84"/>
      <c r="TZY34" s="84"/>
      <c r="TZZ34" s="84"/>
      <c r="UAA34" s="84"/>
      <c r="UAB34" s="84"/>
      <c r="UAC34" s="84"/>
      <c r="UAD34" s="84"/>
      <c r="UAE34" s="84"/>
      <c r="UAF34" s="84"/>
      <c r="UAG34" s="84"/>
      <c r="UAH34" s="84"/>
      <c r="UAI34" s="84"/>
      <c r="UAJ34" s="84"/>
      <c r="UAK34" s="84"/>
      <c r="UAL34" s="84"/>
      <c r="UAM34" s="84"/>
      <c r="UAN34" s="84"/>
      <c r="UAO34" s="84"/>
      <c r="UAP34" s="84"/>
      <c r="UAQ34" s="84"/>
      <c r="UAR34" s="84"/>
      <c r="UAS34" s="84"/>
      <c r="UAT34" s="84"/>
      <c r="UAU34" s="84"/>
      <c r="UAV34" s="84"/>
      <c r="UAW34" s="84"/>
      <c r="UAX34" s="84"/>
      <c r="UAY34" s="84"/>
      <c r="UAZ34" s="84"/>
      <c r="UBA34" s="84"/>
      <c r="UBB34" s="84"/>
      <c r="UBC34" s="84"/>
      <c r="UBD34" s="84"/>
      <c r="UBE34" s="84"/>
      <c r="UBF34" s="84"/>
      <c r="UBG34" s="84"/>
      <c r="UBH34" s="84"/>
      <c r="UBI34" s="84"/>
      <c r="UBJ34" s="84"/>
      <c r="UBK34" s="84"/>
      <c r="UBL34" s="84"/>
      <c r="UBM34" s="84"/>
      <c r="UBN34" s="84"/>
      <c r="UBO34" s="84"/>
      <c r="UBP34" s="84"/>
      <c r="UBQ34" s="84"/>
      <c r="UBR34" s="84"/>
      <c r="UBS34" s="84"/>
      <c r="UBT34" s="84"/>
      <c r="UBU34" s="84"/>
      <c r="UBV34" s="84"/>
      <c r="UBW34" s="84"/>
      <c r="UBX34" s="84"/>
      <c r="UBY34" s="84"/>
      <c r="UBZ34" s="84"/>
      <c r="UCA34" s="84"/>
      <c r="UCB34" s="84"/>
      <c r="UCC34" s="84"/>
      <c r="UCD34" s="84"/>
      <c r="UCE34" s="84"/>
      <c r="UCF34" s="84"/>
      <c r="UCG34" s="84"/>
      <c r="UCH34" s="84"/>
      <c r="UCI34" s="84"/>
      <c r="UCJ34" s="84"/>
      <c r="UCK34" s="84"/>
      <c r="UCL34" s="84"/>
      <c r="UCM34" s="84"/>
      <c r="UCN34" s="84"/>
      <c r="UCO34" s="84"/>
      <c r="UCP34" s="84"/>
      <c r="UCQ34" s="84"/>
      <c r="UCR34" s="84"/>
      <c r="UCS34" s="84"/>
      <c r="UCT34" s="84"/>
      <c r="UCU34" s="84"/>
      <c r="UCV34" s="84"/>
      <c r="UCW34" s="84"/>
      <c r="UCX34" s="84"/>
      <c r="UCY34" s="84"/>
      <c r="UCZ34" s="84"/>
      <c r="UDA34" s="84"/>
      <c r="UDB34" s="84"/>
      <c r="UDC34" s="84"/>
      <c r="UDD34" s="84"/>
      <c r="UDE34" s="84"/>
      <c r="UDF34" s="84"/>
      <c r="UDG34" s="84"/>
      <c r="UDH34" s="84"/>
      <c r="UDI34" s="84"/>
      <c r="UDJ34" s="84"/>
      <c r="UDK34" s="84"/>
      <c r="UDL34" s="84"/>
      <c r="UDM34" s="84"/>
      <c r="UDN34" s="84"/>
      <c r="UDO34" s="84"/>
      <c r="UDP34" s="84"/>
      <c r="UDQ34" s="84"/>
      <c r="UDR34" s="84"/>
      <c r="UDS34" s="84"/>
      <c r="UDT34" s="84"/>
      <c r="UDU34" s="84"/>
      <c r="UDV34" s="84"/>
      <c r="UDW34" s="84"/>
      <c r="UDX34" s="84"/>
      <c r="UDY34" s="84"/>
      <c r="UDZ34" s="84"/>
      <c r="UEA34" s="84"/>
      <c r="UEB34" s="84"/>
      <c r="UEC34" s="84"/>
      <c r="UED34" s="84"/>
      <c r="UEE34" s="84"/>
      <c r="UEF34" s="84"/>
      <c r="UEG34" s="84"/>
      <c r="UEH34" s="84"/>
      <c r="UEI34" s="84"/>
      <c r="UEJ34" s="84"/>
      <c r="UEK34" s="84"/>
      <c r="UEL34" s="84"/>
      <c r="UEM34" s="84"/>
      <c r="UEN34" s="84"/>
      <c r="UEO34" s="84"/>
      <c r="UEP34" s="84"/>
      <c r="UEQ34" s="84"/>
      <c r="UER34" s="84"/>
      <c r="UES34" s="84"/>
      <c r="UET34" s="84"/>
      <c r="UEU34" s="84"/>
      <c r="UEV34" s="84"/>
      <c r="UEW34" s="84"/>
      <c r="UEX34" s="84"/>
      <c r="UEY34" s="84"/>
      <c r="UEZ34" s="84"/>
      <c r="UFA34" s="84"/>
      <c r="UFB34" s="84"/>
      <c r="UFC34" s="84"/>
      <c r="UFD34" s="84"/>
      <c r="UFE34" s="84"/>
      <c r="UFF34" s="84"/>
      <c r="UFG34" s="84"/>
      <c r="UFH34" s="84"/>
      <c r="UFI34" s="84"/>
      <c r="UFJ34" s="84"/>
      <c r="UFK34" s="84"/>
      <c r="UFL34" s="84"/>
      <c r="UFM34" s="84"/>
      <c r="UFN34" s="84"/>
      <c r="UFO34" s="84"/>
      <c r="UFP34" s="84"/>
      <c r="UFQ34" s="84"/>
      <c r="UFR34" s="84"/>
      <c r="UFS34" s="84"/>
      <c r="UFT34" s="84"/>
      <c r="UFU34" s="84"/>
      <c r="UFV34" s="84"/>
      <c r="UFW34" s="84"/>
      <c r="UFX34" s="84"/>
      <c r="UFY34" s="84"/>
      <c r="UFZ34" s="84"/>
      <c r="UGA34" s="84"/>
      <c r="UGB34" s="84"/>
      <c r="UGC34" s="84"/>
      <c r="UGD34" s="84"/>
      <c r="UGE34" s="84"/>
      <c r="UGF34" s="84"/>
      <c r="UGG34" s="84"/>
      <c r="UGH34" s="84"/>
      <c r="UGI34" s="84"/>
      <c r="UGJ34" s="84"/>
      <c r="UGK34" s="84"/>
      <c r="UGL34" s="84"/>
      <c r="UGM34" s="84"/>
      <c r="UGN34" s="84"/>
      <c r="UGO34" s="84"/>
      <c r="UGP34" s="84"/>
      <c r="UGQ34" s="84"/>
      <c r="UGR34" s="84"/>
      <c r="UGS34" s="84"/>
      <c r="UGT34" s="84"/>
      <c r="UGU34" s="84"/>
      <c r="UGV34" s="84"/>
      <c r="UGW34" s="84"/>
      <c r="UGX34" s="84"/>
      <c r="UGY34" s="84"/>
      <c r="UGZ34" s="84"/>
      <c r="UHA34" s="84"/>
      <c r="UHB34" s="84"/>
      <c r="UHC34" s="84"/>
      <c r="UHD34" s="84"/>
      <c r="UHE34" s="84"/>
      <c r="UHF34" s="84"/>
      <c r="UHG34" s="84"/>
      <c r="UHH34" s="84"/>
      <c r="UHI34" s="84"/>
      <c r="UHJ34" s="84"/>
      <c r="UHK34" s="84"/>
      <c r="UHL34" s="84"/>
      <c r="UHM34" s="84"/>
      <c r="UHN34" s="84"/>
      <c r="UHO34" s="84"/>
      <c r="UHP34" s="84"/>
      <c r="UHQ34" s="84"/>
      <c r="UHR34" s="84"/>
      <c r="UHS34" s="84"/>
      <c r="UHT34" s="84"/>
      <c r="UHU34" s="84"/>
      <c r="UHV34" s="84"/>
      <c r="UHW34" s="84"/>
      <c r="UHX34" s="84"/>
      <c r="UHY34" s="84"/>
      <c r="UHZ34" s="84"/>
      <c r="UIA34" s="84"/>
      <c r="UIB34" s="84"/>
      <c r="UIC34" s="84"/>
      <c r="UID34" s="84"/>
      <c r="UIE34" s="84"/>
      <c r="UIF34" s="84"/>
      <c r="UIG34" s="84"/>
      <c r="UIH34" s="84"/>
      <c r="UII34" s="84"/>
      <c r="UIJ34" s="84"/>
      <c r="UIK34" s="84"/>
      <c r="UIL34" s="84"/>
      <c r="UIM34" s="84"/>
      <c r="UIN34" s="84"/>
      <c r="UIO34" s="84"/>
      <c r="UIP34" s="84"/>
      <c r="UIQ34" s="84"/>
      <c r="UIR34" s="84"/>
      <c r="UIS34" s="84"/>
      <c r="UIT34" s="84"/>
      <c r="UIU34" s="84"/>
      <c r="UIV34" s="84"/>
      <c r="UIW34" s="84"/>
      <c r="UIX34" s="84"/>
      <c r="UIY34" s="84"/>
      <c r="UIZ34" s="84"/>
      <c r="UJA34" s="84"/>
      <c r="UJB34" s="84"/>
      <c r="UJC34" s="84"/>
      <c r="UJD34" s="84"/>
      <c r="UJE34" s="84"/>
      <c r="UJF34" s="84"/>
      <c r="UJG34" s="84"/>
      <c r="UJH34" s="84"/>
      <c r="UJI34" s="84"/>
      <c r="UJJ34" s="84"/>
      <c r="UJK34" s="84"/>
      <c r="UJL34" s="84"/>
      <c r="UJM34" s="84"/>
      <c r="UJN34" s="84"/>
      <c r="UJO34" s="84"/>
      <c r="UJP34" s="84"/>
      <c r="UJQ34" s="84"/>
      <c r="UJR34" s="84"/>
      <c r="UJS34" s="84"/>
      <c r="UJT34" s="84"/>
      <c r="UJU34" s="84"/>
      <c r="UJV34" s="84"/>
      <c r="UJW34" s="84"/>
      <c r="UJX34" s="84"/>
      <c r="UJY34" s="84"/>
      <c r="UJZ34" s="84"/>
      <c r="UKA34" s="84"/>
      <c r="UKB34" s="84"/>
      <c r="UKC34" s="84"/>
      <c r="UKD34" s="84"/>
      <c r="UKE34" s="84"/>
      <c r="UKF34" s="84"/>
      <c r="UKG34" s="84"/>
      <c r="UKH34" s="84"/>
      <c r="UKI34" s="84"/>
      <c r="UKJ34" s="84"/>
      <c r="UKK34" s="84"/>
      <c r="UKL34" s="84"/>
      <c r="UKM34" s="84"/>
      <c r="UKN34" s="84"/>
      <c r="UKO34" s="84"/>
      <c r="UKP34" s="84"/>
      <c r="UKQ34" s="84"/>
      <c r="UKR34" s="84"/>
      <c r="UKS34" s="84"/>
      <c r="UKT34" s="84"/>
      <c r="UKU34" s="84"/>
      <c r="UKV34" s="84"/>
      <c r="UKW34" s="84"/>
      <c r="UKX34" s="84"/>
      <c r="UKY34" s="84"/>
      <c r="UKZ34" s="84"/>
      <c r="ULA34" s="84"/>
      <c r="ULB34" s="84"/>
      <c r="ULC34" s="84"/>
      <c r="ULD34" s="84"/>
      <c r="ULE34" s="84"/>
      <c r="ULF34" s="84"/>
      <c r="ULG34" s="84"/>
      <c r="ULH34" s="84"/>
      <c r="ULI34" s="84"/>
      <c r="ULJ34" s="84"/>
      <c r="ULK34" s="84"/>
      <c r="ULL34" s="84"/>
      <c r="ULM34" s="84"/>
      <c r="ULN34" s="84"/>
      <c r="ULO34" s="84"/>
      <c r="ULP34" s="84"/>
      <c r="ULQ34" s="84"/>
      <c r="ULR34" s="84"/>
      <c r="ULS34" s="84"/>
      <c r="ULT34" s="84"/>
      <c r="ULU34" s="84"/>
      <c r="ULV34" s="84"/>
      <c r="ULW34" s="84"/>
      <c r="ULX34" s="84"/>
      <c r="ULY34" s="84"/>
      <c r="ULZ34" s="84"/>
      <c r="UMA34" s="84"/>
      <c r="UMB34" s="84"/>
      <c r="UMC34" s="84"/>
      <c r="UMD34" s="84"/>
      <c r="UME34" s="84"/>
      <c r="UMF34" s="84"/>
      <c r="UMG34" s="84"/>
      <c r="UMH34" s="84"/>
      <c r="UMI34" s="84"/>
      <c r="UMJ34" s="84"/>
      <c r="UMK34" s="84"/>
      <c r="UML34" s="84"/>
      <c r="UMM34" s="84"/>
      <c r="UMN34" s="84"/>
      <c r="UMO34" s="84"/>
      <c r="UMP34" s="84"/>
      <c r="UMQ34" s="84"/>
      <c r="UMR34" s="84"/>
      <c r="UMS34" s="84"/>
      <c r="UMT34" s="84"/>
      <c r="UMU34" s="84"/>
      <c r="UMV34" s="84"/>
      <c r="UMW34" s="84"/>
      <c r="UMX34" s="84"/>
      <c r="UMY34" s="84"/>
      <c r="UMZ34" s="84"/>
      <c r="UNA34" s="84"/>
      <c r="UNB34" s="84"/>
      <c r="UNC34" s="84"/>
      <c r="UND34" s="84"/>
      <c r="UNE34" s="84"/>
      <c r="UNF34" s="84"/>
      <c r="UNG34" s="84"/>
      <c r="UNH34" s="84"/>
      <c r="UNI34" s="84"/>
      <c r="UNJ34" s="84"/>
      <c r="UNK34" s="84"/>
      <c r="UNL34" s="84"/>
      <c r="UNM34" s="84"/>
      <c r="UNN34" s="84"/>
      <c r="UNO34" s="84"/>
      <c r="UNP34" s="84"/>
      <c r="UNQ34" s="84"/>
      <c r="UNR34" s="84"/>
      <c r="UNS34" s="84"/>
      <c r="UNT34" s="84"/>
      <c r="UNU34" s="84"/>
      <c r="UNV34" s="84"/>
      <c r="UNW34" s="84"/>
      <c r="UNX34" s="84"/>
      <c r="UNY34" s="84"/>
      <c r="UNZ34" s="84"/>
      <c r="UOA34" s="84"/>
      <c r="UOB34" s="84"/>
      <c r="UOC34" s="84"/>
      <c r="UOD34" s="84"/>
      <c r="UOE34" s="84"/>
      <c r="UOF34" s="84"/>
      <c r="UOG34" s="84"/>
      <c r="UOH34" s="84"/>
      <c r="UOI34" s="84"/>
      <c r="UOJ34" s="84"/>
      <c r="UOK34" s="84"/>
      <c r="UOL34" s="84"/>
      <c r="UOM34" s="84"/>
      <c r="UON34" s="84"/>
      <c r="UOO34" s="84"/>
      <c r="UOP34" s="84"/>
      <c r="UOQ34" s="84"/>
      <c r="UOR34" s="84"/>
      <c r="UOS34" s="84"/>
      <c r="UOT34" s="84"/>
      <c r="UOU34" s="84"/>
      <c r="UOV34" s="84"/>
      <c r="UOW34" s="84"/>
      <c r="UOX34" s="84"/>
      <c r="UOY34" s="84"/>
      <c r="UOZ34" s="84"/>
      <c r="UPA34" s="84"/>
      <c r="UPB34" s="84"/>
      <c r="UPC34" s="84"/>
      <c r="UPD34" s="84"/>
      <c r="UPE34" s="84"/>
      <c r="UPF34" s="84"/>
      <c r="UPG34" s="84"/>
      <c r="UPH34" s="84"/>
      <c r="UPI34" s="84"/>
      <c r="UPJ34" s="84"/>
      <c r="UPK34" s="84"/>
      <c r="UPL34" s="84"/>
      <c r="UPM34" s="84"/>
      <c r="UPN34" s="84"/>
      <c r="UPO34" s="84"/>
      <c r="UPP34" s="84"/>
      <c r="UPQ34" s="84"/>
      <c r="UPR34" s="84"/>
      <c r="UPS34" s="84"/>
      <c r="UPT34" s="84"/>
      <c r="UPU34" s="84"/>
      <c r="UPV34" s="84"/>
      <c r="UPW34" s="84"/>
      <c r="UPX34" s="84"/>
      <c r="UPY34" s="84"/>
      <c r="UPZ34" s="84"/>
      <c r="UQA34" s="84"/>
      <c r="UQB34" s="84"/>
      <c r="UQC34" s="84"/>
      <c r="UQD34" s="84"/>
      <c r="UQE34" s="84"/>
      <c r="UQF34" s="84"/>
      <c r="UQG34" s="84"/>
      <c r="UQH34" s="84"/>
      <c r="UQI34" s="84"/>
      <c r="UQJ34" s="84"/>
      <c r="UQK34" s="84"/>
      <c r="UQL34" s="84"/>
      <c r="UQM34" s="84"/>
      <c r="UQN34" s="84"/>
      <c r="UQO34" s="84"/>
      <c r="UQP34" s="84"/>
      <c r="UQQ34" s="84"/>
      <c r="UQR34" s="84"/>
      <c r="UQS34" s="84"/>
      <c r="UQT34" s="84"/>
      <c r="UQU34" s="84"/>
      <c r="UQV34" s="84"/>
      <c r="UQW34" s="84"/>
      <c r="UQX34" s="84"/>
      <c r="UQY34" s="84"/>
      <c r="UQZ34" s="84"/>
      <c r="URA34" s="84"/>
      <c r="URB34" s="84"/>
      <c r="URC34" s="84"/>
      <c r="URD34" s="84"/>
      <c r="URE34" s="84"/>
      <c r="URF34" s="84"/>
      <c r="URG34" s="84"/>
      <c r="URH34" s="84"/>
      <c r="URI34" s="84"/>
      <c r="URJ34" s="84"/>
      <c r="URK34" s="84"/>
      <c r="URL34" s="84"/>
      <c r="URM34" s="84"/>
      <c r="URN34" s="84"/>
      <c r="URO34" s="84"/>
      <c r="URP34" s="84"/>
      <c r="URQ34" s="84"/>
      <c r="URR34" s="84"/>
      <c r="URS34" s="84"/>
      <c r="URT34" s="84"/>
      <c r="URU34" s="84"/>
      <c r="URV34" s="84"/>
      <c r="URW34" s="84"/>
      <c r="URX34" s="84"/>
      <c r="URY34" s="84"/>
      <c r="URZ34" s="84"/>
      <c r="USA34" s="84"/>
      <c r="USB34" s="84"/>
      <c r="USC34" s="84"/>
      <c r="USD34" s="84"/>
      <c r="USE34" s="84"/>
      <c r="USF34" s="84"/>
      <c r="USG34" s="84"/>
      <c r="USH34" s="84"/>
      <c r="USI34" s="84"/>
      <c r="USJ34" s="84"/>
      <c r="USK34" s="84"/>
      <c r="USL34" s="84"/>
      <c r="USM34" s="84"/>
      <c r="USN34" s="84"/>
      <c r="USO34" s="84"/>
      <c r="USP34" s="84"/>
      <c r="USQ34" s="84"/>
      <c r="USR34" s="84"/>
      <c r="USS34" s="84"/>
      <c r="UST34" s="84"/>
      <c r="USU34" s="84"/>
      <c r="USV34" s="84"/>
      <c r="USW34" s="84"/>
      <c r="USX34" s="84"/>
      <c r="USY34" s="84"/>
      <c r="USZ34" s="84"/>
      <c r="UTA34" s="84"/>
      <c r="UTB34" s="84"/>
      <c r="UTC34" s="84"/>
      <c r="UTD34" s="84"/>
      <c r="UTE34" s="84"/>
      <c r="UTF34" s="84"/>
      <c r="UTG34" s="84"/>
      <c r="UTH34" s="84"/>
      <c r="UTI34" s="84"/>
      <c r="UTJ34" s="84"/>
      <c r="UTK34" s="84"/>
      <c r="UTL34" s="84"/>
      <c r="UTM34" s="84"/>
      <c r="UTN34" s="84"/>
      <c r="UTO34" s="84"/>
      <c r="UTP34" s="84"/>
      <c r="UTQ34" s="84"/>
      <c r="UTR34" s="84"/>
      <c r="UTS34" s="84"/>
      <c r="UTT34" s="84"/>
      <c r="UTU34" s="84"/>
      <c r="UTV34" s="84"/>
      <c r="UTW34" s="84"/>
      <c r="UTX34" s="84"/>
      <c r="UTY34" s="84"/>
      <c r="UTZ34" s="84"/>
      <c r="UUA34" s="84"/>
      <c r="UUB34" s="84"/>
      <c r="UUC34" s="84"/>
      <c r="UUD34" s="84"/>
      <c r="UUE34" s="84"/>
      <c r="UUF34" s="84"/>
      <c r="UUG34" s="84"/>
      <c r="UUH34" s="84"/>
      <c r="UUI34" s="84"/>
      <c r="UUJ34" s="84"/>
      <c r="UUK34" s="84"/>
      <c r="UUL34" s="84"/>
      <c r="UUM34" s="84"/>
      <c r="UUN34" s="84"/>
      <c r="UUO34" s="84"/>
      <c r="UUP34" s="84"/>
      <c r="UUQ34" s="84"/>
      <c r="UUR34" s="84"/>
      <c r="UUS34" s="84"/>
      <c r="UUT34" s="84"/>
      <c r="UUU34" s="84"/>
      <c r="UUV34" s="84"/>
      <c r="UUW34" s="84"/>
      <c r="UUX34" s="84"/>
      <c r="UUY34" s="84"/>
      <c r="UUZ34" s="84"/>
      <c r="UVA34" s="84"/>
      <c r="UVB34" s="84"/>
      <c r="UVC34" s="84"/>
      <c r="UVD34" s="84"/>
      <c r="UVE34" s="84"/>
      <c r="UVF34" s="84"/>
      <c r="UVG34" s="84"/>
      <c r="UVH34" s="84"/>
      <c r="UVI34" s="84"/>
      <c r="UVJ34" s="84"/>
      <c r="UVK34" s="84"/>
      <c r="UVL34" s="84"/>
      <c r="UVM34" s="84"/>
      <c r="UVN34" s="84"/>
      <c r="UVO34" s="84"/>
      <c r="UVP34" s="84"/>
      <c r="UVQ34" s="84"/>
      <c r="UVR34" s="84"/>
      <c r="UVS34" s="84"/>
      <c r="UVT34" s="84"/>
      <c r="UVU34" s="84"/>
      <c r="UVV34" s="84"/>
      <c r="UVW34" s="84"/>
      <c r="UVX34" s="84"/>
      <c r="UVY34" s="84"/>
      <c r="UVZ34" s="84"/>
      <c r="UWA34" s="84"/>
      <c r="UWB34" s="84"/>
      <c r="UWC34" s="84"/>
      <c r="UWD34" s="84"/>
      <c r="UWE34" s="84"/>
      <c r="UWF34" s="84"/>
      <c r="UWG34" s="84"/>
      <c r="UWH34" s="84"/>
      <c r="UWI34" s="84"/>
      <c r="UWJ34" s="84"/>
      <c r="UWK34" s="84"/>
      <c r="UWL34" s="84"/>
      <c r="UWM34" s="84"/>
      <c r="UWN34" s="84"/>
      <c r="UWO34" s="84"/>
      <c r="UWP34" s="84"/>
      <c r="UWQ34" s="84"/>
      <c r="UWR34" s="84"/>
      <c r="UWS34" s="84"/>
      <c r="UWT34" s="84"/>
      <c r="UWU34" s="84"/>
      <c r="UWV34" s="84"/>
      <c r="UWW34" s="84"/>
      <c r="UWX34" s="84"/>
      <c r="UWY34" s="84"/>
      <c r="UWZ34" s="84"/>
      <c r="UXA34" s="84"/>
      <c r="UXB34" s="84"/>
      <c r="UXC34" s="84"/>
      <c r="UXD34" s="84"/>
      <c r="UXE34" s="84"/>
      <c r="UXF34" s="84"/>
      <c r="UXG34" s="84"/>
      <c r="UXH34" s="84"/>
      <c r="UXI34" s="84"/>
      <c r="UXJ34" s="84"/>
      <c r="UXK34" s="84"/>
      <c r="UXL34" s="84"/>
      <c r="UXM34" s="84"/>
      <c r="UXN34" s="84"/>
      <c r="UXO34" s="84"/>
      <c r="UXP34" s="84"/>
      <c r="UXQ34" s="84"/>
      <c r="UXR34" s="84"/>
      <c r="UXS34" s="84"/>
      <c r="UXT34" s="84"/>
      <c r="UXU34" s="84"/>
      <c r="UXV34" s="84"/>
      <c r="UXW34" s="84"/>
      <c r="UXX34" s="84"/>
      <c r="UXY34" s="84"/>
      <c r="UXZ34" s="84"/>
      <c r="UYA34" s="84"/>
      <c r="UYB34" s="84"/>
      <c r="UYC34" s="84"/>
      <c r="UYD34" s="84"/>
      <c r="UYE34" s="84"/>
      <c r="UYF34" s="84"/>
      <c r="UYG34" s="84"/>
      <c r="UYH34" s="84"/>
      <c r="UYI34" s="84"/>
      <c r="UYJ34" s="84"/>
      <c r="UYK34" s="84"/>
      <c r="UYL34" s="84"/>
      <c r="UYM34" s="84"/>
      <c r="UYN34" s="84"/>
      <c r="UYO34" s="84"/>
      <c r="UYP34" s="84"/>
      <c r="UYQ34" s="84"/>
      <c r="UYR34" s="84"/>
      <c r="UYS34" s="84"/>
      <c r="UYT34" s="84"/>
      <c r="UYU34" s="84"/>
      <c r="UYV34" s="84"/>
      <c r="UYW34" s="84"/>
      <c r="UYX34" s="84"/>
      <c r="UYY34" s="84"/>
      <c r="UYZ34" s="84"/>
      <c r="UZA34" s="84"/>
      <c r="UZB34" s="84"/>
      <c r="UZC34" s="84"/>
      <c r="UZD34" s="84"/>
      <c r="UZE34" s="84"/>
      <c r="UZF34" s="84"/>
      <c r="UZG34" s="84"/>
      <c r="UZH34" s="84"/>
      <c r="UZI34" s="84"/>
      <c r="UZJ34" s="84"/>
      <c r="UZK34" s="84"/>
      <c r="UZL34" s="84"/>
      <c r="UZM34" s="84"/>
      <c r="UZN34" s="84"/>
      <c r="UZO34" s="84"/>
      <c r="UZP34" s="84"/>
      <c r="UZQ34" s="84"/>
      <c r="UZR34" s="84"/>
      <c r="UZS34" s="84"/>
      <c r="UZT34" s="84"/>
      <c r="UZU34" s="84"/>
      <c r="UZV34" s="84"/>
      <c r="UZW34" s="84"/>
      <c r="UZX34" s="84"/>
      <c r="UZY34" s="84"/>
      <c r="UZZ34" s="84"/>
      <c r="VAA34" s="84"/>
      <c r="VAB34" s="84"/>
      <c r="VAC34" s="84"/>
      <c r="VAD34" s="84"/>
      <c r="VAE34" s="84"/>
      <c r="VAF34" s="84"/>
      <c r="VAG34" s="84"/>
      <c r="VAH34" s="84"/>
      <c r="VAI34" s="84"/>
      <c r="VAJ34" s="84"/>
      <c r="VAK34" s="84"/>
      <c r="VAL34" s="84"/>
      <c r="VAM34" s="84"/>
      <c r="VAN34" s="84"/>
      <c r="VAO34" s="84"/>
      <c r="VAP34" s="84"/>
      <c r="VAQ34" s="84"/>
      <c r="VAR34" s="84"/>
      <c r="VAS34" s="84"/>
      <c r="VAT34" s="84"/>
      <c r="VAU34" s="84"/>
      <c r="VAV34" s="84"/>
      <c r="VAW34" s="84"/>
      <c r="VAX34" s="84"/>
      <c r="VAY34" s="84"/>
      <c r="VAZ34" s="84"/>
      <c r="VBA34" s="84"/>
      <c r="VBB34" s="84"/>
      <c r="VBC34" s="84"/>
      <c r="VBD34" s="84"/>
      <c r="VBE34" s="84"/>
      <c r="VBF34" s="84"/>
      <c r="VBG34" s="84"/>
      <c r="VBH34" s="84"/>
      <c r="VBI34" s="84"/>
      <c r="VBJ34" s="84"/>
      <c r="VBK34" s="84"/>
      <c r="VBL34" s="84"/>
      <c r="VBM34" s="84"/>
      <c r="VBN34" s="84"/>
      <c r="VBO34" s="84"/>
      <c r="VBP34" s="84"/>
      <c r="VBQ34" s="84"/>
      <c r="VBR34" s="84"/>
      <c r="VBS34" s="84"/>
      <c r="VBT34" s="84"/>
      <c r="VBU34" s="84"/>
      <c r="VBV34" s="84"/>
      <c r="VBW34" s="84"/>
      <c r="VBX34" s="84"/>
      <c r="VBY34" s="84"/>
      <c r="VBZ34" s="84"/>
      <c r="VCA34" s="84"/>
      <c r="VCB34" s="84"/>
      <c r="VCC34" s="84"/>
      <c r="VCD34" s="84"/>
      <c r="VCE34" s="84"/>
      <c r="VCF34" s="84"/>
      <c r="VCG34" s="84"/>
      <c r="VCH34" s="84"/>
      <c r="VCI34" s="84"/>
      <c r="VCJ34" s="84"/>
      <c r="VCK34" s="84"/>
      <c r="VCL34" s="84"/>
      <c r="VCM34" s="84"/>
      <c r="VCN34" s="84"/>
      <c r="VCO34" s="84"/>
      <c r="VCP34" s="84"/>
      <c r="VCQ34" s="84"/>
      <c r="VCR34" s="84"/>
      <c r="VCS34" s="84"/>
      <c r="VCT34" s="84"/>
      <c r="VCU34" s="84"/>
      <c r="VCV34" s="84"/>
      <c r="VCW34" s="84"/>
      <c r="VCX34" s="84"/>
      <c r="VCY34" s="84"/>
      <c r="VCZ34" s="84"/>
      <c r="VDA34" s="84"/>
      <c r="VDB34" s="84"/>
      <c r="VDC34" s="84"/>
      <c r="VDD34" s="84"/>
      <c r="VDE34" s="84"/>
      <c r="VDF34" s="84"/>
      <c r="VDG34" s="84"/>
      <c r="VDH34" s="84"/>
      <c r="VDI34" s="84"/>
      <c r="VDJ34" s="84"/>
      <c r="VDK34" s="84"/>
      <c r="VDL34" s="84"/>
      <c r="VDM34" s="84"/>
      <c r="VDN34" s="84"/>
      <c r="VDO34" s="84"/>
      <c r="VDP34" s="84"/>
      <c r="VDQ34" s="84"/>
      <c r="VDR34" s="84"/>
      <c r="VDS34" s="84"/>
      <c r="VDT34" s="84"/>
      <c r="VDU34" s="84"/>
      <c r="VDV34" s="84"/>
      <c r="VDW34" s="84"/>
      <c r="VDX34" s="84"/>
      <c r="VDY34" s="84"/>
      <c r="VDZ34" s="84"/>
      <c r="VEA34" s="84"/>
      <c r="VEB34" s="84"/>
      <c r="VEC34" s="84"/>
      <c r="VED34" s="84"/>
      <c r="VEE34" s="84"/>
      <c r="VEF34" s="84"/>
      <c r="VEG34" s="84"/>
      <c r="VEH34" s="84"/>
      <c r="VEI34" s="84"/>
      <c r="VEJ34" s="84"/>
      <c r="VEK34" s="84"/>
      <c r="VEL34" s="84"/>
      <c r="VEM34" s="84"/>
      <c r="VEN34" s="84"/>
      <c r="VEO34" s="84"/>
      <c r="VEP34" s="84"/>
      <c r="VEQ34" s="84"/>
      <c r="VER34" s="84"/>
      <c r="VES34" s="84"/>
      <c r="VET34" s="84"/>
      <c r="VEU34" s="84"/>
      <c r="VEV34" s="84"/>
      <c r="VEW34" s="84"/>
      <c r="VEX34" s="84"/>
      <c r="VEY34" s="84"/>
      <c r="VEZ34" s="84"/>
      <c r="VFA34" s="84"/>
      <c r="VFB34" s="84"/>
      <c r="VFC34" s="84"/>
      <c r="VFD34" s="84"/>
      <c r="VFE34" s="84"/>
      <c r="VFF34" s="84"/>
      <c r="VFG34" s="84"/>
      <c r="VFH34" s="84"/>
      <c r="VFI34" s="84"/>
      <c r="VFJ34" s="84"/>
      <c r="VFK34" s="84"/>
      <c r="VFL34" s="84"/>
      <c r="VFM34" s="84"/>
      <c r="VFN34" s="84"/>
      <c r="VFO34" s="84"/>
      <c r="VFP34" s="84"/>
      <c r="VFQ34" s="84"/>
      <c r="VFR34" s="84"/>
      <c r="VFS34" s="84"/>
      <c r="VFT34" s="84"/>
      <c r="VFU34" s="84"/>
      <c r="VFV34" s="84"/>
      <c r="VFW34" s="84"/>
      <c r="VFX34" s="84"/>
      <c r="VFY34" s="84"/>
      <c r="VFZ34" s="84"/>
      <c r="VGA34" s="84"/>
      <c r="VGB34" s="84"/>
      <c r="VGC34" s="84"/>
      <c r="VGD34" s="84"/>
      <c r="VGE34" s="84"/>
      <c r="VGF34" s="84"/>
      <c r="VGG34" s="84"/>
      <c r="VGH34" s="84"/>
      <c r="VGI34" s="84"/>
      <c r="VGJ34" s="84"/>
      <c r="VGK34" s="84"/>
      <c r="VGL34" s="84"/>
      <c r="VGM34" s="84"/>
      <c r="VGN34" s="84"/>
      <c r="VGO34" s="84"/>
      <c r="VGP34" s="84"/>
      <c r="VGQ34" s="84"/>
      <c r="VGR34" s="84"/>
      <c r="VGS34" s="84"/>
      <c r="VGT34" s="84"/>
      <c r="VGU34" s="84"/>
      <c r="VGV34" s="84"/>
      <c r="VGW34" s="84"/>
      <c r="VGX34" s="84"/>
      <c r="VGY34" s="84"/>
      <c r="VGZ34" s="84"/>
      <c r="VHA34" s="84"/>
      <c r="VHB34" s="84"/>
      <c r="VHC34" s="84"/>
      <c r="VHD34" s="84"/>
      <c r="VHE34" s="84"/>
      <c r="VHF34" s="84"/>
      <c r="VHG34" s="84"/>
      <c r="VHH34" s="84"/>
      <c r="VHI34" s="84"/>
      <c r="VHJ34" s="84"/>
      <c r="VHK34" s="84"/>
      <c r="VHL34" s="84"/>
      <c r="VHM34" s="84"/>
      <c r="VHN34" s="84"/>
      <c r="VHO34" s="84"/>
      <c r="VHP34" s="84"/>
      <c r="VHQ34" s="84"/>
      <c r="VHR34" s="84"/>
      <c r="VHS34" s="84"/>
      <c r="VHT34" s="84"/>
      <c r="VHU34" s="84"/>
      <c r="VHV34" s="84"/>
      <c r="VHW34" s="84"/>
      <c r="VHX34" s="84"/>
      <c r="VHY34" s="84"/>
      <c r="VHZ34" s="84"/>
      <c r="VIA34" s="84"/>
      <c r="VIB34" s="84"/>
      <c r="VIC34" s="84"/>
      <c r="VID34" s="84"/>
      <c r="VIE34" s="84"/>
      <c r="VIF34" s="84"/>
      <c r="VIG34" s="84"/>
      <c r="VIH34" s="84"/>
      <c r="VII34" s="84"/>
      <c r="VIJ34" s="84"/>
      <c r="VIK34" s="84"/>
      <c r="VIL34" s="84"/>
      <c r="VIM34" s="84"/>
      <c r="VIN34" s="84"/>
      <c r="VIO34" s="84"/>
      <c r="VIP34" s="84"/>
      <c r="VIQ34" s="84"/>
      <c r="VIR34" s="84"/>
      <c r="VIS34" s="84"/>
      <c r="VIT34" s="84"/>
      <c r="VIU34" s="84"/>
      <c r="VIV34" s="84"/>
      <c r="VIW34" s="84"/>
      <c r="VIX34" s="84"/>
      <c r="VIY34" s="84"/>
      <c r="VIZ34" s="84"/>
      <c r="VJA34" s="84"/>
      <c r="VJB34" s="84"/>
      <c r="VJC34" s="84"/>
      <c r="VJD34" s="84"/>
      <c r="VJE34" s="84"/>
      <c r="VJF34" s="84"/>
      <c r="VJG34" s="84"/>
      <c r="VJH34" s="84"/>
      <c r="VJI34" s="84"/>
      <c r="VJJ34" s="84"/>
      <c r="VJK34" s="84"/>
      <c r="VJL34" s="84"/>
      <c r="VJM34" s="84"/>
      <c r="VJN34" s="84"/>
      <c r="VJO34" s="84"/>
      <c r="VJP34" s="84"/>
      <c r="VJQ34" s="84"/>
      <c r="VJR34" s="84"/>
      <c r="VJS34" s="84"/>
      <c r="VJT34" s="84"/>
      <c r="VJU34" s="84"/>
      <c r="VJV34" s="84"/>
      <c r="VJW34" s="84"/>
      <c r="VJX34" s="84"/>
      <c r="VJY34" s="84"/>
      <c r="VJZ34" s="84"/>
      <c r="VKA34" s="84"/>
      <c r="VKB34" s="84"/>
      <c r="VKC34" s="84"/>
      <c r="VKD34" s="84"/>
      <c r="VKE34" s="84"/>
      <c r="VKF34" s="84"/>
      <c r="VKG34" s="84"/>
      <c r="VKH34" s="84"/>
      <c r="VKI34" s="84"/>
      <c r="VKJ34" s="84"/>
      <c r="VKK34" s="84"/>
      <c r="VKL34" s="84"/>
      <c r="VKM34" s="84"/>
      <c r="VKN34" s="84"/>
      <c r="VKO34" s="84"/>
      <c r="VKP34" s="84"/>
      <c r="VKQ34" s="84"/>
      <c r="VKR34" s="84"/>
      <c r="VKS34" s="84"/>
      <c r="VKT34" s="84"/>
      <c r="VKU34" s="84"/>
      <c r="VKV34" s="84"/>
      <c r="VKW34" s="84"/>
      <c r="VKX34" s="84"/>
      <c r="VKY34" s="84"/>
      <c r="VKZ34" s="84"/>
      <c r="VLA34" s="84"/>
      <c r="VLB34" s="84"/>
      <c r="VLC34" s="84"/>
      <c r="VLD34" s="84"/>
      <c r="VLE34" s="84"/>
      <c r="VLF34" s="84"/>
      <c r="VLG34" s="84"/>
      <c r="VLH34" s="84"/>
      <c r="VLI34" s="84"/>
      <c r="VLJ34" s="84"/>
      <c r="VLK34" s="84"/>
      <c r="VLL34" s="84"/>
      <c r="VLM34" s="84"/>
      <c r="VLN34" s="84"/>
      <c r="VLO34" s="84"/>
      <c r="VLP34" s="84"/>
      <c r="VLQ34" s="84"/>
      <c r="VLR34" s="84"/>
      <c r="VLS34" s="84"/>
      <c r="VLT34" s="84"/>
      <c r="VLU34" s="84"/>
      <c r="VLV34" s="84"/>
      <c r="VLW34" s="84"/>
      <c r="VLX34" s="84"/>
      <c r="VLY34" s="84"/>
      <c r="VLZ34" s="84"/>
      <c r="VMA34" s="84"/>
      <c r="VMB34" s="84"/>
      <c r="VMC34" s="84"/>
      <c r="VMD34" s="84"/>
      <c r="VME34" s="84"/>
      <c r="VMF34" s="84"/>
      <c r="VMG34" s="84"/>
      <c r="VMH34" s="84"/>
      <c r="VMI34" s="84"/>
      <c r="VMJ34" s="84"/>
      <c r="VMK34" s="84"/>
      <c r="VML34" s="84"/>
      <c r="VMM34" s="84"/>
      <c r="VMN34" s="84"/>
      <c r="VMO34" s="84"/>
      <c r="VMP34" s="84"/>
      <c r="VMQ34" s="84"/>
      <c r="VMR34" s="84"/>
      <c r="VMS34" s="84"/>
      <c r="VMT34" s="84"/>
      <c r="VMU34" s="84"/>
      <c r="VMV34" s="84"/>
      <c r="VMW34" s="84"/>
      <c r="VMX34" s="84"/>
      <c r="VMY34" s="84"/>
      <c r="VMZ34" s="84"/>
      <c r="VNA34" s="84"/>
      <c r="VNB34" s="84"/>
      <c r="VNC34" s="84"/>
      <c r="VND34" s="84"/>
      <c r="VNE34" s="84"/>
      <c r="VNF34" s="84"/>
      <c r="VNG34" s="84"/>
      <c r="VNH34" s="84"/>
      <c r="VNI34" s="84"/>
      <c r="VNJ34" s="84"/>
      <c r="VNK34" s="84"/>
      <c r="VNL34" s="84"/>
      <c r="VNM34" s="84"/>
      <c r="VNN34" s="84"/>
      <c r="VNO34" s="84"/>
      <c r="VNP34" s="84"/>
      <c r="VNQ34" s="84"/>
      <c r="VNR34" s="84"/>
      <c r="VNS34" s="84"/>
      <c r="VNT34" s="84"/>
      <c r="VNU34" s="84"/>
      <c r="VNV34" s="84"/>
      <c r="VNW34" s="84"/>
      <c r="VNX34" s="84"/>
      <c r="VNY34" s="84"/>
      <c r="VNZ34" s="84"/>
      <c r="VOA34" s="84"/>
      <c r="VOB34" s="84"/>
      <c r="VOC34" s="84"/>
      <c r="VOD34" s="84"/>
      <c r="VOE34" s="84"/>
      <c r="VOF34" s="84"/>
      <c r="VOG34" s="84"/>
      <c r="VOH34" s="84"/>
      <c r="VOI34" s="84"/>
      <c r="VOJ34" s="84"/>
      <c r="VOK34" s="84"/>
      <c r="VOL34" s="84"/>
      <c r="VOM34" s="84"/>
      <c r="VON34" s="84"/>
      <c r="VOO34" s="84"/>
      <c r="VOP34" s="84"/>
      <c r="VOQ34" s="84"/>
      <c r="VOR34" s="84"/>
      <c r="VOS34" s="84"/>
      <c r="VOT34" s="84"/>
      <c r="VOU34" s="84"/>
      <c r="VOV34" s="84"/>
      <c r="VOW34" s="84"/>
      <c r="VOX34" s="84"/>
      <c r="VOY34" s="84"/>
      <c r="VOZ34" s="84"/>
      <c r="VPA34" s="84"/>
      <c r="VPB34" s="84"/>
      <c r="VPC34" s="84"/>
      <c r="VPD34" s="84"/>
      <c r="VPE34" s="84"/>
      <c r="VPF34" s="84"/>
      <c r="VPG34" s="84"/>
      <c r="VPH34" s="84"/>
      <c r="VPI34" s="84"/>
      <c r="VPJ34" s="84"/>
      <c r="VPK34" s="84"/>
      <c r="VPL34" s="84"/>
      <c r="VPM34" s="84"/>
      <c r="VPN34" s="84"/>
      <c r="VPO34" s="84"/>
      <c r="VPP34" s="84"/>
      <c r="VPQ34" s="84"/>
      <c r="VPR34" s="84"/>
      <c r="VPS34" s="84"/>
      <c r="VPT34" s="84"/>
      <c r="VPU34" s="84"/>
      <c r="VPV34" s="84"/>
      <c r="VPW34" s="84"/>
      <c r="VPX34" s="84"/>
      <c r="VPY34" s="84"/>
      <c r="VPZ34" s="84"/>
      <c r="VQA34" s="84"/>
      <c r="VQB34" s="84"/>
      <c r="VQC34" s="84"/>
      <c r="VQD34" s="84"/>
      <c r="VQE34" s="84"/>
      <c r="VQF34" s="84"/>
      <c r="VQG34" s="84"/>
      <c r="VQH34" s="84"/>
      <c r="VQI34" s="84"/>
      <c r="VQJ34" s="84"/>
      <c r="VQK34" s="84"/>
      <c r="VQL34" s="84"/>
      <c r="VQM34" s="84"/>
      <c r="VQN34" s="84"/>
      <c r="VQO34" s="84"/>
      <c r="VQP34" s="84"/>
      <c r="VQQ34" s="84"/>
      <c r="VQR34" s="84"/>
      <c r="VQS34" s="84"/>
      <c r="VQT34" s="84"/>
      <c r="VQU34" s="84"/>
      <c r="VQV34" s="84"/>
      <c r="VQW34" s="84"/>
      <c r="VQX34" s="84"/>
      <c r="VQY34" s="84"/>
      <c r="VQZ34" s="84"/>
      <c r="VRA34" s="84"/>
      <c r="VRB34" s="84"/>
      <c r="VRC34" s="84"/>
      <c r="VRD34" s="84"/>
      <c r="VRE34" s="84"/>
      <c r="VRF34" s="84"/>
      <c r="VRG34" s="84"/>
      <c r="VRH34" s="84"/>
      <c r="VRI34" s="84"/>
      <c r="VRJ34" s="84"/>
      <c r="VRK34" s="84"/>
      <c r="VRL34" s="84"/>
      <c r="VRM34" s="84"/>
      <c r="VRN34" s="84"/>
      <c r="VRO34" s="84"/>
      <c r="VRP34" s="84"/>
      <c r="VRQ34" s="84"/>
      <c r="VRR34" s="84"/>
      <c r="VRS34" s="84"/>
      <c r="VRT34" s="84"/>
      <c r="VRU34" s="84"/>
      <c r="VRV34" s="84"/>
      <c r="VRW34" s="84"/>
      <c r="VRX34" s="84"/>
      <c r="VRY34" s="84"/>
      <c r="VRZ34" s="84"/>
      <c r="VSA34" s="84"/>
      <c r="VSB34" s="84"/>
      <c r="VSC34" s="84"/>
      <c r="VSD34" s="84"/>
      <c r="VSE34" s="84"/>
      <c r="VSF34" s="84"/>
      <c r="VSG34" s="84"/>
      <c r="VSH34" s="84"/>
      <c r="VSI34" s="84"/>
      <c r="VSJ34" s="84"/>
      <c r="VSK34" s="84"/>
      <c r="VSL34" s="84"/>
      <c r="VSM34" s="84"/>
      <c r="VSN34" s="84"/>
      <c r="VSO34" s="84"/>
      <c r="VSP34" s="84"/>
      <c r="VSQ34" s="84"/>
      <c r="VSR34" s="84"/>
      <c r="VSS34" s="84"/>
      <c r="VST34" s="84"/>
      <c r="VSU34" s="84"/>
      <c r="VSV34" s="84"/>
      <c r="VSW34" s="84"/>
      <c r="VSX34" s="84"/>
      <c r="VSY34" s="84"/>
      <c r="VSZ34" s="84"/>
      <c r="VTA34" s="84"/>
      <c r="VTB34" s="84"/>
      <c r="VTC34" s="84"/>
      <c r="VTD34" s="84"/>
      <c r="VTE34" s="84"/>
      <c r="VTF34" s="84"/>
      <c r="VTG34" s="84"/>
      <c r="VTH34" s="84"/>
      <c r="VTI34" s="84"/>
      <c r="VTJ34" s="84"/>
      <c r="VTK34" s="84"/>
      <c r="VTL34" s="84"/>
      <c r="VTM34" s="84"/>
      <c r="VTN34" s="84"/>
      <c r="VTO34" s="84"/>
      <c r="VTP34" s="84"/>
      <c r="VTQ34" s="84"/>
      <c r="VTR34" s="84"/>
      <c r="VTS34" s="84"/>
      <c r="VTT34" s="84"/>
      <c r="VTU34" s="84"/>
      <c r="VTV34" s="84"/>
      <c r="VTW34" s="84"/>
      <c r="VTX34" s="84"/>
      <c r="VTY34" s="84"/>
      <c r="VTZ34" s="84"/>
      <c r="VUA34" s="84"/>
      <c r="VUB34" s="84"/>
      <c r="VUC34" s="84"/>
      <c r="VUD34" s="84"/>
      <c r="VUE34" s="84"/>
      <c r="VUF34" s="84"/>
      <c r="VUG34" s="84"/>
      <c r="VUH34" s="84"/>
      <c r="VUI34" s="84"/>
      <c r="VUJ34" s="84"/>
      <c r="VUK34" s="84"/>
      <c r="VUL34" s="84"/>
      <c r="VUM34" s="84"/>
      <c r="VUN34" s="84"/>
      <c r="VUO34" s="84"/>
      <c r="VUP34" s="84"/>
      <c r="VUQ34" s="84"/>
      <c r="VUR34" s="84"/>
      <c r="VUS34" s="84"/>
      <c r="VUT34" s="84"/>
      <c r="VUU34" s="84"/>
      <c r="VUV34" s="84"/>
      <c r="VUW34" s="84"/>
      <c r="VUX34" s="84"/>
      <c r="VUY34" s="84"/>
      <c r="VUZ34" s="84"/>
      <c r="VVA34" s="84"/>
      <c r="VVB34" s="84"/>
      <c r="VVC34" s="84"/>
      <c r="VVD34" s="84"/>
      <c r="VVE34" s="84"/>
      <c r="VVF34" s="84"/>
      <c r="VVG34" s="84"/>
      <c r="VVH34" s="84"/>
      <c r="VVI34" s="84"/>
      <c r="VVJ34" s="84"/>
      <c r="VVK34" s="84"/>
      <c r="VVL34" s="84"/>
      <c r="VVM34" s="84"/>
      <c r="VVN34" s="84"/>
      <c r="VVO34" s="84"/>
      <c r="VVP34" s="84"/>
      <c r="VVQ34" s="84"/>
      <c r="VVR34" s="84"/>
      <c r="VVS34" s="84"/>
      <c r="VVT34" s="84"/>
      <c r="VVU34" s="84"/>
      <c r="VVV34" s="84"/>
      <c r="VVW34" s="84"/>
      <c r="VVX34" s="84"/>
      <c r="VVY34" s="84"/>
      <c r="VVZ34" s="84"/>
      <c r="VWA34" s="84"/>
      <c r="VWB34" s="84"/>
      <c r="VWC34" s="84"/>
      <c r="VWD34" s="84"/>
      <c r="VWE34" s="84"/>
      <c r="VWF34" s="84"/>
      <c r="VWG34" s="84"/>
      <c r="VWH34" s="84"/>
      <c r="VWI34" s="84"/>
      <c r="VWJ34" s="84"/>
      <c r="VWK34" s="84"/>
      <c r="VWL34" s="84"/>
      <c r="VWM34" s="84"/>
      <c r="VWN34" s="84"/>
      <c r="VWO34" s="84"/>
      <c r="VWP34" s="84"/>
      <c r="VWQ34" s="84"/>
      <c r="VWR34" s="84"/>
      <c r="VWS34" s="84"/>
      <c r="VWT34" s="84"/>
      <c r="VWU34" s="84"/>
      <c r="VWV34" s="84"/>
      <c r="VWW34" s="84"/>
      <c r="VWX34" s="84"/>
      <c r="VWY34" s="84"/>
      <c r="VWZ34" s="84"/>
      <c r="VXA34" s="84"/>
      <c r="VXB34" s="84"/>
      <c r="VXC34" s="84"/>
      <c r="VXD34" s="84"/>
      <c r="VXE34" s="84"/>
      <c r="VXF34" s="84"/>
      <c r="VXG34" s="84"/>
      <c r="VXH34" s="84"/>
      <c r="VXI34" s="84"/>
      <c r="VXJ34" s="84"/>
      <c r="VXK34" s="84"/>
      <c r="VXL34" s="84"/>
      <c r="VXM34" s="84"/>
      <c r="VXN34" s="84"/>
      <c r="VXO34" s="84"/>
      <c r="VXP34" s="84"/>
      <c r="VXQ34" s="84"/>
      <c r="VXR34" s="84"/>
      <c r="VXS34" s="84"/>
      <c r="VXT34" s="84"/>
      <c r="VXU34" s="84"/>
      <c r="VXV34" s="84"/>
      <c r="VXW34" s="84"/>
      <c r="VXX34" s="84"/>
      <c r="VXY34" s="84"/>
      <c r="VXZ34" s="84"/>
      <c r="VYA34" s="84"/>
      <c r="VYB34" s="84"/>
      <c r="VYC34" s="84"/>
      <c r="VYD34" s="84"/>
      <c r="VYE34" s="84"/>
      <c r="VYF34" s="84"/>
      <c r="VYG34" s="84"/>
      <c r="VYH34" s="84"/>
      <c r="VYI34" s="84"/>
      <c r="VYJ34" s="84"/>
      <c r="VYK34" s="84"/>
      <c r="VYL34" s="84"/>
      <c r="VYM34" s="84"/>
      <c r="VYN34" s="84"/>
      <c r="VYO34" s="84"/>
      <c r="VYP34" s="84"/>
      <c r="VYQ34" s="84"/>
      <c r="VYR34" s="84"/>
      <c r="VYS34" s="84"/>
      <c r="VYT34" s="84"/>
      <c r="VYU34" s="84"/>
      <c r="VYV34" s="84"/>
      <c r="VYW34" s="84"/>
      <c r="VYX34" s="84"/>
      <c r="VYY34" s="84"/>
      <c r="VYZ34" s="84"/>
      <c r="VZA34" s="84"/>
      <c r="VZB34" s="84"/>
      <c r="VZC34" s="84"/>
      <c r="VZD34" s="84"/>
      <c r="VZE34" s="84"/>
      <c r="VZF34" s="84"/>
      <c r="VZG34" s="84"/>
      <c r="VZH34" s="84"/>
      <c r="VZI34" s="84"/>
      <c r="VZJ34" s="84"/>
      <c r="VZK34" s="84"/>
      <c r="VZL34" s="84"/>
      <c r="VZM34" s="84"/>
      <c r="VZN34" s="84"/>
      <c r="VZO34" s="84"/>
      <c r="VZP34" s="84"/>
      <c r="VZQ34" s="84"/>
      <c r="VZR34" s="84"/>
      <c r="VZS34" s="84"/>
      <c r="VZT34" s="84"/>
      <c r="VZU34" s="84"/>
      <c r="VZV34" s="84"/>
      <c r="VZW34" s="84"/>
      <c r="VZX34" s="84"/>
      <c r="VZY34" s="84"/>
      <c r="VZZ34" s="84"/>
      <c r="WAA34" s="84"/>
      <c r="WAB34" s="84"/>
      <c r="WAC34" s="84"/>
      <c r="WAD34" s="84"/>
      <c r="WAE34" s="84"/>
      <c r="WAF34" s="84"/>
      <c r="WAG34" s="84"/>
      <c r="WAH34" s="84"/>
      <c r="WAI34" s="84"/>
      <c r="WAJ34" s="84"/>
      <c r="WAK34" s="84"/>
      <c r="WAL34" s="84"/>
      <c r="WAM34" s="84"/>
      <c r="WAN34" s="84"/>
      <c r="WAO34" s="84"/>
      <c r="WAP34" s="84"/>
      <c r="WAQ34" s="84"/>
      <c r="WAR34" s="84"/>
      <c r="WAS34" s="84"/>
      <c r="WAT34" s="84"/>
      <c r="WAU34" s="84"/>
      <c r="WAV34" s="84"/>
      <c r="WAW34" s="84"/>
      <c r="WAX34" s="84"/>
      <c r="WAY34" s="84"/>
      <c r="WAZ34" s="84"/>
      <c r="WBA34" s="84"/>
      <c r="WBB34" s="84"/>
      <c r="WBC34" s="84"/>
      <c r="WBD34" s="84"/>
      <c r="WBE34" s="84"/>
      <c r="WBF34" s="84"/>
      <c r="WBG34" s="84"/>
      <c r="WBH34" s="84"/>
      <c r="WBI34" s="84"/>
      <c r="WBJ34" s="84"/>
      <c r="WBK34" s="84"/>
      <c r="WBL34" s="84"/>
      <c r="WBM34" s="84"/>
      <c r="WBN34" s="84"/>
      <c r="WBO34" s="84"/>
      <c r="WBP34" s="84"/>
      <c r="WBQ34" s="84"/>
      <c r="WBR34" s="84"/>
      <c r="WBS34" s="84"/>
      <c r="WBT34" s="84"/>
      <c r="WBU34" s="84"/>
      <c r="WBV34" s="84"/>
      <c r="WBW34" s="84"/>
      <c r="WBX34" s="84"/>
      <c r="WBY34" s="84"/>
      <c r="WBZ34" s="84"/>
      <c r="WCA34" s="84"/>
      <c r="WCB34" s="84"/>
      <c r="WCC34" s="84"/>
      <c r="WCD34" s="84"/>
      <c r="WCE34" s="84"/>
      <c r="WCF34" s="84"/>
      <c r="WCG34" s="84"/>
      <c r="WCH34" s="84"/>
      <c r="WCI34" s="84"/>
      <c r="WCJ34" s="84"/>
      <c r="WCK34" s="84"/>
      <c r="WCL34" s="84"/>
      <c r="WCM34" s="84"/>
      <c r="WCN34" s="84"/>
      <c r="WCO34" s="84"/>
      <c r="WCP34" s="84"/>
      <c r="WCQ34" s="84"/>
      <c r="WCR34" s="84"/>
      <c r="WCS34" s="84"/>
      <c r="WCT34" s="84"/>
      <c r="WCU34" s="84"/>
      <c r="WCV34" s="84"/>
      <c r="WCW34" s="84"/>
      <c r="WCX34" s="84"/>
      <c r="WCY34" s="84"/>
      <c r="WCZ34" s="84"/>
      <c r="WDA34" s="84"/>
      <c r="WDB34" s="84"/>
      <c r="WDC34" s="84"/>
      <c r="WDD34" s="84"/>
      <c r="WDE34" s="84"/>
      <c r="WDF34" s="84"/>
      <c r="WDG34" s="84"/>
      <c r="WDH34" s="84"/>
      <c r="WDI34" s="84"/>
      <c r="WDJ34" s="84"/>
      <c r="WDK34" s="84"/>
      <c r="WDL34" s="84"/>
      <c r="WDM34" s="84"/>
      <c r="WDN34" s="84"/>
      <c r="WDO34" s="84"/>
      <c r="WDP34" s="84"/>
      <c r="WDQ34" s="84"/>
      <c r="WDR34" s="84"/>
      <c r="WDS34" s="84"/>
      <c r="WDT34" s="84"/>
      <c r="WDU34" s="84"/>
      <c r="WDV34" s="84"/>
      <c r="WDW34" s="84"/>
      <c r="WDX34" s="84"/>
      <c r="WDY34" s="84"/>
      <c r="WDZ34" s="84"/>
      <c r="WEA34" s="84"/>
      <c r="WEB34" s="84"/>
      <c r="WEC34" s="84"/>
      <c r="WED34" s="84"/>
      <c r="WEE34" s="84"/>
      <c r="WEF34" s="84"/>
      <c r="WEG34" s="84"/>
      <c r="WEH34" s="84"/>
      <c r="WEI34" s="84"/>
      <c r="WEJ34" s="84"/>
      <c r="WEK34" s="84"/>
      <c r="WEL34" s="84"/>
      <c r="WEM34" s="84"/>
      <c r="WEN34" s="84"/>
      <c r="WEO34" s="84"/>
      <c r="WEP34" s="84"/>
      <c r="WEQ34" s="84"/>
      <c r="WER34" s="84"/>
      <c r="WES34" s="84"/>
      <c r="WET34" s="84"/>
      <c r="WEU34" s="84"/>
      <c r="WEV34" s="84"/>
      <c r="WEW34" s="84"/>
      <c r="WEX34" s="84"/>
      <c r="WEY34" s="84"/>
      <c r="WEZ34" s="84"/>
      <c r="WFA34" s="84"/>
      <c r="WFB34" s="84"/>
      <c r="WFC34" s="84"/>
      <c r="WFD34" s="84"/>
      <c r="WFE34" s="84"/>
      <c r="WFF34" s="84"/>
      <c r="WFG34" s="84"/>
      <c r="WFH34" s="84"/>
      <c r="WFI34" s="84"/>
      <c r="WFJ34" s="84"/>
      <c r="WFK34" s="84"/>
      <c r="WFL34" s="84"/>
      <c r="WFM34" s="84"/>
      <c r="WFN34" s="84"/>
      <c r="WFO34" s="84"/>
      <c r="WFP34" s="84"/>
      <c r="WFQ34" s="84"/>
      <c r="WFR34" s="84"/>
      <c r="WFS34" s="84"/>
      <c r="WFT34" s="84"/>
      <c r="WFU34" s="84"/>
      <c r="WFV34" s="84"/>
      <c r="WFW34" s="84"/>
      <c r="WFX34" s="84"/>
      <c r="WFY34" s="84"/>
      <c r="WFZ34" s="84"/>
      <c r="WGA34" s="84"/>
      <c r="WGB34" s="84"/>
      <c r="WGC34" s="84"/>
      <c r="WGD34" s="84"/>
      <c r="WGE34" s="84"/>
      <c r="WGF34" s="84"/>
      <c r="WGG34" s="84"/>
      <c r="WGH34" s="84"/>
      <c r="WGI34" s="84"/>
      <c r="WGJ34" s="84"/>
      <c r="WGK34" s="84"/>
      <c r="WGL34" s="84"/>
      <c r="WGM34" s="84"/>
      <c r="WGN34" s="84"/>
      <c r="WGO34" s="84"/>
      <c r="WGP34" s="84"/>
      <c r="WGQ34" s="84"/>
      <c r="WGR34" s="84"/>
      <c r="WGS34" s="84"/>
      <c r="WGT34" s="84"/>
      <c r="WGU34" s="84"/>
      <c r="WGV34" s="84"/>
      <c r="WGW34" s="84"/>
      <c r="WGX34" s="84"/>
      <c r="WGY34" s="84"/>
      <c r="WGZ34" s="84"/>
      <c r="WHA34" s="84"/>
      <c r="WHB34" s="84"/>
      <c r="WHC34" s="84"/>
      <c r="WHD34" s="84"/>
      <c r="WHE34" s="84"/>
      <c r="WHF34" s="84"/>
      <c r="WHG34" s="84"/>
      <c r="WHH34" s="84"/>
      <c r="WHI34" s="84"/>
      <c r="WHJ34" s="84"/>
      <c r="WHK34" s="84"/>
      <c r="WHL34" s="84"/>
      <c r="WHM34" s="84"/>
      <c r="WHN34" s="84"/>
      <c r="WHO34" s="84"/>
      <c r="WHP34" s="84"/>
      <c r="WHQ34" s="84"/>
      <c r="WHR34" s="84"/>
      <c r="WHS34" s="84"/>
      <c r="WHT34" s="84"/>
      <c r="WHU34" s="84"/>
      <c r="WHV34" s="84"/>
      <c r="WHW34" s="84"/>
      <c r="WHX34" s="84"/>
      <c r="WHY34" s="84"/>
      <c r="WHZ34" s="84"/>
      <c r="WIA34" s="84"/>
      <c r="WIB34" s="84"/>
      <c r="WIC34" s="84"/>
      <c r="WID34" s="84"/>
      <c r="WIE34" s="84"/>
      <c r="WIF34" s="84"/>
      <c r="WIG34" s="84"/>
      <c r="WIH34" s="84"/>
      <c r="WII34" s="84"/>
      <c r="WIJ34" s="84"/>
      <c r="WIK34" s="84"/>
      <c r="WIL34" s="84"/>
      <c r="WIM34" s="84"/>
      <c r="WIN34" s="84"/>
      <c r="WIO34" s="84"/>
      <c r="WIP34" s="84"/>
      <c r="WIQ34" s="84"/>
      <c r="WIR34" s="84"/>
      <c r="WIS34" s="84"/>
      <c r="WIT34" s="84"/>
      <c r="WIU34" s="84"/>
      <c r="WIV34" s="84"/>
      <c r="WIW34" s="84"/>
      <c r="WIX34" s="84"/>
      <c r="WIY34" s="84"/>
      <c r="WIZ34" s="84"/>
      <c r="WJA34" s="84"/>
      <c r="WJB34" s="84"/>
      <c r="WJC34" s="84"/>
      <c r="WJD34" s="84"/>
      <c r="WJE34" s="84"/>
      <c r="WJF34" s="84"/>
      <c r="WJG34" s="84"/>
      <c r="WJH34" s="84"/>
      <c r="WJI34" s="84"/>
      <c r="WJJ34" s="84"/>
      <c r="WJK34" s="84"/>
      <c r="WJL34" s="84"/>
      <c r="WJM34" s="84"/>
      <c r="WJN34" s="84"/>
      <c r="WJO34" s="84"/>
      <c r="WJP34" s="84"/>
      <c r="WJQ34" s="84"/>
      <c r="WJR34" s="84"/>
      <c r="WJS34" s="84"/>
      <c r="WJT34" s="84"/>
      <c r="WJU34" s="84"/>
      <c r="WJV34" s="84"/>
      <c r="WJW34" s="84"/>
      <c r="WJX34" s="84"/>
      <c r="WJY34" s="84"/>
      <c r="WJZ34" s="84"/>
      <c r="WKA34" s="84"/>
      <c r="WKB34" s="84"/>
      <c r="WKC34" s="84"/>
      <c r="WKD34" s="84"/>
      <c r="WKE34" s="84"/>
      <c r="WKF34" s="84"/>
      <c r="WKG34" s="84"/>
      <c r="WKH34" s="84"/>
      <c r="WKI34" s="84"/>
      <c r="WKJ34" s="84"/>
      <c r="WKK34" s="84"/>
      <c r="WKL34" s="84"/>
      <c r="WKM34" s="84"/>
      <c r="WKN34" s="84"/>
      <c r="WKO34" s="84"/>
      <c r="WKP34" s="84"/>
      <c r="WKQ34" s="84"/>
      <c r="WKR34" s="84"/>
      <c r="WKS34" s="84"/>
      <c r="WKT34" s="84"/>
      <c r="WKU34" s="84"/>
      <c r="WKV34" s="84"/>
      <c r="WKW34" s="84"/>
      <c r="WKX34" s="84"/>
      <c r="WKY34" s="84"/>
      <c r="WKZ34" s="84"/>
      <c r="WLA34" s="84"/>
      <c r="WLB34" s="84"/>
      <c r="WLC34" s="84"/>
      <c r="WLD34" s="84"/>
      <c r="WLE34" s="84"/>
      <c r="WLF34" s="84"/>
      <c r="WLG34" s="84"/>
      <c r="WLH34" s="84"/>
      <c r="WLI34" s="84"/>
      <c r="WLJ34" s="84"/>
      <c r="WLK34" s="84"/>
      <c r="WLL34" s="84"/>
      <c r="WLM34" s="84"/>
      <c r="WLN34" s="84"/>
      <c r="WLO34" s="84"/>
      <c r="WLP34" s="84"/>
      <c r="WLQ34" s="84"/>
      <c r="WLR34" s="84"/>
      <c r="WLS34" s="84"/>
      <c r="WLT34" s="84"/>
      <c r="WLU34" s="84"/>
      <c r="WLV34" s="84"/>
      <c r="WLW34" s="84"/>
      <c r="WLX34" s="84"/>
      <c r="WLY34" s="84"/>
      <c r="WLZ34" s="84"/>
      <c r="WMA34" s="84"/>
      <c r="WMB34" s="84"/>
      <c r="WMC34" s="84"/>
      <c r="WMD34" s="84"/>
      <c r="WME34" s="84"/>
      <c r="WMF34" s="84"/>
      <c r="WMG34" s="84"/>
      <c r="WMH34" s="84"/>
      <c r="WMI34" s="84"/>
      <c r="WMJ34" s="84"/>
      <c r="WMK34" s="84"/>
      <c r="WML34" s="84"/>
      <c r="WMM34" s="84"/>
      <c r="WMN34" s="84"/>
      <c r="WMO34" s="84"/>
      <c r="WMP34" s="84"/>
      <c r="WMQ34" s="84"/>
      <c r="WMR34" s="84"/>
      <c r="WMS34" s="84"/>
      <c r="WMT34" s="84"/>
      <c r="WMU34" s="84"/>
      <c r="WMV34" s="84"/>
      <c r="WMW34" s="84"/>
      <c r="WMX34" s="84"/>
      <c r="WMY34" s="84"/>
      <c r="WMZ34" s="84"/>
      <c r="WNA34" s="84"/>
      <c r="WNB34" s="84"/>
      <c r="WNC34" s="84"/>
      <c r="WND34" s="84"/>
      <c r="WNE34" s="84"/>
      <c r="WNF34" s="84"/>
      <c r="WNG34" s="84"/>
      <c r="WNH34" s="84"/>
      <c r="WNI34" s="84"/>
      <c r="WNJ34" s="84"/>
      <c r="WNK34" s="84"/>
      <c r="WNL34" s="84"/>
      <c r="WNM34" s="84"/>
      <c r="WNN34" s="84"/>
      <c r="WNO34" s="84"/>
      <c r="WNP34" s="84"/>
      <c r="WNQ34" s="84"/>
      <c r="WNR34" s="84"/>
      <c r="WNS34" s="84"/>
      <c r="WNT34" s="84"/>
      <c r="WNU34" s="84"/>
      <c r="WNV34" s="84"/>
      <c r="WNW34" s="84"/>
      <c r="WNX34" s="84"/>
      <c r="WNY34" s="84"/>
      <c r="WNZ34" s="84"/>
      <c r="WOA34" s="84"/>
      <c r="WOB34" s="84"/>
      <c r="WOC34" s="84"/>
      <c r="WOD34" s="84"/>
      <c r="WOE34" s="84"/>
      <c r="WOF34" s="84"/>
      <c r="WOG34" s="84"/>
      <c r="WOH34" s="84"/>
      <c r="WOI34" s="84"/>
      <c r="WOJ34" s="84"/>
      <c r="WOK34" s="84"/>
      <c r="WOL34" s="84"/>
      <c r="WOM34" s="84"/>
      <c r="WON34" s="84"/>
      <c r="WOO34" s="84"/>
      <c r="WOP34" s="84"/>
      <c r="WOQ34" s="84"/>
      <c r="WOR34" s="84"/>
      <c r="WOS34" s="84"/>
      <c r="WOT34" s="84"/>
      <c r="WOU34" s="84"/>
      <c r="WOV34" s="84"/>
      <c r="WOW34" s="84"/>
      <c r="WOX34" s="84"/>
      <c r="WOY34" s="84"/>
      <c r="WOZ34" s="84"/>
      <c r="WPA34" s="84"/>
      <c r="WPB34" s="84"/>
      <c r="WPC34" s="84"/>
      <c r="WPD34" s="84"/>
      <c r="WPE34" s="84"/>
      <c r="WPF34" s="84"/>
      <c r="WPG34" s="84"/>
      <c r="WPH34" s="84"/>
      <c r="WPI34" s="84"/>
      <c r="WPJ34" s="84"/>
      <c r="WPK34" s="84"/>
      <c r="WPL34" s="84"/>
      <c r="WPM34" s="84"/>
      <c r="WPN34" s="84"/>
      <c r="WPO34" s="84"/>
      <c r="WPP34" s="84"/>
      <c r="WPQ34" s="84"/>
      <c r="WPR34" s="84"/>
      <c r="WPS34" s="84"/>
      <c r="WPT34" s="84"/>
      <c r="WPU34" s="84"/>
      <c r="WPV34" s="84"/>
      <c r="WPW34" s="84"/>
      <c r="WPX34" s="84"/>
      <c r="WPY34" s="84"/>
      <c r="WPZ34" s="84"/>
      <c r="WQA34" s="84"/>
      <c r="WQB34" s="84"/>
      <c r="WQC34" s="84"/>
      <c r="WQD34" s="84"/>
      <c r="WQE34" s="84"/>
      <c r="WQF34" s="84"/>
      <c r="WQG34" s="84"/>
      <c r="WQH34" s="84"/>
      <c r="WQI34" s="84"/>
      <c r="WQJ34" s="84"/>
      <c r="WQK34" s="84"/>
      <c r="WQL34" s="84"/>
      <c r="WQM34" s="84"/>
      <c r="WQN34" s="84"/>
      <c r="WQO34" s="84"/>
      <c r="WQP34" s="84"/>
      <c r="WQQ34" s="84"/>
      <c r="WQR34" s="84"/>
      <c r="WQS34" s="84"/>
      <c r="WQT34" s="84"/>
      <c r="WQU34" s="84"/>
      <c r="WQV34" s="84"/>
      <c r="WQW34" s="84"/>
      <c r="WQX34" s="84"/>
      <c r="WQY34" s="84"/>
      <c r="WQZ34" s="84"/>
      <c r="WRA34" s="84"/>
      <c r="WRB34" s="84"/>
      <c r="WRC34" s="84"/>
      <c r="WRD34" s="84"/>
      <c r="WRE34" s="84"/>
      <c r="WRF34" s="84"/>
      <c r="WRG34" s="84"/>
      <c r="WRH34" s="84"/>
      <c r="WRI34" s="84"/>
      <c r="WRJ34" s="84"/>
      <c r="WRK34" s="84"/>
      <c r="WRL34" s="84"/>
      <c r="WRM34" s="84"/>
      <c r="WRN34" s="84"/>
      <c r="WRO34" s="84"/>
      <c r="WRP34" s="84"/>
      <c r="WRQ34" s="84"/>
      <c r="WRR34" s="84"/>
      <c r="WRS34" s="84"/>
      <c r="WRT34" s="84"/>
      <c r="WRU34" s="84"/>
      <c r="WRV34" s="84"/>
      <c r="WRW34" s="84"/>
      <c r="WRX34" s="84"/>
      <c r="WRY34" s="84"/>
      <c r="WRZ34" s="84"/>
      <c r="WSA34" s="84"/>
      <c r="WSB34" s="84"/>
      <c r="WSC34" s="84"/>
      <c r="WSD34" s="84"/>
      <c r="WSE34" s="84"/>
      <c r="WSF34" s="84"/>
      <c r="WSG34" s="84"/>
      <c r="WSH34" s="84"/>
      <c r="WSI34" s="84"/>
      <c r="WSJ34" s="84"/>
      <c r="WSK34" s="84"/>
      <c r="WSL34" s="84"/>
      <c r="WSM34" s="84"/>
      <c r="WSN34" s="84"/>
      <c r="WSO34" s="84"/>
      <c r="WSP34" s="84"/>
      <c r="WSQ34" s="84"/>
      <c r="WSR34" s="84"/>
      <c r="WSS34" s="84"/>
      <c r="WST34" s="84"/>
      <c r="WSU34" s="84"/>
      <c r="WSV34" s="84"/>
      <c r="WSW34" s="84"/>
      <c r="WSX34" s="84"/>
      <c r="WSY34" s="84"/>
      <c r="WSZ34" s="84"/>
      <c r="WTA34" s="84"/>
      <c r="WTB34" s="84"/>
      <c r="WTC34" s="84"/>
      <c r="WTD34" s="84"/>
      <c r="WTE34" s="84"/>
      <c r="WTF34" s="84"/>
      <c r="WTG34" s="84"/>
      <c r="WTH34" s="84"/>
      <c r="WTI34" s="84"/>
      <c r="WTJ34" s="84"/>
      <c r="WTK34" s="84"/>
      <c r="WTL34" s="84"/>
      <c r="WTM34" s="84"/>
      <c r="WTN34" s="84"/>
      <c r="WTO34" s="84"/>
      <c r="WTP34" s="84"/>
      <c r="WTQ34" s="84"/>
      <c r="WTR34" s="84"/>
      <c r="WTS34" s="84"/>
      <c r="WTT34" s="84"/>
      <c r="WTU34" s="84"/>
      <c r="WTV34" s="84"/>
      <c r="WTW34" s="84"/>
      <c r="WTX34" s="84"/>
      <c r="WTY34" s="84"/>
      <c r="WTZ34" s="84"/>
      <c r="WUA34" s="84"/>
      <c r="WUB34" s="84"/>
      <c r="WUC34" s="84"/>
      <c r="WUD34" s="84"/>
      <c r="WUE34" s="84"/>
      <c r="WUF34" s="84"/>
      <c r="WUG34" s="84"/>
      <c r="WUH34" s="84"/>
      <c r="WUI34" s="84"/>
      <c r="WUJ34" s="84"/>
      <c r="WUK34" s="84"/>
      <c r="WUL34" s="84"/>
      <c r="WUM34" s="84"/>
      <c r="WUN34" s="84"/>
      <c r="WUO34" s="84"/>
      <c r="WUP34" s="84"/>
      <c r="WUQ34" s="84"/>
      <c r="WUR34" s="84"/>
      <c r="WUS34" s="84"/>
      <c r="WUT34" s="84"/>
      <c r="WUU34" s="84"/>
      <c r="WUV34" s="84"/>
      <c r="WUW34" s="84"/>
      <c r="WUX34" s="84"/>
      <c r="WUY34" s="84"/>
      <c r="WUZ34" s="84"/>
      <c r="WVA34" s="84"/>
      <c r="WVB34" s="84"/>
      <c r="WVC34" s="84"/>
      <c r="WVD34" s="84"/>
      <c r="WVE34" s="84"/>
      <c r="WVF34" s="84"/>
      <c r="WVG34" s="84"/>
      <c r="WVH34" s="84"/>
      <c r="WVI34" s="84"/>
      <c r="WVJ34" s="84"/>
      <c r="WVK34" s="84"/>
      <c r="WVL34" s="84"/>
      <c r="WVM34" s="84"/>
      <c r="WVN34" s="84"/>
      <c r="WVO34" s="84"/>
      <c r="WVP34" s="84"/>
      <c r="WVQ34" s="84"/>
      <c r="WVR34" s="84"/>
      <c r="WVS34" s="84"/>
      <c r="WVT34" s="84"/>
      <c r="WVU34" s="84"/>
      <c r="WVV34" s="84"/>
      <c r="WVW34" s="84"/>
      <c r="WVX34" s="84"/>
      <c r="WVY34" s="84"/>
      <c r="WVZ34" s="84"/>
      <c r="WWA34" s="84"/>
      <c r="WWB34" s="84"/>
      <c r="WWC34" s="84"/>
      <c r="WWD34" s="84"/>
      <c r="WWE34" s="84"/>
      <c r="WWF34" s="84"/>
      <c r="WWG34" s="84"/>
      <c r="WWH34" s="84"/>
      <c r="WWI34" s="84"/>
      <c r="WWJ34" s="84"/>
      <c r="WWK34" s="84"/>
      <c r="WWL34" s="84"/>
      <c r="WWM34" s="84"/>
      <c r="WWN34" s="84"/>
      <c r="WWO34" s="84"/>
      <c r="WWP34" s="84"/>
      <c r="WWQ34" s="84"/>
      <c r="WWR34" s="84"/>
      <c r="WWS34" s="84"/>
      <c r="WWT34" s="84"/>
      <c r="WWU34" s="84"/>
      <c r="WWV34" s="84"/>
      <c r="WWW34" s="84"/>
      <c r="WWX34" s="84"/>
      <c r="WWY34" s="84"/>
      <c r="WWZ34" s="84"/>
      <c r="WXA34" s="84"/>
      <c r="WXB34" s="84"/>
      <c r="WXC34" s="84"/>
      <c r="WXD34" s="84"/>
      <c r="WXE34" s="84"/>
      <c r="WXF34" s="84"/>
      <c r="WXG34" s="84"/>
      <c r="WXH34" s="84"/>
      <c r="WXI34" s="84"/>
      <c r="WXJ34" s="84"/>
      <c r="WXK34" s="84"/>
      <c r="WXL34" s="84"/>
      <c r="WXM34" s="84"/>
      <c r="WXN34" s="84"/>
      <c r="WXO34" s="84"/>
      <c r="WXP34" s="84"/>
      <c r="WXQ34" s="84"/>
      <c r="WXR34" s="84"/>
      <c r="WXS34" s="84"/>
      <c r="WXT34" s="84"/>
      <c r="WXU34" s="84"/>
      <c r="WXV34" s="84"/>
      <c r="WXW34" s="84"/>
      <c r="WXX34" s="84"/>
      <c r="WXY34" s="84"/>
      <c r="WXZ34" s="84"/>
      <c r="WYA34" s="84"/>
      <c r="WYB34" s="84"/>
      <c r="WYC34" s="84"/>
      <c r="WYD34" s="84"/>
      <c r="WYE34" s="84"/>
      <c r="WYF34" s="84"/>
      <c r="WYG34" s="84"/>
      <c r="WYH34" s="84"/>
      <c r="WYI34" s="84"/>
      <c r="WYJ34" s="84"/>
      <c r="WYK34" s="84"/>
      <c r="WYL34" s="84"/>
      <c r="WYM34" s="84"/>
      <c r="WYN34" s="84"/>
      <c r="WYO34" s="84"/>
      <c r="WYP34" s="84"/>
      <c r="WYQ34" s="84"/>
      <c r="WYR34" s="84"/>
      <c r="WYS34" s="84"/>
      <c r="WYT34" s="84"/>
      <c r="WYU34" s="84"/>
      <c r="WYV34" s="84"/>
      <c r="WYW34" s="84"/>
      <c r="WYX34" s="84"/>
      <c r="WYY34" s="84"/>
      <c r="WYZ34" s="84"/>
      <c r="WZA34" s="84"/>
      <c r="WZB34" s="84"/>
      <c r="WZC34" s="84"/>
      <c r="WZD34" s="84"/>
      <c r="WZE34" s="84"/>
      <c r="WZF34" s="84"/>
      <c r="WZG34" s="84"/>
      <c r="WZH34" s="84"/>
      <c r="WZI34" s="84"/>
      <c r="WZJ34" s="84"/>
      <c r="WZK34" s="84"/>
      <c r="WZL34" s="84"/>
      <c r="WZM34" s="84"/>
      <c r="WZN34" s="84"/>
      <c r="WZO34" s="84"/>
      <c r="WZP34" s="84"/>
      <c r="WZQ34" s="84"/>
      <c r="WZR34" s="84"/>
      <c r="WZS34" s="84"/>
      <c r="WZT34" s="84"/>
      <c r="WZU34" s="84"/>
      <c r="WZV34" s="84"/>
      <c r="WZW34" s="84"/>
      <c r="WZX34" s="84"/>
      <c r="WZY34" s="84"/>
      <c r="WZZ34" s="84"/>
      <c r="XAA34" s="84"/>
      <c r="XAB34" s="84"/>
      <c r="XAC34" s="84"/>
      <c r="XAD34" s="84"/>
      <c r="XAE34" s="84"/>
      <c r="XAF34" s="84"/>
      <c r="XAG34" s="84"/>
      <c r="XAH34" s="84"/>
      <c r="XAI34" s="84"/>
      <c r="XAJ34" s="84"/>
      <c r="XAK34" s="84"/>
      <c r="XAL34" s="84"/>
      <c r="XAM34" s="84"/>
      <c r="XAN34" s="84"/>
      <c r="XAO34" s="84"/>
      <c r="XAP34" s="84"/>
      <c r="XAQ34" s="84"/>
      <c r="XAR34" s="84"/>
      <c r="XAS34" s="84"/>
      <c r="XAT34" s="84"/>
      <c r="XAU34" s="84"/>
      <c r="XAV34" s="84"/>
      <c r="XAW34" s="84"/>
      <c r="XAX34" s="84"/>
      <c r="XAY34" s="84"/>
      <c r="XAZ34" s="84"/>
      <c r="XBA34" s="84"/>
      <c r="XBB34" s="84"/>
      <c r="XBC34" s="84"/>
      <c r="XBD34" s="84"/>
      <c r="XBE34" s="84"/>
      <c r="XBF34" s="84"/>
      <c r="XBG34" s="84"/>
      <c r="XBH34" s="84"/>
      <c r="XBI34" s="84"/>
      <c r="XBJ34" s="84"/>
      <c r="XBK34" s="84"/>
      <c r="XBL34" s="84"/>
      <c r="XBM34" s="84"/>
      <c r="XBN34" s="84"/>
      <c r="XBO34" s="84"/>
      <c r="XBP34" s="84"/>
      <c r="XBQ34" s="84"/>
      <c r="XBR34" s="84"/>
      <c r="XBS34" s="84"/>
      <c r="XBT34" s="84"/>
      <c r="XBU34" s="84"/>
      <c r="XBV34" s="84"/>
      <c r="XBW34" s="84"/>
      <c r="XBX34" s="84"/>
      <c r="XBY34" s="84"/>
      <c r="XBZ34" s="84"/>
      <c r="XCA34" s="84"/>
      <c r="XCB34" s="84"/>
      <c r="XCC34" s="84"/>
      <c r="XCD34" s="84"/>
      <c r="XCE34" s="84"/>
      <c r="XCF34" s="84"/>
      <c r="XCG34" s="84"/>
      <c r="XCH34" s="84"/>
      <c r="XCI34" s="84"/>
      <c r="XCJ34" s="84"/>
      <c r="XCK34" s="84"/>
      <c r="XCL34" s="84"/>
      <c r="XCM34" s="84"/>
      <c r="XCN34" s="84"/>
      <c r="XCO34" s="84"/>
      <c r="XCP34" s="84"/>
      <c r="XCQ34" s="84"/>
      <c r="XCR34" s="84"/>
      <c r="XCS34" s="84"/>
      <c r="XCT34" s="84"/>
      <c r="XCU34" s="84"/>
      <c r="XCV34" s="84"/>
      <c r="XCW34" s="84"/>
      <c r="XCX34" s="84"/>
      <c r="XCY34" s="84"/>
      <c r="XCZ34" s="84"/>
      <c r="XDA34" s="84"/>
      <c r="XDB34" s="84"/>
      <c r="XDC34" s="84"/>
      <c r="XDD34" s="84"/>
      <c r="XDE34" s="84"/>
      <c r="XDF34" s="84"/>
      <c r="XDG34" s="84"/>
      <c r="XDH34" s="84"/>
      <c r="XDI34" s="84"/>
      <c r="XDJ34" s="84"/>
      <c r="XDK34" s="84"/>
      <c r="XDL34" s="84"/>
      <c r="XDM34" s="84"/>
      <c r="XDN34" s="84"/>
      <c r="XDO34" s="84"/>
      <c r="XDP34" s="84"/>
      <c r="XDQ34" s="84"/>
      <c r="XDR34" s="84"/>
      <c r="XDS34" s="84"/>
      <c r="XDT34" s="84"/>
      <c r="XDU34" s="84"/>
      <c r="XDV34" s="84"/>
      <c r="XDW34" s="84"/>
      <c r="XDX34" s="84"/>
      <c r="XDY34" s="84"/>
      <c r="XDZ34" s="84"/>
      <c r="XEA34" s="84"/>
      <c r="XEB34" s="84"/>
      <c r="XEC34" s="84"/>
      <c r="XED34" s="84"/>
      <c r="XEE34" s="84"/>
      <c r="XEF34" s="84"/>
    </row>
    <row r="35" spans="1:16360" s="399" customFormat="1" ht="14.25" customHeight="1">
      <c r="A35" s="950" t="s">
        <v>271</v>
      </c>
      <c r="B35" s="950"/>
      <c r="C35" s="950"/>
      <c r="D35" s="950"/>
      <c r="E35" s="950"/>
      <c r="F35" s="950"/>
      <c r="G35" s="950"/>
      <c r="H35" s="950"/>
      <c r="I35" s="950"/>
      <c r="J35" s="950"/>
      <c r="K35" s="950"/>
      <c r="L35" s="950"/>
      <c r="M35" s="882"/>
    </row>
    <row r="36" spans="1:16360" ht="27" customHeight="1">
      <c r="A36" s="950" t="s">
        <v>272</v>
      </c>
      <c r="B36" s="950"/>
      <c r="C36" s="950"/>
      <c r="D36" s="950"/>
      <c r="E36" s="950"/>
      <c r="F36" s="950"/>
      <c r="G36" s="950"/>
      <c r="H36" s="950"/>
      <c r="I36" s="950"/>
      <c r="J36" s="950"/>
      <c r="K36" s="950"/>
      <c r="L36" s="950"/>
      <c r="M36" s="279"/>
    </row>
    <row r="37" spans="1:16360" ht="16.5" customHeight="1">
      <c r="A37" s="947" t="s">
        <v>328</v>
      </c>
      <c r="B37" s="948"/>
      <c r="C37" s="948"/>
      <c r="D37" s="948"/>
      <c r="E37" s="948"/>
      <c r="F37" s="948"/>
      <c r="G37" s="948"/>
      <c r="H37" s="948"/>
      <c r="I37" s="948"/>
      <c r="J37" s="948"/>
      <c r="K37" s="948"/>
      <c r="L37" s="948"/>
      <c r="M37" s="83"/>
    </row>
  </sheetData>
  <protectedRanges>
    <protectedRange password="D9D5" sqref="D6" name="Add Rows_8_1_1"/>
    <protectedRange sqref="D6" name="Enter Event Data_14_1_1"/>
    <protectedRange password="D9D5" sqref="G6" name="Add Rows_10_1_1"/>
    <protectedRange sqref="G6" name="Enter Event Data_16_1_1"/>
    <protectedRange password="D9D5" sqref="H6" name="Add Rows_11_1_1"/>
    <protectedRange sqref="H6" name="Enter Event Data_17_1_1"/>
    <protectedRange password="D9D5" sqref="K6" name="Add Rows_12_1_1"/>
    <protectedRange sqref="K6" name="Enter Event Data_18_1_1"/>
  </protectedRanges>
  <sortState ref="A31:XEU38">
    <sortCondition ref="B31:B38"/>
    <sortCondition ref="F31:F38"/>
    <sortCondition ref="G31:G38"/>
  </sortState>
  <mergeCells count="8">
    <mergeCell ref="A37:L37"/>
    <mergeCell ref="A33:L33"/>
    <mergeCell ref="A36:L36"/>
    <mergeCell ref="A2:L2"/>
    <mergeCell ref="A6:L6"/>
    <mergeCell ref="A34:L34"/>
    <mergeCell ref="A35:L35"/>
    <mergeCell ref="A32:L32"/>
  </mergeCells>
  <printOptions horizontalCentered="1"/>
  <pageMargins left="0.43270833333333331" right="0.7" top="1.0785416666666667" bottom="0.75" header="0.3" footer="0.3"/>
  <pageSetup scale="62" orientation="landscape" r:id="rId1"/>
  <headerFooter>
    <oddHeader>&amp;C&amp;"Arial,Bold"&amp;K000000Table I-4 
Pacific Gas and Electric Company 
 Interruptible and Price Responsive Programs
Year-to-Date Event Summary 
December 2017</oddHeader>
    <oddFooter>&amp;L&amp;F&amp;CPage 8 of 11 (1 of 5)&amp;REvents Summary</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4FFFEA-D033-4BC2-B681-FFA43C216FC9}">
  <ds:schemaRefs>
    <ds:schemaRef ds:uri="http://schemas.microsoft.com/office/2006/documentManagement/types"/>
    <ds:schemaRef ds:uri="http://purl.org/dc/dcmitype/"/>
    <ds:schemaRef ds:uri="http://purl.org/dc/terms/"/>
    <ds:schemaRef ds:uri="http://schemas.microsoft.com/office/2006/metadata/properties"/>
    <ds:schemaRef ds:uri="http://www.w3.org/XML/1998/namespace"/>
    <ds:schemaRef ds:uri="ac14f4ca-13eb-4eab-b5c1-26a3760f851a"/>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Report Cover - Public</vt:lpstr>
      <vt:lpstr>Cover Page</vt:lpstr>
      <vt:lpstr>Program MW</vt:lpstr>
      <vt:lpstr>Ex Ante LI &amp; Eligibility Stats</vt:lpstr>
      <vt:lpstr>Ex Post LI &amp; Eligibility Stats</vt:lpstr>
      <vt:lpstr>TA-TI Distribution</vt:lpstr>
      <vt:lpstr>DREBA 2017</vt:lpstr>
      <vt:lpstr>2017 ILP Exp Carryover</vt:lpstr>
      <vt:lpstr>Event Summary 1 of 5</vt:lpstr>
      <vt:lpstr>Event Summary 2 of 5 </vt:lpstr>
      <vt:lpstr>Event Summary 3 of 5</vt:lpstr>
      <vt:lpstr>Event Summary 4 of 5</vt:lpstr>
      <vt:lpstr>Event Summary 5 of 5</vt:lpstr>
      <vt:lpstr>Incentives 2017</vt:lpstr>
      <vt:lpstr>2017 ILP Incent Carryover</vt:lpstr>
      <vt:lpstr>ME&amp;O Actual Expenditures</vt:lpstr>
      <vt:lpstr>Fund Shift Log 2017</vt:lpstr>
      <vt:lpstr>'2017 ILP Exp Carryover'!Print_Area</vt:lpstr>
      <vt:lpstr>'2017 ILP Incent Carryover'!Print_Area</vt:lpstr>
      <vt:lpstr>'Cover Page'!Print_Area</vt:lpstr>
      <vt:lpstr>'DREBA 2017'!Print_Area</vt:lpstr>
      <vt:lpstr>'Event Summary 1 of 5'!Print_Area</vt:lpstr>
      <vt:lpstr>'Event Summary 2 of 5 '!Print_Area</vt:lpstr>
      <vt:lpstr>'Event Summary 3 of 5'!Print_Area</vt:lpstr>
      <vt:lpstr>'Event Summary 4 of 5'!Print_Area</vt:lpstr>
      <vt:lpstr>'Event Summary 5 of 5'!Print_Area</vt:lpstr>
      <vt:lpstr>'Ex Ante LI &amp; Eligibility Stats'!Print_Area</vt:lpstr>
      <vt:lpstr>'Ex Post LI &amp; Eligibility Stats'!Print_Area</vt:lpstr>
      <vt:lpstr>'Fund Shift Log 2017'!Print_Area</vt:lpstr>
      <vt:lpstr>'Incentives 2017'!Print_Area</vt:lpstr>
      <vt:lpstr>'ME&amp;O Actual Expenditures'!Print_Area</vt:lpstr>
      <vt:lpstr>'Program MW'!Print_Area</vt:lpstr>
      <vt:lpstr>'Report Cover - Public'!Print_Area</vt:lpstr>
      <vt:lpstr>'TA-TI Distribution'!Print_Area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Lerma, Yolanda</dc:creator>
  <cp:lastModifiedBy>Lerma, Yolanda</cp:lastModifiedBy>
  <cp:lastPrinted>2018-01-17T20:12:57Z</cp:lastPrinted>
  <dcterms:created xsi:type="dcterms:W3CDTF">2012-02-10T21:21:31Z</dcterms:created>
  <dcterms:modified xsi:type="dcterms:W3CDTF">2018-01-19T23:42:31Z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