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updateLinks="never" defaultThemeVersion="124226"/>
  <bookViews>
    <workbookView xWindow="170" yWindow="30" windowWidth="18570" windowHeight="10770" tabRatio="908" firstSheet="6" activeTab="10"/>
  </bookViews>
  <sheets>
    <sheet name="Report Cover" sheetId="39" r:id="rId1"/>
    <sheet name="Cover Page" sheetId="22" r:id="rId2"/>
    <sheet name="Program MW" sheetId="64" r:id="rId3"/>
    <sheet name="Ex Ante LI &amp; Eligibility Stats" sheetId="4" r:id="rId4"/>
    <sheet name="Ex Post LI &amp; Eligibility Stats" sheetId="3" r:id="rId5"/>
    <sheet name="TA-TI Distribution" sheetId="69" r:id="rId6"/>
    <sheet name="DREBA 2017" sheetId="66" r:id="rId7"/>
    <sheet name="2017 ILP Exp Carryover" sheetId="65" r:id="rId8"/>
    <sheet name="Event Summary" sheetId="60" r:id="rId9"/>
    <sheet name="Incentives 2017" sheetId="49" r:id="rId10"/>
    <sheet name="2017 ILP Incent Carryover" sheetId="59" r:id="rId11"/>
    <sheet name="ME&amp;O Actual Expenditures" sheetId="67" r:id="rId12"/>
    <sheet name="Fund Shift Log 2015-2016" sheetId="5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RESswitchshoptestpercent" localSheetId="5">'[1]Cost Inputs'!#REF!</definedName>
    <definedName name="\RESswitchshoptestpercent">'[1]Cost Inputs'!#REF!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 localSheetId="7">#REF!</definedName>
    <definedName name="_DAT1" localSheetId="10">#REF!</definedName>
    <definedName name="_DAT1" localSheetId="6">#REF!</definedName>
    <definedName name="_DAT1" localSheetId="8">#REF!</definedName>
    <definedName name="_DAT1" localSheetId="9">#REF!</definedName>
    <definedName name="_DAT1" localSheetId="11">#REF!</definedName>
    <definedName name="_DAT1">#REF!</definedName>
    <definedName name="_DAT10" localSheetId="7">#REF!</definedName>
    <definedName name="_DAT10" localSheetId="10">#REF!</definedName>
    <definedName name="_DAT10" localSheetId="6">#REF!</definedName>
    <definedName name="_DAT10" localSheetId="9">#REF!</definedName>
    <definedName name="_DAT10" localSheetId="11">#REF!</definedName>
    <definedName name="_DAT10">#REF!</definedName>
    <definedName name="_DAT11" localSheetId="7">#REF!</definedName>
    <definedName name="_DAT11" localSheetId="10">#REF!</definedName>
    <definedName name="_DAT11" localSheetId="6">#REF!</definedName>
    <definedName name="_DAT11" localSheetId="9">#REF!</definedName>
    <definedName name="_DAT11" localSheetId="11">#REF!</definedName>
    <definedName name="_DAT11">#REF!</definedName>
    <definedName name="_DAT12" localSheetId="7">#REF!</definedName>
    <definedName name="_DAT12" localSheetId="6">#REF!</definedName>
    <definedName name="_DAT12" localSheetId="11">#REF!</definedName>
    <definedName name="_DAT12">#REF!</definedName>
    <definedName name="_DAT13" localSheetId="7">#REF!</definedName>
    <definedName name="_DAT13" localSheetId="6">#REF!</definedName>
    <definedName name="_DAT13" localSheetId="11">#REF!</definedName>
    <definedName name="_DAT13">#REF!</definedName>
    <definedName name="_DAT14" localSheetId="7">#REF!</definedName>
    <definedName name="_DAT14" localSheetId="6">#REF!</definedName>
    <definedName name="_DAT14" localSheetId="11">#REF!</definedName>
    <definedName name="_DAT14">#REF!</definedName>
    <definedName name="_DAT15" localSheetId="7">#REF!</definedName>
    <definedName name="_DAT15" localSheetId="6">#REF!</definedName>
    <definedName name="_DAT15" localSheetId="11">#REF!</definedName>
    <definedName name="_DAT15">#REF!</definedName>
    <definedName name="_DAT16" localSheetId="7">#REF!</definedName>
    <definedName name="_DAT16" localSheetId="6">#REF!</definedName>
    <definedName name="_DAT16" localSheetId="11">#REF!</definedName>
    <definedName name="_DAT16">#REF!</definedName>
    <definedName name="_DAT17" localSheetId="7">#REF!</definedName>
    <definedName name="_DAT17" localSheetId="6">#REF!</definedName>
    <definedName name="_DAT17" localSheetId="11">#REF!</definedName>
    <definedName name="_DAT17">#REF!</definedName>
    <definedName name="_DAT2" localSheetId="7">#REF!</definedName>
    <definedName name="_DAT2" localSheetId="6">#REF!</definedName>
    <definedName name="_DAT2" localSheetId="11">#REF!</definedName>
    <definedName name="_DAT2">#REF!</definedName>
    <definedName name="_DAT3" localSheetId="7">#REF!</definedName>
    <definedName name="_DAT3" localSheetId="6">#REF!</definedName>
    <definedName name="_DAT3" localSheetId="11">#REF!</definedName>
    <definedName name="_DAT3">#REF!</definedName>
    <definedName name="_DAT4" localSheetId="7">#REF!</definedName>
    <definedName name="_DAT4" localSheetId="6">#REF!</definedName>
    <definedName name="_DAT4" localSheetId="11">#REF!</definedName>
    <definedName name="_DAT4">#REF!</definedName>
    <definedName name="_DAT5" localSheetId="7">#REF!</definedName>
    <definedName name="_DAT5" localSheetId="6">#REF!</definedName>
    <definedName name="_DAT5" localSheetId="11">#REF!</definedName>
    <definedName name="_DAT5">#REF!</definedName>
    <definedName name="_DAT6" localSheetId="7">#REF!</definedName>
    <definedName name="_DAT6" localSheetId="6">#REF!</definedName>
    <definedName name="_DAT6" localSheetId="11">#REF!</definedName>
    <definedName name="_DAT6">#REF!</definedName>
    <definedName name="_DAT7" localSheetId="7">#REF!</definedName>
    <definedName name="_DAT7" localSheetId="6">#REF!</definedName>
    <definedName name="_DAT7" localSheetId="11">#REF!</definedName>
    <definedName name="_DAT7">#REF!</definedName>
    <definedName name="_DAT8" localSheetId="7">#REF!</definedName>
    <definedName name="_DAT8" localSheetId="6">#REF!</definedName>
    <definedName name="_DAT8" localSheetId="11">#REF!</definedName>
    <definedName name="_DAT8">#REF!</definedName>
    <definedName name="_DAT9" localSheetId="7">#REF!</definedName>
    <definedName name="_DAT9" localSheetId="6">#REF!</definedName>
    <definedName name="_DAT9" localSheetId="11">#REF!</definedName>
    <definedName name="_DAT9">#REF!</definedName>
    <definedName name="_Fill" hidden="1">#REF!</definedName>
    <definedName name="_xlnm._FilterDatabase" localSheetId="8" hidden="1">'Event Summary'!$A$1:$M$1</definedName>
    <definedName name="_PT1">#REF!</definedName>
    <definedName name="_PT2">#REF!</definedName>
    <definedName name="_Regression_Int" hidden="1">1</definedName>
    <definedName name="acc_capacity">'[2]LOLPs and prices'!#REF!</definedName>
    <definedName name="acc_energy">'[2]LOLPs and prices'!#REF!</definedName>
    <definedName name="acc_energy_CO2">'[2]LOLPs and prices'!#REF!</definedName>
    <definedName name="acc_values">'[2]LOLPs and prices'!#REF!</definedName>
    <definedName name="acgrowth">[3]Inputs!#REF!</definedName>
    <definedName name="Achieve_GRC" localSheetId="7">#REF!</definedName>
    <definedName name="Achieve_GRC" localSheetId="10">#REF!</definedName>
    <definedName name="Achieve_GRC" localSheetId="6">#REF!</definedName>
    <definedName name="Achieve_GRC" localSheetId="9">#REF!</definedName>
    <definedName name="Achieve_GRC" localSheetId="11">#REF!</definedName>
    <definedName name="Achieve_GRC">#REF!</definedName>
    <definedName name="Achieve_Service_Excellenc" localSheetId="7">#REF!</definedName>
    <definedName name="Achieve_Service_Excellenc" localSheetId="10">#REF!</definedName>
    <definedName name="Achieve_Service_Excellenc" localSheetId="6">#REF!</definedName>
    <definedName name="Achieve_Service_Excellenc" localSheetId="9">#REF!</definedName>
    <definedName name="Achieve_Service_Excellenc" localSheetId="11">#REF!</definedName>
    <definedName name="Achieve_Service_Excellenc">#REF!</definedName>
    <definedName name="Achieve_Service_Excellence" localSheetId="7">#REF!</definedName>
    <definedName name="Achieve_Service_Excellence" localSheetId="10">#REF!</definedName>
    <definedName name="Achieve_Service_Excellence" localSheetId="6">#REF!</definedName>
    <definedName name="Achieve_Service_Excellence" localSheetId="9">#REF!</definedName>
    <definedName name="Achieve_Service_Excellence" localSheetId="11">#REF!</definedName>
    <definedName name="Achieve_Service_Excellence">#REF!</definedName>
    <definedName name="AMIandHAMintegration">'[1]Cost Inputs'!#REF!</definedName>
    <definedName name="AMIandHANintegration">'[1]Cost Inputs'!#REF!</definedName>
    <definedName name="AMIplanned">'[1]Cost Inputs'!#REF!</definedName>
    <definedName name="AmmHighYrs">[3]Inputs!$C$22</definedName>
    <definedName name="AmmLowYrs">[3]Inputs!$C$21</definedName>
    <definedName name="analysisperiod">[3]Inputs!$AM$12</definedName>
    <definedName name="annual_cap">#REF!</definedName>
    <definedName name="anscount" hidden="1">3</definedName>
    <definedName name="appendix_e">#REF!</definedName>
    <definedName name="appendix_i">#REF!</definedName>
    <definedName name="April" localSheetId="5" hidden="1">{#N/A,#N/A,FALSE,"CTC Summary - EOY";#N/A,#N/A,FALSE,"CTC Summary - Wtavg"}</definedName>
    <definedName name="April" hidden="1">{#N/A,#N/A,FALSE,"CTC Summary - EOY";#N/A,#N/A,FALSE,"CTC Summary - Wtavg"}</definedName>
    <definedName name="AS2DocOpenMode" hidden="1">"AS2DocumentEdit"</definedName>
    <definedName name="attritionmoving">'[1]Cost Inputs'!#REF!</definedName>
    <definedName name="attritionoptout">'[1]Cost Inputs'!$E$42</definedName>
    <definedName name="August" localSheetId="5" hidden="1">{#N/A,#N/A,FALSE,"CTC Summary - EOY";#N/A,#N/A,FALSE,"CTC Summary - Wtavg"}</definedName>
    <definedName name="August" hidden="1">{#N/A,#N/A,FALSE,"CTC Summary - EOY";#N/A,#N/A,FALSE,"CTC Summary - Wtavg"}</definedName>
    <definedName name="Author">#REF!</definedName>
    <definedName name="AvgHrlyPtable">#REF!</definedName>
    <definedName name="BaseInputs">#REF!</definedName>
    <definedName name="BaseInputsOpt">#REF!</definedName>
    <definedName name="BookName">#REF!</definedName>
    <definedName name="BPBtable">#REF!</definedName>
    <definedName name="CapValueMultiplier">#REF!</definedName>
    <definedName name="CapValueMultiplierM">#REF!</definedName>
    <definedName name="ChartChoice">"Sectors"</definedName>
    <definedName name="ChartOptionCategoreis" localSheetId="5">CHOOSE(MATCH(ChartChoice,{"Sectors","Industries"},0),Sectors,Industries)</definedName>
    <definedName name="ChartOptionCategoreis">CHOOSE(MATCH(ChartChoice,{"Sectors","Industries"},0),Sectors,Industries)</definedName>
    <definedName name="ChartOptionTitle" localSheetId="5">CHOOSE(MATCH(ChartChoice,{"Sectors","Industries"},0),"Portfolio Sectors","Portfolio Industries")</definedName>
    <definedName name="ChartOptionTitle">CHOOSE(MATCH(ChartChoice,{"Sectors","Industries"},0),"Portfolio Sectors","Portfolio Industries")</definedName>
    <definedName name="ChartOptionValues" localSheetId="5">CHOOSE(MATCH(ChartChoice,{"Sectors","Industries"},0),SectorValues,IndustryValues)</definedName>
    <definedName name="ChartOptionValues">CHOOSE(MATCH(ChartChoice,{"Sectors","Industries"},0),SectorValues,IndustryValues)</definedName>
    <definedName name="chosenDay" localSheetId="5">#REF!</definedName>
    <definedName name="chosenDay">#REF!</definedName>
    <definedName name="co2_table" localSheetId="5">#REF!</definedName>
    <definedName name="co2_table">#REF!</definedName>
    <definedName name="Collect_Revenue" localSheetId="7">#REF!</definedName>
    <definedName name="Collect_Revenue" localSheetId="6">#REF!</definedName>
    <definedName name="Collect_Revenue" localSheetId="11">#REF!</definedName>
    <definedName name="Collect_Revenue">#REF!</definedName>
    <definedName name="COM2011devices">[3]Inputs!#REF!</definedName>
    <definedName name="COM2011PCTs">[3]Inputs!#REF!</definedName>
    <definedName name="COM2011switches">[3]Inputs!#REF!</definedName>
    <definedName name="COMacqcostPCT">'[1]Cost Inputs'!#REF!</definedName>
    <definedName name="COMacqcostswitch">'[1]Cost Inputs'!#REF!</definedName>
    <definedName name="COMcurrentinstalleddevices">'[1]Cost Inputs'!#REF!</definedName>
    <definedName name="COMcurrentPCTs">'[1]Cost Inputs'!#REF!</definedName>
    <definedName name="COMcurrentswitches">'[1]Cost Inputs'!#REF!</definedName>
    <definedName name="COMdevicesperparticipant">'[1]Cost Inputs'!#REF!</definedName>
    <definedName name="Company">#REF!</definedName>
    <definedName name="comPCT1stinstallcost">'[1]Cost Inputs'!#REF!</definedName>
    <definedName name="COMPCT2ndinstallcost">'[1]Cost Inputs'!#REF!</definedName>
    <definedName name="COMPCTacqcost">'[1]Cost Inputs'!#REF!</definedName>
    <definedName name="COMPCTacqincentive">'[1]Cost Inputs'!#REF!</definedName>
    <definedName name="COMPCTappointmentpercent">'[1]Cost Inputs'!#REF!</definedName>
    <definedName name="COMPCTCCcostperenroll">'[1]Cost Inputs'!#REF!</definedName>
    <definedName name="COMPCTCCpercentperenroll">'[1]Cost Inputs'!#REF!</definedName>
    <definedName name="COMPCTcostperappointment">'[1]Cost Inputs'!#REF!</definedName>
    <definedName name="COMPCTcostperinspection">'[1]Cost Inputs'!#REF!</definedName>
    <definedName name="COMPCTequipcost">'[1]Cost Inputs'!#REF!</definedName>
    <definedName name="COMPCTincentive">'[1]Cost Inputs'!#REF!</definedName>
    <definedName name="COMPCTinspectioncost">'[1]Cost Inputs'!#REF!</definedName>
    <definedName name="COMPCTinspectionpct">'[1]Cost Inputs'!#REF!</definedName>
    <definedName name="COMPCTinspectionpercent">'[1]Cost Inputs'!#REF!</definedName>
    <definedName name="comPCTinstallcost">'[1]Cost Inputs'!#REF!</definedName>
    <definedName name="COMPCTMandRcost">'[1]Cost Inputs'!#REF!</definedName>
    <definedName name="COMPCTMandRrate">'[1]Cost Inputs'!#REF!</definedName>
    <definedName name="COMpctoftotaldevices">[3]Inputs!#REF!</definedName>
    <definedName name="comPCTpctexisting">'[1]Cost Inputs'!#REF!</definedName>
    <definedName name="comPCTpercent">'[1]Cost Inputs'!#REF!</definedName>
    <definedName name="COMPCTpercentwappointments">'[1]Cost Inputs'!#REF!</definedName>
    <definedName name="COMPCTrecoverycost">'[1]Cost Inputs'!#REF!</definedName>
    <definedName name="COMPCTrecoverypct">'[1]Cost Inputs'!#REF!</definedName>
    <definedName name="COMpctshippingcost">'[1]Cost Inputs'!#REF!</definedName>
    <definedName name="COMPCTshoptestcost">'[1]Cost Inputs'!#REF!</definedName>
    <definedName name="COMPCTshoptestpercent">'[1]Cost Inputs'!#REF!</definedName>
    <definedName name="COMPCTshuntcost">'[1]Cost Inputs'!#REF!</definedName>
    <definedName name="COMPCTshuntpercent">'[1]Cost Inputs'!#REF!</definedName>
    <definedName name="COMPCTwallplatecost">'[1]Cost Inputs'!#REF!</definedName>
    <definedName name="COMPCTwallplatepercent">'[1]Cost Inputs'!#REF!</definedName>
    <definedName name="COMPCTwiresavercost">'[1]Cost Inputs'!#REF!</definedName>
    <definedName name="COMPCTwiresaverpercent">'[1]Cost Inputs'!#REF!</definedName>
    <definedName name="COMswitch1stinstallcost">'[1]Cost Inputs'!#REF!</definedName>
    <definedName name="COMswitch2ndinstallcost">'[1]Cost Inputs'!#REF!</definedName>
    <definedName name="COMswitchacqcost">'[1]Cost Inputs'!#REF!</definedName>
    <definedName name="COMswitchacqincentive">'[1]Cost Inputs'!#REF!</definedName>
    <definedName name="COMswitchappointmentpercent">'[1]Cost Inputs'!#REF!</definedName>
    <definedName name="COMswitchCCcostperenroll">'[1]Cost Inputs'!#REF!</definedName>
    <definedName name="COMswitchCCpercentperenroll">'[1]Cost Inputs'!#REF!</definedName>
    <definedName name="COMswitchcostperappointment">'[1]Cost Inputs'!#REF!</definedName>
    <definedName name="COMswitchcostperinspection">'[1]Cost Inputs'!#REF!</definedName>
    <definedName name="COMswitchequipcost">'[1]Cost Inputs'!#REF!</definedName>
    <definedName name="COMswitchincentive">'[1]Cost Inputs'!#REF!</definedName>
    <definedName name="COMswitchinspectioncost">'[1]Cost Inputs'!#REF!</definedName>
    <definedName name="COMswitchinspectionpct">'[1]Cost Inputs'!#REF!</definedName>
    <definedName name="COMswitchinspectionpercent">'[1]Cost Inputs'!#REF!</definedName>
    <definedName name="COMswitchinstallcost">'[1]Cost Inputs'!#REF!</definedName>
    <definedName name="COMswitchMandRcost">'[1]Cost Inputs'!#REF!</definedName>
    <definedName name="COMswitchMandRrate">'[1]Cost Inputs'!#REF!</definedName>
    <definedName name="comSWITCHpctexisting">'[1]Cost Inputs'!#REF!</definedName>
    <definedName name="comSWITCHpercent">'[1]Cost Inputs'!#REF!</definedName>
    <definedName name="COMswitchpercentwappointments">'[1]Cost Inputs'!#REF!</definedName>
    <definedName name="COMswitchrecoverycost">'[1]Cost Inputs'!#REF!</definedName>
    <definedName name="COMswitchrecoverypct">'[1]Cost Inputs'!#REF!</definedName>
    <definedName name="COMswitchshippingcost">'[1]Cost Inputs'!#REF!</definedName>
    <definedName name="COMswitchshoptestcost">'[1]Cost Inputs'!#REF!</definedName>
    <definedName name="COMswitchshoptestpercent">'[1]Cost Inputs'!#REF!</definedName>
    <definedName name="contigency2009">[3]Inputs!#REF!</definedName>
    <definedName name="contigency2010">[3]Inputs!#REF!</definedName>
    <definedName name="contingency2009">[3]Inputs!#REF!</definedName>
    <definedName name="contingency2010">[3]Inputs!#REF!</definedName>
    <definedName name="contingencypercent">'[1]Cost Inputs'!$E$30</definedName>
    <definedName name="count">#REF!</definedName>
    <definedName name="coveredDay">#REF!</definedName>
    <definedName name="CoverMonth" localSheetId="6">#REF!</definedName>
    <definedName name="CoverMonth">#REF!</definedName>
    <definedName name="CoverMonthReporting" localSheetId="6">#REF!</definedName>
    <definedName name="CoverMonthReporting">#REF!</definedName>
    <definedName name="CoverTitles" localSheetId="6">#REF!</definedName>
    <definedName name="CoverTitles">#REF!</definedName>
    <definedName name="CTDerate">[3]Inputs!#REF!</definedName>
    <definedName name="currentinstalleddevices">'[1]Cost Inputs'!#REF!</definedName>
    <definedName name="currentpart">'[1]Cost Inputs'!#REF!</definedName>
    <definedName name="d" localSheetId="5" hidden="1">{#N/A,#N/A,FALSE,"CTC Summary - EOY";#N/A,#N/A,FALSE,"CTC Summary - Wtavg"}</definedName>
    <definedName name="d" hidden="1">{#N/A,#N/A,FALSE,"CTC Summary - EOY";#N/A,#N/A,FALSE,"CTC Summary - Wtavg"}</definedName>
    <definedName name="DATA1" localSheetId="7">#REF!</definedName>
    <definedName name="DATA1" localSheetId="6">#REF!</definedName>
    <definedName name="DATA1" localSheetId="11">#REF!</definedName>
    <definedName name="DATA1" localSheetId="0">#REF!</definedName>
    <definedName name="DATA1">#REF!</definedName>
    <definedName name="DATA10" localSheetId="7">#REF!</definedName>
    <definedName name="DATA10" localSheetId="6">#REF!</definedName>
    <definedName name="DATA10" localSheetId="11">#REF!</definedName>
    <definedName name="DATA10">#REF!</definedName>
    <definedName name="DATA11" localSheetId="7">#REF!</definedName>
    <definedName name="DATA11" localSheetId="6">#REF!</definedName>
    <definedName name="DATA11" localSheetId="11">#REF!</definedName>
    <definedName name="DATA11">#REF!</definedName>
    <definedName name="DATA12" localSheetId="7">#REF!</definedName>
    <definedName name="DATA12" localSheetId="6">#REF!</definedName>
    <definedName name="DATA12" localSheetId="11">#REF!</definedName>
    <definedName name="DATA12">#REF!</definedName>
    <definedName name="DATA13" localSheetId="7">#REF!</definedName>
    <definedName name="DATA13" localSheetId="6">#REF!</definedName>
    <definedName name="DATA13" localSheetId="11">#REF!</definedName>
    <definedName name="DATA13">#REF!</definedName>
    <definedName name="DATA14" localSheetId="7">#REF!</definedName>
    <definedName name="DATA14" localSheetId="6">#REF!</definedName>
    <definedName name="DATA14" localSheetId="11">#REF!</definedName>
    <definedName name="DATA14">#REF!</definedName>
    <definedName name="DATA15" localSheetId="7">#REF!</definedName>
    <definedName name="DATA15" localSheetId="6">#REF!</definedName>
    <definedName name="DATA15" localSheetId="11">#REF!</definedName>
    <definedName name="DATA15">#REF!</definedName>
    <definedName name="DATA16" localSheetId="7">#REF!</definedName>
    <definedName name="DATA16" localSheetId="6">#REF!</definedName>
    <definedName name="DATA16" localSheetId="11">#REF!</definedName>
    <definedName name="DATA16">#REF!</definedName>
    <definedName name="DATA17" localSheetId="7">#REF!</definedName>
    <definedName name="DATA17" localSheetId="6">#REF!</definedName>
    <definedName name="DATA17" localSheetId="11">#REF!</definedName>
    <definedName name="DATA17">#REF!</definedName>
    <definedName name="DATA18" localSheetId="7">#REF!</definedName>
    <definedName name="DATA18" localSheetId="6">#REF!</definedName>
    <definedName name="DATA18" localSheetId="11">#REF!</definedName>
    <definedName name="DATA18">#REF!</definedName>
    <definedName name="DATA19" localSheetId="7">#REF!</definedName>
    <definedName name="DATA19" localSheetId="6">#REF!</definedName>
    <definedName name="DATA19" localSheetId="11">#REF!</definedName>
    <definedName name="DATA19">#REF!</definedName>
    <definedName name="DATA2" localSheetId="7">#REF!</definedName>
    <definedName name="DATA2" localSheetId="6">#REF!</definedName>
    <definedName name="DATA2" localSheetId="11">#REF!</definedName>
    <definedName name="DATA2">#REF!</definedName>
    <definedName name="DATA20" localSheetId="7">#REF!</definedName>
    <definedName name="DATA20" localSheetId="6">#REF!</definedName>
    <definedName name="DATA20" localSheetId="11">#REF!</definedName>
    <definedName name="DATA20">#REF!</definedName>
    <definedName name="DATA3" localSheetId="7">#REF!</definedName>
    <definedName name="DATA3" localSheetId="6">#REF!</definedName>
    <definedName name="DATA3" localSheetId="11">#REF!</definedName>
    <definedName name="DATA3">#REF!</definedName>
    <definedName name="DATA4" localSheetId="7">#REF!</definedName>
    <definedName name="DATA4" localSheetId="6">#REF!</definedName>
    <definedName name="DATA4" localSheetId="11">#REF!</definedName>
    <definedName name="DATA4">#REF!</definedName>
    <definedName name="DATA5" localSheetId="7">#REF!</definedName>
    <definedName name="DATA5" localSheetId="6">#REF!</definedName>
    <definedName name="DATA5" localSheetId="11">#REF!</definedName>
    <definedName name="DATA5">#REF!</definedName>
    <definedName name="data5000">'[4]ACTMA Detail'!$N$2:$N$102</definedName>
    <definedName name="DATA6" localSheetId="7">#REF!</definedName>
    <definedName name="DATA6" localSheetId="10">#REF!</definedName>
    <definedName name="DATA6" localSheetId="6">#REF!</definedName>
    <definedName name="DATA6" localSheetId="9">#REF!</definedName>
    <definedName name="DATA6" localSheetId="11">#REF!</definedName>
    <definedName name="DATA6" localSheetId="0">#REF!</definedName>
    <definedName name="DATA6">#REF!</definedName>
    <definedName name="DATA7" localSheetId="7">#REF!</definedName>
    <definedName name="DATA7" localSheetId="10">#REF!</definedName>
    <definedName name="DATA7" localSheetId="6">#REF!</definedName>
    <definedName name="DATA7" localSheetId="9">#REF!</definedName>
    <definedName name="DATA7" localSheetId="11">#REF!</definedName>
    <definedName name="DATA7">#REF!</definedName>
    <definedName name="DATA8" localSheetId="7">#REF!</definedName>
    <definedName name="DATA8" localSheetId="10">#REF!</definedName>
    <definedName name="DATA8" localSheetId="6">#REF!</definedName>
    <definedName name="DATA8" localSheetId="9">#REF!</definedName>
    <definedName name="DATA8" localSheetId="11">#REF!</definedName>
    <definedName name="DATA8">#REF!</definedName>
    <definedName name="DATA9" localSheetId="7">#REF!</definedName>
    <definedName name="DATA9" localSheetId="6">#REF!</definedName>
    <definedName name="DATA9" localSheetId="11">#REF!</definedName>
    <definedName name="DATA9">#REF!</definedName>
    <definedName name="DaytypeBase">#REF!</definedName>
    <definedName name="dec_var">#REF!</definedName>
    <definedName name="DecVar2">#REF!</definedName>
    <definedName name="delivRanks">'[5]r - SupplyCurve'!$H$1</definedName>
    <definedName name="delivRAZone" localSheetId="5">OFFSET('[5]r - SupplyCurve'!$O$4,1,0,delivRanks,1)</definedName>
    <definedName name="delivRAZone">OFFSET('[5]r - SupplyCurve'!$O$4,1,0,delivRanks,1)</definedName>
    <definedName name="delivTypeID" localSheetId="5">OFFSET('[5]r - SupplyCurve'!$C$4,1,0,delivRanks,1)</definedName>
    <definedName name="delivTypeID">OFFSET('[5]r - SupplyCurve'!$C$4,1,0,delivRanks,1)</definedName>
    <definedName name="delivYear" localSheetId="5">OFFSET('[5]r - SupplyCurve'!$BT$4,1,0,delivRanks,1)</definedName>
    <definedName name="delivYear">OFFSET('[5]r - SupplyCurve'!$BT$4,1,0,delivRanks,1)</definedName>
    <definedName name="dependMW" localSheetId="5">OFFSET('[5]r - SupplyCurve'!$BQ$4,1,0,delivRanks,1)</definedName>
    <definedName name="dependMW">OFFSET('[5]r - SupplyCurve'!$BQ$4,1,0,delivRanks,1)</definedName>
    <definedName name="devicesperparticipantcurrent">'[1]Cost Inputs'!#REF!</definedName>
    <definedName name="devicesperparticipantnew">'[1]Cost Inputs'!#REF!</definedName>
    <definedName name="DiscFactors">[3]Inputs!$I$56:$K$56</definedName>
    <definedName name="Discountrate">'[1]Cost Inputs'!$E$15</definedName>
    <definedName name="DLosses">[3]Inputs!$J$25</definedName>
    <definedName name="DREBA2012" localSheetId="7">#REF!</definedName>
    <definedName name="DREBA2012" localSheetId="10">#REF!</definedName>
    <definedName name="DREBA2012" localSheetId="6">#REF!</definedName>
    <definedName name="DREBA2012" localSheetId="12">#REF!</definedName>
    <definedName name="DREBA2012" localSheetId="9">#REF!</definedName>
    <definedName name="DREBA2012" localSheetId="11">#REF!</definedName>
    <definedName name="DREBA2012" localSheetId="0">#REF!</definedName>
    <definedName name="DREBA2012">#REF!</definedName>
    <definedName name="dualcurrent">#REF!</definedName>
    <definedName name="dualnew">#REF!</definedName>
    <definedName name="e" localSheetId="5" hidden="1">{#N/A,#N/A,FALSE,"CTC Summary - EOY";#N/A,#N/A,FALSE,"CTC Summary - Wtavg"}</definedName>
    <definedName name="e" hidden="1">{#N/A,#N/A,FALSE,"CTC Summary - EOY";#N/A,#N/A,FALSE,"CTC Summary - Wtavg"}</definedName>
    <definedName name="ee" localSheetId="5" hidden="1">{"PI_Data",#N/A,TRUE,"P&amp;I Data"}</definedName>
    <definedName name="ee" hidden="1">{"PI_Data",#N/A,TRUE,"P&amp;I Data"}</definedName>
    <definedName name="EndMonth">'[6]Program Overview &amp; Inputs'!$C$9</definedName>
    <definedName name="EndYear">'[6]Program Overview &amp; Inputs'!$C$7</definedName>
    <definedName name="EnergyValueResult">#REF!</definedName>
    <definedName name="EnergyValueResult2">#REF!</definedName>
    <definedName name="EngyValueNom">#REF!</definedName>
    <definedName name="EngyValuePV">#REF!</definedName>
    <definedName name="Enhance_Delivery_Channels" localSheetId="7">#REF!</definedName>
    <definedName name="Enhance_Delivery_Channels" localSheetId="6">#REF!</definedName>
    <definedName name="Enhance_Delivery_Channels" localSheetId="11">#REF!</definedName>
    <definedName name="Enhance_Delivery_Channels">#REF!</definedName>
    <definedName name="EnrollmentRampTable">[3]Inputs!#REF!</definedName>
    <definedName name="Ethics_and_Compliance" localSheetId="7">#REF!</definedName>
    <definedName name="Ethics_and_Compliance" localSheetId="6">#REF!</definedName>
    <definedName name="Ethics_and_Compliance" localSheetId="11">#REF!</definedName>
    <definedName name="Ethics_and_Compliance">#REF!</definedName>
    <definedName name="EULpct">'[1]Cost Inputs'!#REF!</definedName>
    <definedName name="EULswitch">'[1]Cost Inputs'!#REF!</definedName>
    <definedName name="existDepend" localSheetId="5">OFFSET('[5]n - ExistingTx'!$I$5,1,0,existRanks,1)</definedName>
    <definedName name="existDepend">OFFSET('[5]n - ExistingTx'!$I$5,1,0,existRanks,1)</definedName>
    <definedName name="existRanks">'[5]n - ExistingTx'!$E$1</definedName>
    <definedName name="existRAZone" localSheetId="5">OFFSET('[5]n - ExistingTx'!$N$5,1,0,existRanks,1)</definedName>
    <definedName name="existRAZone">OFFSET('[5]n - ExistingTx'!$N$5,1,0,existRanks,1)</definedName>
    <definedName name="existUpgTime" localSheetId="5">OFFSET('[5]n - ExistingTx'!$CR$5,1,0,existRanks,1)</definedName>
    <definedName name="existUpgTime">OFFSET('[5]n - ExistingTx'!$CR$5,1,0,existRanks,1)</definedName>
    <definedName name="FactorHighPct">[3]Inputs!$C$28</definedName>
    <definedName name="FactorLowPct">[3]Inputs!$C$27</definedName>
    <definedName name="FirstProgram">[3]Summary!#REF!</definedName>
    <definedName name="FixedAnnualCosts">'[1]Cost Inputs'!#REF!</definedName>
    <definedName name="forwards">#REF!</definedName>
    <definedName name="FTCcost">[3]Inputs!#REF!</definedName>
    <definedName name="FTEper50000">'[1]Cost Inputs'!#REF!</definedName>
    <definedName name="FTEper50k">'[1]Cost Inputs'!#REF!</definedName>
    <definedName name="FwdPTable">#REF!</definedName>
    <definedName name="fwdstart">#REF!</definedName>
    <definedName name="GenHighPct">[3]Inputs!$C$16</definedName>
    <definedName name="GenLowPct">[3]Inputs!$C$15</definedName>
    <definedName name="growthyears">[3]Inputs!#REF!</definedName>
    <definedName name="Header" localSheetId="6">#REF!</definedName>
    <definedName name="Header">#REF!</definedName>
    <definedName name="header_e">#REF!</definedName>
    <definedName name="header_i">#REF!</definedName>
    <definedName name="holidays">#REF!</definedName>
    <definedName name="hostedASP">'[1]Cost Inputs'!#REF!</definedName>
    <definedName name="HRrefyear">#REF!</definedName>
    <definedName name="HRtable">[7]tables!$F$5:$N$16</definedName>
    <definedName name="ImpactHighPct">[3]Inputs!$C$25</definedName>
    <definedName name="ImpactLowPct">[3]Inputs!$C$24</definedName>
    <definedName name="Inception">'[8]BW Inception'!$E:$F</definedName>
    <definedName name="include">'[9]Include column'!$A$2:$A$193</definedName>
    <definedName name="Include?">#REF!</definedName>
    <definedName name="includepls">'[9]Include column'!$N$2:$N$21</definedName>
    <definedName name="includeres">#REF!</definedName>
    <definedName name="IncludeWeekends">#REF!</definedName>
    <definedName name="indexCZ">[10]Dropdowns!$E$4</definedName>
    <definedName name="indexNS">[10]Dropdowns!$E$6</definedName>
    <definedName name="indexUtility">[10]Dropdowns!$E$7</definedName>
    <definedName name="Industries">OFFSET(#REF!,,,#REF!)</definedName>
    <definedName name="IndustryValues">OFFSET(#REF!,,,#REF!)</definedName>
    <definedName name="Inflationrate">'[1]Cost Inputs'!#REF!</definedName>
    <definedName name="inlcudepls">#REF!</definedName>
    <definedName name="Inputs">[11]Inputs!$C$4:$CH$47</definedName>
    <definedName name="July" localSheetId="5" hidden="1">{#N/A,#N/A,FALSE,"CTC Summary - EOY";#N/A,#N/A,FALSE,"CTC Summary - Wtavg"}</definedName>
    <definedName name="July" hidden="1">{#N/A,#N/A,FALSE,"CTC Summary - EOY";#N/A,#N/A,FALSE,"CTC Summary - Wtavg"}</definedName>
    <definedName name="June" localSheetId="5" hidden="1">{#N/A,#N/A,FALSE,"CTC Summary - EOY";#N/A,#N/A,FALSE,"CTC Summary - Wtavg"}</definedName>
    <definedName name="June" hidden="1">{#N/A,#N/A,FALSE,"CTC Summary - EOY";#N/A,#N/A,FALSE,"CTC Summary - Wtavg"}</definedName>
    <definedName name="junk" hidden="1">"S:\23150\06RET\Transformation\"</definedName>
    <definedName name="junk1" hidden="1">"Will Kane"</definedName>
    <definedName name="L" localSheetId="5" hidden="1">{"PI_Data",#N/A,TRUE,"P&amp;I Data"}</definedName>
    <definedName name="L" hidden="1">{"PI_Data",#N/A,TRUE,"P&amp;I Data"}</definedName>
    <definedName name="laborcostBGUgrowth">'[1]Cost Inputs'!#REF!</definedName>
    <definedName name="laborcostNBGUgrowth">'[1]Cost Inputs'!#REF!</definedName>
    <definedName name="Laborescalation">'[1]Cost Inputs'!#REF!</definedName>
    <definedName name="LastProgram">[3]Summary!#REF!</definedName>
    <definedName name="Launch_Refine_Market" localSheetId="7">#REF!</definedName>
    <definedName name="Launch_Refine_Market" localSheetId="10">#REF!</definedName>
    <definedName name="Launch_Refine_Market" localSheetId="6">#REF!</definedName>
    <definedName name="Launch_Refine_Market" localSheetId="11">#REF!</definedName>
    <definedName name="Launch_Refine_Market">#REF!</definedName>
    <definedName name="lcachoose">#REF!</definedName>
    <definedName name="lcas">#REF!</definedName>
    <definedName name="lcastart">#REF!</definedName>
    <definedName name="Life">[3]Inputs!#REF!</definedName>
    <definedName name="limcount" hidden="1">3</definedName>
    <definedName name="lolp_sum">#REF!</definedName>
    <definedName name="LOLPsimBase">#REF!</definedName>
    <definedName name="Losses">[3]Inputs!$I$25</definedName>
    <definedName name="m" localSheetId="5" hidden="1">{"PI_Data",#N/A,TRUE,"P&amp;I Data"}</definedName>
    <definedName name="m" hidden="1">{"PI_Data",#N/A,TRUE,"P&amp;I Data"}</definedName>
    <definedName name="MA">#REF!</definedName>
    <definedName name="Manage_AMI" localSheetId="7">#REF!</definedName>
    <definedName name="Manage_AMI" localSheetId="6">#REF!</definedName>
    <definedName name="Manage_AMI" localSheetId="11">#REF!</definedName>
    <definedName name="Manage_AMI">#REF!</definedName>
    <definedName name="MASTERORDER">#REF!</definedName>
    <definedName name="May" localSheetId="5" hidden="1">{#N/A,#N/A,FALSE,"CTC Summary - EOY";#N/A,#N/A,FALSE,"CTC Summary - Wtavg"}</definedName>
    <definedName name="May" hidden="1">{#N/A,#N/A,FALSE,"CTC Summary - EOY";#N/A,#N/A,FALSE,"CTC Summary - Wtavg"}</definedName>
    <definedName name="MEDdevicesperparticipantcurrent">#REF!</definedName>
    <definedName name="MEDdevicesperparticipantnew">#REF!</definedName>
    <definedName name="MEDpctimpactcurrent">#REF!</definedName>
    <definedName name="MEDpctimpactnew">#REF!</definedName>
    <definedName name="MEDswitchimpactcurrent">#REF!</definedName>
    <definedName name="MEDswitchimpactnew">#REF!</definedName>
    <definedName name="Meet_Financial_Targets" localSheetId="7">#REF!</definedName>
    <definedName name="Meet_Financial_Targets" localSheetId="6">#REF!</definedName>
    <definedName name="Meet_Financial_Targets" localSheetId="11">#REF!</definedName>
    <definedName name="Meet_Financial_Targets">#REF!</definedName>
    <definedName name="minUpgFlag" localSheetId="5">OFFSET('[5]t - BundleSupplySortCalcs'!$E$13,1,0,existRanks,1)</definedName>
    <definedName name="minUpgFlag">OFFSET('[5]t - BundleSupplySortCalcs'!$E$13,1,0,existRanks,1)</definedName>
    <definedName name="Monthlies">#REF!</definedName>
    <definedName name="MonthliesPower">#REF!</definedName>
    <definedName name="monthlyCGshape">[7]tables!$P$5:$Q$16</definedName>
    <definedName name="MPR">[7]tables!$A$5:$B$25</definedName>
    <definedName name="multiplier">'[1]Cost Inputs'!#REF!</definedName>
    <definedName name="New" localSheetId="5" hidden="1">{#N/A,#N/A,FALSE,"CTC Summary - EOY";#N/A,#N/A,FALSE,"CTC Summary - Wtavg"}</definedName>
    <definedName name="New" hidden="1">{#N/A,#N/A,FALSE,"CTC Summary - EOY";#N/A,#N/A,FALSE,"CTC Summary - Wtavg"}</definedName>
    <definedName name="newenrollmentpct">#REF!</definedName>
    <definedName name="newenrollmentswitch">#REF!</definedName>
    <definedName name="newRanks">'[5]o - NewTx'!$E$1</definedName>
    <definedName name="newTx1Flag" localSheetId="5">OFFSET('[5]t - BundleSupplySortCalcs'!$J$13,1,0,newRanks,1)</definedName>
    <definedName name="newTx1Flag">OFFSET('[5]t - BundleSupplySortCalcs'!$J$13,1,0,newRanks,1)</definedName>
    <definedName name="newTx2Flag" localSheetId="5">OFFSET('[5]t - BundleSupplySortCalcs'!$K$13,1,0,newRanks,1)</definedName>
    <definedName name="newTx2Flag">OFFSET('[5]t - BundleSupplySortCalcs'!$K$13,1,0,newRanks,1)</definedName>
    <definedName name="newTxDepend" localSheetId="5">OFFSET('[5]o - NewTx'!$J$5,1,0,newRanks,1)</definedName>
    <definedName name="newTxDepend">OFFSET('[5]o - NewTx'!$J$5,1,0,newRanks,1)</definedName>
    <definedName name="newTxLosses" localSheetId="5">OFFSET('[5]o - NewTx'!$Q$5,1,0,newRanks,1)</definedName>
    <definedName name="newTxLosses">OFFSET('[5]o - NewTx'!$Q$5,1,0,newRanks,1)</definedName>
    <definedName name="newTxRAZones" localSheetId="5">OFFSET('[5]o - NewTx'!$O$5,1,0,newRanks,1)</definedName>
    <definedName name="newTxRAZones">OFFSET('[5]o - NewTx'!$O$5,1,0,newRanks,1)</definedName>
    <definedName name="nnnnnn">'[4]ACTMA Detail'!$P$2:$P$102</definedName>
    <definedName name="nRow">#REF!</definedName>
    <definedName name="objvalue">#REF!</definedName>
    <definedName name="Objvalue2">#REF!</definedName>
    <definedName name="Orders" localSheetId="7">'[12]ORDERS BW'!$C:$H</definedName>
    <definedName name="Orders" localSheetId="6">'[12]ORDERS BW'!$C:$H</definedName>
    <definedName name="Orders" localSheetId="0">'[12]ORDERS BW'!$C:$H</definedName>
    <definedName name="Orders">'[12]ORDERS BW'!$C:$H</definedName>
    <definedName name="ORDERS2012">#REF!</definedName>
    <definedName name="p" localSheetId="5" hidden="1">{"PI_Data",#N/A,TRUE,"P&amp;I Data"}</definedName>
    <definedName name="p" hidden="1">{"PI_Data",#N/A,TRUE,"P&amp;I Data"}</definedName>
    <definedName name="Pal_Workbook_GUID" hidden="1">"SMP21VB18GJR45T4S167142C"</definedName>
    <definedName name="pctimpactcurrent">#REF!</definedName>
    <definedName name="pctimpactfinal">#REF!</definedName>
    <definedName name="pctimpactnew">#REF!</definedName>
    <definedName name="Period">#REF!</definedName>
    <definedName name="PLSAmmHighYrs">#REF!</definedName>
    <definedName name="PLSAmmLowYrs">#REF!</definedName>
    <definedName name="PLSAmYears">#REF!</definedName>
    <definedName name="PLSEquipmentCost">#REF!</definedName>
    <definedName name="PLSIncentive">#REF!</definedName>
    <definedName name="PLSIncentiveHigh">#REF!</definedName>
    <definedName name="PLSIncentiveLow">#REF!</definedName>
    <definedName name="popgrowth">[3]Inputs!#REF!</definedName>
    <definedName name="portfoliotype">#REF!</definedName>
    <definedName name="PositionsTitle">#REF!</definedName>
    <definedName name="pricecount">#REF!</definedName>
    <definedName name="priceout">#REF!</definedName>
    <definedName name="prices">#REF!</definedName>
    <definedName name="PriceTable">#REF!</definedName>
    <definedName name="PriceTable2">#REF!</definedName>
    <definedName name="_xlnm.Print_Area" localSheetId="7">'2017 ILP Exp Carryover'!$B$1:$R$76</definedName>
    <definedName name="_xlnm.Print_Area" localSheetId="10">'2017 ILP Incent Carryover'!$A$1:$P$26</definedName>
    <definedName name="_xlnm.Print_Area" localSheetId="6">'DREBA 2017'!$B$1:$T$64</definedName>
    <definedName name="_xlnm.Print_Area" localSheetId="8">'Event Summary'!$A$1:$T$18</definedName>
    <definedName name="_xlnm.Print_Area" localSheetId="3">'Ex Ante LI &amp; Eligibility Stats'!$A$1:$T$22</definedName>
    <definedName name="_xlnm.Print_Area" localSheetId="4">'Ex Post LI &amp; Eligibility Stats'!$A$1:$T$22</definedName>
    <definedName name="_xlnm.Print_Area" localSheetId="12">'Fund Shift Log 2015-2016'!$A$1:$H$28</definedName>
    <definedName name="_xlnm.Print_Area" localSheetId="9">'Incentives 2017'!$A$1:$N$29</definedName>
    <definedName name="_xlnm.Print_Area" localSheetId="11">'ME&amp;O Actual Expenditures'!$A$1:$O$60</definedName>
    <definedName name="_xlnm.Print_Area" localSheetId="2">'Program MW'!$A$1:$T$52</definedName>
    <definedName name="_xlnm.Print_Area" localSheetId="5">'TA-TI Distribution'!$A$1:$Y$57</definedName>
    <definedName name="Proglife">[3]Inputs!#REF!</definedName>
    <definedName name="ProgramRow">[3]Summary!#REF!</definedName>
    <definedName name="Projectedenrollment">'[1]Cost Inputs'!#REF!</definedName>
    <definedName name="Projectedpart">'[1]Cost Inputs'!#REF!</definedName>
    <definedName name="PTable">'[13]Market Data Pasted'!$A$7:$D$367</definedName>
    <definedName name="qwer" localSheetId="5" hidden="1">{"PI_Data",#N/A,TRUE,"P&amp;I Data"}</definedName>
    <definedName name="qwer" hidden="1">{"PI_Data",#N/A,TRUE,"P&amp;I Data"}</definedName>
    <definedName name="Reliability_Expectations" localSheetId="7">#REF!</definedName>
    <definedName name="Reliability_Expectations" localSheetId="10">#REF!</definedName>
    <definedName name="Reliability_Expectations" localSheetId="6">#REF!</definedName>
    <definedName name="Reliability_Expectations" localSheetId="9">#REF!</definedName>
    <definedName name="Reliability_Expectations" localSheetId="11">#REF!</definedName>
    <definedName name="Reliability_Expectations" localSheetId="0">#REF!</definedName>
    <definedName name="Reliability_Expectations">#REF!</definedName>
    <definedName name="replenishyears">'[1]Cost Inputs'!#REF!</definedName>
    <definedName name="RESacqcostPCT">'[1]Cost Inputs'!#REF!</definedName>
    <definedName name="RESacqcostswitch">'[1]Cost Inputs'!#REF!</definedName>
    <definedName name="RESdevicesperparticipantcurrent">'[1]Cost Inputs'!#REF!</definedName>
    <definedName name="RESdevicesperparticipantnew">'[1]Cost Inputs'!#REF!</definedName>
    <definedName name="RESdualcurrent">#REF!</definedName>
    <definedName name="RESdualnew">#REF!</definedName>
    <definedName name="ReserveMargin">[3]Inputs!$I$28</definedName>
    <definedName name="RESPCT1stinstallcost">'[1]Cost Inputs'!#REF!</definedName>
    <definedName name="RESPCT2ndinstallcost">'[1]Cost Inputs'!#REF!</definedName>
    <definedName name="RESPCTacqcost">'[1]Cost Inputs'!#REF!</definedName>
    <definedName name="RESPCTacqincentive">[14]Inputs!$D$37</definedName>
    <definedName name="RESPCTappointmentpercent">'[1]Cost Inputs'!#REF!</definedName>
    <definedName name="RESPCTCCcostperenroll">'[1]Cost Inputs'!#REF!</definedName>
    <definedName name="RESPCTCCpercentperenroll">'[1]Cost Inputs'!#REF!</definedName>
    <definedName name="RESPCTcostperappointment">'[1]Cost Inputs'!#REF!</definedName>
    <definedName name="RESPCTcostperinspection">'[1]Cost Inputs'!#REF!</definedName>
    <definedName name="RESPCTequipcost">'[1]Cost Inputs'!#REF!</definedName>
    <definedName name="RESpctimpactcurrent">#REF!</definedName>
    <definedName name="RESpctimpactnew">#REF!</definedName>
    <definedName name="RESPCTincentive">'[1]Cost Inputs'!#REF!</definedName>
    <definedName name="RESPCTinspectioncost">'[1]Cost Inputs'!#REF!</definedName>
    <definedName name="RESPCTinspectionpct">'[1]Cost Inputs'!#REF!</definedName>
    <definedName name="RESPCTinspectionpercent">'[1]Cost Inputs'!#REF!</definedName>
    <definedName name="RESPCTinstallcost">'[1]Cost Inputs'!#REF!</definedName>
    <definedName name="RESPCTMandRcost">'[1]Cost Inputs'!#REF!</definedName>
    <definedName name="RESPCTMandRrate">'[1]Cost Inputs'!#REF!</definedName>
    <definedName name="resPCTpercent">'[1]Cost Inputs'!#REF!</definedName>
    <definedName name="RESPCTpercentwappointments">'[1]Cost Inputs'!#REF!</definedName>
    <definedName name="RESPCTrecoverycost">'[1]Cost Inputs'!#REF!</definedName>
    <definedName name="RESPCTrecoverypct">'[1]Cost Inputs'!#REF!</definedName>
    <definedName name="resPCTresSWITCHpctexisting">'[1]Cost Inputs'!#REF!</definedName>
    <definedName name="RESPCTshippingcost">'[1]Cost Inputs'!#REF!</definedName>
    <definedName name="RESPCTshoptestcost">'[1]Cost Inputs'!#REF!</definedName>
    <definedName name="RESPCTshoptestpercent">'[1]Cost Inputs'!#REF!</definedName>
    <definedName name="RESPCTshuntcost">'[1]Cost Inputs'!#REF!</definedName>
    <definedName name="RESPCTshuntpercent">'[1]Cost Inputs'!#REF!</definedName>
    <definedName name="RESPCTwallplatecost">'[1]Cost Inputs'!#REF!</definedName>
    <definedName name="RESPCTwallplatepercent">'[1]Cost Inputs'!#REF!</definedName>
    <definedName name="RESPCTwiresavercost">'[1]Cost Inputs'!#REF!</definedName>
    <definedName name="RESPCTwiresaverpercent">'[1]Cost Inputs'!#REF!</definedName>
    <definedName name="RESswitch1stinstallcost">'[1]Cost Inputs'!#REF!</definedName>
    <definedName name="RESswitch2ndinstallcost">'[1]Cost Inputs'!#REF!</definedName>
    <definedName name="RESswitchacqcost">'[1]Cost Inputs'!#REF!</definedName>
    <definedName name="RESswitchacqincentive">[14]Inputs!$C$37</definedName>
    <definedName name="RESswitchappointmentpercent">'[1]Cost Inputs'!#REF!</definedName>
    <definedName name="RESswitchCCcostperenroll">'[1]Cost Inputs'!#REF!</definedName>
    <definedName name="RESswitchCCpercentperenroll">'[1]Cost Inputs'!#REF!</definedName>
    <definedName name="RESswitchcostperappointment">'[1]Cost Inputs'!#REF!</definedName>
    <definedName name="RESswitchcostperinspection">'[1]Cost Inputs'!#REF!</definedName>
    <definedName name="RESswitchequipcost">'[1]Cost Inputs'!#REF!</definedName>
    <definedName name="RESswitchimpactcurrent">#REF!</definedName>
    <definedName name="RESswitchimpactnew">#REF!</definedName>
    <definedName name="RESswitchincentive">'[1]Cost Inputs'!#REF!</definedName>
    <definedName name="RESswitchinspectioncost">'[1]Cost Inputs'!#REF!</definedName>
    <definedName name="RESswitchinspectionpct">'[1]Cost Inputs'!#REF!</definedName>
    <definedName name="RESswitchinspectionpercent">'[1]Cost Inputs'!#REF!</definedName>
    <definedName name="RESswitchinstallcost">'[1]Cost Inputs'!#REF!</definedName>
    <definedName name="RESswitchMandRcost">'[1]Cost Inputs'!#REF!</definedName>
    <definedName name="RESswitchMandRrate">'[1]Cost Inputs'!#REF!</definedName>
    <definedName name="resSWITCHpctexisting">'[1]Cost Inputs'!#REF!</definedName>
    <definedName name="resSWITCHpercent">'[1]Cost Inputs'!#REF!</definedName>
    <definedName name="RESswitchpercentwappointments">'[1]Cost Inputs'!#REF!</definedName>
    <definedName name="RESswitchrecoverycost">'[1]Cost Inputs'!#REF!</definedName>
    <definedName name="RESswitchrecoverypct">'[1]Cost Inputs'!#REF!</definedName>
    <definedName name="RESswitchshippingcost">'[1]Cost Inputs'!#REF!</definedName>
    <definedName name="RESswitchshoptestcost">'[1]Cost Inputs'!#REF!</definedName>
    <definedName name="RESswitchshoptestpercent">'[1]Cost Inputs'!#REF!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ngTitle">#REF!</definedName>
    <definedName name="SAPBEXhrIndnt" hidden="1">1</definedName>
    <definedName name="SAPBEXrevision" hidden="1">1</definedName>
    <definedName name="SAPBEXsysID" hidden="1">"BPR"</definedName>
    <definedName name="SAPBEXwbID" hidden="1">"4A0EOS2A54LDHQ8HAAMV1Z7LH"</definedName>
    <definedName name="SAPBEXwbID2" hidden="1">"43PJT8J5QINLSBNFYJLE3ZU45"</definedName>
    <definedName name="Saved">#REF!</definedName>
    <definedName name="Scenario">[3]Inputs!#REF!</definedName>
    <definedName name="ScenarioInputsTable">#REF!</definedName>
    <definedName name="ScenarioList">#REF!</definedName>
    <definedName name="Sectors">OFFSET(#REF!,,,#REF!)</definedName>
    <definedName name="SectorValues">OFFSET(#REF!,,,#REF!)</definedName>
    <definedName name="seg1Losses" localSheetId="5">OFFSET('[5]n - ExistingTx'!$O$5,1,0,existRanks,1)</definedName>
    <definedName name="seg1Losses">OFFSET('[5]n - ExistingTx'!$O$5,1,0,existRanks,1)</definedName>
    <definedName name="seg2Losses" localSheetId="5">OFFSET('[5]n - ExistingTx'!$Q$5,1,0,existRanks,1)</definedName>
    <definedName name="seg2Losses">OFFSET('[5]n - ExistingTx'!$Q$5,1,0,existRanks,1)</definedName>
    <definedName name="sencount" hidden="1">3</definedName>
    <definedName name="SMLdevicesperparticipantcurrent">#REF!</definedName>
    <definedName name="SMLdevicesperparticipantnew">#REF!</definedName>
    <definedName name="SMLpctimpactcurrent">#REF!</definedName>
    <definedName name="SMLpctimpactnew">#REF!</definedName>
    <definedName name="SMLswitchimpactcurrent">#REF!</definedName>
    <definedName name="SMLswitchimpactnew">#REF!</definedName>
    <definedName name="softwaremaintenance">'[1]Cost Inputs'!#REF!</definedName>
    <definedName name="solver_lin" hidden="1">0</definedName>
    <definedName name="solver_num" hidden="1">0</definedName>
    <definedName name="solver_typ" hidden="1">1</definedName>
    <definedName name="solver_val" hidden="1">0</definedName>
    <definedName name="Stabilization_Customer_Base" localSheetId="7">#REF!</definedName>
    <definedName name="Stabilization_Customer_Base" localSheetId="10">#REF!</definedName>
    <definedName name="Stabilization_Customer_Base" localSheetId="6">#REF!</definedName>
    <definedName name="Stabilization_Customer_Base" localSheetId="9">#REF!</definedName>
    <definedName name="Stabilization_Customer_Base" localSheetId="11">#REF!</definedName>
    <definedName name="Stabilization_Customer_Base">#REF!</definedName>
    <definedName name="start">[3]Inputs!#REF!</definedName>
    <definedName name="StartMonth">'[6]Program Overview &amp; Inputs'!$C$8</definedName>
    <definedName name="StartYear">'[6]Program Overview &amp; Inputs'!$C$6</definedName>
    <definedName name="Stocks">OFFSET(#REF!,,,#REF!)</definedName>
    <definedName name="StockValues">OFFSET(#REF!,,,#REF!)</definedName>
    <definedName name="Submital" localSheetId="6">#REF!</definedName>
    <definedName name="Submital">#REF!</definedName>
    <definedName name="switchimpactcurrent">#REF!</definedName>
    <definedName name="switchimpactfinal">#REF!</definedName>
    <definedName name="switchimpactnew">#REF!</definedName>
    <definedName name="swithimpactcurrent">#REF!</definedName>
    <definedName name="Systemcommunication">'[1]Cost Inputs'!#REF!</definedName>
    <definedName name="TandDHighPct">[3]Inputs!$C$19</definedName>
    <definedName name="TandDLowPct">[3]Inputs!$C$18</definedName>
    <definedName name="TDList">[3]Inputs!$M$52:$M$54</definedName>
    <definedName name="TEST0" localSheetId="7">#REF!</definedName>
    <definedName name="TEST0" localSheetId="10">#REF!</definedName>
    <definedName name="TEST0" localSheetId="6">#REF!</definedName>
    <definedName name="TEST0" localSheetId="9">#REF!</definedName>
    <definedName name="TEST0" localSheetId="11">#REF!</definedName>
    <definedName name="TEST0" localSheetId="0">#REF!</definedName>
    <definedName name="TEST0">#REF!</definedName>
    <definedName name="TEST1" localSheetId="7">#REF!</definedName>
    <definedName name="TEST1" localSheetId="10">#REF!</definedName>
    <definedName name="TEST1" localSheetId="6">#REF!</definedName>
    <definedName name="TEST1" localSheetId="9">#REF!</definedName>
    <definedName name="TEST1" localSheetId="11">#REF!</definedName>
    <definedName name="TEST1">#REF!</definedName>
    <definedName name="TEST10" localSheetId="7">#REF!</definedName>
    <definedName name="TEST10" localSheetId="6">#REF!</definedName>
    <definedName name="TEST10" localSheetId="11">#REF!</definedName>
    <definedName name="TEST10">#REF!</definedName>
    <definedName name="TEST11" localSheetId="7">#REF!</definedName>
    <definedName name="TEST11" localSheetId="6">#REF!</definedName>
    <definedName name="TEST11" localSheetId="11">#REF!</definedName>
    <definedName name="TEST11">#REF!</definedName>
    <definedName name="TEST12" localSheetId="7">#REF!</definedName>
    <definedName name="TEST12" localSheetId="6">#REF!</definedName>
    <definedName name="TEST12" localSheetId="11">#REF!</definedName>
    <definedName name="TEST12">#REF!</definedName>
    <definedName name="TEST13" localSheetId="7">#REF!</definedName>
    <definedName name="TEST13" localSheetId="6">#REF!</definedName>
    <definedName name="TEST13" localSheetId="11">#REF!</definedName>
    <definedName name="TEST13">#REF!</definedName>
    <definedName name="TEST14" localSheetId="7">#REF!</definedName>
    <definedName name="TEST14" localSheetId="6">#REF!</definedName>
    <definedName name="TEST14" localSheetId="11">#REF!</definedName>
    <definedName name="TEST14">#REF!</definedName>
    <definedName name="TEST15" localSheetId="7">#REF!</definedName>
    <definedName name="TEST15" localSheetId="6">#REF!</definedName>
    <definedName name="TEST15" localSheetId="11">#REF!</definedName>
    <definedName name="TEST15">#REF!</definedName>
    <definedName name="TEST16" localSheetId="7">#REF!</definedName>
    <definedName name="TEST16" localSheetId="6">#REF!</definedName>
    <definedName name="TEST16" localSheetId="11">#REF!</definedName>
    <definedName name="TEST16">#REF!</definedName>
    <definedName name="TEST17" localSheetId="7">#REF!</definedName>
    <definedName name="TEST17" localSheetId="6">#REF!</definedName>
    <definedName name="TEST17" localSheetId="11">#REF!</definedName>
    <definedName name="TEST17">#REF!</definedName>
    <definedName name="TEST18" localSheetId="7">#REF!</definedName>
    <definedName name="TEST18" localSheetId="6">#REF!</definedName>
    <definedName name="TEST18" localSheetId="11">#REF!</definedName>
    <definedName name="TEST18">#REF!</definedName>
    <definedName name="TEST19" localSheetId="7">#REF!</definedName>
    <definedName name="TEST19" localSheetId="6">#REF!</definedName>
    <definedName name="TEST19" localSheetId="11">#REF!</definedName>
    <definedName name="TEST19">#REF!</definedName>
    <definedName name="TEST2" localSheetId="7">#REF!</definedName>
    <definedName name="TEST2" localSheetId="6">#REF!</definedName>
    <definedName name="TEST2" localSheetId="11">#REF!</definedName>
    <definedName name="TEST2">#REF!</definedName>
    <definedName name="TEST20" localSheetId="7">#REF!</definedName>
    <definedName name="TEST20" localSheetId="6">#REF!</definedName>
    <definedName name="TEST20" localSheetId="11">#REF!</definedName>
    <definedName name="TEST20">#REF!</definedName>
    <definedName name="TEST21" localSheetId="7">#REF!</definedName>
    <definedName name="TEST21" localSheetId="6">#REF!</definedName>
    <definedName name="TEST21" localSheetId="11">#REF!</definedName>
    <definedName name="TEST21">#REF!</definedName>
    <definedName name="TEST22" localSheetId="7">#REF!</definedName>
    <definedName name="TEST22" localSheetId="6">#REF!</definedName>
    <definedName name="TEST22" localSheetId="11">#REF!</definedName>
    <definedName name="TEST22">#REF!</definedName>
    <definedName name="TEST23" localSheetId="7">#REF!</definedName>
    <definedName name="TEST23" localSheetId="6">#REF!</definedName>
    <definedName name="TEST23" localSheetId="11">#REF!</definedName>
    <definedName name="TEST23">#REF!</definedName>
    <definedName name="TEST24" localSheetId="7">#REF!</definedName>
    <definedName name="TEST24" localSheetId="6">#REF!</definedName>
    <definedName name="TEST24" localSheetId="11">#REF!</definedName>
    <definedName name="TEST24">#REF!</definedName>
    <definedName name="TEST25" localSheetId="7">#REF!</definedName>
    <definedName name="TEST25" localSheetId="6">#REF!</definedName>
    <definedName name="TEST25" localSheetId="11">#REF!</definedName>
    <definedName name="TEST25">#REF!</definedName>
    <definedName name="TEST26" localSheetId="7">#REF!</definedName>
    <definedName name="TEST26" localSheetId="6">#REF!</definedName>
    <definedName name="TEST26" localSheetId="11">#REF!</definedName>
    <definedName name="TEST26">#REF!</definedName>
    <definedName name="TEST27" localSheetId="7">#REF!</definedName>
    <definedName name="TEST27" localSheetId="6">#REF!</definedName>
    <definedName name="TEST27" localSheetId="11">#REF!</definedName>
    <definedName name="TEST27">#REF!</definedName>
    <definedName name="TEST28" localSheetId="7">#REF!</definedName>
    <definedName name="TEST28" localSheetId="6">#REF!</definedName>
    <definedName name="TEST28" localSheetId="11">#REF!</definedName>
    <definedName name="TEST28">#REF!</definedName>
    <definedName name="TEST3" localSheetId="7">#REF!</definedName>
    <definedName name="TEST3" localSheetId="6">#REF!</definedName>
    <definedName name="TEST3" localSheetId="11">#REF!</definedName>
    <definedName name="TEST3">#REF!</definedName>
    <definedName name="TEST4" localSheetId="7">#REF!</definedName>
    <definedName name="TEST4" localSheetId="6">#REF!</definedName>
    <definedName name="TEST4" localSheetId="11">#REF!</definedName>
    <definedName name="TEST4">#REF!</definedName>
    <definedName name="TEST5" localSheetId="7">#REF!</definedName>
    <definedName name="TEST5" localSheetId="6">#REF!</definedName>
    <definedName name="TEST5" localSheetId="11">#REF!</definedName>
    <definedName name="TEST5">#REF!</definedName>
    <definedName name="TEST6" localSheetId="7">#REF!</definedName>
    <definedName name="TEST6" localSheetId="6">#REF!</definedName>
    <definedName name="TEST6" localSheetId="11">#REF!</definedName>
    <definedName name="TEST6">#REF!</definedName>
    <definedName name="TEST7" localSheetId="7">#REF!</definedName>
    <definedName name="TEST7" localSheetId="6">#REF!</definedName>
    <definedName name="TEST7" localSheetId="11">#REF!</definedName>
    <definedName name="TEST7">#REF!</definedName>
    <definedName name="TEST8" localSheetId="7">#REF!</definedName>
    <definedName name="TEST8" localSheetId="6">#REF!</definedName>
    <definedName name="TEST8" localSheetId="11">#REF!</definedName>
    <definedName name="TEST8">#REF!</definedName>
    <definedName name="TEST9" localSheetId="7">#REF!</definedName>
    <definedName name="TEST9" localSheetId="6">#REF!</definedName>
    <definedName name="TEST9" localSheetId="11">#REF!</definedName>
    <definedName name="TEST9">#REF!</definedName>
    <definedName name="TESTHKEY" localSheetId="7">#REF!</definedName>
    <definedName name="TESTHKEY" localSheetId="6">#REF!</definedName>
    <definedName name="TESTHKEY" localSheetId="11">#REF!</definedName>
    <definedName name="TESTHKEY">#REF!</definedName>
    <definedName name="TESTKEYS" localSheetId="7">#REF!</definedName>
    <definedName name="TESTKEYS" localSheetId="6">#REF!</definedName>
    <definedName name="TESTKEYS" localSheetId="11">#REF!</definedName>
    <definedName name="TESTKEYS">#REF!</definedName>
    <definedName name="TESTVKEY" localSheetId="7">#REF!</definedName>
    <definedName name="TESTVKEY" localSheetId="6">#REF!</definedName>
    <definedName name="TESTVKEY" localSheetId="11">#REF!</definedName>
    <definedName name="TESTVKEY">#REF!</definedName>
    <definedName name="text">"($ in '000s)"</definedName>
    <definedName name="text_e">#REF!</definedName>
    <definedName name="text_i">#REF!</definedName>
    <definedName name="TotalCoveredHours">#REF!</definedName>
    <definedName name="totalEvents">#REF!</definedName>
    <definedName name="totalEvents2">#REF!</definedName>
    <definedName name="TotalEventsM">#REF!</definedName>
    <definedName name="totalEventsM2">#REF!</definedName>
    <definedName name="totalHours">#REF!</definedName>
    <definedName name="TotalHours2">#REF!</definedName>
    <definedName name="totalHoursM">#REF!</definedName>
    <definedName name="TotalHoursM2">#REF!</definedName>
    <definedName name="TotalTitle">"Total Value of Portfolio: " &amp; TEXT(SUM(#REF!),"$#,##0.00_)")</definedName>
    <definedName name="toteligibleaccts">'[1]Cost Inputs'!#REF!</definedName>
    <definedName name="totnewacct2011">'[1]Cost Inputs'!#REF!</definedName>
    <definedName name="tou_lookup">#REF!</definedName>
    <definedName name="TP_Footer_Path" hidden="1">"S:\23150\05RET\exec calcs\Chinn\"</definedName>
    <definedName name="TP_Footer_User" hidden="1">"CORBINP"</definedName>
    <definedName name="TP_Footer_Version" hidden="1">"v3.00"</definedName>
    <definedName name="TRCIncBasePct">[3]Inputs!$C$12</definedName>
    <definedName name="TRCIncLow2Pct">[3]Inputs!$C$13</definedName>
    <definedName name="tx1Time" localSheetId="5">OFFSET('[5]o - NewTx'!$BR$5,1,0,newRanks,1)</definedName>
    <definedName name="tx1Time">OFFSET('[5]o - NewTx'!$BR$5,1,0,newRanks,1)</definedName>
    <definedName name="tx2Time" localSheetId="5">OFFSET('[5]o - NewTx'!$BS$5,1,0,newRanks,1)</definedName>
    <definedName name="tx2Time">OFFSET('[5]o - NewTx'!$BS$5,1,0,newRanks,1)</definedName>
    <definedName name="Types">OFFSET(#REF!,,,#REF!)</definedName>
    <definedName name="TypeValues">OFFSET(#REF!,,,#REF!)</definedName>
    <definedName name="Updated">#REF!</definedName>
    <definedName name="Valued_Service_Provider" localSheetId="7">#REF!</definedName>
    <definedName name="Valued_Service_Provider" localSheetId="10">#REF!</definedName>
    <definedName name="Valued_Service_Provider" localSheetId="6">#REF!</definedName>
    <definedName name="Valued_Service_Provider" localSheetId="9">#REF!</definedName>
    <definedName name="Valued_Service_Provider" localSheetId="11">#REF!</definedName>
    <definedName name="Valued_Service_Provider">#REF!</definedName>
    <definedName name="Voice_of_Customer" localSheetId="7">#REF!</definedName>
    <definedName name="Voice_of_Customer" localSheetId="10">#REF!</definedName>
    <definedName name="Voice_of_Customer" localSheetId="6">#REF!</definedName>
    <definedName name="Voice_of_Customer" localSheetId="9">#REF!</definedName>
    <definedName name="Voice_of_Customer" localSheetId="11">#REF!</definedName>
    <definedName name="Voice_of_Customer">#REF!</definedName>
    <definedName name="WACC">[3]Inputs!$R$25</definedName>
    <definedName name="withinperiod">#REF!</definedName>
    <definedName name="wrn.Accelerated." localSheetId="5" hidden="1">{#N/A,#N/A,FALSE,"CTC Summary - EOY";#N/A,#N/A,FALSE,"CTC Summary - Wtavg"}</definedName>
    <definedName name="wrn.Accelerated." hidden="1">{#N/A,#N/A,FALSE,"CTC Summary - EOY";#N/A,#N/A,FALSE,"CTC Summary - Wtavg"}</definedName>
    <definedName name="wrn.accellerated1" localSheetId="5" hidden="1">{#N/A,#N/A,FALSE,"CTC Summary - EOY";#N/A,#N/A,FALSE,"CTC Summary - Wtavg"}</definedName>
    <definedName name="wrn.accellerated1" hidden="1">{#N/A,#N/A,FALSE,"CTC Summary - EOY";#N/A,#N/A,FALSE,"CTC Summary - Wtavg"}</definedName>
    <definedName name="wrn.JE9DOLLARS." localSheetId="5" hidden="1">{"JE9DOLLARS",#N/A,FALSE,"JE9"}</definedName>
    <definedName name="wrn.JE9DOLLARS." hidden="1">{"JE9DOLLARS",#N/A,FALSE,"JE9"}</definedName>
    <definedName name="wrn.JE9DTHS." localSheetId="5" hidden="1">{"JE9DTHS",#N/A,FALSE,"JE9"}</definedName>
    <definedName name="wrn.JE9DTHS." hidden="1">{"JE9DTHS",#N/A,FALSE,"JE9"}</definedName>
    <definedName name="wrn.JE9MCF." localSheetId="5" hidden="1">{"JE9MCF",#N/A,FALSE,"JE9"}</definedName>
    <definedName name="wrn.JE9MCF." hidden="1">{"JE9MCF",#N/A,FALSE,"JE9"}</definedName>
    <definedName name="wrn.PI_Report." localSheetId="5" hidden="1">{"PI_Data",#N/A,TRUE,"P&amp;I Data"}</definedName>
    <definedName name="wrn.PI_Report." hidden="1">{"PI_Data",#N/A,TRUE,"P&amp;I Data"}</definedName>
    <definedName name="x" localSheetId="5" hidden="1">{#N/A,#N/A,FALSE,"CTC Summary - EOY";#N/A,#N/A,FALSE,"CTC Summary - Wtavg"}</definedName>
    <definedName name="x" hidden="1">{#N/A,#N/A,FALSE,"CTC Summary - EOY";#N/A,#N/A,FALSE,"CTC Summary - Wtavg"}</definedName>
    <definedName name="xxxx">#REF!</definedName>
    <definedName name="Year">#REF!</definedName>
    <definedName name="Year1Disc">#REF!</definedName>
    <definedName name="Year2Disc">#REF!</definedName>
    <definedName name="Year3Disc">#REF!</definedName>
    <definedName name="yeartype">#REF!</definedName>
    <definedName name="YrRunning">#REF!</definedName>
    <definedName name="zzzzz">#REF!</definedName>
  </definedNames>
  <calcPr calcId="145621"/>
</workbook>
</file>

<file path=xl/calcChain.xml><?xml version="1.0" encoding="utf-8"?>
<calcChain xmlns="http://schemas.openxmlformats.org/spreadsheetml/2006/main">
  <c r="K14" i="64" l="1"/>
  <c r="R54" i="69" l="1"/>
  <c r="B54" i="69"/>
  <c r="V52" i="69"/>
  <c r="V54" i="69" s="1"/>
  <c r="R52" i="69"/>
  <c r="N52" i="69"/>
  <c r="N54" i="69" s="1"/>
  <c r="F52" i="69"/>
  <c r="F54" i="69" s="1"/>
  <c r="B52" i="69"/>
  <c r="J51" i="69"/>
  <c r="J52" i="69" s="1"/>
  <c r="J54" i="69" s="1"/>
  <c r="Y46" i="69"/>
  <c r="U46" i="69"/>
  <c r="T46" i="69"/>
  <c r="S46" i="69"/>
  <c r="P46" i="69"/>
  <c r="O46" i="69"/>
  <c r="Q46" i="69" s="1"/>
  <c r="L46" i="69"/>
  <c r="K46" i="69"/>
  <c r="M46" i="69" s="1"/>
  <c r="H46" i="69"/>
  <c r="G46" i="69"/>
  <c r="D46" i="69"/>
  <c r="C46" i="69"/>
  <c r="Y45" i="69"/>
  <c r="U45" i="69"/>
  <c r="Q45" i="69"/>
  <c r="M45" i="69"/>
  <c r="I45" i="69"/>
  <c r="E45" i="69"/>
  <c r="Y44" i="69"/>
  <c r="U44" i="69"/>
  <c r="Q44" i="69"/>
  <c r="M44" i="69"/>
  <c r="I44" i="69"/>
  <c r="I46" i="69" s="1"/>
  <c r="E44" i="69"/>
  <c r="Y43" i="69"/>
  <c r="U43" i="69"/>
  <c r="Q43" i="69"/>
  <c r="M43" i="69"/>
  <c r="I43" i="69"/>
  <c r="E43" i="69"/>
  <c r="E46" i="69" s="1"/>
  <c r="X40" i="69"/>
  <c r="X48" i="69" s="1"/>
  <c r="W40" i="69"/>
  <c r="W48" i="69" s="1"/>
  <c r="T40" i="69"/>
  <c r="T48" i="69" s="1"/>
  <c r="S40" i="69"/>
  <c r="S48" i="69" s="1"/>
  <c r="P40" i="69"/>
  <c r="P48" i="69" s="1"/>
  <c r="O40" i="69"/>
  <c r="O48" i="69" s="1"/>
  <c r="L40" i="69"/>
  <c r="L48" i="69" s="1"/>
  <c r="K40" i="69"/>
  <c r="K48" i="69" s="1"/>
  <c r="H40" i="69"/>
  <c r="H48" i="69" s="1"/>
  <c r="G40" i="69"/>
  <c r="G48" i="69" s="1"/>
  <c r="D40" i="69"/>
  <c r="D48" i="69" s="1"/>
  <c r="C40" i="69"/>
  <c r="C48" i="69" s="1"/>
  <c r="Y39" i="69"/>
  <c r="U39" i="69"/>
  <c r="Q39" i="69"/>
  <c r="M39" i="69"/>
  <c r="I39" i="69"/>
  <c r="E39" i="69"/>
  <c r="Y38" i="69"/>
  <c r="U38" i="69"/>
  <c r="Q38" i="69"/>
  <c r="M38" i="69"/>
  <c r="I38" i="69"/>
  <c r="E38" i="69"/>
  <c r="Y37" i="69"/>
  <c r="U37" i="69"/>
  <c r="Q37" i="69"/>
  <c r="M37" i="69"/>
  <c r="I37" i="69"/>
  <c r="E37" i="69"/>
  <c r="Y36" i="69"/>
  <c r="U36" i="69"/>
  <c r="Q36" i="69"/>
  <c r="M36" i="69"/>
  <c r="I36" i="69"/>
  <c r="E36" i="69"/>
  <c r="Y34" i="69"/>
  <c r="U34" i="69"/>
  <c r="Q34" i="69"/>
  <c r="M34" i="69"/>
  <c r="I34" i="69"/>
  <c r="E34" i="69"/>
  <c r="Y33" i="69"/>
  <c r="Y40" i="69" s="1"/>
  <c r="Y48" i="69" s="1"/>
  <c r="U33" i="69"/>
  <c r="U40" i="69" s="1"/>
  <c r="U48" i="69" s="1"/>
  <c r="Q33" i="69"/>
  <c r="Q40" i="69" s="1"/>
  <c r="Q48" i="69" s="1"/>
  <c r="M33" i="69"/>
  <c r="M40" i="69" s="1"/>
  <c r="M48" i="69" s="1"/>
  <c r="I33" i="69"/>
  <c r="I40" i="69" s="1"/>
  <c r="E33" i="69"/>
  <c r="E40" i="69" s="1"/>
  <c r="E48" i="69" s="1"/>
  <c r="R27" i="69"/>
  <c r="B27" i="69"/>
  <c r="V25" i="69"/>
  <c r="V27" i="69" s="1"/>
  <c r="R25" i="69"/>
  <c r="B25" i="69"/>
  <c r="F24" i="69"/>
  <c r="F25" i="69" s="1"/>
  <c r="W21" i="69"/>
  <c r="L21" i="69"/>
  <c r="G21" i="69"/>
  <c r="X19" i="69"/>
  <c r="W19" i="69"/>
  <c r="T19" i="69"/>
  <c r="S19" i="69"/>
  <c r="P19" i="69"/>
  <c r="O19" i="69"/>
  <c r="L19" i="69"/>
  <c r="K19" i="69"/>
  <c r="H19" i="69"/>
  <c r="G19" i="69"/>
  <c r="D19" i="69"/>
  <c r="C19" i="69"/>
  <c r="Y18" i="69"/>
  <c r="U18" i="69"/>
  <c r="Q18" i="69"/>
  <c r="M18" i="69"/>
  <c r="I18" i="69"/>
  <c r="E18" i="69"/>
  <c r="Y17" i="69"/>
  <c r="Y19" i="69" s="1"/>
  <c r="U17" i="69"/>
  <c r="Q17" i="69"/>
  <c r="M17" i="69"/>
  <c r="I17" i="69"/>
  <c r="I19" i="69" s="1"/>
  <c r="E17" i="69"/>
  <c r="Y16" i="69"/>
  <c r="U16" i="69"/>
  <c r="U19" i="69" s="1"/>
  <c r="Q16" i="69"/>
  <c r="Q19" i="69" s="1"/>
  <c r="M16" i="69"/>
  <c r="M19" i="69" s="1"/>
  <c r="I16" i="69"/>
  <c r="E16" i="69"/>
  <c r="E19" i="69" s="1"/>
  <c r="X13" i="69"/>
  <c r="X21" i="69" s="1"/>
  <c r="W13" i="69"/>
  <c r="T13" i="69"/>
  <c r="T21" i="69" s="1"/>
  <c r="S13" i="69"/>
  <c r="S21" i="69" s="1"/>
  <c r="P13" i="69"/>
  <c r="P21" i="69" s="1"/>
  <c r="O13" i="69"/>
  <c r="O21" i="69" s="1"/>
  <c r="L13" i="69"/>
  <c r="K13" i="69"/>
  <c r="K21" i="69" s="1"/>
  <c r="H13" i="69"/>
  <c r="H21" i="69" s="1"/>
  <c r="G13" i="69"/>
  <c r="D13" i="69"/>
  <c r="D21" i="69" s="1"/>
  <c r="C13" i="69"/>
  <c r="Y12" i="69"/>
  <c r="U12" i="69"/>
  <c r="Q12" i="69"/>
  <c r="M12" i="69"/>
  <c r="I12" i="69"/>
  <c r="E12" i="69"/>
  <c r="Y11" i="69"/>
  <c r="U11" i="69"/>
  <c r="Q11" i="69"/>
  <c r="M11" i="69"/>
  <c r="I11" i="69"/>
  <c r="E11" i="69"/>
  <c r="Y10" i="69"/>
  <c r="U10" i="69"/>
  <c r="Q10" i="69"/>
  <c r="M10" i="69"/>
  <c r="I10" i="69"/>
  <c r="E10" i="69"/>
  <c r="Y9" i="69"/>
  <c r="U9" i="69"/>
  <c r="Q9" i="69"/>
  <c r="M9" i="69"/>
  <c r="I9" i="69"/>
  <c r="E9" i="69"/>
  <c r="Y7" i="69"/>
  <c r="U7" i="69"/>
  <c r="Q7" i="69"/>
  <c r="M7" i="69"/>
  <c r="I7" i="69"/>
  <c r="E7" i="69"/>
  <c r="Y6" i="69"/>
  <c r="Y13" i="69" s="1"/>
  <c r="U6" i="69"/>
  <c r="U13" i="69" s="1"/>
  <c r="U21" i="69" s="1"/>
  <c r="Q6" i="69"/>
  <c r="Q13" i="69" s="1"/>
  <c r="Q21" i="69" s="1"/>
  <c r="M6" i="69"/>
  <c r="M13" i="69" s="1"/>
  <c r="M21" i="69" s="1"/>
  <c r="I6" i="69"/>
  <c r="I13" i="69" s="1"/>
  <c r="E6" i="69"/>
  <c r="E13" i="69" s="1"/>
  <c r="E21" i="69" s="1"/>
  <c r="B14" i="64"/>
  <c r="I48" i="69" l="1"/>
  <c r="I21" i="69"/>
  <c r="Y21" i="69"/>
  <c r="J25" i="69"/>
  <c r="F27" i="69"/>
  <c r="J27" i="69" s="1"/>
  <c r="C20" i="69"/>
  <c r="C21" i="69" s="1"/>
  <c r="J24" i="69"/>
  <c r="N24" i="69" s="1"/>
  <c r="N25" i="69" s="1"/>
  <c r="N27" i="69" s="1"/>
  <c r="N15" i="67" l="1"/>
  <c r="M58" i="67"/>
  <c r="L58" i="67"/>
  <c r="K58" i="67"/>
  <c r="J58" i="67"/>
  <c r="I58" i="67"/>
  <c r="H58" i="67"/>
  <c r="G58" i="67"/>
  <c r="F58" i="67"/>
  <c r="E58" i="67"/>
  <c r="D58" i="67"/>
  <c r="C58" i="67"/>
  <c r="B58" i="67"/>
  <c r="N57" i="67"/>
  <c r="N56" i="67"/>
  <c r="N55" i="67"/>
  <c r="N54" i="67"/>
  <c r="N58" i="67" s="1"/>
  <c r="M51" i="67"/>
  <c r="L51" i="67"/>
  <c r="K51" i="67"/>
  <c r="J51" i="67"/>
  <c r="I51" i="67"/>
  <c r="H51" i="67"/>
  <c r="G51" i="67"/>
  <c r="F51" i="67"/>
  <c r="E51" i="67"/>
  <c r="D51" i="67"/>
  <c r="C51" i="67"/>
  <c r="B51" i="67"/>
  <c r="N50" i="67"/>
  <c r="N49" i="67"/>
  <c r="N48" i="67"/>
  <c r="N47" i="67"/>
  <c r="N51" i="67" s="1"/>
  <c r="N46" i="67"/>
  <c r="M43" i="67"/>
  <c r="L43" i="67"/>
  <c r="J43" i="67"/>
  <c r="H43" i="67"/>
  <c r="F43" i="67"/>
  <c r="D43" i="67"/>
  <c r="B43" i="67"/>
  <c r="N30" i="67"/>
  <c r="N29" i="67"/>
  <c r="N28" i="67"/>
  <c r="N27" i="67"/>
  <c r="N26" i="67"/>
  <c r="L25" i="67"/>
  <c r="K25" i="67"/>
  <c r="K43" i="67" s="1"/>
  <c r="J25" i="67"/>
  <c r="I25" i="67"/>
  <c r="I43" i="67" s="1"/>
  <c r="H25" i="67"/>
  <c r="G25" i="67"/>
  <c r="G43" i="67" s="1"/>
  <c r="F25" i="67"/>
  <c r="E25" i="67"/>
  <c r="E43" i="67" s="1"/>
  <c r="D25" i="67"/>
  <c r="C25" i="67"/>
  <c r="N25" i="67" s="1"/>
  <c r="B25" i="67"/>
  <c r="N22" i="67"/>
  <c r="N20" i="67"/>
  <c r="N17" i="67"/>
  <c r="N13" i="67"/>
  <c r="M6" i="67"/>
  <c r="L6" i="67"/>
  <c r="K6" i="67"/>
  <c r="J6" i="67"/>
  <c r="I6" i="67"/>
  <c r="H6" i="67"/>
  <c r="G6" i="67"/>
  <c r="F6" i="67"/>
  <c r="E6" i="67"/>
  <c r="D6" i="67"/>
  <c r="C6" i="67"/>
  <c r="B6" i="67"/>
  <c r="N5" i="67"/>
  <c r="N6" i="67" s="1"/>
  <c r="N4" i="67"/>
  <c r="N43" i="67" l="1"/>
  <c r="C43" i="67"/>
  <c r="B28" i="50" l="1"/>
  <c r="Q8" i="59"/>
  <c r="Q9" i="59"/>
  <c r="Q10" i="59"/>
  <c r="Q11" i="59"/>
  <c r="Q14" i="59"/>
  <c r="Q15" i="59"/>
  <c r="Q16" i="59"/>
  <c r="Q17" i="59"/>
  <c r="Q18" i="59"/>
  <c r="Q7" i="59"/>
  <c r="D16" i="59"/>
  <c r="C19" i="59"/>
  <c r="R69" i="65"/>
  <c r="R68" i="65"/>
  <c r="R67" i="65"/>
  <c r="R66" i="65"/>
  <c r="R65" i="65"/>
  <c r="R64" i="65"/>
  <c r="R63" i="65"/>
  <c r="R62" i="65"/>
  <c r="R61" i="65"/>
  <c r="R60" i="65"/>
  <c r="R59" i="65"/>
  <c r="R58" i="65"/>
  <c r="R57" i="65"/>
  <c r="R56" i="65"/>
  <c r="R55" i="65"/>
  <c r="R52" i="65"/>
  <c r="R51" i="65"/>
  <c r="R50" i="65"/>
  <c r="R49" i="65"/>
  <c r="R48" i="65"/>
  <c r="R45" i="65"/>
  <c r="R44" i="65"/>
  <c r="R43" i="65"/>
  <c r="R42" i="65"/>
  <c r="R39" i="65"/>
  <c r="R38" i="65"/>
  <c r="R37" i="65"/>
  <c r="R34" i="65"/>
  <c r="R33" i="65"/>
  <c r="R32" i="65"/>
  <c r="R31" i="65"/>
  <c r="R30" i="65"/>
  <c r="R29" i="65"/>
  <c r="R25" i="65"/>
  <c r="R21" i="65"/>
  <c r="R20" i="65"/>
  <c r="R17" i="65"/>
  <c r="R16" i="65"/>
  <c r="R15" i="65"/>
  <c r="R14" i="65"/>
  <c r="R13" i="65"/>
  <c r="R12" i="65"/>
  <c r="R9" i="65"/>
  <c r="R8" i="65"/>
  <c r="R7" i="65"/>
  <c r="Q34" i="65"/>
  <c r="Q32" i="65"/>
  <c r="Q33" i="65"/>
  <c r="Q69" i="65"/>
  <c r="Q65" i="65"/>
  <c r="Q66" i="65"/>
  <c r="E69" i="65"/>
  <c r="E62" i="65"/>
  <c r="E52" i="65"/>
  <c r="E45" i="65"/>
  <c r="E39" i="65"/>
  <c r="E34" i="65"/>
  <c r="E26" i="65"/>
  <c r="E21" i="65"/>
  <c r="E17" i="65"/>
  <c r="E9" i="65"/>
  <c r="E71" i="65" l="1"/>
  <c r="R55" i="66"/>
  <c r="R50" i="66"/>
  <c r="R46" i="66"/>
  <c r="R39" i="66"/>
  <c r="R34" i="66"/>
  <c r="R29" i="66"/>
  <c r="R24" i="66"/>
  <c r="R19" i="66"/>
  <c r="R15" i="66"/>
  <c r="R10" i="66"/>
  <c r="Q57" i="66"/>
  <c r="Q50" i="66"/>
  <c r="Q49" i="66"/>
  <c r="Q28" i="66"/>
  <c r="T28" i="66" s="1"/>
  <c r="Q23" i="66"/>
  <c r="T23" i="66" s="1"/>
  <c r="Q22" i="66"/>
  <c r="T22" i="66" s="1"/>
  <c r="Q20" i="66"/>
  <c r="Q15" i="66"/>
  <c r="T15" i="66" s="1"/>
  <c r="Q9" i="66"/>
  <c r="T9" i="66" s="1"/>
  <c r="P57" i="66"/>
  <c r="O55" i="66"/>
  <c r="N55" i="66"/>
  <c r="M55" i="66"/>
  <c r="L55" i="66"/>
  <c r="K55" i="66"/>
  <c r="J55" i="66"/>
  <c r="I55" i="66"/>
  <c r="H55" i="66"/>
  <c r="G55" i="66"/>
  <c r="F55" i="66"/>
  <c r="E55" i="66"/>
  <c r="D55" i="66"/>
  <c r="P54" i="66"/>
  <c r="P53" i="66"/>
  <c r="Q53" i="66" s="1"/>
  <c r="T53" i="66" s="1"/>
  <c r="O50" i="66"/>
  <c r="N50" i="66"/>
  <c r="M50" i="66"/>
  <c r="L50" i="66"/>
  <c r="K50" i="66"/>
  <c r="J50" i="66"/>
  <c r="I50" i="66"/>
  <c r="H50" i="66"/>
  <c r="G50" i="66"/>
  <c r="F50" i="66"/>
  <c r="E50" i="66"/>
  <c r="D50" i="66"/>
  <c r="P49" i="66"/>
  <c r="P50" i="66" s="1"/>
  <c r="O46" i="66"/>
  <c r="N46" i="66"/>
  <c r="M46" i="66"/>
  <c r="L46" i="66"/>
  <c r="K46" i="66"/>
  <c r="J46" i="66"/>
  <c r="I46" i="66"/>
  <c r="H46" i="66"/>
  <c r="G46" i="66"/>
  <c r="F46" i="66"/>
  <c r="E46" i="66"/>
  <c r="D46" i="66"/>
  <c r="P45" i="66"/>
  <c r="Q45" i="66" s="1"/>
  <c r="T45" i="66" s="1"/>
  <c r="P44" i="66"/>
  <c r="Q44" i="66" s="1"/>
  <c r="T44" i="66" s="1"/>
  <c r="P43" i="66"/>
  <c r="Q43" i="66" s="1"/>
  <c r="T43" i="66" s="1"/>
  <c r="P42" i="66"/>
  <c r="O39" i="66"/>
  <c r="N39" i="66"/>
  <c r="M39" i="66"/>
  <c r="L39" i="66"/>
  <c r="K39" i="66"/>
  <c r="J39" i="66"/>
  <c r="I39" i="66"/>
  <c r="H39" i="66"/>
  <c r="G39" i="66"/>
  <c r="F39" i="66"/>
  <c r="E39" i="66"/>
  <c r="D39" i="66"/>
  <c r="P38" i="66"/>
  <c r="Q38" i="66" s="1"/>
  <c r="T38" i="66" s="1"/>
  <c r="P37" i="66"/>
  <c r="P39" i="66" s="1"/>
  <c r="Q39" i="66" s="1"/>
  <c r="P34" i="66"/>
  <c r="Q34" i="66" s="1"/>
  <c r="T34" i="66" s="1"/>
  <c r="O34" i="66"/>
  <c r="N34" i="66"/>
  <c r="M34" i="66"/>
  <c r="L34" i="66"/>
  <c r="K34" i="66"/>
  <c r="J34" i="66"/>
  <c r="I34" i="66"/>
  <c r="H34" i="66"/>
  <c r="G34" i="66"/>
  <c r="F34" i="66"/>
  <c r="E34" i="66"/>
  <c r="D34" i="66"/>
  <c r="P33" i="66"/>
  <c r="Q33" i="66" s="1"/>
  <c r="T33" i="66" s="1"/>
  <c r="P32" i="66"/>
  <c r="Q32" i="66" s="1"/>
  <c r="T32" i="66" s="1"/>
  <c r="O29" i="66"/>
  <c r="N29" i="66"/>
  <c r="M29" i="66"/>
  <c r="L29" i="66"/>
  <c r="K29" i="66"/>
  <c r="J29" i="66"/>
  <c r="I29" i="66"/>
  <c r="H29" i="66"/>
  <c r="G29" i="66"/>
  <c r="F29" i="66"/>
  <c r="E29" i="66"/>
  <c r="D29" i="66"/>
  <c r="P28" i="66"/>
  <c r="P27" i="66"/>
  <c r="Q27" i="66" s="1"/>
  <c r="T27" i="66" s="1"/>
  <c r="O24" i="66"/>
  <c r="N24" i="66"/>
  <c r="M24" i="66"/>
  <c r="L24" i="66"/>
  <c r="K24" i="66"/>
  <c r="J24" i="66"/>
  <c r="I24" i="66"/>
  <c r="H24" i="66"/>
  <c r="G24" i="66"/>
  <c r="F24" i="66"/>
  <c r="E24" i="66"/>
  <c r="D24" i="66"/>
  <c r="P23" i="66"/>
  <c r="P22" i="66"/>
  <c r="O19" i="66"/>
  <c r="N19" i="66"/>
  <c r="M19" i="66"/>
  <c r="L19" i="66"/>
  <c r="K19" i="66"/>
  <c r="J19" i="66"/>
  <c r="I19" i="66"/>
  <c r="H19" i="66"/>
  <c r="G19" i="66"/>
  <c r="F19" i="66"/>
  <c r="E19" i="66"/>
  <c r="D19" i="66"/>
  <c r="P18" i="66"/>
  <c r="Q18" i="66" s="1"/>
  <c r="T18" i="66" s="1"/>
  <c r="O15" i="66"/>
  <c r="N15" i="66"/>
  <c r="M15" i="66"/>
  <c r="L15" i="66"/>
  <c r="K15" i="66"/>
  <c r="J15" i="66"/>
  <c r="I15" i="66"/>
  <c r="H15" i="66"/>
  <c r="G15" i="66"/>
  <c r="F15" i="66"/>
  <c r="E15" i="66"/>
  <c r="D15" i="66"/>
  <c r="P14" i="66"/>
  <c r="P15" i="66" s="1"/>
  <c r="P13" i="66"/>
  <c r="Q13" i="66" s="1"/>
  <c r="T13" i="66" s="1"/>
  <c r="O10" i="66"/>
  <c r="N10" i="66"/>
  <c r="N58" i="66" s="1"/>
  <c r="M10" i="66"/>
  <c r="L10" i="66"/>
  <c r="K10" i="66"/>
  <c r="J10" i="66"/>
  <c r="J58" i="66" s="1"/>
  <c r="I10" i="66"/>
  <c r="H10" i="66"/>
  <c r="G10" i="66"/>
  <c r="F10" i="66"/>
  <c r="F58" i="66" s="1"/>
  <c r="E10" i="66"/>
  <c r="D10" i="66"/>
  <c r="P9" i="66"/>
  <c r="P8" i="66"/>
  <c r="P10" i="66" s="1"/>
  <c r="Q10" i="66" s="1"/>
  <c r="T10" i="66" l="1"/>
  <c r="G58" i="66"/>
  <c r="O58" i="66"/>
  <c r="P19" i="66"/>
  <c r="Q19" i="66" s="1"/>
  <c r="T19" i="66" s="1"/>
  <c r="T39" i="66"/>
  <c r="P55" i="66"/>
  <c r="Q55" i="66" s="1"/>
  <c r="T55" i="66" s="1"/>
  <c r="Q37" i="66"/>
  <c r="T37" i="66" s="1"/>
  <c r="D58" i="66"/>
  <c r="P24" i="66"/>
  <c r="Q24" i="66" s="1"/>
  <c r="T24" i="66" s="1"/>
  <c r="R58" i="66"/>
  <c r="K58" i="66"/>
  <c r="P29" i="66"/>
  <c r="Q29" i="66" s="1"/>
  <c r="T29" i="66" s="1"/>
  <c r="P46" i="66"/>
  <c r="Q46" i="66" s="1"/>
  <c r="T46" i="66" s="1"/>
  <c r="Q8" i="66"/>
  <c r="T8" i="66" s="1"/>
  <c r="Q14" i="66"/>
  <c r="T14" i="66" s="1"/>
  <c r="Q42" i="66"/>
  <c r="T42" i="66" s="1"/>
  <c r="Q54" i="66"/>
  <c r="T54" i="66" s="1"/>
  <c r="H58" i="66"/>
  <c r="L58" i="66"/>
  <c r="E58" i="66"/>
  <c r="I58" i="66"/>
  <c r="M58" i="66"/>
  <c r="Q7" i="65"/>
  <c r="Q8" i="65"/>
  <c r="P58" i="66" l="1"/>
  <c r="Q58" i="66" s="1"/>
  <c r="T58" i="66" s="1"/>
  <c r="N46" i="64"/>
  <c r="N36" i="64"/>
  <c r="N47" i="64" s="1"/>
  <c r="S55" i="66" l="1"/>
  <c r="S57" i="66" l="1"/>
  <c r="S50" i="66"/>
  <c r="S46" i="66"/>
  <c r="S39" i="66"/>
  <c r="S34" i="66"/>
  <c r="S29" i="66"/>
  <c r="S24" i="66"/>
  <c r="S19" i="66"/>
  <c r="S15" i="66"/>
  <c r="S10" i="66"/>
  <c r="S58" i="66" l="1"/>
  <c r="L20" i="49"/>
  <c r="P69" i="65" l="1"/>
  <c r="O69" i="65"/>
  <c r="N69" i="65"/>
  <c r="M69" i="65"/>
  <c r="L69" i="65"/>
  <c r="K69" i="65"/>
  <c r="J69" i="65"/>
  <c r="I69" i="65"/>
  <c r="H69" i="65"/>
  <c r="G69" i="65"/>
  <c r="F69" i="65"/>
  <c r="Q68" i="65"/>
  <c r="Q67" i="65"/>
  <c r="P62" i="65"/>
  <c r="O62" i="65"/>
  <c r="N62" i="65"/>
  <c r="M62" i="65"/>
  <c r="L62" i="65"/>
  <c r="K62" i="65"/>
  <c r="J62" i="65"/>
  <c r="I62" i="65"/>
  <c r="H62" i="65"/>
  <c r="G62" i="65"/>
  <c r="F62" i="65"/>
  <c r="Q61" i="65"/>
  <c r="Q60" i="65"/>
  <c r="Q59" i="65"/>
  <c r="Q58" i="65"/>
  <c r="Q57" i="65"/>
  <c r="Q56" i="65"/>
  <c r="Q55" i="65"/>
  <c r="P52" i="65"/>
  <c r="O52" i="65"/>
  <c r="N52" i="65"/>
  <c r="M52" i="65"/>
  <c r="L52" i="65"/>
  <c r="K52" i="65"/>
  <c r="J52" i="65"/>
  <c r="I52" i="65"/>
  <c r="H52" i="65"/>
  <c r="G52" i="65"/>
  <c r="F52" i="65"/>
  <c r="Q51" i="65"/>
  <c r="Q50" i="65"/>
  <c r="Q49" i="65"/>
  <c r="Q48" i="65"/>
  <c r="P45" i="65"/>
  <c r="O45" i="65"/>
  <c r="N45" i="65"/>
  <c r="M45" i="65"/>
  <c r="L45" i="65"/>
  <c r="K45" i="65"/>
  <c r="J45" i="65"/>
  <c r="I45" i="65"/>
  <c r="H45" i="65"/>
  <c r="G45" i="65"/>
  <c r="F45" i="65"/>
  <c r="Q44" i="65"/>
  <c r="Q43" i="65"/>
  <c r="Q42" i="65"/>
  <c r="P39" i="65"/>
  <c r="O39" i="65"/>
  <c r="N39" i="65"/>
  <c r="M39" i="65"/>
  <c r="L39" i="65"/>
  <c r="K39" i="65"/>
  <c r="J39" i="65"/>
  <c r="I39" i="65"/>
  <c r="H39" i="65"/>
  <c r="G39" i="65"/>
  <c r="F39" i="65"/>
  <c r="Q38" i="65"/>
  <c r="Q37" i="65"/>
  <c r="P34" i="65"/>
  <c r="O34" i="65"/>
  <c r="N34" i="65"/>
  <c r="M34" i="65"/>
  <c r="L34" i="65"/>
  <c r="K34" i="65"/>
  <c r="J34" i="65"/>
  <c r="I34" i="65"/>
  <c r="H34" i="65"/>
  <c r="G34" i="65"/>
  <c r="F34" i="65"/>
  <c r="Q31" i="65"/>
  <c r="Q30" i="65"/>
  <c r="Q29" i="65"/>
  <c r="P26" i="65"/>
  <c r="O26" i="65"/>
  <c r="N26" i="65"/>
  <c r="M26" i="65"/>
  <c r="L26" i="65"/>
  <c r="K26" i="65"/>
  <c r="J26" i="65"/>
  <c r="I26" i="65"/>
  <c r="H26" i="65"/>
  <c r="G26" i="65"/>
  <c r="F26" i="65"/>
  <c r="Q25" i="65"/>
  <c r="Q24" i="65"/>
  <c r="R24" i="65" s="1"/>
  <c r="P21" i="65"/>
  <c r="O21" i="65"/>
  <c r="N21" i="65"/>
  <c r="M21" i="65"/>
  <c r="L21" i="65"/>
  <c r="K21" i="65"/>
  <c r="J21" i="65"/>
  <c r="I21" i="65"/>
  <c r="H21" i="65"/>
  <c r="G21" i="65"/>
  <c r="F21" i="65"/>
  <c r="Q20" i="65"/>
  <c r="Q21" i="65" s="1"/>
  <c r="P17" i="65"/>
  <c r="O17" i="65"/>
  <c r="N17" i="65"/>
  <c r="M17" i="65"/>
  <c r="L17" i="65"/>
  <c r="K17" i="65"/>
  <c r="J17" i="65"/>
  <c r="I17" i="65"/>
  <c r="H17" i="65"/>
  <c r="G17" i="65"/>
  <c r="F17" i="65"/>
  <c r="Q16" i="65"/>
  <c r="Q15" i="65"/>
  <c r="Q14" i="65"/>
  <c r="Q13" i="65"/>
  <c r="Q12" i="65"/>
  <c r="P9" i="65"/>
  <c r="O9" i="65"/>
  <c r="N9" i="65"/>
  <c r="M9" i="65"/>
  <c r="L9" i="65"/>
  <c r="K9" i="65"/>
  <c r="J9" i="65"/>
  <c r="I9" i="65"/>
  <c r="H9" i="65"/>
  <c r="G9" i="65"/>
  <c r="F9" i="65"/>
  <c r="Q52" i="65" l="1"/>
  <c r="Q62" i="65"/>
  <c r="N71" i="65"/>
  <c r="F71" i="65"/>
  <c r="M71" i="65"/>
  <c r="I71" i="65"/>
  <c r="H71" i="65"/>
  <c r="J71" i="65"/>
  <c r="L71" i="65"/>
  <c r="O71" i="65"/>
  <c r="K71" i="65"/>
  <c r="Q9" i="65"/>
  <c r="G71" i="65"/>
  <c r="P71" i="65"/>
  <c r="Q26" i="65"/>
  <c r="R26" i="65" s="1"/>
  <c r="Q45" i="65"/>
  <c r="Q17" i="65"/>
  <c r="Q39" i="65"/>
  <c r="Q71" i="65" l="1"/>
  <c r="R71" i="65" s="1"/>
  <c r="K36" i="64" l="1"/>
  <c r="B19" i="59" l="1"/>
  <c r="I35" i="64" l="1"/>
  <c r="I34" i="64"/>
  <c r="I33" i="64"/>
  <c r="I32" i="64"/>
  <c r="I31" i="64"/>
  <c r="F35" i="64"/>
  <c r="F34" i="64"/>
  <c r="F33" i="64"/>
  <c r="F32" i="64"/>
  <c r="F31" i="64"/>
  <c r="R23" i="64" l="1"/>
  <c r="C23" i="64"/>
  <c r="C22" i="64"/>
  <c r="C21" i="64"/>
  <c r="C20" i="64"/>
  <c r="C18" i="64"/>
  <c r="C17" i="64"/>
  <c r="C13" i="64"/>
  <c r="C12" i="64"/>
  <c r="C11" i="64"/>
  <c r="C10" i="64"/>
  <c r="C9" i="64"/>
  <c r="Q46" i="64" l="1"/>
  <c r="K46" i="64"/>
  <c r="K47" i="64" s="1"/>
  <c r="H46" i="64"/>
  <c r="E46" i="64"/>
  <c r="B46" i="64"/>
  <c r="Q36" i="64"/>
  <c r="H36" i="64"/>
  <c r="E36" i="64"/>
  <c r="B36" i="64"/>
  <c r="C27" i="64"/>
  <c r="Q24" i="64"/>
  <c r="N24" i="64"/>
  <c r="H24" i="64"/>
  <c r="E24" i="64"/>
  <c r="B24" i="64"/>
  <c r="B25" i="64" s="1"/>
  <c r="K24" i="64"/>
  <c r="Q14" i="64"/>
  <c r="N14" i="64"/>
  <c r="H14" i="64"/>
  <c r="E14" i="64"/>
  <c r="C14" i="64"/>
  <c r="F4" i="64"/>
  <c r="D4" i="64"/>
  <c r="Q25" i="64" l="1"/>
  <c r="E47" i="64"/>
  <c r="B47" i="64"/>
  <c r="E25" i="64"/>
  <c r="N25" i="64"/>
  <c r="Q47" i="64"/>
  <c r="H47" i="64"/>
  <c r="D21" i="64"/>
  <c r="D17" i="64"/>
  <c r="D10" i="64"/>
  <c r="D9" i="64"/>
  <c r="D20" i="64"/>
  <c r="D13" i="64"/>
  <c r="D23" i="64"/>
  <c r="D12" i="64"/>
  <c r="D22" i="64"/>
  <c r="D18" i="64"/>
  <c r="D11" i="64"/>
  <c r="F23" i="64"/>
  <c r="F13" i="64"/>
  <c r="F9" i="64"/>
  <c r="F22" i="64"/>
  <c r="F18" i="64"/>
  <c r="F12" i="64"/>
  <c r="F21" i="64"/>
  <c r="F17" i="64"/>
  <c r="F11" i="64"/>
  <c r="F20" i="64"/>
  <c r="F10" i="64"/>
  <c r="G4" i="64"/>
  <c r="I4" i="64"/>
  <c r="C42" i="64"/>
  <c r="C32" i="64"/>
  <c r="C35" i="64"/>
  <c r="C31" i="64"/>
  <c r="C45" i="64"/>
  <c r="C44" i="64"/>
  <c r="C43" i="64"/>
  <c r="C33" i="64"/>
  <c r="C34" i="64"/>
  <c r="D27" i="64"/>
  <c r="F27" i="64"/>
  <c r="C24" i="64"/>
  <c r="C25" i="64" s="1"/>
  <c r="K25" i="64"/>
  <c r="H25" i="64"/>
  <c r="L4" i="64"/>
  <c r="G27" i="64"/>
  <c r="J4" i="64"/>
  <c r="I27" i="64"/>
  <c r="D14" i="64" l="1"/>
  <c r="D24" i="64"/>
  <c r="I22" i="64"/>
  <c r="I18" i="64"/>
  <c r="I12" i="64"/>
  <c r="I21" i="64"/>
  <c r="I17" i="64"/>
  <c r="I11" i="64"/>
  <c r="I20" i="64"/>
  <c r="I10" i="64"/>
  <c r="I23" i="64"/>
  <c r="I13" i="64"/>
  <c r="I9" i="64"/>
  <c r="G21" i="64"/>
  <c r="G17" i="64"/>
  <c r="G13" i="64"/>
  <c r="G9" i="64"/>
  <c r="G20" i="64"/>
  <c r="G12" i="64"/>
  <c r="G23" i="64"/>
  <c r="G11" i="64"/>
  <c r="G22" i="64"/>
  <c r="G18" i="64"/>
  <c r="G10" i="64"/>
  <c r="J10" i="64"/>
  <c r="J21" i="64"/>
  <c r="J17" i="64"/>
  <c r="J13" i="64"/>
  <c r="J9" i="64"/>
  <c r="J20" i="64"/>
  <c r="J12" i="64"/>
  <c r="J23" i="64"/>
  <c r="J11" i="64"/>
  <c r="J22" i="64"/>
  <c r="J18" i="64"/>
  <c r="L21" i="64"/>
  <c r="L17" i="64"/>
  <c r="L11" i="64"/>
  <c r="L20" i="64"/>
  <c r="L10" i="64"/>
  <c r="L23" i="64"/>
  <c r="L13" i="64"/>
  <c r="L9" i="64"/>
  <c r="L22" i="64"/>
  <c r="L18" i="64"/>
  <c r="L12" i="64"/>
  <c r="I44" i="64"/>
  <c r="I43" i="64"/>
  <c r="I42" i="64"/>
  <c r="I45" i="64"/>
  <c r="G42" i="64"/>
  <c r="G33" i="64"/>
  <c r="G45" i="64"/>
  <c r="G44" i="64"/>
  <c r="G40" i="64"/>
  <c r="G31" i="64"/>
  <c r="G43" i="64"/>
  <c r="G39" i="64"/>
  <c r="G34" i="64"/>
  <c r="G32" i="64"/>
  <c r="G35" i="64"/>
  <c r="F45" i="64"/>
  <c r="F44" i="64"/>
  <c r="F43" i="64"/>
  <c r="F42" i="64"/>
  <c r="D42" i="64"/>
  <c r="D34" i="64"/>
  <c r="D45" i="64"/>
  <c r="D33" i="64"/>
  <c r="D32" i="64"/>
  <c r="D44" i="64"/>
  <c r="D40" i="64"/>
  <c r="D43" i="64"/>
  <c r="D39" i="64"/>
  <c r="D35" i="64"/>
  <c r="D31" i="64"/>
  <c r="C36" i="64"/>
  <c r="J27" i="64"/>
  <c r="F24" i="64"/>
  <c r="L27" i="64"/>
  <c r="O4" i="64"/>
  <c r="M4" i="64"/>
  <c r="C46" i="64"/>
  <c r="F14" i="64"/>
  <c r="F36" i="64"/>
  <c r="I24" i="64" l="1"/>
  <c r="G24" i="64"/>
  <c r="F46" i="64"/>
  <c r="F47" i="64" s="1"/>
  <c r="I14" i="64"/>
  <c r="G14" i="64"/>
  <c r="D25" i="64"/>
  <c r="D46" i="64"/>
  <c r="D36" i="64"/>
  <c r="O23" i="64"/>
  <c r="O10" i="64"/>
  <c r="O22" i="64"/>
  <c r="O13" i="64"/>
  <c r="O9" i="64"/>
  <c r="O21" i="64"/>
  <c r="O12" i="64"/>
  <c r="O20" i="64"/>
  <c r="O11" i="64"/>
  <c r="M23" i="64"/>
  <c r="M12" i="64"/>
  <c r="M22" i="64"/>
  <c r="M18" i="64"/>
  <c r="M11" i="64"/>
  <c r="M21" i="64"/>
  <c r="M17" i="64"/>
  <c r="M10" i="64"/>
  <c r="M20" i="64"/>
  <c r="M13" i="64"/>
  <c r="M9" i="64"/>
  <c r="F25" i="64"/>
  <c r="L14" i="64"/>
  <c r="L43" i="64"/>
  <c r="L33" i="64"/>
  <c r="L32" i="64"/>
  <c r="L31" i="64"/>
  <c r="L42" i="64"/>
  <c r="L45" i="64"/>
  <c r="L44" i="64"/>
  <c r="L34" i="64"/>
  <c r="L35" i="64"/>
  <c r="J43" i="64"/>
  <c r="J39" i="64"/>
  <c r="J32" i="64"/>
  <c r="J42" i="64"/>
  <c r="J35" i="64"/>
  <c r="J31" i="64"/>
  <c r="J45" i="64"/>
  <c r="J34" i="64"/>
  <c r="J44" i="64"/>
  <c r="J40" i="64"/>
  <c r="J33" i="64"/>
  <c r="G36" i="64"/>
  <c r="J14" i="64"/>
  <c r="I25" i="64"/>
  <c r="I46" i="64"/>
  <c r="P4" i="64"/>
  <c r="O27" i="64"/>
  <c r="R4" i="64"/>
  <c r="J24" i="64"/>
  <c r="L24" i="64"/>
  <c r="G46" i="64"/>
  <c r="I36" i="64"/>
  <c r="C47" i="64"/>
  <c r="G25" i="64"/>
  <c r="M27" i="64"/>
  <c r="L25" i="64" l="1"/>
  <c r="D47" i="64"/>
  <c r="R21" i="64"/>
  <c r="R12" i="64"/>
  <c r="R20" i="64"/>
  <c r="R11" i="64"/>
  <c r="R10" i="64"/>
  <c r="R22" i="64"/>
  <c r="R13" i="64"/>
  <c r="R9" i="64"/>
  <c r="P23" i="64"/>
  <c r="P12" i="64"/>
  <c r="P22" i="64"/>
  <c r="P18" i="64"/>
  <c r="P11" i="64"/>
  <c r="P21" i="64"/>
  <c r="P17" i="64"/>
  <c r="P9" i="64"/>
  <c r="P10" i="64"/>
  <c r="P20" i="64"/>
  <c r="P13" i="64"/>
  <c r="J36" i="64"/>
  <c r="J25" i="64"/>
  <c r="I47" i="64"/>
  <c r="M43" i="64"/>
  <c r="M39" i="64"/>
  <c r="M35" i="64"/>
  <c r="M31" i="64"/>
  <c r="M42" i="64"/>
  <c r="M34" i="64"/>
  <c r="M45" i="64"/>
  <c r="M33" i="64"/>
  <c r="M44" i="64"/>
  <c r="M40" i="64"/>
  <c r="M32" i="64"/>
  <c r="O43" i="64"/>
  <c r="O39" i="64"/>
  <c r="O32" i="64"/>
  <c r="O42" i="64"/>
  <c r="O35" i="64"/>
  <c r="O45" i="64"/>
  <c r="O34" i="64"/>
  <c r="O44" i="64"/>
  <c r="O40" i="64"/>
  <c r="O33" i="64"/>
  <c r="O31" i="64"/>
  <c r="G47" i="64"/>
  <c r="O24" i="64"/>
  <c r="J46" i="64"/>
  <c r="M24" i="64"/>
  <c r="O14" i="64"/>
  <c r="R27" i="64"/>
  <c r="S4" i="64"/>
  <c r="M14" i="64"/>
  <c r="L36" i="64"/>
  <c r="L46" i="64"/>
  <c r="P27" i="64"/>
  <c r="J47" i="64" l="1"/>
  <c r="M46" i="64"/>
  <c r="S23" i="64"/>
  <c r="S13" i="64"/>
  <c r="S9" i="64"/>
  <c r="S22" i="64"/>
  <c r="S18" i="64"/>
  <c r="S12" i="64"/>
  <c r="S21" i="64"/>
  <c r="S17" i="64"/>
  <c r="S11" i="64"/>
  <c r="S20" i="64"/>
  <c r="S10" i="64"/>
  <c r="M25" i="64"/>
  <c r="O25" i="64"/>
  <c r="O46" i="64"/>
  <c r="P43" i="64"/>
  <c r="P39" i="64"/>
  <c r="P34" i="64"/>
  <c r="P42" i="64"/>
  <c r="P33" i="64"/>
  <c r="P45" i="64"/>
  <c r="P32" i="64"/>
  <c r="P44" i="64"/>
  <c r="P40" i="64"/>
  <c r="P35" i="64"/>
  <c r="P31" i="64"/>
  <c r="R43" i="64"/>
  <c r="R39" i="64"/>
  <c r="R35" i="64"/>
  <c r="R31" i="64"/>
  <c r="R34" i="64"/>
  <c r="R33" i="64"/>
  <c r="R42" i="64"/>
  <c r="R45" i="64"/>
  <c r="R44" i="64"/>
  <c r="R40" i="64"/>
  <c r="R32" i="64"/>
  <c r="L47" i="64"/>
  <c r="M36" i="64"/>
  <c r="R24" i="64"/>
  <c r="P14" i="64"/>
  <c r="R14" i="64"/>
  <c r="O36" i="64"/>
  <c r="S27" i="64"/>
  <c r="P24" i="64"/>
  <c r="M47" i="64" l="1"/>
  <c r="P25" i="64"/>
  <c r="O47" i="64"/>
  <c r="R25" i="64"/>
  <c r="P46" i="64"/>
  <c r="S43" i="64"/>
  <c r="S39" i="64"/>
  <c r="S33" i="64"/>
  <c r="S42" i="64"/>
  <c r="S32" i="64"/>
  <c r="S45" i="64"/>
  <c r="S35" i="64"/>
  <c r="S31" i="64"/>
  <c r="S44" i="64"/>
  <c r="S40" i="64"/>
  <c r="S34" i="64"/>
  <c r="S24" i="64"/>
  <c r="P36" i="64"/>
  <c r="R46" i="64"/>
  <c r="R36" i="64"/>
  <c r="S14" i="64"/>
  <c r="S46" i="64" l="1"/>
  <c r="P47" i="64"/>
  <c r="S36" i="64"/>
  <c r="S25" i="64"/>
  <c r="R47" i="64"/>
  <c r="S47" i="64" l="1"/>
  <c r="P23" i="59" l="1"/>
  <c r="Q23" i="59" s="1"/>
  <c r="O19" i="59"/>
  <c r="N19" i="59"/>
  <c r="M19" i="59"/>
  <c r="L19" i="59"/>
  <c r="P18" i="59"/>
  <c r="P17" i="59"/>
  <c r="K19" i="59"/>
  <c r="J19" i="59"/>
  <c r="I19" i="59"/>
  <c r="H19" i="59"/>
  <c r="G19" i="59"/>
  <c r="F19" i="59"/>
  <c r="E19" i="59"/>
  <c r="P15" i="59"/>
  <c r="P14" i="59"/>
  <c r="P11" i="59"/>
  <c r="P10" i="59"/>
  <c r="P9" i="59"/>
  <c r="P8" i="59"/>
  <c r="P7" i="59"/>
  <c r="P16" i="59" l="1"/>
  <c r="D19" i="59"/>
  <c r="Q19" i="59" l="1"/>
  <c r="P19" i="59"/>
  <c r="N15" i="49" l="1"/>
  <c r="E20" i="49" l="1"/>
  <c r="N17" i="49"/>
  <c r="C20" i="49"/>
  <c r="N24" i="49"/>
  <c r="M20" i="49"/>
  <c r="K20" i="49"/>
  <c r="J20" i="49"/>
  <c r="I20" i="49"/>
  <c r="H20" i="49"/>
  <c r="G20" i="49"/>
  <c r="F20" i="49"/>
  <c r="D20" i="49"/>
  <c r="B20" i="49"/>
  <c r="N19" i="49"/>
  <c r="N18" i="49"/>
  <c r="N16" i="49"/>
  <c r="N14" i="49"/>
  <c r="N13" i="49"/>
  <c r="N11" i="49"/>
  <c r="N10" i="49"/>
  <c r="N9" i="49"/>
  <c r="N7" i="49"/>
  <c r="N8" i="49"/>
  <c r="N20" i="49" l="1"/>
</calcChain>
</file>

<file path=xl/sharedStrings.xml><?xml version="1.0" encoding="utf-8"?>
<sst xmlns="http://schemas.openxmlformats.org/spreadsheetml/2006/main" count="1232" uniqueCount="337">
  <si>
    <t>Pacific Gas and Electric Company Monthly Report On Interruptible Load and Demand Response</t>
  </si>
  <si>
    <t xml:space="preserve">http://www.pge.com/mybusiness/energysavingsrebates/demandresponse/cs/ </t>
  </si>
  <si>
    <t xml:space="preserve"> </t>
  </si>
  <si>
    <t>UTILITY NAME: Pacific Gas and Electric Company</t>
  </si>
  <si>
    <t>Monthly Program Enrollment and Estimated Load Impacts</t>
  </si>
  <si>
    <t>January</t>
  </si>
  <si>
    <t>February</t>
  </si>
  <si>
    <t>March</t>
  </si>
  <si>
    <t>April</t>
  </si>
  <si>
    <t>May</t>
  </si>
  <si>
    <t>June</t>
  </si>
  <si>
    <t>Programs</t>
  </si>
  <si>
    <r>
      <t xml:space="preserve">Service Accounts </t>
    </r>
    <r>
      <rPr>
        <b/>
        <vertAlign val="superscript"/>
        <sz val="10"/>
        <rFont val="Arial"/>
        <family val="2"/>
      </rPr>
      <t>3</t>
    </r>
  </si>
  <si>
    <r>
      <t xml:space="preserve">Ex Ante Estimated MW </t>
    </r>
    <r>
      <rPr>
        <b/>
        <vertAlign val="superscript"/>
        <sz val="10"/>
        <rFont val="Arial"/>
        <family val="2"/>
      </rPr>
      <t xml:space="preserve">1 </t>
    </r>
  </si>
  <si>
    <r>
      <t xml:space="preserve">Ex Post Estimated MW </t>
    </r>
    <r>
      <rPr>
        <b/>
        <vertAlign val="superscript"/>
        <sz val="10"/>
        <rFont val="Arial"/>
        <family val="2"/>
      </rPr>
      <t>2</t>
    </r>
  </si>
  <si>
    <t>Interruptible/Reliability</t>
  </si>
  <si>
    <t>BIP - Day Of</t>
  </si>
  <si>
    <t>OBMC</t>
  </si>
  <si>
    <t>N/A</t>
  </si>
  <si>
    <t>SLRP</t>
  </si>
  <si>
    <r>
      <t>SmartAC</t>
    </r>
    <r>
      <rPr>
        <vertAlign val="superscript"/>
        <sz val="10"/>
        <rFont val="Arial"/>
        <family val="2"/>
      </rPr>
      <t>TM</t>
    </r>
    <r>
      <rPr>
        <sz val="10"/>
        <rFont val="Arial"/>
        <family val="2"/>
      </rPr>
      <t xml:space="preserve"> - Commercial</t>
    </r>
  </si>
  <si>
    <r>
      <t>SmartAC</t>
    </r>
    <r>
      <rPr>
        <vertAlign val="superscript"/>
        <sz val="10"/>
        <rFont val="Arial"/>
        <family val="2"/>
      </rPr>
      <t>TM</t>
    </r>
    <r>
      <rPr>
        <sz val="10"/>
        <rFont val="Arial"/>
        <family val="2"/>
      </rPr>
      <t xml:space="preserve"> - Residential</t>
    </r>
  </si>
  <si>
    <t xml:space="preserve">  Sub-Total Interruptible</t>
  </si>
  <si>
    <t>Price Response</t>
  </si>
  <si>
    <t>CBP - Day Ahead</t>
  </si>
  <si>
    <t>CBP - Day Of</t>
  </si>
  <si>
    <t>PDP (200 kW or above)</t>
  </si>
  <si>
    <t>PDP (above 20 kW &amp; below 200 kW)</t>
  </si>
  <si>
    <t>PDP (20 kW or below)</t>
  </si>
  <si>
    <r>
      <t>SmartRate</t>
    </r>
    <r>
      <rPr>
        <vertAlign val="superscript"/>
        <sz val="10"/>
        <rFont val="Arial"/>
        <family val="2"/>
      </rPr>
      <t>TM</t>
    </r>
    <r>
      <rPr>
        <sz val="10"/>
        <rFont val="Arial"/>
        <family val="2"/>
      </rPr>
      <t xml:space="preserve"> - Residential</t>
    </r>
  </si>
  <si>
    <t>Not Available</t>
  </si>
  <si>
    <t xml:space="preserve">  Sub-Total Price Response</t>
  </si>
  <si>
    <t>Total All Programs</t>
  </si>
  <si>
    <t>July</t>
  </si>
  <si>
    <t>August</t>
  </si>
  <si>
    <t>September</t>
  </si>
  <si>
    <t>October</t>
  </si>
  <si>
    <t>November</t>
  </si>
  <si>
    <t>December</t>
  </si>
  <si>
    <r>
      <t xml:space="preserve">Ex Ante Estimate MW </t>
    </r>
    <r>
      <rPr>
        <b/>
        <vertAlign val="superscript"/>
        <sz val="10"/>
        <rFont val="Arial"/>
        <family val="2"/>
      </rPr>
      <t>1</t>
    </r>
  </si>
  <si>
    <t>BIP - Day of</t>
  </si>
  <si>
    <t>NOTE:  Readers should exercise caution in interpreting or using the estimated MW values found in this report in either the ex post or ex ante columns. Ex post estimates reflect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if all DR programs were called simultaneously on the system peak day.  In either case, MW estimates in this report will vary from estimates filed in the PG&amp;E’s annual April 1st Compliance Filing pursuant to Decision 08-04-050 and reporting documents that may be supplied to other agencies e.g. CAISO, FERC, NERC, etc. MW estimates found in the Monthly ILP Report are not used by PG&amp;E for operational reporting, resource planning, and cost effectiveness analysis or in developing regulatory filings.</t>
  </si>
  <si>
    <t>Program Eligibility and Ex Ante Average Load Impacts</t>
  </si>
  <si>
    <t>Program</t>
  </si>
  <si>
    <t>Average Ex Ante Load Impact kW / Customer</t>
  </si>
  <si>
    <t xml:space="preserve">August </t>
  </si>
  <si>
    <t xml:space="preserve">September </t>
  </si>
  <si>
    <t xml:space="preserve">November </t>
  </si>
  <si>
    <t>Eligibility Criteria (Refer to tariff for specifics)</t>
  </si>
  <si>
    <t>This schedule is available to bundled-service, Community Choice Aggregation (CCA) Service, and Direct Access (DA) commercial, industrial, and agricultural customers. Each customer, both directly enrolled and those enrolled in an aggregator’s portfolio, must take service under the provisions of a demand time-of-use rate schedule toparticipate in the Program and have at least an average monthly demand of 100 kilowatt (kW). Customers being served under Schedules AG-R or AG-V are not eligible for this program. Customers taking service under DA must meet the metering requirements prescribed in the Metering Equipment section of this rate schedule.</t>
  </si>
  <si>
    <t>Bundled, DA and CCA non-residential customer accounts with interval meters that must be able to reduce electric load such that the entire load on the PG&amp;E circuit or dedicated substation that provides service to that customer is reduced to or below Maximum Load Levels (MLLs) for the entire duration of each and every RO operation.</t>
  </si>
  <si>
    <t xml:space="preserve">Bundled-service customers taking service under Schedules A-10, E-19 or E-20 &amp; minimum average monthly demand of 100 kilowatts (kW).Customers must commit to minimum 15% of baseline usage, with a minimum load reduction of 100 kW. </t>
  </si>
  <si>
    <t>Small and medium business customers taking service under applicable rate schedules equipped with central or packaged DX air conditioning equipment. Closed to new enrollment.</t>
  </si>
  <si>
    <t>Residential customers taking service under applicable rate schedules equipped with central or packaged DX air conditioning equipment.</t>
  </si>
  <si>
    <t>Non-residential customers on commercial, industrial, partial standby, or agricultural rate schedules, except those who receive electric power from third parties (other than DA), billed via net metering or full standby services.</t>
  </si>
  <si>
    <t>A customer may participate in either the Day-Ahead or Day-Of option. A customer with multipleservice agreements (SA) may nominate demand reductions from a single SA to either the Day-ofoption or Day-ahead option. A SA may not be nominated to both the Day-of and Day-aheadoption during a single program month.Customers that receive electric power from third parties (other than through direct access andCommunity Choice Aggregation) and customers billed for standby service are not eligible forSchedule E-CBP. Eligible customers include those receiving partial standby service or servicespursuant to one or more of the Net Energy Metering Service schedules except NEMCCSF.</t>
  </si>
  <si>
    <t xml:space="preserve">Default beginning on: May 1, 2010 for bundled C&amp;I Customers &gt;200kW Maximum Demand; February 1st, 2011 for large bundled Ag customers; November 2014 for bundled C&amp;I Customers with &lt;200 kW Maximum Demand and 12 consecutive months of interval data.  </t>
  </si>
  <si>
    <t xml:space="preserve">A voluntary rate supplement to residential customers' otherwise applicable schedule. Available to Bundled-Service customers served on a single family residential electric rate schedule. </t>
  </si>
  <si>
    <t>Program Eligibility and Ex Post Average Load Impacts</t>
  </si>
  <si>
    <t>Average Ex Post Load Impact kW / Customer</t>
  </si>
  <si>
    <t xml:space="preserve">Bundled, DA and CCA non-residential customer service accounts that have at least an average monthly demand of 100 kW. </t>
  </si>
  <si>
    <t>Detailed Breakdown of MWs To Date in TA/Auto DR/TI Programs</t>
  </si>
  <si>
    <t>Price Responsive</t>
  </si>
  <si>
    <t>TA Identified MWs</t>
  </si>
  <si>
    <t>Auto DR Verified MWs</t>
  </si>
  <si>
    <t>TI Verified MWs</t>
  </si>
  <si>
    <t>Total Technology MWs</t>
  </si>
  <si>
    <t>PDP</t>
  </si>
  <si>
    <t>SmartRate™ - Residential</t>
  </si>
  <si>
    <t>SmartAC™ - Commercial</t>
  </si>
  <si>
    <t>SmartAC™ - Residential</t>
  </si>
  <si>
    <t>Total</t>
  </si>
  <si>
    <t>General Program</t>
  </si>
  <si>
    <t>TA (may also be enrolled in TI and AutoDR)</t>
  </si>
  <si>
    <t>Total TA MWs</t>
  </si>
  <si>
    <t>NOTE: Projects for which applications were approved in the previous funding cycle are charged to that funding cycle; however, installed megawatts are at the time of installation regardless of funding cycle.</t>
  </si>
  <si>
    <t>Cost Item</t>
  </si>
  <si>
    <t>Percent Funding</t>
  </si>
  <si>
    <t>Category 1:  Reliability Programs</t>
  </si>
  <si>
    <t>BASEINTERRUP</t>
  </si>
  <si>
    <t>Base Interruptible Program (BIP)</t>
  </si>
  <si>
    <t>OBMC/SLRP</t>
  </si>
  <si>
    <t>Optional Bidding Mandatory Curtailment / 
   Scheduled Load Reduction (OBMC / SLRP)</t>
  </si>
  <si>
    <t xml:space="preserve"> Budget Category 1 Total</t>
  </si>
  <si>
    <t>Category 2:  Price-Responsive Programs</t>
  </si>
  <si>
    <t>DEMAND BIDD</t>
  </si>
  <si>
    <r>
      <t>Demand Bidding Program (DBP)</t>
    </r>
    <r>
      <rPr>
        <b/>
        <sz val="9"/>
        <rFont val="Arial"/>
        <family val="2"/>
      </rPr>
      <t/>
    </r>
  </si>
  <si>
    <t>CAPACIT BIDD</t>
  </si>
  <si>
    <t>Capacity Bidding Program (CBP)</t>
  </si>
  <si>
    <t xml:space="preserve"> Budget Category 2 Total</t>
  </si>
  <si>
    <t>Category 3:  DR Provider/Aggregator Managed Programs</t>
  </si>
  <si>
    <t>AGGR MAN PFO</t>
  </si>
  <si>
    <t>Aggregator Managed Portfolio (AMP)</t>
  </si>
  <si>
    <t xml:space="preserve"> Budget Category 3 Total</t>
  </si>
  <si>
    <t>Category 4: Emerging &amp; Enabling Programs</t>
  </si>
  <si>
    <t>AUTO DR</t>
  </si>
  <si>
    <t>EMRGTEK</t>
  </si>
  <si>
    <t>DR Emerging Technology</t>
  </si>
  <si>
    <t xml:space="preserve"> Budget Category 4 Total</t>
  </si>
  <si>
    <t>Category 5:  Pilots</t>
  </si>
  <si>
    <t>C&amp;I INTM RSC</t>
  </si>
  <si>
    <t>Supply Side Pilot</t>
  </si>
  <si>
    <t>T&amp;D DR</t>
  </si>
  <si>
    <t>PHEV/EV PILO</t>
  </si>
  <si>
    <t>Excess Supply</t>
  </si>
  <si>
    <t xml:space="preserve"> Budget Category 5 Total</t>
  </si>
  <si>
    <t xml:space="preserve">Category 6:  Evaluation, Measurement and Verification </t>
  </si>
  <si>
    <t>EM&amp;V_01</t>
  </si>
  <si>
    <t>DRMEC</t>
  </si>
  <si>
    <t xml:space="preserve"> Budget Category 6 Total</t>
  </si>
  <si>
    <t>Category 7:  Marketing, Education and Outreach</t>
  </si>
  <si>
    <t>DR CORE MKT</t>
  </si>
  <si>
    <t>DR CORE E&amp;T</t>
  </si>
  <si>
    <t>Education and Training</t>
  </si>
  <si>
    <t xml:space="preserve"> Budget Category 7 Total</t>
  </si>
  <si>
    <t>Category 8:  DR System Support Activities</t>
  </si>
  <si>
    <t>INTERACT</t>
  </si>
  <si>
    <t>InterAct / DR Forecasting Tool</t>
  </si>
  <si>
    <t>DR ONLN EROL</t>
  </si>
  <si>
    <t>DR Enrollment &amp; Support</t>
  </si>
  <si>
    <t>Notifications</t>
  </si>
  <si>
    <t>DR Integration Policy &amp; Planning</t>
  </si>
  <si>
    <t xml:space="preserve"> Budget Category 8 Total</t>
  </si>
  <si>
    <r>
      <t>Category 9:  Integrated Programs and Activities
  (Including Technical Assistance)</t>
    </r>
    <r>
      <rPr>
        <b/>
        <vertAlign val="superscript"/>
        <sz val="9"/>
        <rFont val="Arial"/>
        <family val="2"/>
      </rPr>
      <t xml:space="preserve"> </t>
    </r>
  </si>
  <si>
    <t>TECHNOL INCV</t>
  </si>
  <si>
    <t>INTG ENE AUD</t>
  </si>
  <si>
    <t xml:space="preserve"> Budget Category 9 Total</t>
  </si>
  <si>
    <t>Category 10:  Special Projects</t>
  </si>
  <si>
    <t>PERM LOAD_01</t>
  </si>
  <si>
    <t>Permanent Load Shifting</t>
  </si>
  <si>
    <t xml:space="preserve"> Budget Category 10 Total</t>
  </si>
  <si>
    <t>Recovery of DR-related capital costs prior to 2009 (for interval metering as authorized in D.06-03-024/D.06-11-049); and, additionally, for the HAN Integration project (as authorized in D.12-04-045).</t>
  </si>
  <si>
    <t>Program Category</t>
  </si>
  <si>
    <t>Program Name</t>
  </si>
  <si>
    <t>Month</t>
  </si>
  <si>
    <t>Event Date</t>
  </si>
  <si>
    <t>Program Type</t>
  </si>
  <si>
    <t>Trigger</t>
  </si>
  <si>
    <t># of Accounts</t>
  </si>
  <si>
    <t>Event Start Time (PDT)</t>
  </si>
  <si>
    <t>Event End Time (PDT)</t>
  </si>
  <si>
    <t>Program Tolled Hours</t>
  </si>
  <si>
    <t>SmartAC</t>
  </si>
  <si>
    <t>Annual Total Cost</t>
  </si>
  <si>
    <t>Program Incentives</t>
  </si>
  <si>
    <t>Automatic Demand Response (AutoDR)</t>
  </si>
  <si>
    <t>Excess Supply Pilot</t>
  </si>
  <si>
    <r>
      <t>Optional Binding Mandatory Curtailment / Scheduled Load Reduction Program (OBMC / SLRP)</t>
    </r>
    <r>
      <rPr>
        <vertAlign val="superscript"/>
        <sz val="10"/>
        <rFont val="Arial"/>
        <family val="2"/>
      </rPr>
      <t>1</t>
    </r>
  </si>
  <si>
    <r>
      <t>SmartAC</t>
    </r>
    <r>
      <rPr>
        <vertAlign val="superscript"/>
        <sz val="10"/>
        <rFont val="Arial"/>
        <family val="2"/>
      </rPr>
      <t>TM</t>
    </r>
  </si>
  <si>
    <t>Technology Incentive (TI)</t>
  </si>
  <si>
    <t>Transmission and Distribution Pilot (T&amp;D DR)</t>
  </si>
  <si>
    <t xml:space="preserve">  Total Cost of Incentives</t>
  </si>
  <si>
    <t xml:space="preserve"> PG&amp;E's ME&amp;O Actual Expenditures</t>
  </si>
  <si>
    <t>I. STATEWIDE MARKETING</t>
  </si>
  <si>
    <t>IOU Administrative Costs</t>
  </si>
  <si>
    <t>Statewide ME&amp;O contract</t>
  </si>
  <si>
    <t xml:space="preserve">I. TOTAL STATEWIDE MARKETING </t>
  </si>
  <si>
    <r>
      <t>II. UTILITY MARKETING BY ACTIVITY</t>
    </r>
    <r>
      <rPr>
        <b/>
        <vertAlign val="superscript"/>
        <sz val="12"/>
        <rFont val="Calibri"/>
        <family val="2"/>
      </rPr>
      <t>1</t>
    </r>
  </si>
  <si>
    <t>TOTAL AUTHORIZED UTILITY MARKETING BUDGET FOR 2015-2016</t>
  </si>
  <si>
    <t>Integrated Demand Side Marketing</t>
  </si>
  <si>
    <t>Marketing My Account/Energy and Integrated Online Audit Tools</t>
  </si>
  <si>
    <t>Critical Peak Pricing &gt; 200 kW</t>
  </si>
  <si>
    <r>
      <t>Demand Bidding Program</t>
    </r>
    <r>
      <rPr>
        <vertAlign val="superscript"/>
        <sz val="10"/>
        <rFont val="Calibri"/>
        <family val="2"/>
      </rPr>
      <t xml:space="preserve"> </t>
    </r>
  </si>
  <si>
    <t>Real Time Pricing</t>
  </si>
  <si>
    <t>Circuit Savers</t>
  </si>
  <si>
    <t>Small Commercial Technology Deployment</t>
  </si>
  <si>
    <r>
      <t>Enabling Technologies (e.g., AutoDR, TI)</t>
    </r>
    <r>
      <rPr>
        <vertAlign val="superscript"/>
        <sz val="10"/>
        <rFont val="Calibri"/>
        <family val="2"/>
      </rPr>
      <t xml:space="preserve"> </t>
    </r>
  </si>
  <si>
    <t>PeakChoice</t>
  </si>
  <si>
    <t>Customer Awareness, Education and Outreach</t>
  </si>
  <si>
    <t xml:space="preserve">PROGRAMS &amp; RATES WHICH REQUIRE ITEMIZED ACCOUNTING   </t>
  </si>
  <si>
    <t>Customer Research</t>
  </si>
  <si>
    <t>Collateral- Development, Printing, Distribution etc. (all non-labor costs)</t>
  </si>
  <si>
    <t xml:space="preserve">Labor </t>
  </si>
  <si>
    <t>Paid Media</t>
  </si>
  <si>
    <t>Other Costs</t>
  </si>
  <si>
    <t>Peak Time Rebate (RYU/SPD)</t>
  </si>
  <si>
    <t>Labor</t>
  </si>
  <si>
    <t xml:space="preserve">Critical Peak Pricing &lt; 200kW </t>
  </si>
  <si>
    <t>II. TOTAL UTILITY MARKETING BY ACTIVITY</t>
  </si>
  <si>
    <t xml:space="preserve">III. UTILITY MARKETING BY ITEMIZED COST </t>
  </si>
  <si>
    <t xml:space="preserve">III. TOTAL UTILITY MARKETING BY ITEMIZED COST </t>
  </si>
  <si>
    <t>Agricultural</t>
  </si>
  <si>
    <t>Large Commercial and Industrial</t>
  </si>
  <si>
    <t>Small and Medium Commercial</t>
  </si>
  <si>
    <t>Residential</t>
  </si>
  <si>
    <t>IV. TOTAL UTILITY MARKETING BY CUSTOMER SEGMENT</t>
  </si>
  <si>
    <t>Notes:</t>
  </si>
  <si>
    <r>
      <rPr>
        <vertAlign val="superscript"/>
        <sz val="10"/>
        <rFont val="Calibri"/>
        <family val="2"/>
      </rPr>
      <t>1</t>
    </r>
    <r>
      <rPr>
        <sz val="10"/>
        <rFont val="Calibri"/>
        <family val="2"/>
      </rPr>
      <t xml:space="preserve">Utility Marketing includes all activities to market individual utility programs or rates, demand response concepts, and customer tools, that were approved or directed by Decision 14-05-025,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r>
  </si>
  <si>
    <t>FUND SHIFTING DOCUMENTATION PER DECISION 12-04-045 ORDERING PARAGRAPH 4</t>
  </si>
  <si>
    <t>OP 4:</t>
  </si>
  <si>
    <t>Pacific Gas and Electric Company, San Diego Gas &amp; Electric Company, and Southern California Edison Company:</t>
  </si>
  <si>
    <t>May not shift funds between categories with two exceptions as stated in Ordering Paragraphs 4 and 5;</t>
  </si>
  <si>
    <t>May continue to shift up to 50 percent of a Demand Response program's funds to another program within the same budget category, with proper monthly reporting;</t>
  </si>
  <si>
    <t>Shall not shift funds within the "Pilots" or "Special Projects" categories without submitting a Tier 2 Advice Letter filing;</t>
  </si>
  <si>
    <t>May shift funds for pilots in the Enabling or Emerging Technologies category;</t>
  </si>
  <si>
    <t>Shall continue to submit a Tier 2 Advice Letter to eliminate a Demand Response program;</t>
  </si>
  <si>
    <t>Shall not eliminate a program through multiple fund shifting events or for any other reason without prior authorization from the Commission; and</t>
  </si>
  <si>
    <t>Shall submit a Tier 2 Advice Letter before shifting more than 50 percent of a program's funds to a different program within the same budget category.</t>
  </si>
  <si>
    <t>Fund Shift Amount</t>
  </si>
  <si>
    <t>Programs Impacted</t>
  </si>
  <si>
    <t>Date</t>
  </si>
  <si>
    <t>Rationale for Fundshift</t>
  </si>
  <si>
    <t>Category 9:  Integrated Programs and Activities</t>
  </si>
  <si>
    <t>The transferred funds support Demand Response Auction Mechanism pilot pursuant to Ordering Paragraph 5 of Decision 14-12-014.</t>
  </si>
  <si>
    <t>Base Interruptible Program</t>
  </si>
  <si>
    <t>Capacity Bidding Program</t>
  </si>
  <si>
    <r>
      <t>Zones</t>
    </r>
    <r>
      <rPr>
        <b/>
        <vertAlign val="superscript"/>
        <sz val="10"/>
        <rFont val="Calibri"/>
        <family val="2"/>
        <scheme val="minor"/>
      </rPr>
      <t>1</t>
    </r>
  </si>
  <si>
    <t xml:space="preserve">Optional Bidding Mandatory Curtailment/
Scheduled Load Reduction </t>
  </si>
  <si>
    <r>
      <t>Event No.</t>
    </r>
    <r>
      <rPr>
        <sz val="10"/>
        <rFont val="Calibri"/>
        <family val="2"/>
        <scheme val="minor"/>
      </rPr>
      <t xml:space="preserve"> (by Program Type)</t>
    </r>
  </si>
  <si>
    <r>
      <rPr>
        <vertAlign val="superscript"/>
        <sz val="8"/>
        <rFont val="Arial"/>
        <family val="2"/>
      </rPr>
      <t xml:space="preserve">2 </t>
    </r>
    <r>
      <rPr>
        <sz val="8"/>
        <rFont val="Arial"/>
        <family val="2"/>
      </rPr>
      <t xml:space="preserve">Load reduction amount is based on available meter data and may vary by month pending the collection of all data. </t>
    </r>
  </si>
  <si>
    <t>Permanent Load Shift</t>
  </si>
  <si>
    <t>IV. UTILITY MARKETING BY CUSTOMER SEGMENT</t>
  </si>
  <si>
    <r>
      <t xml:space="preserve">Load Reduction MW (Max Hourly) </t>
    </r>
    <r>
      <rPr>
        <b/>
        <vertAlign val="superscript"/>
        <sz val="10"/>
        <rFont val="Calibri"/>
        <family val="2"/>
        <scheme val="minor"/>
      </rPr>
      <t>2,3</t>
    </r>
  </si>
  <si>
    <t xml:space="preserve"> InterAct / DR Forecasting Tool to DR Enrollment &amp; Support</t>
  </si>
  <si>
    <t xml:space="preserve">The transferred funds support CAISO integration work pursuant to Ordering Paragraph 1 of D.15-11-042 </t>
  </si>
  <si>
    <r>
      <t xml:space="preserve">Cost Item </t>
    </r>
    <r>
      <rPr>
        <b/>
        <vertAlign val="superscript"/>
        <sz val="9"/>
        <rFont val="Arial"/>
        <family val="2"/>
      </rPr>
      <t>1</t>
    </r>
  </si>
  <si>
    <t>Carry-Over Expenditures incurred in 2015</t>
  </si>
  <si>
    <t>Carry-Over Expenditures incurred in 2016</t>
  </si>
  <si>
    <t>PEAK CHOICE</t>
  </si>
  <si>
    <t>Peak Choice</t>
  </si>
  <si>
    <r>
      <t>SmartAC</t>
    </r>
    <r>
      <rPr>
        <vertAlign val="superscript"/>
        <sz val="9"/>
        <rFont val="Arial"/>
        <family val="2"/>
      </rPr>
      <t>TM</t>
    </r>
  </si>
  <si>
    <t>Critical Peak Pricing (CPP)</t>
  </si>
  <si>
    <t>Auto DR</t>
  </si>
  <si>
    <t>IRR Phase 2</t>
  </si>
  <si>
    <t>Plug-in Hybrid EV/EV (incl. HAN-EV)</t>
  </si>
  <si>
    <t>DR Research Studies</t>
  </si>
  <si>
    <t>DR Core Marketing and Outreach</t>
  </si>
  <si>
    <r>
      <t>SmartAC</t>
    </r>
    <r>
      <rPr>
        <vertAlign val="superscript"/>
        <sz val="9"/>
        <rFont val="Arial"/>
        <family val="2"/>
      </rPr>
      <t>TM</t>
    </r>
    <r>
      <rPr>
        <sz val="9"/>
        <rFont val="Arial"/>
        <family val="2"/>
      </rPr>
      <t xml:space="preserve"> ME&amp;O</t>
    </r>
  </si>
  <si>
    <t>Technology Incentives - IDSM</t>
  </si>
  <si>
    <t>PEAK_01</t>
  </si>
  <si>
    <t>PEAK</t>
  </si>
  <si>
    <t>INTGRTED MKT</t>
  </si>
  <si>
    <t>Integrated Marketing &amp; Outreach</t>
  </si>
  <si>
    <t>INTGRTED E&amp;T</t>
  </si>
  <si>
    <t>Integrated Education &amp; Training</t>
  </si>
  <si>
    <t>INTG SALES T</t>
  </si>
  <si>
    <t>Integrated Sales Training</t>
  </si>
  <si>
    <t>Integrated Energy Audits</t>
  </si>
  <si>
    <t>Integrated Emerging Technology</t>
  </si>
  <si>
    <t>DR-HAN Integration (excl. HAN-EV)</t>
  </si>
  <si>
    <t>Total Incremental Cost</t>
  </si>
  <si>
    <t>Technical Assistance &amp; Technology Incentives (TA&amp;TI) Identified as of December 2014.</t>
  </si>
  <si>
    <r>
      <t xml:space="preserve">Cost Item </t>
    </r>
    <r>
      <rPr>
        <b/>
        <vertAlign val="superscript"/>
        <sz val="10"/>
        <rFont val="Arial"/>
        <family val="2"/>
      </rPr>
      <t>1</t>
    </r>
  </si>
  <si>
    <t>Carry-Over Incentives incurred in 2015</t>
  </si>
  <si>
    <t>Carry-Over Incentives incurred in 2016</t>
  </si>
  <si>
    <t>Carry-Over Incentives incurred in 2015-2016</t>
  </si>
  <si>
    <t>PHEV/EV Pilots</t>
  </si>
  <si>
    <t>Revenues from Penalties</t>
  </si>
  <si>
    <r>
      <t xml:space="preserve">Service Accounts </t>
    </r>
    <r>
      <rPr>
        <b/>
        <vertAlign val="superscript"/>
        <sz val="10"/>
        <rFont val="Arial"/>
        <family val="2"/>
      </rPr>
      <t>3 4</t>
    </r>
  </si>
  <si>
    <t>2017 Program Expenditures</t>
  </si>
  <si>
    <t xml:space="preserve">January </t>
  </si>
  <si>
    <t xml:space="preserve">February </t>
  </si>
  <si>
    <t>2017 Funding</t>
  </si>
  <si>
    <r>
      <t>SmartAC</t>
    </r>
    <r>
      <rPr>
        <vertAlign val="superscript"/>
        <sz val="9"/>
        <rFont val="Arial"/>
        <family val="2"/>
      </rPr>
      <t xml:space="preserve">TM  </t>
    </r>
  </si>
  <si>
    <t>DR Research</t>
  </si>
  <si>
    <t xml:space="preserve">DR Core Marketing and Outreach </t>
  </si>
  <si>
    <t xml:space="preserve">Technology Incentives - IDSM </t>
  </si>
  <si>
    <r>
      <t xml:space="preserve">Demand Response Auction Mechanism Pilot Phase 3 </t>
    </r>
    <r>
      <rPr>
        <vertAlign val="superscript"/>
        <sz val="9"/>
        <rFont val="Arial"/>
        <family val="2"/>
      </rPr>
      <t>2</t>
    </r>
  </si>
  <si>
    <t>Rule 24 O&amp;M</t>
  </si>
  <si>
    <t>Permanent Load Shifting to Demand Response Auction Mechanism Pilot Phase 1</t>
  </si>
  <si>
    <t>Permanent Load Shifting to Demand Response Auction Mechanism Pilot Phase 2</t>
  </si>
  <si>
    <r>
      <rPr>
        <vertAlign val="superscript"/>
        <sz val="8"/>
        <rFont val="Calibri"/>
        <family val="2"/>
        <scheme val="minor"/>
      </rPr>
      <t xml:space="preserve">1 </t>
    </r>
    <r>
      <rPr>
        <sz val="8"/>
        <rFont val="Calibri"/>
        <family val="2"/>
        <scheme val="minor"/>
      </rPr>
      <t>Identifies location of event (SubLAP) for locally-dispatchable programs. Non-locally-dispatchable programs are listed as System. Serials listed can be throughout the territory, not a specific sublap (device serial last digits have a number from 0 to 9). For example, SmartAC 6/27 event Zone lists Serials 0,1,2,3,4,9; 6/10 of the entire device population installed got dispatched.</t>
    </r>
  </si>
  <si>
    <t>2016 Expenditures</t>
  </si>
  <si>
    <t>Program-to-Date 2017 Expenditures</t>
  </si>
  <si>
    <t>Year-to-Date  2017 Expenditures</t>
  </si>
  <si>
    <t>Technical Assistance &amp; Technology Incentives (TA&amp;TI) Identified as of January 2017</t>
  </si>
  <si>
    <r>
      <rPr>
        <vertAlign val="superscript"/>
        <sz val="9"/>
        <rFont val="Arial"/>
        <family val="2"/>
      </rPr>
      <t>1</t>
    </r>
    <r>
      <rPr>
        <sz val="9"/>
        <rFont val="Arial"/>
        <family val="2"/>
      </rPr>
      <t xml:space="preserve"> The administrative expenditures listed are in support of PG&amp;E's DR programs for large commercial, industrial and agricultural customers, excluding the aggregator-managed programs. Disclosure complies with OP 24 of D.12-04-045. The 2017 approved budget for DR Core Marketing and Outreach includes funding for SmartAC marketing, education and outreach activities.</t>
    </r>
  </si>
  <si>
    <r>
      <t xml:space="preserve">Total Incremental Cost </t>
    </r>
    <r>
      <rPr>
        <b/>
        <vertAlign val="superscript"/>
        <sz val="9"/>
        <rFont val="Arial"/>
        <family val="2"/>
      </rPr>
      <t>3</t>
    </r>
  </si>
  <si>
    <r>
      <rPr>
        <vertAlign val="superscript"/>
        <sz val="9"/>
        <rFont val="Arial"/>
        <family val="2"/>
      </rPr>
      <t>3</t>
    </r>
    <r>
      <rPr>
        <sz val="9"/>
        <rFont val="Arial"/>
        <family val="2"/>
      </rPr>
      <t xml:space="preserve"> Total Incremental Cost excludes incentives.  Incentives are reported on Table I-5.</t>
    </r>
  </si>
  <si>
    <t>Demand Response Auction Mechanism Pilot Phase 1</t>
  </si>
  <si>
    <t>Demand Response Auction Mechanism Pilot Phase 2</t>
  </si>
  <si>
    <t>Carry-Over Expenditures incurred in 2017</t>
  </si>
  <si>
    <t>Carry-Over Expenditures incurred in 2015-2017</t>
  </si>
  <si>
    <r>
      <rPr>
        <vertAlign val="superscript"/>
        <sz val="10"/>
        <rFont val="Arial"/>
        <family val="2"/>
      </rPr>
      <t>1</t>
    </r>
    <r>
      <rPr>
        <sz val="10"/>
        <rFont val="Arial"/>
        <family val="2"/>
      </rPr>
      <t xml:space="preserve"> Expenditures on this page reflect expenses incurred in 2017 from all prior funding cycles</t>
    </r>
  </si>
  <si>
    <r>
      <t>Year-to-Date</t>
    </r>
    <r>
      <rPr>
        <b/>
        <sz val="10"/>
        <rFont val="Arial"/>
        <family val="2"/>
      </rPr>
      <t xml:space="preserve"> Total Cost</t>
    </r>
  </si>
  <si>
    <r>
      <t xml:space="preserve">1 </t>
    </r>
    <r>
      <rPr>
        <sz val="10"/>
        <rFont val="Arial"/>
        <family val="2"/>
      </rPr>
      <t xml:space="preserve">Amounts reported are for incentive costs that are not recorded in the Demand Response Expenditures Balancing Account. </t>
    </r>
  </si>
  <si>
    <r>
      <t xml:space="preserve">Capacity Bidding Program (CBP) </t>
    </r>
    <r>
      <rPr>
        <vertAlign val="superscript"/>
        <sz val="10"/>
        <rFont val="Arial"/>
        <family val="2"/>
      </rPr>
      <t>2</t>
    </r>
  </si>
  <si>
    <r>
      <rPr>
        <vertAlign val="superscript"/>
        <sz val="10"/>
        <rFont val="Arial"/>
        <family val="2"/>
      </rPr>
      <t xml:space="preserve">2 </t>
    </r>
    <r>
      <rPr>
        <sz val="10"/>
        <rFont val="Arial"/>
        <family val="2"/>
      </rPr>
      <t xml:space="preserve">Incentives reported are net of penalties paid by the aggregators. </t>
    </r>
  </si>
  <si>
    <r>
      <rPr>
        <vertAlign val="superscript"/>
        <sz val="10"/>
        <color theme="1"/>
        <rFont val="Arial"/>
        <family val="2"/>
      </rPr>
      <t>3</t>
    </r>
    <r>
      <rPr>
        <sz val="11"/>
        <color theme="1"/>
        <rFont val="Calibri"/>
        <family val="2"/>
        <scheme val="minor"/>
      </rPr>
      <t xml:space="preserve"> </t>
    </r>
    <r>
      <rPr>
        <sz val="10"/>
        <color theme="1"/>
        <rFont val="Arial"/>
        <family val="2"/>
      </rPr>
      <t xml:space="preserve">DBP incentives are processed as bill credits to the Distribution Revenue Adjustment Mechanism Balancing Account Asset. Incentive costs will be reclassed to Demand Response Expenditures Balancing Account in November. </t>
    </r>
  </si>
  <si>
    <r>
      <rPr>
        <vertAlign val="superscript"/>
        <sz val="10"/>
        <rFont val="Arial"/>
        <family val="2"/>
      </rPr>
      <t>4</t>
    </r>
    <r>
      <rPr>
        <sz val="11"/>
        <rFont val="Calibri"/>
        <family val="2"/>
        <scheme val="minor"/>
      </rPr>
      <t xml:space="preserve"> </t>
    </r>
    <r>
      <rPr>
        <sz val="10"/>
        <rFont val="Arial"/>
        <family val="2"/>
      </rPr>
      <t xml:space="preserve">DRAM incentives are confidential and redacted for the public version. The MWs under contract are known, and the costs are being paid under the contracts that won in the RFO.  </t>
    </r>
  </si>
  <si>
    <r>
      <t xml:space="preserve">DRAM Phase 1 </t>
    </r>
    <r>
      <rPr>
        <vertAlign val="superscript"/>
        <sz val="10"/>
        <rFont val="Arial"/>
        <family val="2"/>
      </rPr>
      <t>4</t>
    </r>
  </si>
  <si>
    <r>
      <t>SmartAC</t>
    </r>
    <r>
      <rPr>
        <vertAlign val="superscript"/>
        <sz val="10"/>
        <rFont val="Arial"/>
        <family val="2"/>
      </rPr>
      <t xml:space="preserve">TM </t>
    </r>
  </si>
  <si>
    <r>
      <t>Base Interruptible Program (BIP)</t>
    </r>
    <r>
      <rPr>
        <vertAlign val="superscript"/>
        <sz val="10"/>
        <rFont val="Arial"/>
        <family val="2"/>
      </rPr>
      <t xml:space="preserve"> 1</t>
    </r>
  </si>
  <si>
    <r>
      <t xml:space="preserve">5 </t>
    </r>
    <r>
      <rPr>
        <sz val="10"/>
        <rFont val="Arial"/>
        <family val="2"/>
      </rPr>
      <t xml:space="preserve">Revenues from Penalties denote penalty/default payments made by aggregators and charges to direct enrolled customers enrolled in AMP and BIP programs. </t>
    </r>
  </si>
  <si>
    <r>
      <t xml:space="preserve">Revenues from Penalties </t>
    </r>
    <r>
      <rPr>
        <vertAlign val="superscript"/>
        <sz val="10"/>
        <rFont val="Arial"/>
        <family val="2"/>
      </rPr>
      <t>5</t>
    </r>
  </si>
  <si>
    <t>Auto DR to Demand Response Auction Mechanism Pilot Phase 2</t>
  </si>
  <si>
    <t>Demand Response Auction Mechanism Pilot Phase 2 to Permanent Load Shifting</t>
  </si>
  <si>
    <t xml:space="preserve">Prior fund shift from PLS to DRAM2 underestimated funds needed for PLS therefore shifting back $550,000 to the original program. </t>
  </si>
  <si>
    <r>
      <rPr>
        <vertAlign val="superscript"/>
        <sz val="9"/>
        <rFont val="Arial"/>
        <family val="2"/>
      </rPr>
      <t>2</t>
    </r>
    <r>
      <rPr>
        <sz val="9"/>
        <rFont val="Arial"/>
        <family val="2"/>
      </rPr>
      <t xml:space="preserve"> Per D. 16-06-029 DRAM funds from the 2017 Funding Cycle are available beginning in 2016 to ensure that the 2017 auction will take place in time for 2018 delivery. D. 16-06-029 Ordering Paragraph 21 authorizes PG&amp;E $12m for DRAM in 2017 for auctions in 2018 and 2019.</t>
    </r>
  </si>
  <si>
    <t>Fund shift Adjustments</t>
  </si>
  <si>
    <r>
      <t>1</t>
    </r>
    <r>
      <rPr>
        <sz val="10"/>
        <rFont val="Arial"/>
        <family val="2"/>
      </rPr>
      <t xml:space="preserve"> Incentives on this page reflect incentives paid in 2017 from all prior funding cycles.</t>
    </r>
  </si>
  <si>
    <r>
      <t>2017</t>
    </r>
    <r>
      <rPr>
        <b/>
        <sz val="12"/>
        <color rgb="FFC00000"/>
        <rFont val="Calibri"/>
        <family val="2"/>
      </rPr>
      <t xml:space="preserve"> </t>
    </r>
    <r>
      <rPr>
        <b/>
        <sz val="12"/>
        <rFont val="Calibri"/>
        <family val="2"/>
      </rPr>
      <t>Funding Cycle Customer Communication, Marketing, and Outreach</t>
    </r>
  </si>
  <si>
    <t>2017 Authorized Budget (if Applicable)</t>
  </si>
  <si>
    <t xml:space="preserve">PROGRAMS, RATES &amp; ACTIVITES WHICH DO NOT REQUIRE ITEMIZED ACCOUNTING </t>
  </si>
  <si>
    <t>Peak Day Pricing</t>
  </si>
  <si>
    <t>SmartRate</t>
  </si>
  <si>
    <t>Category 3: DR Provider/Aggregator Managedd Programs</t>
  </si>
  <si>
    <r>
      <t>Eligible Accounts as of Jan 1, 2016</t>
    </r>
    <r>
      <rPr>
        <vertAlign val="superscript"/>
        <sz val="10"/>
        <rFont val="Arial"/>
        <family val="2"/>
      </rPr>
      <t>3</t>
    </r>
  </si>
  <si>
    <r>
      <t>Eligible Accounts as of Jan 1, 2016</t>
    </r>
    <r>
      <rPr>
        <b/>
        <vertAlign val="superscript"/>
        <sz val="10"/>
        <rFont val="Arial"/>
        <family val="2"/>
      </rPr>
      <t>1</t>
    </r>
  </si>
  <si>
    <t>Public</t>
  </si>
  <si>
    <r>
      <t xml:space="preserve">1 </t>
    </r>
    <r>
      <rPr>
        <sz val="10"/>
        <rFont val="Cambria"/>
        <family val="1"/>
      </rPr>
      <t>Ex Ante Estimated MW = In compliance with Decision 08-04-050, the values presented herein are based on the April 1, 2015</t>
    </r>
    <r>
      <rPr>
        <sz val="10"/>
        <color rgb="FFFF0000"/>
        <rFont val="Cambria"/>
        <family val="1"/>
      </rPr>
      <t xml:space="preserve"> </t>
    </r>
    <r>
      <rPr>
        <sz val="10"/>
        <rFont val="Cambria"/>
        <family val="1"/>
      </rPr>
      <t>Load Impact Report for Demand Response. The values reported are calculated by using the monthly ex ante average load impact per customer multiplied by the number of currently enrolled service accounts for the reporting month, where the ex ante average load impact is the average hourly load impact for an event that would occur from 1 - 6 pm on the system peak day of the month. The Ex Ante Estimated MW value for the aggregator programs, e.g., AMP and CBP are the monthly nominated MW during the event season May through October.</t>
    </r>
  </si>
  <si>
    <r>
      <t xml:space="preserve">2 </t>
    </r>
    <r>
      <rPr>
        <sz val="10"/>
        <rFont val="Cambria"/>
        <family val="1"/>
      </rPr>
      <t>Ex Post Estimated MW = In compliance with Decision 08-04-050, the values presented herein are based on the April 1, 2015 Load Impact Report for Demand Response. The values reported are calculated by using the annual ex post average load impact per customer multiplied by the number of currently enrolled service accounts for the reporting month, where the ex post load impact per customer is the average load impact per customer for those customers that may have participated in an event(s) during all actual event hours in the preceding year when or if events occurred. New programs report "n/a", as there were no prior events.</t>
    </r>
  </si>
  <si>
    <r>
      <t xml:space="preserve">DBP </t>
    </r>
    <r>
      <rPr>
        <vertAlign val="superscript"/>
        <sz val="10"/>
        <rFont val="Arial"/>
        <family val="2"/>
      </rPr>
      <t>4</t>
    </r>
  </si>
  <si>
    <r>
      <t xml:space="preserve">AMP - Day Of </t>
    </r>
    <r>
      <rPr>
        <vertAlign val="superscript"/>
        <sz val="10"/>
        <rFont val="Arial"/>
        <family val="2"/>
      </rPr>
      <t>4</t>
    </r>
  </si>
  <si>
    <t>NOTE: The average ex ante load impacts per customer are based on the load impacts filing on April 1, 2016 (R.13-09-011). Estimated Average Ex Ante Load Impact kW/Customer = Average kW / Customer, under 1-in-2 weather conditions, of an event that would occur from 1 - 6 pm for April through October, and 4 - 9 pm for November through March, on the PG&amp;E system peak day of the month.</t>
  </si>
  <si>
    <t>NOTE: The average ex post load impacts per customer are based on the load impacts filing on April 1, 2016 (R.13-09-011). Estimated Average Ex Post Load Impact kW / Customer = Average kW / Customer service account over all actual event hours for the preceeding year when or if events occurred. Some programs may experience no events or few events while other programs may operate regularly depending on event triggers. For existing programs, the average ex post load impact per customer SA_ID remains constant across all months. The average load impact is "N/A" for programs having no prior events. Commercial SmartAC was not called in 2015; its average-customer impact reported here is from the April 2, 2012 filing.</t>
  </si>
  <si>
    <r>
      <t xml:space="preserve">DBP </t>
    </r>
    <r>
      <rPr>
        <vertAlign val="superscript"/>
        <sz val="10"/>
        <rFont val="Arial"/>
        <family val="2"/>
      </rPr>
      <t>1</t>
    </r>
  </si>
  <si>
    <t>February 21, 2017</t>
  </si>
  <si>
    <t>REDACTED</t>
  </si>
  <si>
    <r>
      <t xml:space="preserve">DRAM Phase 1 </t>
    </r>
    <r>
      <rPr>
        <vertAlign val="superscript"/>
        <sz val="10"/>
        <rFont val="Arial"/>
        <family val="2"/>
      </rPr>
      <t>2</t>
    </r>
  </si>
  <si>
    <r>
      <t xml:space="preserve">DRAM Phase 2 </t>
    </r>
    <r>
      <rPr>
        <vertAlign val="superscript"/>
        <sz val="10"/>
        <rFont val="Arial"/>
        <family val="2"/>
      </rPr>
      <t>2</t>
    </r>
  </si>
  <si>
    <r>
      <t xml:space="preserve">2 </t>
    </r>
    <r>
      <rPr>
        <sz val="10"/>
        <rFont val="Arial"/>
        <family val="2"/>
      </rPr>
      <t xml:space="preserve">DRAM incentives are confidential and redacted for the public version. The MWs under contract are known, and the costs are being paid under the contracts that won in the RFO.  </t>
    </r>
  </si>
  <si>
    <r>
      <t xml:space="preserve">AMP - Day Of </t>
    </r>
    <r>
      <rPr>
        <vertAlign val="superscript"/>
        <sz val="10"/>
        <rFont val="Arial"/>
        <family val="2"/>
      </rPr>
      <t>2</t>
    </r>
  </si>
  <si>
    <r>
      <t xml:space="preserve">DBP </t>
    </r>
    <r>
      <rPr>
        <vertAlign val="superscript"/>
        <sz val="10"/>
        <rFont val="Arial"/>
        <family val="2"/>
      </rPr>
      <t>2</t>
    </r>
  </si>
  <si>
    <t>Programs for January 2017</t>
  </si>
  <si>
    <r>
      <t xml:space="preserve">            Pacific Gas and Electric Company (“PG&amp;E”) hereby submits this report on Interruptible Load and Demand Response Programs for January 2017.  This report is being sent to the Energy Division via EnergyDivisionCentralFiles@cpuc.ca.gov and served on the service list for A.11-03-001 </t>
    </r>
    <r>
      <rPr>
        <strike/>
        <sz val="12"/>
        <rFont val="Arial"/>
        <family val="2"/>
      </rPr>
      <t xml:space="preserve"> </t>
    </r>
  </si>
  <si>
    <r>
      <rPr>
        <vertAlign val="superscript"/>
        <sz val="10"/>
        <rFont val="Cambria"/>
        <family val="1"/>
      </rPr>
      <t xml:space="preserve">4 </t>
    </r>
    <r>
      <rPr>
        <sz val="10"/>
        <rFont val="Cambria"/>
        <family val="1"/>
      </rPr>
      <t>Programs are closed and not available in 2017.</t>
    </r>
  </si>
  <si>
    <r>
      <rPr>
        <vertAlign val="superscript"/>
        <sz val="10"/>
        <rFont val="Cambria"/>
        <family val="1"/>
      </rPr>
      <t>3</t>
    </r>
    <r>
      <rPr>
        <sz val="10"/>
        <rFont val="Cambria"/>
        <family val="1"/>
      </rPr>
      <t>The ILP provides 2015-2016 data.  The March ILP 2017 will provide the available data for the Eligible Accounts and Program Eligibility for Ex Ante and Expost Average Load Impacts.</t>
    </r>
  </si>
  <si>
    <t xml:space="preserve"> Program is closed for 2017.</t>
  </si>
  <si>
    <r>
      <rPr>
        <vertAlign val="superscript"/>
        <sz val="10"/>
        <rFont val="Arial"/>
        <family val="2"/>
      </rPr>
      <t>1</t>
    </r>
    <r>
      <rPr>
        <sz val="10"/>
        <rFont val="Arial"/>
        <family val="2"/>
      </rPr>
      <t xml:space="preserve"> The ILP provides 2015-2016 data.  The March ILP 2017 will provide the available data for the Eligible Accounts and Program Eligibility for Ex Ante and Expost Average Load Impacts.</t>
    </r>
  </si>
  <si>
    <r>
      <rPr>
        <vertAlign val="superscript"/>
        <sz val="10"/>
        <rFont val="Arial"/>
        <family val="2"/>
      </rPr>
      <t xml:space="preserve">2 </t>
    </r>
    <r>
      <rPr>
        <sz val="10"/>
        <rFont val="Arial"/>
        <family val="2"/>
      </rPr>
      <t>Programs are closed and not available in 2017.</t>
    </r>
  </si>
  <si>
    <t>Program is closed for 2017.</t>
  </si>
  <si>
    <r>
      <t>DBP</t>
    </r>
    <r>
      <rPr>
        <vertAlign val="superscript"/>
        <sz val="10"/>
        <rFont val="Arial"/>
        <family val="2"/>
      </rPr>
      <t xml:space="preserve"> 2</t>
    </r>
  </si>
  <si>
    <t>NOTE: For 2017 the Results for AMP, CBP, DBP and BIP include load reduction from participants that are enrolled in multiple programs and the Results for PDP exclude load reduction from participants that are enrolled in multiple programs.</t>
  </si>
  <si>
    <r>
      <rPr>
        <vertAlign val="superscript"/>
        <sz val="8"/>
        <rFont val="Calibri"/>
        <family val="2"/>
      </rPr>
      <t xml:space="preserve">4 </t>
    </r>
    <r>
      <rPr>
        <sz val="8"/>
        <rFont val="Calibri"/>
        <family val="2"/>
      </rPr>
      <t>Programs are not available in 2017.</t>
    </r>
  </si>
  <si>
    <r>
      <t>Demand Bidding Program (N/A 2017)</t>
    </r>
    <r>
      <rPr>
        <vertAlign val="superscript"/>
        <sz val="10"/>
        <rFont val="Calibri"/>
        <family val="2"/>
        <scheme val="minor"/>
      </rPr>
      <t>4</t>
    </r>
  </si>
  <si>
    <r>
      <t>Aggregator Managed Portfolio (N/A 2017)</t>
    </r>
    <r>
      <rPr>
        <vertAlign val="superscript"/>
        <sz val="10"/>
        <rFont val="Calibri"/>
        <family val="2"/>
        <scheme val="minor"/>
      </rPr>
      <t>4</t>
    </r>
  </si>
  <si>
    <r>
      <rPr>
        <vertAlign val="superscript"/>
        <sz val="10"/>
        <rFont val="Arial"/>
        <family val="2"/>
      </rPr>
      <t xml:space="preserve">1  </t>
    </r>
    <r>
      <rPr>
        <sz val="10"/>
        <rFont val="Arial"/>
        <family val="2"/>
      </rPr>
      <t>Programs are not available in 2017.</t>
    </r>
  </si>
  <si>
    <r>
      <rPr>
        <vertAlign val="superscript"/>
        <sz val="8"/>
        <rFont val="Arial"/>
        <family val="2"/>
      </rPr>
      <t xml:space="preserve">3 </t>
    </r>
    <r>
      <rPr>
        <sz val="8"/>
        <rFont val="Arial"/>
        <family val="2"/>
      </rPr>
      <t xml:space="preserve">Pursuant to Commission guidance in D.14-05-016, p.118 and Finding of Fact 17, PG&amp;E will redact the load reduction MW (Max Hourly) in the Public Version  (identified with shaded cells) according to the 15/15 rule where there are fewer than 15 customers involved or where a single customer in the group accounts for more than 15 percent of the aggregated total. </t>
    </r>
  </si>
  <si>
    <r>
      <rPr>
        <vertAlign val="superscript"/>
        <sz val="9"/>
        <rFont val="Arial"/>
        <family val="2"/>
      </rPr>
      <t>2</t>
    </r>
    <r>
      <rPr>
        <sz val="9"/>
        <rFont val="Arial"/>
        <family val="2"/>
      </rPr>
      <t xml:space="preserve"> Payments carry over to the following year. For all ADR projects, 60% is paid upfront on completion of enrollment and the remaining 40% later on performance during an event season. </t>
    </r>
  </si>
  <si>
    <r>
      <t xml:space="preserve">AMP - Day Of </t>
    </r>
    <r>
      <rPr>
        <vertAlign val="superscript"/>
        <sz val="10"/>
        <rFont val="Arial"/>
        <family val="2"/>
      </rPr>
      <t>1,2</t>
    </r>
  </si>
  <si>
    <r>
      <rPr>
        <vertAlign val="superscript"/>
        <sz val="10"/>
        <rFont val="Arial"/>
        <family val="2"/>
      </rPr>
      <t>6</t>
    </r>
    <r>
      <rPr>
        <sz val="10"/>
        <rFont val="Arial"/>
        <family val="2"/>
      </rPr>
      <t xml:space="preserve"> Programs are closed and not available in 2017.</t>
    </r>
  </si>
  <si>
    <r>
      <t>Aggregator Managed Portfolio (AMP)</t>
    </r>
    <r>
      <rPr>
        <vertAlign val="superscript"/>
        <sz val="10"/>
        <rFont val="Arial"/>
        <family val="2"/>
      </rPr>
      <t>1, 6</t>
    </r>
  </si>
  <si>
    <r>
      <t xml:space="preserve">Demand Bidding Program (DBP) </t>
    </r>
    <r>
      <rPr>
        <vertAlign val="superscript"/>
        <sz val="10"/>
        <rFont val="Arial"/>
        <family val="2"/>
      </rPr>
      <t>3, 6</t>
    </r>
  </si>
  <si>
    <r>
      <t xml:space="preserve">Aggregator Managed Portfolio (AMP) </t>
    </r>
    <r>
      <rPr>
        <vertAlign val="superscript"/>
        <sz val="10"/>
        <rFont val="Arial"/>
        <family val="2"/>
      </rPr>
      <t>3</t>
    </r>
  </si>
  <si>
    <r>
      <t>Demand Bidding Program (DBP)</t>
    </r>
    <r>
      <rPr>
        <vertAlign val="superscript"/>
        <sz val="10"/>
        <rFont val="Arial"/>
        <family val="2"/>
      </rPr>
      <t xml:space="preserve"> 3</t>
    </r>
  </si>
  <si>
    <r>
      <rPr>
        <vertAlign val="superscript"/>
        <sz val="10"/>
        <color theme="1"/>
        <rFont val="Arial"/>
        <family val="2"/>
      </rPr>
      <t>3</t>
    </r>
    <r>
      <rPr>
        <sz val="10"/>
        <color theme="1"/>
        <rFont val="Arial"/>
        <family val="2"/>
      </rPr>
      <t xml:space="preserve"> Programs are closed and not available in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</si>
</sst>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68">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_);[Red]\(#,##0.0\)"/>
    <numFmt numFmtId="165" formatCode="#,##0.0"/>
    <numFmt numFmtId="166" formatCode="0.0"/>
    <numFmt numFmtId="167" formatCode="_(* #,##0_);_(* \(#,##0\);_(* &quot;-&quot;??_);_(@_)"/>
    <numFmt numFmtId="168" formatCode="_(* #,##0.0_);_(* \(#,##0.0\);_(* &quot;-&quot;??_);_(@_)"/>
    <numFmt numFmtId="169" formatCode="0.0%"/>
    <numFmt numFmtId="170" formatCode="m/d/yyyy;@"/>
    <numFmt numFmtId="171" formatCode="&quot;$&quot;#,##0.0_);[Red]\(&quot;$&quot;#,##0.0\)"/>
    <numFmt numFmtId="172" formatCode="&quot;$&quot;#,##0"/>
    <numFmt numFmtId="173" formatCode="_(&quot;$&quot;* #,##0_);_(&quot;$&quot;* \(#,##0\);_(&quot;$&quot;* &quot;-&quot;??_);_(@_)"/>
    <numFmt numFmtId="174" formatCode="[$-F400]h:mm:ss\ AM/PM"/>
    <numFmt numFmtId="175" formatCode="[$-409]h:mm\ AM/PM;@"/>
    <numFmt numFmtId="176" formatCode="[=0]\ 0;[&lt;0.95]\ 0.#;#,###"/>
    <numFmt numFmtId="177" formatCode="mmmm\ yyyy"/>
    <numFmt numFmtId="178" formatCode="m/d/yy;@"/>
    <numFmt numFmtId="179" formatCode="[$-409]m/d/yy\ h:mm\ AM/PM;@"/>
    <numFmt numFmtId="180" formatCode="mmmddyyyy"/>
    <numFmt numFmtId="181" formatCode="#,##0;\(#,##0\)"/>
    <numFmt numFmtId="182" formatCode="m\-d\-yy"/>
    <numFmt numFmtId="183" formatCode="0.0%;_(* &quot;-&quot;_)"/>
    <numFmt numFmtId="184" formatCode="0.0000000000"/>
    <numFmt numFmtId="185" formatCode="#,##0.0,,,&quot;bn&quot;"/>
    <numFmt numFmtId="186" formatCode="#,##0;\-#,##0;&quot;-&quot;"/>
    <numFmt numFmtId="187" formatCode="&quot;$&quot;#,\);\(&quot;$&quot;#,##0\)"/>
    <numFmt numFmtId="188" formatCode="hh:mm"/>
    <numFmt numFmtId="189" formatCode="00000"/>
    <numFmt numFmtId="190" formatCode="&quot;$&quot;#,##0.00_);\-&quot;$&quot;#,##0.00_)"/>
    <numFmt numFmtId="191" formatCode="&quot;$&quot;#,##0\ ;\(&quot;$&quot;#,##0\)"/>
    <numFmt numFmtId="192" formatCode="&quot;$&quot;\ #,##0.00_);\(&quot;$&quot;\ #,##0.00\)"/>
    <numFmt numFmtId="193" formatCode="m/d"/>
    <numFmt numFmtId="194" formatCode="#,##0.00;[Red]#,##0.00"/>
    <numFmt numFmtId="195" formatCode="_([$€-2]* #,##0.00_);_([$€-2]* \(#,##0.00\);_([$€-2]* &quot;-&quot;??_)"/>
    <numFmt numFmtId="196" formatCode="\€#,##0.00"/>
    <numFmt numFmtId="197" formatCode="\€#,##0.0,,,&quot;bn&quot;"/>
    <numFmt numFmtId="198" formatCode="\€#,##0.0,,&quot;m&quot;"/>
    <numFmt numFmtId="199" formatCode="\€#,##0.0,&quot;k&quot;"/>
    <numFmt numFmtId="200" formatCode="_-* #,##0.0_-;\-* #,##0.0_-;_-* &quot;-&quot;??_-;_-@_-"/>
    <numFmt numFmtId="201" formatCode="yyyy"/>
    <numFmt numFmtId="202" formatCode="\£#,##0.00"/>
    <numFmt numFmtId="203" formatCode="\£#,##0.0,,,&quot;bn&quot;"/>
    <numFmt numFmtId="204" formatCode="\£#,##0.0,,&quot;m&quot;"/>
    <numFmt numFmtId="205" formatCode="\£#,##0.0,&quot;k&quot;"/>
    <numFmt numFmtId="206" formatCode="#,##0.00&quot; $&quot;;\-#,##0.00&quot; $&quot;"/>
    <numFmt numFmtId="207" formatCode=";;;"/>
    <numFmt numFmtId="208" formatCode="General_)"/>
    <numFmt numFmtId="209" formatCode="@*."/>
    <numFmt numFmtId="210" formatCode="_ * #,##0_ ;_ * \-#,##0_ ;_ * &quot;-&quot;_ ;_ @_ "/>
    <numFmt numFmtId="211" formatCode="_ * #,##0.00_ ;_ * \-#,##0.00_ ;_ * &quot;-&quot;??_ ;_ @_ "/>
    <numFmt numFmtId="212" formatCode="#,##0.0,,&quot;m&quot;"/>
    <numFmt numFmtId="213" formatCode="0.00_)"/>
    <numFmt numFmtId="214" formatCode="0.0%;_(&quot;-&quot;_)"/>
    <numFmt numFmtId="215" formatCode="0.000000"/>
    <numFmt numFmtId="216" formatCode="0.00%_);\-0.00%_)"/>
    <numFmt numFmtId="217" formatCode="0.0000%"/>
    <numFmt numFmtId="218" formatCode="mmm\-yyyy"/>
    <numFmt numFmtId="219" formatCode="#,###,##0,&quot;k&quot;"/>
    <numFmt numFmtId="220" formatCode="#,##0,_);\(#,##0,\)"/>
    <numFmt numFmtId="221" formatCode="[$$-409]#,##0.00"/>
    <numFmt numFmtId="222" formatCode="\$#,##0.0,,,&quot;bn&quot;"/>
    <numFmt numFmtId="223" formatCode="\$#,##0.0,,&quot;m&quot;"/>
    <numFmt numFmtId="224" formatCode="\$#,##0.0,&quot;k&quot;"/>
  </numFmts>
  <fonts count="234">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Arial"/>
      <family val="2"/>
    </font>
    <font>
      <b/>
      <sz val="14"/>
      <name val="Arial"/>
      <family val="2"/>
    </font>
    <font>
      <u/>
      <sz val="10"/>
      <color indexed="12"/>
      <name val="Arial"/>
      <family val="2"/>
    </font>
    <font>
      <sz val="10"/>
      <name val="Arial"/>
      <family val="2"/>
    </font>
    <font>
      <b/>
      <sz val="10"/>
      <name val="Arial"/>
      <family val="2"/>
    </font>
    <font>
      <sz val="8"/>
      <name val="Arial"/>
      <family val="2"/>
    </font>
    <font>
      <sz val="9"/>
      <color indexed="8"/>
      <name val="Arial"/>
      <family val="2"/>
    </font>
    <font>
      <sz val="9"/>
      <name val="Arial"/>
      <family val="2"/>
    </font>
    <font>
      <b/>
      <sz val="9"/>
      <name val="Arial"/>
      <family val="2"/>
    </font>
    <font>
      <strike/>
      <sz val="9"/>
      <name val="Arial"/>
      <family val="2"/>
    </font>
    <font>
      <b/>
      <sz val="8"/>
      <name val="Arial"/>
      <family val="2"/>
    </font>
    <font>
      <vertAlign val="superscript"/>
      <sz val="9"/>
      <name val="Arial"/>
      <family val="2"/>
    </font>
    <font>
      <b/>
      <strike/>
      <sz val="9"/>
      <name val="Arial"/>
      <family val="2"/>
    </font>
    <font>
      <sz val="10"/>
      <color theme="1"/>
      <name val="Arial"/>
      <family val="2"/>
    </font>
    <font>
      <b/>
      <sz val="8"/>
      <color indexed="8"/>
      <name val="Arial"/>
      <family val="2"/>
    </font>
    <font>
      <b/>
      <sz val="10"/>
      <color indexed="39"/>
      <name val="Arial"/>
      <family val="2"/>
    </font>
    <font>
      <b/>
      <sz val="11"/>
      <color indexed="9"/>
      <name val="Arial"/>
      <family val="2"/>
    </font>
    <font>
      <b/>
      <i/>
      <sz val="11"/>
      <color indexed="9"/>
      <name val="Arial"/>
      <family val="2"/>
    </font>
    <font>
      <b/>
      <sz val="12"/>
      <color indexed="8"/>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u/>
      <sz val="11"/>
      <name val="Arial"/>
      <family val="2"/>
    </font>
    <font>
      <b/>
      <vertAlign val="superscript"/>
      <sz val="9"/>
      <name val="Arial"/>
      <family val="2"/>
    </font>
    <font>
      <vertAlign val="superscript"/>
      <sz val="10"/>
      <name val="Arial"/>
      <family val="2"/>
    </font>
    <font>
      <sz val="12"/>
      <name val="Arial"/>
      <family val="2"/>
    </font>
    <font>
      <b/>
      <sz val="12"/>
      <name val="Calibri"/>
      <family val="2"/>
    </font>
    <font>
      <b/>
      <sz val="10"/>
      <name val="Calibri"/>
      <family val="2"/>
    </font>
    <font>
      <sz val="10"/>
      <name val="Calibri"/>
      <family val="2"/>
    </font>
    <font>
      <b/>
      <sz val="10"/>
      <color indexed="8"/>
      <name val="Calibri"/>
      <family val="2"/>
    </font>
    <font>
      <sz val="10"/>
      <color theme="0" tint="-0.499984740745262"/>
      <name val="Calibri"/>
      <family val="2"/>
    </font>
    <font>
      <vertAlign val="superscript"/>
      <sz val="10"/>
      <name val="Calibri"/>
      <family val="2"/>
    </font>
    <font>
      <b/>
      <sz val="9"/>
      <color indexed="8"/>
      <name val="Arial"/>
      <family val="2"/>
    </font>
    <font>
      <strike/>
      <sz val="10"/>
      <name val="Calibri"/>
      <family val="2"/>
    </font>
    <font>
      <sz val="10"/>
      <color rgb="FFC00000"/>
      <name val="Calibri"/>
      <family val="2"/>
    </font>
    <font>
      <sz val="11"/>
      <color theme="1"/>
      <name val="Calibri"/>
      <family val="2"/>
      <scheme val="minor"/>
    </font>
    <font>
      <sz val="8"/>
      <color theme="0" tint="-0.499984740745262"/>
      <name val="Arial"/>
      <family val="2"/>
    </font>
    <font>
      <sz val="14"/>
      <name val="Arial"/>
      <family val="2"/>
    </font>
    <font>
      <sz val="8"/>
      <name val="Arial Narrow"/>
      <family val="2"/>
    </font>
    <font>
      <b/>
      <vertAlign val="superscript"/>
      <sz val="10"/>
      <name val="Arial"/>
      <family val="2"/>
    </font>
    <font>
      <sz val="8"/>
      <name val="Calibri"/>
      <family val="2"/>
    </font>
    <font>
      <b/>
      <sz val="8"/>
      <name val="Arial Narrow"/>
      <family val="2"/>
    </font>
    <font>
      <b/>
      <vertAlign val="superscript"/>
      <sz val="12"/>
      <name val="Calibri"/>
      <family val="2"/>
    </font>
    <font>
      <b/>
      <sz val="18"/>
      <color theme="3"/>
      <name val="Cambria"/>
      <family val="2"/>
      <scheme val="major"/>
    </font>
    <font>
      <sz val="10"/>
      <color theme="0"/>
      <name val="times new roman"/>
      <family val="2"/>
    </font>
    <font>
      <sz val="11"/>
      <color indexed="8"/>
      <name val="Calibri"/>
      <family val="2"/>
    </font>
    <font>
      <sz val="11"/>
      <color indexed="9"/>
      <name val="Calibri"/>
      <family val="2"/>
    </font>
    <font>
      <sz val="10"/>
      <color rgb="FF9C0006"/>
      <name val="times new roman"/>
      <family val="2"/>
    </font>
    <font>
      <b/>
      <sz val="10"/>
      <color rgb="FFFA7D00"/>
      <name val="times new roman"/>
      <family val="2"/>
    </font>
    <font>
      <b/>
      <sz val="10"/>
      <color theme="0"/>
      <name val="times new roman"/>
      <family val="2"/>
    </font>
    <font>
      <b/>
      <sz val="11"/>
      <color indexed="8"/>
      <name val="Calibri"/>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8"/>
      <color indexed="62"/>
      <name val="Cambria"/>
      <family val="2"/>
    </font>
    <font>
      <b/>
      <sz val="10"/>
      <color theme="1"/>
      <name val="times new roman"/>
      <family val="2"/>
    </font>
    <font>
      <sz val="10"/>
      <color rgb="FFFF0000"/>
      <name val="times new roman"/>
      <family val="2"/>
    </font>
    <font>
      <sz val="10"/>
      <color rgb="FFC00000"/>
      <name val="Arial"/>
      <family val="2"/>
    </font>
    <font>
      <sz val="9"/>
      <color rgb="FFFF0000"/>
      <name val="Arial"/>
      <family val="2"/>
    </font>
    <font>
      <sz val="9"/>
      <color rgb="FFFF0000"/>
      <name val="Calibri"/>
      <family val="2"/>
    </font>
    <font>
      <b/>
      <sz val="9"/>
      <color theme="0"/>
      <name val="Arial"/>
      <family val="2"/>
    </font>
    <font>
      <sz val="9"/>
      <color theme="0"/>
      <name val="Arial"/>
      <family val="2"/>
    </font>
    <font>
      <b/>
      <sz val="10"/>
      <color rgb="FFC00000"/>
      <name val="Arial"/>
      <family val="2"/>
    </font>
    <font>
      <sz val="11"/>
      <name val="Arial"/>
      <family val="2"/>
    </font>
    <font>
      <u/>
      <sz val="10"/>
      <color theme="10"/>
      <name val="Arial"/>
      <family val="2"/>
    </font>
    <font>
      <sz val="8"/>
      <name val="Calibri"/>
      <family val="2"/>
      <scheme val="minor"/>
    </font>
    <font>
      <strike/>
      <sz val="8"/>
      <name val="Calibri"/>
      <family val="2"/>
    </font>
    <font>
      <strike/>
      <sz val="10"/>
      <color theme="1"/>
      <name val="Arial"/>
      <family val="2"/>
    </font>
    <font>
      <b/>
      <sz val="12"/>
      <color rgb="FFC00000"/>
      <name val="Calibri"/>
      <family val="2"/>
    </font>
    <font>
      <vertAlign val="superscript"/>
      <sz val="10"/>
      <color theme="1"/>
      <name val="Arial"/>
      <family val="2"/>
    </font>
    <font>
      <b/>
      <sz val="10"/>
      <color theme="0"/>
      <name val="Arial"/>
      <family val="2"/>
    </font>
    <font>
      <sz val="10"/>
      <color theme="0"/>
      <name val="Arial"/>
      <family val="2"/>
    </font>
    <font>
      <strike/>
      <sz val="12"/>
      <name val="Arial"/>
      <family val="2"/>
    </font>
    <font>
      <sz val="10"/>
      <color theme="1"/>
      <name val="Calibri"/>
      <family val="2"/>
      <scheme val="minor"/>
    </font>
    <font>
      <b/>
      <sz val="10"/>
      <name val="Calibri"/>
      <family val="2"/>
      <scheme val="minor"/>
    </font>
    <font>
      <sz val="10"/>
      <name val="Calibri"/>
      <family val="2"/>
      <scheme val="minor"/>
    </font>
    <font>
      <vertAlign val="superscript"/>
      <sz val="8"/>
      <name val="Calibri"/>
      <family val="2"/>
      <scheme val="minor"/>
    </font>
    <font>
      <b/>
      <vertAlign val="superscript"/>
      <sz val="10"/>
      <name val="Calibri"/>
      <family val="2"/>
      <scheme val="minor"/>
    </font>
    <font>
      <sz val="9"/>
      <name val="Arial Narrow"/>
      <family val="2"/>
    </font>
    <font>
      <b/>
      <sz val="10"/>
      <color theme="1"/>
      <name val="Calibri"/>
      <family val="2"/>
      <scheme val="minor"/>
    </font>
    <font>
      <sz val="11"/>
      <name val="Calibri"/>
      <family val="2"/>
    </font>
    <font>
      <vertAlign val="superscript"/>
      <sz val="8"/>
      <name val="Arial"/>
      <family val="2"/>
    </font>
    <font>
      <sz val="10"/>
      <name val="MS Sans Serif"/>
      <family val="2"/>
    </font>
    <font>
      <b/>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trike/>
      <sz val="10"/>
      <name val="Arial"/>
      <family val="2"/>
    </font>
    <font>
      <sz val="10"/>
      <color rgb="FF00B050"/>
      <name val="Arial"/>
      <family val="2"/>
    </font>
    <font>
      <sz val="9"/>
      <color rgb="FF00B050"/>
      <name val="Arial"/>
      <family val="2"/>
    </font>
    <font>
      <sz val="10"/>
      <color rgb="FFFF0000"/>
      <name val="Arial"/>
      <family val="2"/>
    </font>
    <font>
      <b/>
      <sz val="11"/>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0"/>
      <name val="Helv"/>
      <charset val="204"/>
    </font>
    <font>
      <sz val="10"/>
      <name val="Times New Roman"/>
      <family val="1"/>
    </font>
    <font>
      <sz val="10"/>
      <name val="Geneva"/>
    </font>
    <font>
      <sz val="9"/>
      <color rgb="FF9C0006"/>
      <name val="Arial"/>
      <family val="2"/>
    </font>
    <font>
      <sz val="11"/>
      <color indexed="20"/>
      <name val="Calibri"/>
      <family val="2"/>
    </font>
    <font>
      <sz val="10"/>
      <color rgb="FF9C0006"/>
      <name val="Arial"/>
      <family val="2"/>
    </font>
    <font>
      <sz val="9"/>
      <name val="Helv"/>
    </font>
    <font>
      <b/>
      <sz val="11"/>
      <color indexed="52"/>
      <name val="Calibri"/>
      <family val="2"/>
    </font>
    <font>
      <b/>
      <sz val="9"/>
      <color rgb="FFFA7D00"/>
      <name val="Arial"/>
      <family val="2"/>
    </font>
    <font>
      <b/>
      <sz val="11"/>
      <color indexed="53"/>
      <name val="Calibri"/>
      <family val="2"/>
    </font>
    <font>
      <b/>
      <sz val="10"/>
      <color rgb="FFFA7D00"/>
      <name val="Arial"/>
      <family val="2"/>
    </font>
    <font>
      <sz val="10"/>
      <color theme="3"/>
      <name val="Calibri"/>
      <family val="2"/>
      <scheme val="minor"/>
    </font>
    <font>
      <b/>
      <sz val="11"/>
      <color indexed="9"/>
      <name val="Calibri"/>
      <family val="2"/>
    </font>
    <font>
      <sz val="8"/>
      <color theme="1"/>
      <name val="Arial"/>
      <family val="2"/>
    </font>
    <font>
      <sz val="11"/>
      <color theme="1"/>
      <name val="Calibri"/>
      <family val="2"/>
    </font>
    <font>
      <sz val="10"/>
      <name val="MS Serif"/>
      <family val="1"/>
    </font>
    <font>
      <sz val="11"/>
      <name val="Book Antiqua"/>
      <family val="1"/>
    </font>
    <font>
      <sz val="12"/>
      <color theme="1"/>
      <name val="Calibri"/>
      <family val="2"/>
      <scheme val="minor"/>
    </font>
    <font>
      <sz val="10"/>
      <color indexed="12"/>
      <name val="Times New Roman"/>
      <family val="1"/>
    </font>
    <font>
      <sz val="11"/>
      <name val="??"/>
      <family val="3"/>
      <charset val="129"/>
    </font>
    <font>
      <sz val="10"/>
      <name val="Helv"/>
    </font>
    <font>
      <sz val="10"/>
      <color indexed="16"/>
      <name val="MS Serif"/>
      <family val="1"/>
    </font>
    <font>
      <i/>
      <sz val="9"/>
      <color rgb="FF7F7F7F"/>
      <name val="Arial"/>
      <family val="2"/>
    </font>
    <font>
      <i/>
      <sz val="11"/>
      <color indexed="23"/>
      <name val="Calibri"/>
      <family val="2"/>
    </font>
    <font>
      <i/>
      <sz val="10"/>
      <color rgb="FF7F7F7F"/>
      <name val="Arial"/>
      <family val="2"/>
    </font>
    <font>
      <sz val="6"/>
      <name val="Arial"/>
      <family val="2"/>
    </font>
    <font>
      <sz val="9"/>
      <color rgb="FF006100"/>
      <name val="Arial"/>
      <family val="2"/>
    </font>
    <font>
      <sz val="11"/>
      <color indexed="17"/>
      <name val="Calibri"/>
      <family val="2"/>
    </font>
    <font>
      <sz val="10"/>
      <color rgb="FF006100"/>
      <name val="Arial"/>
      <family val="2"/>
    </font>
    <font>
      <b/>
      <u/>
      <sz val="11"/>
      <color indexed="37"/>
      <name val="Arial"/>
      <family val="2"/>
    </font>
    <font>
      <b/>
      <sz val="12"/>
      <name val="Arial"/>
      <family val="2"/>
    </font>
    <font>
      <b/>
      <sz val="18"/>
      <name val="Arial"/>
      <family val="2"/>
    </font>
    <font>
      <b/>
      <sz val="15"/>
      <color theme="3"/>
      <name val="Arial"/>
      <family val="2"/>
    </font>
    <font>
      <b/>
      <sz val="15"/>
      <color indexed="62"/>
      <name val="Calibri"/>
      <family val="2"/>
    </font>
    <font>
      <b/>
      <sz val="15"/>
      <color indexed="56"/>
      <name val="Calibri"/>
      <family val="2"/>
    </font>
    <font>
      <b/>
      <sz val="13"/>
      <color theme="3"/>
      <name val="Arial"/>
      <family val="2"/>
    </font>
    <font>
      <b/>
      <sz val="13"/>
      <color indexed="62"/>
      <name val="Calibri"/>
      <family val="2"/>
    </font>
    <font>
      <b/>
      <sz val="13"/>
      <color indexed="56"/>
      <name val="Calibri"/>
      <family val="2"/>
    </font>
    <font>
      <b/>
      <sz val="11"/>
      <color theme="3"/>
      <name val="Arial"/>
      <family val="2"/>
    </font>
    <font>
      <b/>
      <sz val="11"/>
      <color indexed="62"/>
      <name val="Calibri"/>
      <family val="2"/>
    </font>
    <font>
      <b/>
      <sz val="11"/>
      <color indexed="56"/>
      <name val="Calibri"/>
      <family val="2"/>
    </font>
    <font>
      <sz val="10"/>
      <color indexed="12"/>
      <name val="Arial"/>
      <family val="2"/>
    </font>
    <font>
      <sz val="7"/>
      <color indexed="12"/>
      <name val="Arial"/>
      <family val="2"/>
    </font>
    <font>
      <u/>
      <sz val="9"/>
      <color theme="10"/>
      <name val="Arial"/>
      <family val="2"/>
    </font>
    <font>
      <sz val="11"/>
      <color indexed="62"/>
      <name val="Calibri"/>
      <family val="2"/>
    </font>
    <font>
      <sz val="9"/>
      <color rgb="FF3F3F76"/>
      <name val="Arial"/>
      <family val="2"/>
    </font>
    <font>
      <sz val="10"/>
      <color rgb="FF3F3F76"/>
      <name val="Arial"/>
      <family val="2"/>
    </font>
    <font>
      <sz val="11"/>
      <color indexed="52"/>
      <name val="Calibri"/>
      <family val="2"/>
    </font>
    <font>
      <sz val="9"/>
      <color rgb="FFFA7D00"/>
      <name val="Arial"/>
      <family val="2"/>
    </font>
    <font>
      <sz val="11"/>
      <color indexed="53"/>
      <name val="Calibri"/>
      <family val="2"/>
    </font>
    <font>
      <sz val="10"/>
      <color rgb="FFFA7D00"/>
      <name val="Arial"/>
      <family val="2"/>
    </font>
    <font>
      <sz val="9"/>
      <color rgb="FF9C6500"/>
      <name val="Arial"/>
      <family val="2"/>
    </font>
    <font>
      <sz val="11"/>
      <color indexed="60"/>
      <name val="Calibri"/>
      <family val="2"/>
    </font>
    <font>
      <sz val="10"/>
      <color rgb="FF9C6500"/>
      <name val="Arial"/>
      <family val="2"/>
    </font>
    <font>
      <sz val="7"/>
      <name val="Small Fonts"/>
      <family val="2"/>
    </font>
    <font>
      <b/>
      <i/>
      <sz val="16"/>
      <name val="Helv"/>
    </font>
    <font>
      <sz val="11"/>
      <name val="Tms Rmn"/>
    </font>
    <font>
      <b/>
      <sz val="11"/>
      <color indexed="63"/>
      <name val="Calibri"/>
      <family val="2"/>
    </font>
    <font>
      <b/>
      <sz val="9"/>
      <color rgb="FF3F3F3F"/>
      <name val="Arial"/>
      <family val="2"/>
    </font>
    <font>
      <b/>
      <sz val="10"/>
      <color rgb="FF3F3F3F"/>
      <name val="Arial"/>
      <family val="2"/>
    </font>
    <font>
      <sz val="22"/>
      <name val="UBSHeadline"/>
      <family val="1"/>
    </font>
    <font>
      <sz val="10"/>
      <color indexed="10"/>
      <name val="Geneva"/>
    </font>
    <font>
      <sz val="10"/>
      <color indexed="14"/>
      <name val="Arial"/>
      <family val="2"/>
    </font>
    <font>
      <sz val="8"/>
      <name val="Helv"/>
    </font>
    <font>
      <b/>
      <sz val="16"/>
      <color indexed="23"/>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Tahoma"/>
      <family val="2"/>
    </font>
    <font>
      <b/>
      <sz val="11"/>
      <color indexed="43"/>
      <name val="Arial"/>
      <family val="2"/>
    </font>
    <font>
      <b/>
      <sz val="8"/>
      <color indexed="8"/>
      <name val="Helv"/>
    </font>
    <font>
      <sz val="11"/>
      <color theme="0"/>
      <name val="Cambria"/>
      <family val="2"/>
      <scheme val="major"/>
    </font>
    <font>
      <sz val="10"/>
      <name val="Frutiger 45 Light"/>
      <family val="2"/>
    </font>
    <font>
      <sz val="24"/>
      <color theme="0"/>
      <name val="Cambria"/>
      <family val="2"/>
      <scheme val="major"/>
    </font>
    <font>
      <b/>
      <sz val="18"/>
      <color indexed="56"/>
      <name val="Cambria"/>
      <family val="2"/>
    </font>
    <font>
      <b/>
      <sz val="9"/>
      <color theme="1"/>
      <name val="Arial"/>
      <family val="2"/>
    </font>
    <font>
      <b/>
      <sz val="10"/>
      <color theme="0"/>
      <name val="Cambria"/>
      <family val="2"/>
      <scheme val="major"/>
    </font>
    <font>
      <sz val="8"/>
      <color indexed="12"/>
      <name val="Arial"/>
      <family val="2"/>
    </font>
    <font>
      <sz val="12"/>
      <name val="Arial Black"/>
      <family val="2"/>
    </font>
    <font>
      <sz val="11"/>
      <color indexed="10"/>
      <name val="Calibri"/>
      <family val="2"/>
    </font>
    <font>
      <b/>
      <sz val="10"/>
      <name val="Times New Roman"/>
      <family val="1"/>
    </font>
    <font>
      <sz val="10"/>
      <color indexed="8"/>
      <name val="楲污瑡潩⁮"/>
    </font>
    <font>
      <sz val="11"/>
      <name val="Calibri"/>
      <family val="2"/>
      <scheme val="minor"/>
    </font>
    <font>
      <sz val="14"/>
      <color theme="0"/>
      <name val="Arial"/>
      <family val="2"/>
    </font>
    <font>
      <sz val="14"/>
      <color rgb="FFC00000"/>
      <name val="Arial"/>
      <family val="2"/>
    </font>
    <font>
      <b/>
      <sz val="14"/>
      <color rgb="FFFF0000"/>
      <name val="Arial"/>
      <family val="2"/>
    </font>
    <font>
      <sz val="14"/>
      <color rgb="FFFF0000"/>
      <name val="Arial"/>
      <family val="2"/>
    </font>
    <font>
      <strike/>
      <sz val="14"/>
      <color rgb="FFFF0000"/>
      <name val="Arial"/>
      <family val="2"/>
    </font>
    <font>
      <b/>
      <sz val="10"/>
      <color rgb="FFFF0000"/>
      <name val="Calibri"/>
      <family val="2"/>
    </font>
    <font>
      <strike/>
      <sz val="8"/>
      <color rgb="FFC00000"/>
      <name val="Calibri"/>
      <family val="2"/>
    </font>
    <font>
      <vertAlign val="superscript"/>
      <sz val="8"/>
      <color rgb="FFC00000"/>
      <name val="Calibri"/>
      <family val="2"/>
    </font>
    <font>
      <sz val="10"/>
      <name val="Cambria"/>
      <family val="1"/>
    </font>
    <font>
      <vertAlign val="superscript"/>
      <sz val="10"/>
      <name val="Cambria"/>
      <family val="1"/>
    </font>
    <font>
      <sz val="10"/>
      <color rgb="FFFF0000"/>
      <name val="Cambria"/>
      <family val="1"/>
    </font>
    <font>
      <strike/>
      <sz val="10"/>
      <name val="Cambria"/>
      <family val="1"/>
    </font>
    <font>
      <sz val="10"/>
      <color theme="1"/>
      <name val="Cambria"/>
      <family val="1"/>
    </font>
    <font>
      <vertAlign val="superscript"/>
      <sz val="8"/>
      <name val="Calibri"/>
      <family val="2"/>
    </font>
    <font>
      <vertAlign val="superscript"/>
      <sz val="10"/>
      <name val="Calibri"/>
      <family val="2"/>
      <scheme val="minor"/>
    </font>
  </fonts>
  <fills count="126">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22"/>
      </patternFill>
    </fill>
    <fill>
      <patternFill patternType="solid">
        <fgColor indexed="22"/>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0"/>
        <bgColor indexed="64"/>
      </patternFill>
    </fill>
    <fill>
      <patternFill patternType="solid">
        <fgColor indexed="44"/>
        <bgColor indexed="64"/>
      </patternFill>
    </fill>
    <fill>
      <patternFill patternType="solid">
        <fgColor indexed="26"/>
        <bgColor indexed="64"/>
      </patternFill>
    </fill>
    <fill>
      <patternFill patternType="solid">
        <fgColor indexed="41"/>
      </patternFill>
    </fill>
    <fill>
      <patternFill patternType="solid">
        <fgColor indexed="10"/>
        <bgColor indexed="64"/>
      </patternFill>
    </fill>
    <fill>
      <patternFill patternType="solid">
        <fgColor indexed="22"/>
        <bgColor indexed="40"/>
      </patternFill>
    </fill>
    <fill>
      <patternFill patternType="solid">
        <fgColor indexed="30"/>
        <bgColor indexed="40"/>
      </patternFill>
    </fill>
    <fill>
      <patternFill patternType="solid">
        <fgColor rgb="FFFF99CC"/>
        <bgColor indexed="64"/>
      </patternFill>
    </fill>
    <fill>
      <patternFill patternType="solid">
        <fgColor indexed="8"/>
        <bgColor indexed="64"/>
      </patternFill>
    </fill>
    <fill>
      <patternFill patternType="solid">
        <fgColor theme="2" tint="-9.9978637043366805E-2"/>
        <bgColor indexed="64"/>
      </patternFill>
    </fill>
    <fill>
      <patternFill patternType="mediumGray"/>
    </fill>
    <fill>
      <patternFill patternType="solid">
        <fgColor indexed="23"/>
        <bgColor indexed="64"/>
      </patternFill>
    </fill>
    <fill>
      <patternFill patternType="solid">
        <fgColor theme="0" tint="-0.499984740745262"/>
        <bgColor indexed="64"/>
      </patternFill>
    </fill>
    <fill>
      <patternFill patternType="mediumGray">
        <b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9"/>
      </patternFill>
    </fill>
    <fill>
      <patternFill patternType="mediumGray">
        <bgColor theme="0" tint="-0.14996795556505021"/>
      </patternFill>
    </fill>
    <fill>
      <patternFill patternType="solid">
        <fgColor rgb="FFFFFFCC"/>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indexed="31"/>
      </patternFill>
    </fill>
    <fill>
      <patternFill patternType="solid">
        <fgColor indexed="42"/>
      </patternFill>
    </fill>
    <fill>
      <patternFill patternType="solid">
        <fgColor indexed="26"/>
      </patternFill>
    </fill>
    <fill>
      <patternFill patternType="solid">
        <fgColor indexed="46"/>
      </patternFill>
    </fill>
    <fill>
      <patternFill patternType="solid">
        <fgColor indexed="35"/>
      </patternFill>
    </fill>
    <fill>
      <patternFill patternType="solid">
        <fgColor indexed="27"/>
      </patternFill>
    </fill>
    <fill>
      <patternFill patternType="solid">
        <fgColor indexed="47"/>
      </patternFill>
    </fill>
    <fill>
      <patternFill patternType="solid">
        <fgColor indexed="44"/>
      </patternFill>
    </fill>
    <fill>
      <patternFill patternType="solid">
        <fgColor indexed="55"/>
      </patternFill>
    </fill>
    <fill>
      <patternFill patternType="solid">
        <fgColor indexed="30"/>
      </patternFill>
    </fill>
    <fill>
      <patternFill patternType="solid">
        <fgColor indexed="36"/>
      </patternFill>
    </fill>
    <fill>
      <patternFill patternType="solid">
        <fgColor indexed="49"/>
      </patternFill>
    </fill>
    <fill>
      <patternFill patternType="solid">
        <fgColor indexed="54"/>
      </patternFill>
    </fill>
    <fill>
      <patternFill patternType="solid">
        <fgColor theme="3"/>
        <bgColor indexed="64"/>
      </patternFill>
    </fill>
    <fill>
      <patternFill patternType="solid">
        <fgColor indexed="23"/>
      </patternFill>
    </fill>
    <fill>
      <patternFill patternType="solid">
        <fgColor indexed="22"/>
        <bgColor indexed="64"/>
      </patternFill>
    </fill>
    <fill>
      <patternFill patternType="solid">
        <fgColor indexed="43"/>
      </patternFill>
    </fill>
    <fill>
      <patternFill patternType="solid">
        <fgColor indexed="31"/>
        <bgColor indexed="43"/>
      </patternFill>
    </fill>
    <fill>
      <patternFill patternType="solid">
        <fgColor indexed="9"/>
        <bgColor indexed="43"/>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solid">
        <fgColor indexed="31"/>
        <bgColor indexed="64"/>
      </patternFill>
    </fill>
    <fill>
      <patternFill patternType="solid">
        <fgColor indexed="9"/>
        <bgColor indexed="54"/>
      </patternFill>
    </fill>
    <fill>
      <patternFill patternType="solid">
        <fgColor indexed="31"/>
        <bgColor indexed="54"/>
      </patternFill>
    </fill>
    <fill>
      <patternFill patternType="solid">
        <fgColor indexed="9"/>
        <bgColor indexed="40"/>
      </patternFill>
    </fill>
    <fill>
      <patternFill patternType="solid">
        <fgColor indexed="35"/>
        <bgColor indexed="64"/>
      </patternFill>
    </fill>
    <fill>
      <patternFill patternType="solid">
        <fgColor indexed="14"/>
        <bgColor indexed="64"/>
      </patternFill>
    </fill>
    <fill>
      <patternFill patternType="solid">
        <fgColor indexed="13"/>
        <bgColor indexed="64"/>
      </patternFill>
    </fill>
    <fill>
      <patternFill patternType="mediumGray">
        <fgColor indexed="55"/>
        <bgColor indexed="54"/>
      </patternFill>
    </fill>
    <fill>
      <patternFill patternType="solid">
        <fgColor theme="6"/>
        <bgColor indexed="64"/>
      </patternFill>
    </fill>
    <fill>
      <patternFill patternType="solid">
        <fgColor theme="1"/>
        <bgColor indexed="64"/>
      </patternFill>
    </fill>
    <fill>
      <patternFill patternType="solid">
        <fgColor theme="7"/>
        <bgColor indexed="64"/>
      </patternFill>
    </fill>
  </fills>
  <borders count="141">
    <border>
      <left/>
      <right/>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bottom style="thick">
        <color indexed="49"/>
      </bottom>
      <diagonal/>
    </border>
    <border>
      <left/>
      <right/>
      <top/>
      <bottom style="thick">
        <color indexed="62"/>
      </bottom>
      <diagonal/>
    </border>
    <border>
      <left/>
      <right/>
      <top/>
      <bottom style="thick">
        <color indexed="55"/>
      </bottom>
      <diagonal/>
    </border>
    <border>
      <left/>
      <right/>
      <top/>
      <bottom style="medium">
        <color indexed="55"/>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diagonalUp="1" diagonalDown="1">
      <left style="thin">
        <color indexed="64"/>
      </left>
      <right style="thin">
        <color indexed="64"/>
      </right>
      <top style="thin">
        <color indexed="64"/>
      </top>
      <bottom style="thin">
        <color indexed="64"/>
      </bottom>
      <diagonal/>
    </border>
    <border>
      <left style="thin">
        <color indexed="51"/>
      </left>
      <right style="thin">
        <color indexed="51"/>
      </right>
      <top/>
      <bottom/>
      <diagonal/>
    </border>
    <border>
      <left/>
      <right/>
      <top style="double">
        <color indexed="0"/>
      </top>
      <bottom/>
      <diagonal/>
    </border>
    <border>
      <left/>
      <right/>
      <top style="thin">
        <color indexed="62"/>
      </top>
      <bottom style="double">
        <color indexed="62"/>
      </bottom>
      <diagonal/>
    </border>
    <border>
      <left/>
      <right/>
      <top style="thin">
        <color auto="1"/>
      </top>
      <bottom style="double">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s>
  <cellStyleXfs count="7637">
    <xf numFmtId="0" fontId="0" fillId="0" borderId="0"/>
    <xf numFmtId="43" fontId="24" fillId="0" borderId="0" applyFont="0" applyFill="0" applyBorder="0" applyAlignment="0" applyProtection="0"/>
    <xf numFmtId="0" fontId="13" fillId="0" borderId="0" applyNumberFormat="0" applyFill="0" applyBorder="0" applyAlignment="0" applyProtection="0">
      <alignment vertical="top"/>
      <protection locked="0"/>
    </xf>
    <xf numFmtId="0" fontId="14" fillId="0" borderId="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18" fillId="0" borderId="0"/>
    <xf numFmtId="0" fontId="24" fillId="0" borderId="0"/>
    <xf numFmtId="0" fontId="24" fillId="5" borderId="25" applyNumberFormat="0" applyFont="0" applyAlignment="0" applyProtection="0"/>
    <xf numFmtId="0" fontId="24" fillId="5" borderId="25" applyNumberFormat="0" applyFont="0" applyAlignment="0" applyProtection="0"/>
    <xf numFmtId="0" fontId="24" fillId="5" borderId="25" applyNumberFormat="0" applyFont="0" applyAlignment="0" applyProtection="0"/>
    <xf numFmtId="0" fontId="24" fillId="5" borderId="25" applyNumberFormat="0" applyFont="0" applyAlignment="0" applyProtection="0"/>
    <xf numFmtId="0" fontId="24" fillId="5" borderId="25" applyNumberFormat="0" applyFont="0" applyAlignment="0" applyProtection="0"/>
    <xf numFmtId="4" fontId="25" fillId="18" borderId="4" applyNumberFormat="0" applyProtection="0">
      <alignment horizontal="right" vertical="center" wrapText="1"/>
    </xf>
    <xf numFmtId="4" fontId="26" fillId="19" borderId="26" applyNumberFormat="0" applyProtection="0">
      <alignment vertical="center"/>
    </xf>
    <xf numFmtId="4" fontId="27" fillId="20" borderId="27">
      <alignment vertical="center"/>
    </xf>
    <xf numFmtId="4" fontId="28" fillId="20" borderId="27">
      <alignment vertical="center"/>
    </xf>
    <xf numFmtId="4" fontId="27" fillId="21" borderId="27">
      <alignment vertical="center"/>
    </xf>
    <xf numFmtId="4" fontId="28" fillId="21" borderId="27">
      <alignment vertical="center"/>
    </xf>
    <xf numFmtId="4" fontId="25" fillId="18" borderId="4" applyNumberFormat="0" applyProtection="0">
      <alignment horizontal="left" vertical="center" indent="1"/>
    </xf>
    <xf numFmtId="0" fontId="11" fillId="19" borderId="26" applyNumberFormat="0" applyProtection="0">
      <alignment horizontal="left" vertical="top" indent="1"/>
    </xf>
    <xf numFmtId="4" fontId="19" fillId="22" borderId="4" applyNumberFormat="0" applyProtection="0">
      <alignment horizontal="left" vertical="center"/>
    </xf>
    <xf numFmtId="4" fontId="21" fillId="23" borderId="4" applyNumberFormat="0">
      <alignment horizontal="right" vertical="center"/>
    </xf>
    <xf numFmtId="4" fontId="10" fillId="24" borderId="26" applyNumberFormat="0" applyProtection="0">
      <alignment horizontal="right" vertical="center"/>
    </xf>
    <xf numFmtId="4" fontId="10" fillId="25" borderId="26" applyNumberFormat="0" applyProtection="0">
      <alignment horizontal="right" vertical="center"/>
    </xf>
    <xf numFmtId="4" fontId="10" fillId="26" borderId="26" applyNumberFormat="0" applyProtection="0">
      <alignment horizontal="right" vertical="center"/>
    </xf>
    <xf numFmtId="4" fontId="10" fillId="27" borderId="26" applyNumberFormat="0" applyProtection="0">
      <alignment horizontal="right" vertical="center"/>
    </xf>
    <xf numFmtId="4" fontId="10" fillId="28" borderId="26" applyNumberFormat="0" applyProtection="0">
      <alignment horizontal="right" vertical="center"/>
    </xf>
    <xf numFmtId="4" fontId="10" fillId="29" borderId="26" applyNumberFormat="0" applyProtection="0">
      <alignment horizontal="right" vertical="center"/>
    </xf>
    <xf numFmtId="4" fontId="10" fillId="30" borderId="26" applyNumberFormat="0" applyProtection="0">
      <alignment horizontal="right" vertical="center"/>
    </xf>
    <xf numFmtId="4" fontId="10" fillId="31" borderId="26" applyNumberFormat="0" applyProtection="0">
      <alignment horizontal="right" vertical="center"/>
    </xf>
    <xf numFmtId="4" fontId="10" fillId="32" borderId="26" applyNumberFormat="0" applyProtection="0">
      <alignment horizontal="right" vertical="center"/>
    </xf>
    <xf numFmtId="4" fontId="11" fillId="33" borderId="4" applyNumberFormat="0" applyProtection="0">
      <alignment horizontal="left" vertical="center" indent="1"/>
    </xf>
    <xf numFmtId="4" fontId="10" fillId="34" borderId="4" applyNumberFormat="0" applyProtection="0">
      <alignment horizontal="left" vertical="center" indent="1"/>
    </xf>
    <xf numFmtId="4" fontId="29" fillId="35" borderId="0" applyNumberFormat="0" applyProtection="0">
      <alignment horizontal="left" vertical="center" indent="1"/>
    </xf>
    <xf numFmtId="4" fontId="10" fillId="36" borderId="26" applyNumberFormat="0" applyProtection="0">
      <alignment horizontal="right" vertical="center"/>
    </xf>
    <xf numFmtId="4" fontId="30" fillId="37" borderId="28">
      <alignment horizontal="left" vertical="center" indent="1"/>
    </xf>
    <xf numFmtId="4" fontId="18" fillId="0" borderId="0" applyNumberFormat="0" applyProtection="0">
      <alignment horizontal="left" vertical="center" indent="1"/>
    </xf>
    <xf numFmtId="4" fontId="19" fillId="0" borderId="0" applyNumberFormat="0" applyProtection="0">
      <alignment horizontal="left" vertical="center" indent="1"/>
    </xf>
    <xf numFmtId="0" fontId="18" fillId="0" borderId="4" applyNumberFormat="0" applyProtection="0">
      <alignment horizontal="left" vertical="center" indent="2"/>
    </xf>
    <xf numFmtId="0" fontId="14" fillId="35" borderId="26" applyNumberFormat="0" applyProtection="0">
      <alignment horizontal="left" vertical="top" indent="1"/>
    </xf>
    <xf numFmtId="0" fontId="18" fillId="0" borderId="4" applyNumberFormat="0" applyProtection="0">
      <alignment horizontal="left" vertical="center" indent="2"/>
    </xf>
    <xf numFmtId="0" fontId="14" fillId="38" borderId="26" applyNumberFormat="0" applyProtection="0">
      <alignment horizontal="left" vertical="top" indent="1"/>
    </xf>
    <xf numFmtId="0" fontId="18" fillId="0" borderId="4" applyNumberFormat="0" applyProtection="0">
      <alignment horizontal="left" vertical="center" indent="2"/>
    </xf>
    <xf numFmtId="0" fontId="14" fillId="39" borderId="26" applyNumberFormat="0" applyProtection="0">
      <alignment horizontal="left" vertical="top" indent="1"/>
    </xf>
    <xf numFmtId="0" fontId="18" fillId="0" borderId="4" applyNumberFormat="0" applyProtection="0">
      <alignment horizontal="left" vertical="center" indent="2"/>
    </xf>
    <xf numFmtId="0" fontId="14" fillId="3" borderId="26" applyNumberFormat="0" applyProtection="0">
      <alignment horizontal="left" vertical="top" indent="1"/>
    </xf>
    <xf numFmtId="4" fontId="10" fillId="40" borderId="26" applyNumberFormat="0" applyProtection="0">
      <alignment vertical="center"/>
    </xf>
    <xf numFmtId="4" fontId="31" fillId="40" borderId="26" applyNumberFormat="0" applyProtection="0">
      <alignment vertical="center"/>
    </xf>
    <xf numFmtId="4" fontId="32" fillId="20" borderId="28">
      <alignment vertical="center"/>
    </xf>
    <xf numFmtId="4" fontId="33" fillId="20" borderId="28">
      <alignment vertical="center"/>
    </xf>
    <xf numFmtId="4" fontId="32" fillId="21" borderId="28">
      <alignment vertical="center"/>
    </xf>
    <xf numFmtId="4" fontId="33" fillId="21" borderId="28">
      <alignment vertical="center"/>
    </xf>
    <xf numFmtId="4" fontId="34" fillId="0" borderId="0" applyNumberFormat="0" applyProtection="0">
      <alignment horizontal="left" vertical="center" indent="1"/>
    </xf>
    <xf numFmtId="0" fontId="10" fillId="40" borderId="26" applyNumberFormat="0" applyProtection="0">
      <alignment horizontal="left" vertical="top" indent="1"/>
    </xf>
    <xf numFmtId="0" fontId="21" fillId="23" borderId="4" applyNumberFormat="0">
      <alignment horizontal="left" vertical="center"/>
    </xf>
    <xf numFmtId="4" fontId="16" fillId="0" borderId="4" applyNumberFormat="0" applyProtection="0">
      <alignment horizontal="left" vertical="center" indent="1"/>
    </xf>
    <xf numFmtId="4" fontId="34" fillId="0" borderId="0" applyNumberFormat="0" applyProtection="0">
      <alignment horizontal="right" vertical="center" wrapText="1"/>
    </xf>
    <xf numFmtId="4" fontId="17" fillId="0" borderId="4" applyNumberFormat="0" applyProtection="0">
      <alignment horizontal="right" vertical="center" wrapText="1"/>
    </xf>
    <xf numFmtId="4" fontId="31" fillId="41" borderId="26" applyNumberFormat="0" applyProtection="0">
      <alignment horizontal="right" vertical="center"/>
    </xf>
    <xf numFmtId="4" fontId="35" fillId="20" borderId="28">
      <alignment vertical="center"/>
    </xf>
    <xf numFmtId="4" fontId="36" fillId="20" borderId="28">
      <alignment vertical="center"/>
    </xf>
    <xf numFmtId="4" fontId="35" fillId="21" borderId="28">
      <alignment vertical="center"/>
    </xf>
    <xf numFmtId="4" fontId="36" fillId="42" borderId="28">
      <alignment vertical="center"/>
    </xf>
    <xf numFmtId="4" fontId="17" fillId="0" borderId="4" applyNumberFormat="0" applyProtection="0">
      <alignment horizontal="left" vertical="center" indent="1"/>
    </xf>
    <xf numFmtId="0" fontId="19" fillId="43" borderId="4" applyNumberFormat="0" applyProtection="0">
      <alignment horizontal="center" vertical="center" wrapText="1"/>
    </xf>
    <xf numFmtId="0" fontId="19" fillId="44" borderId="4" applyNumberFormat="0" applyProtection="0">
      <alignment horizontal="center" vertical="top" wrapText="1"/>
    </xf>
    <xf numFmtId="4" fontId="37" fillId="37" borderId="29">
      <alignment vertical="center"/>
    </xf>
    <xf numFmtId="4" fontId="38" fillId="37" borderId="29">
      <alignment vertical="center"/>
    </xf>
    <xf numFmtId="4" fontId="27" fillId="20" borderId="29">
      <alignment vertical="center"/>
    </xf>
    <xf numFmtId="4" fontId="28" fillId="20" borderId="29">
      <alignment vertical="center"/>
    </xf>
    <xf numFmtId="4" fontId="27" fillId="21" borderId="28">
      <alignment vertical="center"/>
    </xf>
    <xf numFmtId="4" fontId="28" fillId="21" borderId="28">
      <alignment vertical="center"/>
    </xf>
    <xf numFmtId="4" fontId="39" fillId="40" borderId="29">
      <alignment horizontal="left" vertical="center" indent="1"/>
    </xf>
    <xf numFmtId="4" fontId="12" fillId="0" borderId="0" applyNumberFormat="0" applyProtection="0">
      <alignment vertical="center"/>
    </xf>
    <xf numFmtId="4" fontId="40" fillId="41" borderId="26" applyNumberFormat="0" applyProtection="0">
      <alignment horizontal="right" vertical="center"/>
    </xf>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0" fontId="10" fillId="0" borderId="0"/>
    <xf numFmtId="0" fontId="54" fillId="0" borderId="0"/>
    <xf numFmtId="44" fontId="54" fillId="0" borderId="0" applyFont="0" applyFill="0" applyBorder="0" applyAlignment="0" applyProtection="0"/>
    <xf numFmtId="174" fontId="14" fillId="0" borderId="0"/>
    <xf numFmtId="174" fontId="14" fillId="0" borderId="0"/>
    <xf numFmtId="174" fontId="14" fillId="0" borderId="0"/>
    <xf numFmtId="43" fontId="14" fillId="0" borderId="0" applyFont="0" applyFill="0" applyBorder="0" applyAlignment="0" applyProtection="0"/>
    <xf numFmtId="0" fontId="63" fillId="59" borderId="0" applyNumberFormat="0" applyBorder="0" applyAlignment="0" applyProtection="0"/>
    <xf numFmtId="0" fontId="63" fillId="61" borderId="0" applyNumberFormat="0" applyBorder="0" applyAlignment="0" applyProtection="0"/>
    <xf numFmtId="0" fontId="63" fillId="63" borderId="0" applyNumberFormat="0" applyBorder="0" applyAlignment="0" applyProtection="0"/>
    <xf numFmtId="0" fontId="63" fillId="65" borderId="0" applyNumberFormat="0" applyBorder="0" applyAlignment="0" applyProtection="0"/>
    <xf numFmtId="0" fontId="63" fillId="67" borderId="0" applyNumberFormat="0" applyBorder="0" applyAlignment="0" applyProtection="0"/>
    <xf numFmtId="0" fontId="63" fillId="69" borderId="0" applyNumberFormat="0" applyBorder="0" applyAlignment="0" applyProtection="0"/>
    <xf numFmtId="0" fontId="64" fillId="70" borderId="0" applyNumberFormat="0" applyBorder="0" applyAlignment="0" applyProtection="0"/>
    <xf numFmtId="0" fontId="64" fillId="71" borderId="0" applyNumberFormat="0" applyBorder="0" applyAlignment="0" applyProtection="0"/>
    <xf numFmtId="0" fontId="65" fillId="72"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4" fillId="73" borderId="0" applyNumberFormat="0" applyBorder="0" applyAlignment="0" applyProtection="0"/>
    <xf numFmtId="0" fontId="64" fillId="74" borderId="0" applyNumberFormat="0" applyBorder="0" applyAlignment="0" applyProtection="0"/>
    <xf numFmtId="0" fontId="65" fillId="75"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4" fillId="76" borderId="0" applyNumberFormat="0" applyBorder="0" applyAlignment="0" applyProtection="0"/>
    <xf numFmtId="0" fontId="64" fillId="77" borderId="0" applyNumberFormat="0" applyBorder="0" applyAlignment="0" applyProtection="0"/>
    <xf numFmtId="0" fontId="65" fillId="78"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4" fillId="77" borderId="0" applyNumberFormat="0" applyBorder="0" applyAlignment="0" applyProtection="0"/>
    <xf numFmtId="0" fontId="64" fillId="78" borderId="0" applyNumberFormat="0" applyBorder="0" applyAlignment="0" applyProtection="0"/>
    <xf numFmtId="0" fontId="65" fillId="78"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4" fillId="70" borderId="0" applyNumberFormat="0" applyBorder="0" applyAlignment="0" applyProtection="0"/>
    <xf numFmtId="0" fontId="64" fillId="71" borderId="0" applyNumberFormat="0" applyBorder="0" applyAlignment="0" applyProtection="0"/>
    <xf numFmtId="0" fontId="65" fillId="71"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4" fillId="79" borderId="0" applyNumberFormat="0" applyBorder="0" applyAlignment="0" applyProtection="0"/>
    <xf numFmtId="0" fontId="64" fillId="74" borderId="0" applyNumberFormat="0" applyBorder="0" applyAlignment="0" applyProtection="0"/>
    <xf numFmtId="0" fontId="65" fillId="80"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6" fillId="53" borderId="0" applyNumberFormat="0" applyBorder="0" applyAlignment="0" applyProtection="0"/>
    <xf numFmtId="0" fontId="67" fillId="56" borderId="47" applyNumberFormat="0" applyAlignment="0" applyProtection="0"/>
    <xf numFmtId="0" fontId="68" fillId="57" borderId="50" applyNumberFormat="0" applyAlignment="0" applyProtection="0"/>
    <xf numFmtId="0" fontId="69" fillId="81" borderId="0" applyNumberFormat="0" applyBorder="0" applyAlignment="0" applyProtection="0"/>
    <xf numFmtId="0" fontId="69" fillId="82" borderId="0" applyNumberFormat="0" applyBorder="0" applyAlignment="0" applyProtection="0"/>
    <xf numFmtId="0" fontId="69" fillId="83" borderId="0" applyNumberFormat="0" applyBorder="0" applyAlignment="0" applyProtection="0"/>
    <xf numFmtId="0" fontId="70" fillId="0" borderId="0" applyNumberFormat="0" applyFill="0" applyBorder="0" applyAlignment="0" applyProtection="0"/>
    <xf numFmtId="0" fontId="71" fillId="52" borderId="0" applyNumberFormat="0" applyBorder="0" applyAlignment="0" applyProtection="0"/>
    <xf numFmtId="0" fontId="72" fillId="0" borderId="44" applyNumberFormat="0" applyFill="0" applyAlignment="0" applyProtection="0"/>
    <xf numFmtId="0" fontId="73" fillId="0" borderId="45" applyNumberFormat="0" applyFill="0" applyAlignment="0" applyProtection="0"/>
    <xf numFmtId="0" fontId="74" fillId="0" borderId="46" applyNumberFormat="0" applyFill="0" applyAlignment="0" applyProtection="0"/>
    <xf numFmtId="0" fontId="74" fillId="0" borderId="0" applyNumberFormat="0" applyFill="0" applyBorder="0" applyAlignment="0" applyProtection="0"/>
    <xf numFmtId="0" fontId="75" fillId="55" borderId="47" applyNumberFormat="0" applyAlignment="0" applyProtection="0"/>
    <xf numFmtId="0" fontId="76" fillId="0" borderId="49" applyNumberFormat="0" applyFill="0" applyAlignment="0" applyProtection="0"/>
    <xf numFmtId="0" fontId="77" fillId="54" borderId="0" applyNumberFormat="0" applyBorder="0" applyAlignment="0" applyProtection="0"/>
    <xf numFmtId="0" fontId="78" fillId="56" borderId="48" applyNumberFormat="0" applyAlignment="0" applyProtection="0"/>
    <xf numFmtId="0" fontId="14" fillId="84" borderId="4" applyNumberFormat="0">
      <protection locked="0"/>
    </xf>
    <xf numFmtId="0" fontId="79" fillId="0" borderId="0" applyNumberFormat="0" applyFill="0" applyBorder="0" applyAlignment="0" applyProtection="0"/>
    <xf numFmtId="0" fontId="62" fillId="0" borderId="0" applyNumberFormat="0" applyFill="0" applyBorder="0" applyAlignment="0" applyProtection="0"/>
    <xf numFmtId="0" fontId="80" fillId="0" borderId="51" applyNumberFormat="0" applyFill="0" applyAlignment="0" applyProtection="0"/>
    <xf numFmtId="0" fontId="81" fillId="0" borderId="0" applyNumberFormat="0" applyFill="0" applyBorder="0" applyAlignment="0" applyProtection="0"/>
    <xf numFmtId="4" fontId="17" fillId="0" borderId="55" applyNumberFormat="0" applyProtection="0">
      <alignment horizontal="left" vertical="center" indent="1"/>
    </xf>
    <xf numFmtId="0" fontId="14" fillId="0" borderId="0">
      <alignment horizontal="left" wrapText="1"/>
    </xf>
    <xf numFmtId="0" fontId="89" fillId="0" borderId="0" applyNumberFormat="0" applyFill="0" applyBorder="0" applyAlignment="0" applyProtection="0">
      <alignment horizontal="left" wrapText="1"/>
    </xf>
    <xf numFmtId="0" fontId="14" fillId="0" borderId="0"/>
    <xf numFmtId="0" fontId="14" fillId="0" borderId="0">
      <alignment horizontal="left" wrapText="1"/>
    </xf>
    <xf numFmtId="0" fontId="14" fillId="0" borderId="0">
      <alignment horizontal="left" wrapText="1"/>
    </xf>
    <xf numFmtId="0" fontId="14" fillId="0" borderId="0">
      <alignment horizontal="left" wrapText="1"/>
    </xf>
    <xf numFmtId="0" fontId="14" fillId="0" borderId="0">
      <alignment horizontal="left" wrapText="1"/>
    </xf>
    <xf numFmtId="0" fontId="9" fillId="0" borderId="0"/>
    <xf numFmtId="0" fontId="8" fillId="0" borderId="0"/>
    <xf numFmtId="4" fontId="25" fillId="18" borderId="55" applyNumberFormat="0" applyProtection="0">
      <alignment horizontal="right" vertical="center" wrapText="1"/>
    </xf>
    <xf numFmtId="4" fontId="26" fillId="19" borderId="61" applyNumberFormat="0" applyProtection="0">
      <alignment vertical="center"/>
    </xf>
    <xf numFmtId="4" fontId="25" fillId="18" borderId="55" applyNumberFormat="0" applyProtection="0">
      <alignment horizontal="left" vertical="center" indent="1"/>
    </xf>
    <xf numFmtId="0" fontId="11" fillId="19" borderId="61" applyNumberFormat="0" applyProtection="0">
      <alignment horizontal="left" vertical="top" indent="1"/>
    </xf>
    <xf numFmtId="4" fontId="19" fillId="22" borderId="55" applyNumberFormat="0" applyProtection="0">
      <alignment horizontal="left" vertical="center"/>
    </xf>
    <xf numFmtId="4" fontId="10" fillId="24" borderId="61" applyNumberFormat="0" applyProtection="0">
      <alignment horizontal="right" vertical="center"/>
    </xf>
    <xf numFmtId="4" fontId="10" fillId="25" borderId="61" applyNumberFormat="0" applyProtection="0">
      <alignment horizontal="right" vertical="center"/>
    </xf>
    <xf numFmtId="4" fontId="10" fillId="26" borderId="61" applyNumberFormat="0" applyProtection="0">
      <alignment horizontal="right" vertical="center"/>
    </xf>
    <xf numFmtId="4" fontId="10" fillId="27" borderId="61" applyNumberFormat="0" applyProtection="0">
      <alignment horizontal="right" vertical="center"/>
    </xf>
    <xf numFmtId="4" fontId="10" fillId="28" borderId="61" applyNumberFormat="0" applyProtection="0">
      <alignment horizontal="right" vertical="center"/>
    </xf>
    <xf numFmtId="4" fontId="10" fillId="29" borderId="61" applyNumberFormat="0" applyProtection="0">
      <alignment horizontal="right" vertical="center"/>
    </xf>
    <xf numFmtId="4" fontId="10" fillId="30" borderId="61" applyNumberFormat="0" applyProtection="0">
      <alignment horizontal="right" vertical="center"/>
    </xf>
    <xf numFmtId="4" fontId="10" fillId="31" borderId="61" applyNumberFormat="0" applyProtection="0">
      <alignment horizontal="right" vertical="center"/>
    </xf>
    <xf numFmtId="4" fontId="10" fillId="32" borderId="61" applyNumberFormat="0" applyProtection="0">
      <alignment horizontal="right" vertical="center"/>
    </xf>
    <xf numFmtId="4" fontId="11" fillId="33" borderId="55" applyNumberFormat="0" applyProtection="0">
      <alignment horizontal="left" vertical="center" indent="1"/>
    </xf>
    <xf numFmtId="4" fontId="10" fillId="34" borderId="55" applyNumberFormat="0" applyProtection="0">
      <alignment horizontal="left" vertical="center" indent="1"/>
    </xf>
    <xf numFmtId="4" fontId="10" fillId="36" borderId="61" applyNumberFormat="0" applyProtection="0">
      <alignment horizontal="right" vertical="center"/>
    </xf>
    <xf numFmtId="0" fontId="18" fillId="0" borderId="55" applyNumberFormat="0" applyProtection="0">
      <alignment horizontal="left" vertical="center" indent="2"/>
    </xf>
    <xf numFmtId="0" fontId="14" fillId="35" borderId="61" applyNumberFormat="0" applyProtection="0">
      <alignment horizontal="left" vertical="top" indent="1"/>
    </xf>
    <xf numFmtId="0" fontId="18" fillId="0" borderId="55" applyNumberFormat="0" applyProtection="0">
      <alignment horizontal="left" vertical="center" indent="2"/>
    </xf>
    <xf numFmtId="0" fontId="14" fillId="38" borderId="61" applyNumberFormat="0" applyProtection="0">
      <alignment horizontal="left" vertical="top" indent="1"/>
    </xf>
    <xf numFmtId="0" fontId="18" fillId="0" borderId="55" applyNumberFormat="0" applyProtection="0">
      <alignment horizontal="left" vertical="center" indent="2"/>
    </xf>
    <xf numFmtId="0" fontId="14" fillId="39" borderId="61" applyNumberFormat="0" applyProtection="0">
      <alignment horizontal="left" vertical="top" indent="1"/>
    </xf>
    <xf numFmtId="0" fontId="18" fillId="0" borderId="55" applyNumberFormat="0" applyProtection="0">
      <alignment horizontal="left" vertical="center" indent="2"/>
    </xf>
    <xf numFmtId="0" fontId="14" fillId="3" borderId="61" applyNumberFormat="0" applyProtection="0">
      <alignment horizontal="left" vertical="top" indent="1"/>
    </xf>
    <xf numFmtId="4" fontId="10" fillId="40" borderId="61" applyNumberFormat="0" applyProtection="0">
      <alignment vertical="center"/>
    </xf>
    <xf numFmtId="4" fontId="31" fillId="40" borderId="61" applyNumberFormat="0" applyProtection="0">
      <alignment vertical="center"/>
    </xf>
    <xf numFmtId="0" fontId="10" fillId="40" borderId="61" applyNumberFormat="0" applyProtection="0">
      <alignment horizontal="left" vertical="top" indent="1"/>
    </xf>
    <xf numFmtId="4" fontId="17" fillId="0" borderId="55" applyNumberFormat="0" applyProtection="0">
      <alignment horizontal="right" vertical="center" wrapText="1"/>
    </xf>
    <xf numFmtId="4" fontId="31" fillId="41" borderId="61" applyNumberFormat="0" applyProtection="0">
      <alignment horizontal="right" vertical="center"/>
    </xf>
    <xf numFmtId="0" fontId="19" fillId="43" borderId="55" applyNumberFormat="0" applyProtection="0">
      <alignment horizontal="center" vertical="center" wrapText="1"/>
    </xf>
    <xf numFmtId="0" fontId="19" fillId="44" borderId="55" applyNumberFormat="0" applyProtection="0">
      <alignment horizontal="center" vertical="top" wrapText="1"/>
    </xf>
    <xf numFmtId="4" fontId="40" fillId="41" borderId="61" applyNumberFormat="0" applyProtection="0">
      <alignment horizontal="right" vertical="center"/>
    </xf>
    <xf numFmtId="0" fontId="7" fillId="0" borderId="0"/>
    <xf numFmtId="44" fontId="7" fillId="0" borderId="0" applyFont="0" applyFill="0" applyBorder="0" applyAlignment="0" applyProtection="0"/>
    <xf numFmtId="4" fontId="40" fillId="41" borderId="63" applyNumberFormat="0" applyProtection="0">
      <alignment horizontal="right" vertical="center"/>
    </xf>
    <xf numFmtId="4" fontId="31" fillId="41" borderId="63" applyNumberFormat="0" applyProtection="0">
      <alignment horizontal="right" vertical="center"/>
    </xf>
    <xf numFmtId="0" fontId="10" fillId="40" borderId="63" applyNumberFormat="0" applyProtection="0">
      <alignment horizontal="left" vertical="top" indent="1"/>
    </xf>
    <xf numFmtId="4" fontId="31" fillId="40" borderId="63" applyNumberFormat="0" applyProtection="0">
      <alignment vertical="center"/>
    </xf>
    <xf numFmtId="4" fontId="10" fillId="40" borderId="63" applyNumberFormat="0" applyProtection="0">
      <alignment vertical="center"/>
    </xf>
    <xf numFmtId="0" fontId="14" fillId="3" borderId="63" applyNumberFormat="0" applyProtection="0">
      <alignment horizontal="left" vertical="top" indent="1"/>
    </xf>
    <xf numFmtId="0" fontId="14" fillId="39" borderId="63" applyNumberFormat="0" applyProtection="0">
      <alignment horizontal="left" vertical="top" indent="1"/>
    </xf>
    <xf numFmtId="0" fontId="14" fillId="38" borderId="63" applyNumberFormat="0" applyProtection="0">
      <alignment horizontal="left" vertical="top" indent="1"/>
    </xf>
    <xf numFmtId="0" fontId="14" fillId="35" borderId="63" applyNumberFormat="0" applyProtection="0">
      <alignment horizontal="left" vertical="top" indent="1"/>
    </xf>
    <xf numFmtId="4" fontId="10" fillId="36" borderId="63" applyNumberFormat="0" applyProtection="0">
      <alignment horizontal="right" vertical="center"/>
    </xf>
    <xf numFmtId="4" fontId="10" fillId="32" borderId="63" applyNumberFormat="0" applyProtection="0">
      <alignment horizontal="right" vertical="center"/>
    </xf>
    <xf numFmtId="4" fontId="10" fillId="31" borderId="63" applyNumberFormat="0" applyProtection="0">
      <alignment horizontal="right" vertical="center"/>
    </xf>
    <xf numFmtId="4" fontId="10" fillId="30" borderId="63" applyNumberFormat="0" applyProtection="0">
      <alignment horizontal="right" vertical="center"/>
    </xf>
    <xf numFmtId="4" fontId="10" fillId="29" borderId="63" applyNumberFormat="0" applyProtection="0">
      <alignment horizontal="right" vertical="center"/>
    </xf>
    <xf numFmtId="4" fontId="10" fillId="28" borderId="63" applyNumberFormat="0" applyProtection="0">
      <alignment horizontal="right" vertical="center"/>
    </xf>
    <xf numFmtId="4" fontId="10" fillId="27" borderId="63" applyNumberFormat="0" applyProtection="0">
      <alignment horizontal="right" vertical="center"/>
    </xf>
    <xf numFmtId="4" fontId="10" fillId="26" borderId="63" applyNumberFormat="0" applyProtection="0">
      <alignment horizontal="right" vertical="center"/>
    </xf>
    <xf numFmtId="4" fontId="10" fillId="25" borderId="63" applyNumberFormat="0" applyProtection="0">
      <alignment horizontal="right" vertical="center"/>
    </xf>
    <xf numFmtId="4" fontId="10" fillId="24" borderId="63" applyNumberFormat="0" applyProtection="0">
      <alignment horizontal="right" vertical="center"/>
    </xf>
    <xf numFmtId="0" fontId="11" fillId="19" borderId="63" applyNumberFormat="0" applyProtection="0">
      <alignment horizontal="left" vertical="top" indent="1"/>
    </xf>
    <xf numFmtId="4" fontId="26" fillId="19" borderId="63" applyNumberFormat="0" applyProtection="0">
      <alignment vertical="center"/>
    </xf>
    <xf numFmtId="0" fontId="14" fillId="84" borderId="55" applyNumberFormat="0">
      <protection locked="0"/>
    </xf>
    <xf numFmtId="4" fontId="17" fillId="0" borderId="62" applyNumberFormat="0" applyProtection="0">
      <alignment horizontal="left" vertical="center" indent="1"/>
    </xf>
    <xf numFmtId="0" fontId="7" fillId="0" borderId="0"/>
    <xf numFmtId="0" fontId="7" fillId="0" borderId="0"/>
    <xf numFmtId="4" fontId="17" fillId="0" borderId="64" applyNumberFormat="0" applyProtection="0">
      <alignment horizontal="left" vertical="center" indent="1"/>
    </xf>
    <xf numFmtId="4" fontId="19" fillId="22" borderId="79" applyNumberFormat="0" applyProtection="0">
      <alignment horizontal="left" vertical="center"/>
    </xf>
    <xf numFmtId="0" fontId="18" fillId="0" borderId="70" applyNumberFormat="0" applyProtection="0">
      <alignment horizontal="left" vertical="center" indent="2"/>
    </xf>
    <xf numFmtId="4" fontId="25" fillId="18" borderId="70" applyNumberFormat="0" applyProtection="0">
      <alignment horizontal="right" vertical="center" wrapText="1"/>
    </xf>
    <xf numFmtId="4" fontId="10" fillId="31" borderId="80" applyNumberFormat="0" applyProtection="0">
      <alignment horizontal="right" vertical="center"/>
    </xf>
    <xf numFmtId="0" fontId="14" fillId="39" borderId="80" applyNumberFormat="0" applyProtection="0">
      <alignment horizontal="left" vertical="top" indent="1"/>
    </xf>
    <xf numFmtId="0" fontId="14" fillId="84" borderId="70" applyNumberFormat="0">
      <protection locked="0"/>
    </xf>
    <xf numFmtId="4" fontId="19" fillId="22" borderId="70" applyNumberFormat="0" applyProtection="0">
      <alignment horizontal="left" vertical="center"/>
    </xf>
    <xf numFmtId="4" fontId="25" fillId="18" borderId="70" applyNumberFormat="0" applyProtection="0">
      <alignment horizontal="right" vertical="center" wrapText="1"/>
    </xf>
    <xf numFmtId="0" fontId="11" fillId="19" borderId="80" applyNumberFormat="0" applyProtection="0">
      <alignment horizontal="left" vertical="top" indent="1"/>
    </xf>
    <xf numFmtId="4" fontId="26" fillId="19" borderId="80" applyNumberFormat="0" applyProtection="0">
      <alignment vertical="center"/>
    </xf>
    <xf numFmtId="0" fontId="6" fillId="0" borderId="0"/>
    <xf numFmtId="44" fontId="6" fillId="0" borderId="0" applyFont="0" applyFill="0" applyBorder="0" applyAlignment="0" applyProtection="0"/>
    <xf numFmtId="4" fontId="10" fillId="34" borderId="70" applyNumberFormat="0" applyProtection="0">
      <alignment horizontal="left" vertical="center" indent="1"/>
    </xf>
    <xf numFmtId="4" fontId="25" fillId="18" borderId="79" applyNumberFormat="0" applyProtection="0">
      <alignment horizontal="left" vertical="center" indent="1"/>
    </xf>
    <xf numFmtId="0" fontId="18" fillId="0" borderId="79" applyNumberFormat="0" applyProtection="0">
      <alignment horizontal="left" vertical="center" indent="2"/>
    </xf>
    <xf numFmtId="0" fontId="14" fillId="38" borderId="80" applyNumberFormat="0" applyProtection="0">
      <alignment horizontal="left" vertical="top" indent="1"/>
    </xf>
    <xf numFmtId="0" fontId="18" fillId="0" borderId="79" applyNumberFormat="0" applyProtection="0">
      <alignment horizontal="left" vertical="center" indent="2"/>
    </xf>
    <xf numFmtId="0" fontId="14" fillId="35" borderId="80" applyNumberFormat="0" applyProtection="0">
      <alignment horizontal="left" vertical="top" indent="1"/>
    </xf>
    <xf numFmtId="0" fontId="18" fillId="0" borderId="79" applyNumberFormat="0" applyProtection="0">
      <alignment horizontal="left" vertical="center" indent="2"/>
    </xf>
    <xf numFmtId="4" fontId="10" fillId="36" borderId="80" applyNumberFormat="0" applyProtection="0">
      <alignment horizontal="right" vertical="center"/>
    </xf>
    <xf numFmtId="4" fontId="10" fillId="34" borderId="79" applyNumberFormat="0" applyProtection="0">
      <alignment horizontal="left" vertical="center" indent="1"/>
    </xf>
    <xf numFmtId="4" fontId="11" fillId="33" borderId="79" applyNumberFormat="0" applyProtection="0">
      <alignment horizontal="left" vertical="center" indent="1"/>
    </xf>
    <xf numFmtId="4" fontId="10" fillId="32" borderId="80" applyNumberFormat="0" applyProtection="0">
      <alignment horizontal="right" vertical="center"/>
    </xf>
    <xf numFmtId="0" fontId="19" fillId="44" borderId="70" applyNumberFormat="0" applyProtection="0">
      <alignment horizontal="center" vertical="top" wrapText="1"/>
    </xf>
    <xf numFmtId="0" fontId="19" fillId="43" borderId="70" applyNumberFormat="0" applyProtection="0">
      <alignment horizontal="center" vertical="center" wrapText="1"/>
    </xf>
    <xf numFmtId="4" fontId="10" fillId="30" borderId="80" applyNumberFormat="0" applyProtection="0">
      <alignment horizontal="right" vertical="center"/>
    </xf>
    <xf numFmtId="4" fontId="10" fillId="29" borderId="80" applyNumberFormat="0" applyProtection="0">
      <alignment horizontal="right" vertical="center"/>
    </xf>
    <xf numFmtId="4" fontId="10" fillId="28" borderId="80" applyNumberFormat="0" applyProtection="0">
      <alignment horizontal="right" vertical="center"/>
    </xf>
    <xf numFmtId="4" fontId="10" fillId="27" borderId="80" applyNumberFormat="0" applyProtection="0">
      <alignment horizontal="right" vertical="center"/>
    </xf>
    <xf numFmtId="4" fontId="10" fillId="26" borderId="80" applyNumberFormat="0" applyProtection="0">
      <alignment horizontal="right" vertical="center"/>
    </xf>
    <xf numFmtId="4" fontId="10" fillId="25" borderId="80" applyNumberFormat="0" applyProtection="0">
      <alignment horizontal="right" vertical="center"/>
    </xf>
    <xf numFmtId="4" fontId="17" fillId="0" borderId="70" applyNumberFormat="0" applyProtection="0">
      <alignment horizontal="right" vertical="center" wrapText="1"/>
    </xf>
    <xf numFmtId="4" fontId="10" fillId="24" borderId="80" applyNumberFormat="0" applyProtection="0">
      <alignment horizontal="right" vertical="center"/>
    </xf>
    <xf numFmtId="4" fontId="25" fillId="18" borderId="79" applyNumberFormat="0" applyProtection="0">
      <alignment horizontal="right" vertical="center" wrapText="1"/>
    </xf>
    <xf numFmtId="0" fontId="18" fillId="0" borderId="70" applyNumberFormat="0" applyProtection="0">
      <alignment horizontal="left" vertical="center" indent="2"/>
    </xf>
    <xf numFmtId="0" fontId="18" fillId="0" borderId="70" applyNumberFormat="0" applyProtection="0">
      <alignment horizontal="left" vertical="center" indent="2"/>
    </xf>
    <xf numFmtId="0" fontId="18" fillId="0" borderId="70" applyNumberFormat="0" applyProtection="0">
      <alignment horizontal="left" vertical="center" indent="2"/>
    </xf>
    <xf numFmtId="4" fontId="25" fillId="18" borderId="70" applyNumberFormat="0" applyProtection="0">
      <alignment horizontal="left" vertical="center" indent="1"/>
    </xf>
    <xf numFmtId="4" fontId="11" fillId="33" borderId="70" applyNumberFormat="0" applyProtection="0">
      <alignment horizontal="left" vertical="center" indent="1"/>
    </xf>
    <xf numFmtId="0" fontId="6" fillId="0" borderId="0"/>
    <xf numFmtId="0" fontId="6" fillId="0" borderId="0"/>
    <xf numFmtId="4" fontId="26" fillId="19" borderId="67" applyNumberFormat="0" applyProtection="0">
      <alignment vertical="center"/>
    </xf>
    <xf numFmtId="0" fontId="11" fillId="19" borderId="67" applyNumberFormat="0" applyProtection="0">
      <alignment horizontal="left" vertical="top" indent="1"/>
    </xf>
    <xf numFmtId="4" fontId="10" fillId="24" borderId="67" applyNumberFormat="0" applyProtection="0">
      <alignment horizontal="right" vertical="center"/>
    </xf>
    <xf numFmtId="4" fontId="10" fillId="25" borderId="67" applyNumberFormat="0" applyProtection="0">
      <alignment horizontal="right" vertical="center"/>
    </xf>
    <xf numFmtId="4" fontId="10" fillId="26" borderId="67" applyNumberFormat="0" applyProtection="0">
      <alignment horizontal="right" vertical="center"/>
    </xf>
    <xf numFmtId="4" fontId="10" fillId="27" borderId="67" applyNumberFormat="0" applyProtection="0">
      <alignment horizontal="right" vertical="center"/>
    </xf>
    <xf numFmtId="4" fontId="10" fillId="28" borderId="67" applyNumberFormat="0" applyProtection="0">
      <alignment horizontal="right" vertical="center"/>
    </xf>
    <xf numFmtId="4" fontId="10" fillId="29" borderId="67" applyNumberFormat="0" applyProtection="0">
      <alignment horizontal="right" vertical="center"/>
    </xf>
    <xf numFmtId="4" fontId="10" fillId="30" borderId="67" applyNumberFormat="0" applyProtection="0">
      <alignment horizontal="right" vertical="center"/>
    </xf>
    <xf numFmtId="4" fontId="10" fillId="31" borderId="67" applyNumberFormat="0" applyProtection="0">
      <alignment horizontal="right" vertical="center"/>
    </xf>
    <xf numFmtId="4" fontId="10" fillId="32" borderId="67" applyNumberFormat="0" applyProtection="0">
      <alignment horizontal="right" vertical="center"/>
    </xf>
    <xf numFmtId="4" fontId="10" fillId="36" borderId="67" applyNumberFormat="0" applyProtection="0">
      <alignment horizontal="right" vertical="center"/>
    </xf>
    <xf numFmtId="0" fontId="14" fillId="35" borderId="67" applyNumberFormat="0" applyProtection="0">
      <alignment horizontal="left" vertical="top" indent="1"/>
    </xf>
    <xf numFmtId="0" fontId="14" fillId="38" borderId="67" applyNumberFormat="0" applyProtection="0">
      <alignment horizontal="left" vertical="top" indent="1"/>
    </xf>
    <xf numFmtId="0" fontId="14" fillId="39" borderId="67" applyNumberFormat="0" applyProtection="0">
      <alignment horizontal="left" vertical="top" indent="1"/>
    </xf>
    <xf numFmtId="0" fontId="14" fillId="3" borderId="67" applyNumberFormat="0" applyProtection="0">
      <alignment horizontal="left" vertical="top" indent="1"/>
    </xf>
    <xf numFmtId="4" fontId="10" fillId="40" borderId="67" applyNumberFormat="0" applyProtection="0">
      <alignment vertical="center"/>
    </xf>
    <xf numFmtId="4" fontId="31" fillId="40" borderId="67" applyNumberFormat="0" applyProtection="0">
      <alignment vertical="center"/>
    </xf>
    <xf numFmtId="0" fontId="10" fillId="40" borderId="67" applyNumberFormat="0" applyProtection="0">
      <alignment horizontal="left" vertical="top" indent="1"/>
    </xf>
    <xf numFmtId="4" fontId="31" fillId="41" borderId="67" applyNumberFormat="0" applyProtection="0">
      <alignment horizontal="right" vertical="center"/>
    </xf>
    <xf numFmtId="4" fontId="40" fillId="41" borderId="67" applyNumberFormat="0" applyProtection="0">
      <alignment horizontal="right" vertical="center"/>
    </xf>
    <xf numFmtId="0" fontId="6" fillId="0" borderId="0"/>
    <xf numFmtId="44" fontId="6" fillId="0" borderId="0" applyFont="0" applyFill="0" applyBorder="0" applyAlignment="0" applyProtection="0"/>
    <xf numFmtId="4" fontId="40" fillId="41" borderId="69" applyNumberFormat="0" applyProtection="0">
      <alignment horizontal="right" vertical="center"/>
    </xf>
    <xf numFmtId="4" fontId="31" fillId="41" borderId="69" applyNumberFormat="0" applyProtection="0">
      <alignment horizontal="right" vertical="center"/>
    </xf>
    <xf numFmtId="0" fontId="10" fillId="40" borderId="69" applyNumberFormat="0" applyProtection="0">
      <alignment horizontal="left" vertical="top" indent="1"/>
    </xf>
    <xf numFmtId="4" fontId="31" fillId="40" borderId="69" applyNumberFormat="0" applyProtection="0">
      <alignment vertical="center"/>
    </xf>
    <xf numFmtId="4" fontId="10" fillId="40" borderId="69" applyNumberFormat="0" applyProtection="0">
      <alignment vertical="center"/>
    </xf>
    <xf numFmtId="0" fontId="14" fillId="3" borderId="69" applyNumberFormat="0" applyProtection="0">
      <alignment horizontal="left" vertical="top" indent="1"/>
    </xf>
    <xf numFmtId="0" fontId="14" fillId="39" borderId="69" applyNumberFormat="0" applyProtection="0">
      <alignment horizontal="left" vertical="top" indent="1"/>
    </xf>
    <xf numFmtId="0" fontId="14" fillId="38" borderId="69" applyNumberFormat="0" applyProtection="0">
      <alignment horizontal="left" vertical="top" indent="1"/>
    </xf>
    <xf numFmtId="0" fontId="14" fillId="35" borderId="69" applyNumberFormat="0" applyProtection="0">
      <alignment horizontal="left" vertical="top" indent="1"/>
    </xf>
    <xf numFmtId="4" fontId="10" fillId="36" borderId="69" applyNumberFormat="0" applyProtection="0">
      <alignment horizontal="right" vertical="center"/>
    </xf>
    <xf numFmtId="4" fontId="10" fillId="32" borderId="69" applyNumberFormat="0" applyProtection="0">
      <alignment horizontal="right" vertical="center"/>
    </xf>
    <xf numFmtId="4" fontId="10" fillId="31" borderId="69" applyNumberFormat="0" applyProtection="0">
      <alignment horizontal="right" vertical="center"/>
    </xf>
    <xf numFmtId="4" fontId="10" fillId="30" borderId="69" applyNumberFormat="0" applyProtection="0">
      <alignment horizontal="right" vertical="center"/>
    </xf>
    <xf numFmtId="4" fontId="10" fillId="29" borderId="69" applyNumberFormat="0" applyProtection="0">
      <alignment horizontal="right" vertical="center"/>
    </xf>
    <xf numFmtId="4" fontId="10" fillId="28" borderId="69" applyNumberFormat="0" applyProtection="0">
      <alignment horizontal="right" vertical="center"/>
    </xf>
    <xf numFmtId="4" fontId="10" fillId="27" borderId="69" applyNumberFormat="0" applyProtection="0">
      <alignment horizontal="right" vertical="center"/>
    </xf>
    <xf numFmtId="4" fontId="10" fillId="26" borderId="69" applyNumberFormat="0" applyProtection="0">
      <alignment horizontal="right" vertical="center"/>
    </xf>
    <xf numFmtId="4" fontId="10" fillId="25" borderId="69" applyNumberFormat="0" applyProtection="0">
      <alignment horizontal="right" vertical="center"/>
    </xf>
    <xf numFmtId="4" fontId="10" fillId="24" borderId="69" applyNumberFormat="0" applyProtection="0">
      <alignment horizontal="right" vertical="center"/>
    </xf>
    <xf numFmtId="0" fontId="11" fillId="19" borderId="69" applyNumberFormat="0" applyProtection="0">
      <alignment horizontal="left" vertical="top" indent="1"/>
    </xf>
    <xf numFmtId="4" fontId="26" fillId="19" borderId="69" applyNumberFormat="0" applyProtection="0">
      <alignment vertical="center"/>
    </xf>
    <xf numFmtId="4" fontId="17" fillId="0" borderId="68" applyNumberFormat="0" applyProtection="0">
      <alignment horizontal="left" vertical="center" indent="1"/>
    </xf>
    <xf numFmtId="0" fontId="6" fillId="0" borderId="0"/>
    <xf numFmtId="0" fontId="6" fillId="0" borderId="0"/>
    <xf numFmtId="4" fontId="17" fillId="0" borderId="70" applyNumberFormat="0" applyProtection="0">
      <alignment horizontal="left" vertical="center" indent="1"/>
    </xf>
    <xf numFmtId="0" fontId="6" fillId="0" borderId="0"/>
    <xf numFmtId="44" fontId="6" fillId="0" borderId="0" applyFont="0" applyFill="0" applyBorder="0" applyAlignment="0" applyProtection="0"/>
    <xf numFmtId="4" fontId="10" fillId="24" borderId="71" applyNumberFormat="0" applyProtection="0">
      <alignment horizontal="right" vertical="center"/>
    </xf>
    <xf numFmtId="4" fontId="26" fillId="19" borderId="71" applyNumberFormat="0" applyProtection="0">
      <alignment vertical="center"/>
    </xf>
    <xf numFmtId="4" fontId="10" fillId="36" borderId="71" applyNumberFormat="0" applyProtection="0">
      <alignment horizontal="right" vertical="center"/>
    </xf>
    <xf numFmtId="0" fontId="14" fillId="35" borderId="71" applyNumberFormat="0" applyProtection="0">
      <alignment horizontal="left" vertical="top" indent="1"/>
    </xf>
    <xf numFmtId="0" fontId="14" fillId="38" borderId="71" applyNumberFormat="0" applyProtection="0">
      <alignment horizontal="left" vertical="top" indent="1"/>
    </xf>
    <xf numFmtId="0" fontId="14" fillId="39" borderId="71" applyNumberFormat="0" applyProtection="0">
      <alignment horizontal="left" vertical="top" indent="1"/>
    </xf>
    <xf numFmtId="0" fontId="14" fillId="3" borderId="71" applyNumberFormat="0" applyProtection="0">
      <alignment horizontal="left" vertical="top" indent="1"/>
    </xf>
    <xf numFmtId="4" fontId="10" fillId="40" borderId="71" applyNumberFormat="0" applyProtection="0">
      <alignment vertical="center"/>
    </xf>
    <xf numFmtId="4" fontId="31" fillId="40" borderId="71" applyNumberFormat="0" applyProtection="0">
      <alignment vertical="center"/>
    </xf>
    <xf numFmtId="0" fontId="10" fillId="40" borderId="71" applyNumberFormat="0" applyProtection="0">
      <alignment horizontal="left" vertical="top" indent="1"/>
    </xf>
    <xf numFmtId="4" fontId="31" fillId="41" borderId="71" applyNumberFormat="0" applyProtection="0">
      <alignment horizontal="right" vertical="center"/>
    </xf>
    <xf numFmtId="4" fontId="40" fillId="41" borderId="71" applyNumberFormat="0" applyProtection="0">
      <alignment horizontal="right" vertical="center"/>
    </xf>
    <xf numFmtId="4" fontId="10" fillId="30" borderId="71" applyNumberFormat="0" applyProtection="0">
      <alignment horizontal="right" vertical="center"/>
    </xf>
    <xf numFmtId="0" fontId="6" fillId="0" borderId="0"/>
    <xf numFmtId="44" fontId="6" fillId="0" borderId="0" applyFont="0" applyFill="0" applyBorder="0" applyAlignment="0" applyProtection="0"/>
    <xf numFmtId="4" fontId="10" fillId="32" borderId="71" applyNumberFormat="0" applyProtection="0">
      <alignment horizontal="right" vertical="center"/>
    </xf>
    <xf numFmtId="4" fontId="10" fillId="29" borderId="71" applyNumberFormat="0" applyProtection="0">
      <alignment horizontal="right" vertical="center"/>
    </xf>
    <xf numFmtId="4" fontId="10" fillId="25" borderId="71" applyNumberFormat="0" applyProtection="0">
      <alignment horizontal="right" vertical="center"/>
    </xf>
    <xf numFmtId="4" fontId="10" fillId="27" borderId="71" applyNumberFormat="0" applyProtection="0">
      <alignment horizontal="right" vertical="center"/>
    </xf>
    <xf numFmtId="0" fontId="11" fillId="19" borderId="71" applyNumberFormat="0" applyProtection="0">
      <alignment horizontal="left" vertical="top" indent="1"/>
    </xf>
    <xf numFmtId="0" fontId="6" fillId="0" borderId="0"/>
    <xf numFmtId="0" fontId="6" fillId="0" borderId="0"/>
    <xf numFmtId="4" fontId="10" fillId="28" borderId="71" applyNumberFormat="0" applyProtection="0">
      <alignment horizontal="right" vertical="center"/>
    </xf>
    <xf numFmtId="4" fontId="10" fillId="31" borderId="71" applyNumberFormat="0" applyProtection="0">
      <alignment horizontal="right" vertical="center"/>
    </xf>
    <xf numFmtId="4" fontId="10" fillId="26" borderId="71" applyNumberFormat="0" applyProtection="0">
      <alignment horizontal="right" vertical="center"/>
    </xf>
    <xf numFmtId="4" fontId="26" fillId="19" borderId="71" applyNumberFormat="0" applyProtection="0">
      <alignment vertical="center"/>
    </xf>
    <xf numFmtId="4" fontId="25" fillId="18" borderId="70" applyNumberFormat="0" applyProtection="0">
      <alignment horizontal="left" vertical="center" indent="1"/>
    </xf>
    <xf numFmtId="0" fontId="11" fillId="19" borderId="71" applyNumberFormat="0" applyProtection="0">
      <alignment horizontal="left" vertical="top" indent="1"/>
    </xf>
    <xf numFmtId="4" fontId="19" fillId="22" borderId="70" applyNumberFormat="0" applyProtection="0">
      <alignment horizontal="left" vertical="center"/>
    </xf>
    <xf numFmtId="4" fontId="10" fillId="24" borderId="71" applyNumberFormat="0" applyProtection="0">
      <alignment horizontal="right" vertical="center"/>
    </xf>
    <xf numFmtId="4" fontId="10" fillId="25" borderId="71" applyNumberFormat="0" applyProtection="0">
      <alignment horizontal="right" vertical="center"/>
    </xf>
    <xf numFmtId="4" fontId="10" fillId="26" borderId="71" applyNumberFormat="0" applyProtection="0">
      <alignment horizontal="right" vertical="center"/>
    </xf>
    <xf numFmtId="4" fontId="10" fillId="27" borderId="71" applyNumberFormat="0" applyProtection="0">
      <alignment horizontal="right" vertical="center"/>
    </xf>
    <xf numFmtId="4" fontId="10" fillId="28" borderId="71" applyNumberFormat="0" applyProtection="0">
      <alignment horizontal="right" vertical="center"/>
    </xf>
    <xf numFmtId="4" fontId="10" fillId="29" borderId="71" applyNumberFormat="0" applyProtection="0">
      <alignment horizontal="right" vertical="center"/>
    </xf>
    <xf numFmtId="4" fontId="10" fillId="30" borderId="71" applyNumberFormat="0" applyProtection="0">
      <alignment horizontal="right" vertical="center"/>
    </xf>
    <xf numFmtId="4" fontId="10" fillId="31" borderId="71" applyNumberFormat="0" applyProtection="0">
      <alignment horizontal="right" vertical="center"/>
    </xf>
    <xf numFmtId="4" fontId="10" fillId="32" borderId="71" applyNumberFormat="0" applyProtection="0">
      <alignment horizontal="right" vertical="center"/>
    </xf>
    <xf numFmtId="4" fontId="11" fillId="33" borderId="70" applyNumberFormat="0" applyProtection="0">
      <alignment horizontal="left" vertical="center" indent="1"/>
    </xf>
    <xf numFmtId="4" fontId="10" fillId="34" borderId="70" applyNumberFormat="0" applyProtection="0">
      <alignment horizontal="left" vertical="center" indent="1"/>
    </xf>
    <xf numFmtId="4" fontId="10" fillId="36" borderId="71" applyNumberFormat="0" applyProtection="0">
      <alignment horizontal="right" vertical="center"/>
    </xf>
    <xf numFmtId="0" fontId="18" fillId="0" borderId="70" applyNumberFormat="0" applyProtection="0">
      <alignment horizontal="left" vertical="center" indent="2"/>
    </xf>
    <xf numFmtId="0" fontId="14" fillId="35" borderId="71" applyNumberFormat="0" applyProtection="0">
      <alignment horizontal="left" vertical="top" indent="1"/>
    </xf>
    <xf numFmtId="0" fontId="18" fillId="0" borderId="70" applyNumberFormat="0" applyProtection="0">
      <alignment horizontal="left" vertical="center" indent="2"/>
    </xf>
    <xf numFmtId="0" fontId="14" fillId="38" borderId="71" applyNumberFormat="0" applyProtection="0">
      <alignment horizontal="left" vertical="top" indent="1"/>
    </xf>
    <xf numFmtId="0" fontId="18" fillId="0" borderId="70" applyNumberFormat="0" applyProtection="0">
      <alignment horizontal="left" vertical="center" indent="2"/>
    </xf>
    <xf numFmtId="0" fontId="14" fillId="39" borderId="71" applyNumberFormat="0" applyProtection="0">
      <alignment horizontal="left" vertical="top" indent="1"/>
    </xf>
    <xf numFmtId="0" fontId="18" fillId="0" borderId="70" applyNumberFormat="0" applyProtection="0">
      <alignment horizontal="left" vertical="center" indent="2"/>
    </xf>
    <xf numFmtId="0" fontId="14" fillId="3" borderId="71" applyNumberFormat="0" applyProtection="0">
      <alignment horizontal="left" vertical="top" indent="1"/>
    </xf>
    <xf numFmtId="4" fontId="10" fillId="40" borderId="71" applyNumberFormat="0" applyProtection="0">
      <alignment vertical="center"/>
    </xf>
    <xf numFmtId="4" fontId="31" fillId="40" borderId="71" applyNumberFormat="0" applyProtection="0">
      <alignment vertical="center"/>
    </xf>
    <xf numFmtId="0" fontId="10" fillId="40" borderId="71" applyNumberFormat="0" applyProtection="0">
      <alignment horizontal="left" vertical="top" indent="1"/>
    </xf>
    <xf numFmtId="4" fontId="17" fillId="0" borderId="70" applyNumberFormat="0" applyProtection="0">
      <alignment horizontal="right" vertical="center" wrapText="1"/>
    </xf>
    <xf numFmtId="4" fontId="31" fillId="41" borderId="71" applyNumberFormat="0" applyProtection="0">
      <alignment horizontal="right" vertical="center"/>
    </xf>
    <xf numFmtId="0" fontId="19" fillId="43" borderId="70" applyNumberFormat="0" applyProtection="0">
      <alignment horizontal="center" vertical="center" wrapText="1"/>
    </xf>
    <xf numFmtId="0" fontId="19" fillId="44" borderId="70" applyNumberFormat="0" applyProtection="0">
      <alignment horizontal="center" vertical="top" wrapText="1"/>
    </xf>
    <xf numFmtId="4" fontId="40" fillId="41" borderId="71" applyNumberFormat="0" applyProtection="0">
      <alignment horizontal="right" vertical="center"/>
    </xf>
    <xf numFmtId="4" fontId="40" fillId="41" borderId="73" applyNumberFormat="0" applyProtection="0">
      <alignment horizontal="right" vertical="center"/>
    </xf>
    <xf numFmtId="4" fontId="31" fillId="41" borderId="73" applyNumberFormat="0" applyProtection="0">
      <alignment horizontal="right" vertical="center"/>
    </xf>
    <xf numFmtId="0" fontId="10" fillId="40" borderId="73" applyNumberFormat="0" applyProtection="0">
      <alignment horizontal="left" vertical="top" indent="1"/>
    </xf>
    <xf numFmtId="4" fontId="31" fillId="40" borderId="73" applyNumberFormat="0" applyProtection="0">
      <alignment vertical="center"/>
    </xf>
    <xf numFmtId="4" fontId="10" fillId="40" borderId="73" applyNumberFormat="0" applyProtection="0">
      <alignment vertical="center"/>
    </xf>
    <xf numFmtId="0" fontId="14" fillId="3" borderId="73" applyNumberFormat="0" applyProtection="0">
      <alignment horizontal="left" vertical="top" indent="1"/>
    </xf>
    <xf numFmtId="0" fontId="14" fillId="39" borderId="73" applyNumberFormat="0" applyProtection="0">
      <alignment horizontal="left" vertical="top" indent="1"/>
    </xf>
    <xf numFmtId="0" fontId="14" fillId="38" borderId="73" applyNumberFormat="0" applyProtection="0">
      <alignment horizontal="left" vertical="top" indent="1"/>
    </xf>
    <xf numFmtId="0" fontId="14" fillId="35" borderId="73" applyNumberFormat="0" applyProtection="0">
      <alignment horizontal="left" vertical="top" indent="1"/>
    </xf>
    <xf numFmtId="4" fontId="10" fillId="36" borderId="73" applyNumberFormat="0" applyProtection="0">
      <alignment horizontal="right" vertical="center"/>
    </xf>
    <xf numFmtId="4" fontId="10" fillId="32" borderId="73" applyNumberFormat="0" applyProtection="0">
      <alignment horizontal="right" vertical="center"/>
    </xf>
    <xf numFmtId="4" fontId="10" fillId="31" borderId="73" applyNumberFormat="0" applyProtection="0">
      <alignment horizontal="right" vertical="center"/>
    </xf>
    <xf numFmtId="4" fontId="10" fillId="30" borderId="73" applyNumberFormat="0" applyProtection="0">
      <alignment horizontal="right" vertical="center"/>
    </xf>
    <xf numFmtId="4" fontId="10" fillId="29" borderId="73" applyNumberFormat="0" applyProtection="0">
      <alignment horizontal="right" vertical="center"/>
    </xf>
    <xf numFmtId="4" fontId="10" fillId="28" borderId="73" applyNumberFormat="0" applyProtection="0">
      <alignment horizontal="right" vertical="center"/>
    </xf>
    <xf numFmtId="4" fontId="10" fillId="27" borderId="73" applyNumberFormat="0" applyProtection="0">
      <alignment horizontal="right" vertical="center"/>
    </xf>
    <xf numFmtId="4" fontId="10" fillId="26" borderId="73" applyNumberFormat="0" applyProtection="0">
      <alignment horizontal="right" vertical="center"/>
    </xf>
    <xf numFmtId="4" fontId="10" fillId="25" borderId="73" applyNumberFormat="0" applyProtection="0">
      <alignment horizontal="right" vertical="center"/>
    </xf>
    <xf numFmtId="4" fontId="10" fillId="24" borderId="73" applyNumberFormat="0" applyProtection="0">
      <alignment horizontal="right" vertical="center"/>
    </xf>
    <xf numFmtId="0" fontId="11" fillId="19" borderId="73" applyNumberFormat="0" applyProtection="0">
      <alignment horizontal="left" vertical="top" indent="1"/>
    </xf>
    <xf numFmtId="4" fontId="26" fillId="19" borderId="73" applyNumberFormat="0" applyProtection="0">
      <alignment vertical="center"/>
    </xf>
    <xf numFmtId="0" fontId="14" fillId="84" borderId="70" applyNumberFormat="0">
      <protection locked="0"/>
    </xf>
    <xf numFmtId="4" fontId="17" fillId="0" borderId="72" applyNumberFormat="0" applyProtection="0">
      <alignment horizontal="left" vertical="center" indent="1"/>
    </xf>
    <xf numFmtId="4" fontId="17" fillId="0" borderId="74" applyNumberFormat="0" applyProtection="0">
      <alignment horizontal="left" vertical="center" indent="1"/>
    </xf>
    <xf numFmtId="4" fontId="10" fillId="24" borderId="73" applyNumberFormat="0" applyProtection="0">
      <alignment horizontal="right" vertical="center"/>
    </xf>
    <xf numFmtId="4" fontId="26" fillId="19" borderId="73" applyNumberFormat="0" applyProtection="0">
      <alignment vertical="center"/>
    </xf>
    <xf numFmtId="4" fontId="10" fillId="36" borderId="73" applyNumberFormat="0" applyProtection="0">
      <alignment horizontal="right" vertical="center"/>
    </xf>
    <xf numFmtId="0" fontId="14" fillId="35" borderId="73" applyNumberFormat="0" applyProtection="0">
      <alignment horizontal="left" vertical="top" indent="1"/>
    </xf>
    <xf numFmtId="0" fontId="14" fillId="38" borderId="73" applyNumberFormat="0" applyProtection="0">
      <alignment horizontal="left" vertical="top" indent="1"/>
    </xf>
    <xf numFmtId="0" fontId="14" fillId="39" borderId="73" applyNumberFormat="0" applyProtection="0">
      <alignment horizontal="left" vertical="top" indent="1"/>
    </xf>
    <xf numFmtId="0" fontId="14" fillId="3" borderId="73" applyNumberFormat="0" applyProtection="0">
      <alignment horizontal="left" vertical="top" indent="1"/>
    </xf>
    <xf numFmtId="4" fontId="10" fillId="40" borderId="73" applyNumberFormat="0" applyProtection="0">
      <alignment vertical="center"/>
    </xf>
    <xf numFmtId="4" fontId="31" fillId="40" borderId="73" applyNumberFormat="0" applyProtection="0">
      <alignment vertical="center"/>
    </xf>
    <xf numFmtId="0" fontId="10" fillId="40" borderId="73" applyNumberFormat="0" applyProtection="0">
      <alignment horizontal="left" vertical="top" indent="1"/>
    </xf>
    <xf numFmtId="4" fontId="31" fillId="41" borderId="73" applyNumberFormat="0" applyProtection="0">
      <alignment horizontal="right" vertical="center"/>
    </xf>
    <xf numFmtId="4" fontId="40" fillId="41" borderId="73" applyNumberFormat="0" applyProtection="0">
      <alignment horizontal="right" vertical="center"/>
    </xf>
    <xf numFmtId="4" fontId="10" fillId="30" borderId="73" applyNumberFormat="0" applyProtection="0">
      <alignment horizontal="right" vertical="center"/>
    </xf>
    <xf numFmtId="4" fontId="10" fillId="32" borderId="73" applyNumberFormat="0" applyProtection="0">
      <alignment horizontal="right" vertical="center"/>
    </xf>
    <xf numFmtId="4" fontId="10" fillId="29" borderId="73" applyNumberFormat="0" applyProtection="0">
      <alignment horizontal="right" vertical="center"/>
    </xf>
    <xf numFmtId="4" fontId="10" fillId="25" borderId="73" applyNumberFormat="0" applyProtection="0">
      <alignment horizontal="right" vertical="center"/>
    </xf>
    <xf numFmtId="4" fontId="10" fillId="27" borderId="73" applyNumberFormat="0" applyProtection="0">
      <alignment horizontal="right" vertical="center"/>
    </xf>
    <xf numFmtId="0" fontId="11" fillId="19" borderId="73" applyNumberFormat="0" applyProtection="0">
      <alignment horizontal="left" vertical="top" indent="1"/>
    </xf>
    <xf numFmtId="4" fontId="10" fillId="28" borderId="73" applyNumberFormat="0" applyProtection="0">
      <alignment horizontal="right" vertical="center"/>
    </xf>
    <xf numFmtId="4" fontId="10" fillId="31" borderId="73" applyNumberFormat="0" applyProtection="0">
      <alignment horizontal="right" vertical="center"/>
    </xf>
    <xf numFmtId="4" fontId="10" fillId="26" borderId="73" applyNumberFormat="0" applyProtection="0">
      <alignment horizontal="right" vertical="center"/>
    </xf>
    <xf numFmtId="4" fontId="26" fillId="19" borderId="76" applyNumberFormat="0" applyProtection="0">
      <alignment vertical="center"/>
    </xf>
    <xf numFmtId="0" fontId="11" fillId="19" borderId="76" applyNumberFormat="0" applyProtection="0">
      <alignment horizontal="left" vertical="top" indent="1"/>
    </xf>
    <xf numFmtId="4" fontId="10" fillId="24" borderId="76" applyNumberFormat="0" applyProtection="0">
      <alignment horizontal="right" vertical="center"/>
    </xf>
    <xf numFmtId="4" fontId="10" fillId="25" borderId="76" applyNumberFormat="0" applyProtection="0">
      <alignment horizontal="right" vertical="center"/>
    </xf>
    <xf numFmtId="4" fontId="10" fillId="26" borderId="76" applyNumberFormat="0" applyProtection="0">
      <alignment horizontal="right" vertical="center"/>
    </xf>
    <xf numFmtId="4" fontId="10" fillId="27" borderId="76" applyNumberFormat="0" applyProtection="0">
      <alignment horizontal="right" vertical="center"/>
    </xf>
    <xf numFmtId="4" fontId="10" fillId="28" borderId="76" applyNumberFormat="0" applyProtection="0">
      <alignment horizontal="right" vertical="center"/>
    </xf>
    <xf numFmtId="4" fontId="10" fillId="29" borderId="76" applyNumberFormat="0" applyProtection="0">
      <alignment horizontal="right" vertical="center"/>
    </xf>
    <xf numFmtId="4" fontId="10" fillId="30" borderId="76" applyNumberFormat="0" applyProtection="0">
      <alignment horizontal="right" vertical="center"/>
    </xf>
    <xf numFmtId="4" fontId="10" fillId="31" borderId="76" applyNumberFormat="0" applyProtection="0">
      <alignment horizontal="right" vertical="center"/>
    </xf>
    <xf numFmtId="4" fontId="10" fillId="32" borderId="76" applyNumberFormat="0" applyProtection="0">
      <alignment horizontal="right" vertical="center"/>
    </xf>
    <xf numFmtId="4" fontId="10" fillId="36" borderId="76" applyNumberFormat="0" applyProtection="0">
      <alignment horizontal="right" vertical="center"/>
    </xf>
    <xf numFmtId="0" fontId="14" fillId="35" borderId="76" applyNumberFormat="0" applyProtection="0">
      <alignment horizontal="left" vertical="top" indent="1"/>
    </xf>
    <xf numFmtId="0" fontId="14" fillId="38" borderId="76" applyNumberFormat="0" applyProtection="0">
      <alignment horizontal="left" vertical="top" indent="1"/>
    </xf>
    <xf numFmtId="0" fontId="14" fillId="39" borderId="76" applyNumberFormat="0" applyProtection="0">
      <alignment horizontal="left" vertical="top" indent="1"/>
    </xf>
    <xf numFmtId="0" fontId="14" fillId="3" borderId="76" applyNumberFormat="0" applyProtection="0">
      <alignment horizontal="left" vertical="top" indent="1"/>
    </xf>
    <xf numFmtId="4" fontId="10" fillId="40" borderId="76" applyNumberFormat="0" applyProtection="0">
      <alignment vertical="center"/>
    </xf>
    <xf numFmtId="4" fontId="31" fillId="40" borderId="76" applyNumberFormat="0" applyProtection="0">
      <alignment vertical="center"/>
    </xf>
    <xf numFmtId="0" fontId="10" fillId="40" borderId="76" applyNumberFormat="0" applyProtection="0">
      <alignment horizontal="left" vertical="top" indent="1"/>
    </xf>
    <xf numFmtId="4" fontId="31" fillId="41" borderId="76" applyNumberFormat="0" applyProtection="0">
      <alignment horizontal="right" vertical="center"/>
    </xf>
    <xf numFmtId="4" fontId="40" fillId="41" borderId="76" applyNumberFormat="0" applyProtection="0">
      <alignment horizontal="right" vertical="center"/>
    </xf>
    <xf numFmtId="4" fontId="40" fillId="41" borderId="78" applyNumberFormat="0" applyProtection="0">
      <alignment horizontal="right" vertical="center"/>
    </xf>
    <xf numFmtId="4" fontId="31" fillId="41" borderId="78" applyNumberFormat="0" applyProtection="0">
      <alignment horizontal="right" vertical="center"/>
    </xf>
    <xf numFmtId="0" fontId="10" fillId="40" borderId="78" applyNumberFormat="0" applyProtection="0">
      <alignment horizontal="left" vertical="top" indent="1"/>
    </xf>
    <xf numFmtId="4" fontId="31" fillId="40" borderId="78" applyNumberFormat="0" applyProtection="0">
      <alignment vertical="center"/>
    </xf>
    <xf numFmtId="4" fontId="10" fillId="40" borderId="78" applyNumberFormat="0" applyProtection="0">
      <alignment vertical="center"/>
    </xf>
    <xf numFmtId="0" fontId="14" fillId="3" borderId="78" applyNumberFormat="0" applyProtection="0">
      <alignment horizontal="left" vertical="top" indent="1"/>
    </xf>
    <xf numFmtId="0" fontId="14" fillId="39" borderId="78" applyNumberFormat="0" applyProtection="0">
      <alignment horizontal="left" vertical="top" indent="1"/>
    </xf>
    <xf numFmtId="0" fontId="14" fillId="38" borderId="78" applyNumberFormat="0" applyProtection="0">
      <alignment horizontal="left" vertical="top" indent="1"/>
    </xf>
    <xf numFmtId="0" fontId="14" fillId="35" borderId="78" applyNumberFormat="0" applyProtection="0">
      <alignment horizontal="left" vertical="top" indent="1"/>
    </xf>
    <xf numFmtId="4" fontId="10" fillId="36" borderId="78" applyNumberFormat="0" applyProtection="0">
      <alignment horizontal="right" vertical="center"/>
    </xf>
    <xf numFmtId="4" fontId="10" fillId="32" borderId="78" applyNumberFormat="0" applyProtection="0">
      <alignment horizontal="right" vertical="center"/>
    </xf>
    <xf numFmtId="4" fontId="10" fillId="31" borderId="78" applyNumberFormat="0" applyProtection="0">
      <alignment horizontal="right" vertical="center"/>
    </xf>
    <xf numFmtId="4" fontId="10" fillId="30" borderId="78" applyNumberFormat="0" applyProtection="0">
      <alignment horizontal="right" vertical="center"/>
    </xf>
    <xf numFmtId="4" fontId="10" fillId="29" borderId="78" applyNumberFormat="0" applyProtection="0">
      <alignment horizontal="right" vertical="center"/>
    </xf>
    <xf numFmtId="4" fontId="10" fillId="28" borderId="78" applyNumberFormat="0" applyProtection="0">
      <alignment horizontal="right" vertical="center"/>
    </xf>
    <xf numFmtId="4" fontId="10" fillId="27" borderId="78" applyNumberFormat="0" applyProtection="0">
      <alignment horizontal="right" vertical="center"/>
    </xf>
    <xf numFmtId="4" fontId="10" fillId="26" borderId="78" applyNumberFormat="0" applyProtection="0">
      <alignment horizontal="right" vertical="center"/>
    </xf>
    <xf numFmtId="4" fontId="10" fillId="25" borderId="78" applyNumberFormat="0" applyProtection="0">
      <alignment horizontal="right" vertical="center"/>
    </xf>
    <xf numFmtId="4" fontId="10" fillId="24" borderId="78" applyNumberFormat="0" applyProtection="0">
      <alignment horizontal="right" vertical="center"/>
    </xf>
    <xf numFmtId="0" fontId="11" fillId="19" borderId="78" applyNumberFormat="0" applyProtection="0">
      <alignment horizontal="left" vertical="top" indent="1"/>
    </xf>
    <xf numFmtId="4" fontId="26" fillId="19" borderId="78" applyNumberFormat="0" applyProtection="0">
      <alignment vertical="center"/>
    </xf>
    <xf numFmtId="4" fontId="17" fillId="0" borderId="77" applyNumberFormat="0" applyProtection="0">
      <alignment horizontal="left" vertical="center" indent="1"/>
    </xf>
    <xf numFmtId="4" fontId="17" fillId="0" borderId="79" applyNumberFormat="0" applyProtection="0">
      <alignment horizontal="left" vertical="center" indent="1"/>
    </xf>
    <xf numFmtId="4" fontId="10" fillId="24" borderId="78" applyNumberFormat="0" applyProtection="0">
      <alignment horizontal="right" vertical="center"/>
    </xf>
    <xf numFmtId="4" fontId="26" fillId="19" borderId="78" applyNumberFormat="0" applyProtection="0">
      <alignment vertical="center"/>
    </xf>
    <xf numFmtId="4" fontId="10" fillId="36" borderId="78" applyNumberFormat="0" applyProtection="0">
      <alignment horizontal="right" vertical="center"/>
    </xf>
    <xf numFmtId="0" fontId="14" fillId="35" borderId="78" applyNumberFormat="0" applyProtection="0">
      <alignment horizontal="left" vertical="top" indent="1"/>
    </xf>
    <xf numFmtId="0" fontId="14" fillId="38" borderId="78" applyNumberFormat="0" applyProtection="0">
      <alignment horizontal="left" vertical="top" indent="1"/>
    </xf>
    <xf numFmtId="0" fontId="14" fillId="39" borderId="78" applyNumberFormat="0" applyProtection="0">
      <alignment horizontal="left" vertical="top" indent="1"/>
    </xf>
    <xf numFmtId="0" fontId="14" fillId="3" borderId="78" applyNumberFormat="0" applyProtection="0">
      <alignment horizontal="left" vertical="top" indent="1"/>
    </xf>
    <xf numFmtId="4" fontId="10" fillId="40" borderId="78" applyNumberFormat="0" applyProtection="0">
      <alignment vertical="center"/>
    </xf>
    <xf numFmtId="4" fontId="31" fillId="40" borderId="78" applyNumberFormat="0" applyProtection="0">
      <alignment vertical="center"/>
    </xf>
    <xf numFmtId="0" fontId="10" fillId="40" borderId="78" applyNumberFormat="0" applyProtection="0">
      <alignment horizontal="left" vertical="top" indent="1"/>
    </xf>
    <xf numFmtId="4" fontId="31" fillId="41" borderId="78" applyNumberFormat="0" applyProtection="0">
      <alignment horizontal="right" vertical="center"/>
    </xf>
    <xf numFmtId="4" fontId="40" fillId="41" borderId="78" applyNumberFormat="0" applyProtection="0">
      <alignment horizontal="right" vertical="center"/>
    </xf>
    <xf numFmtId="4" fontId="10" fillId="30" borderId="78" applyNumberFormat="0" applyProtection="0">
      <alignment horizontal="right" vertical="center"/>
    </xf>
    <xf numFmtId="4" fontId="10" fillId="32" borderId="78" applyNumberFormat="0" applyProtection="0">
      <alignment horizontal="right" vertical="center"/>
    </xf>
    <xf numFmtId="4" fontId="10" fillId="29" borderId="78" applyNumberFormat="0" applyProtection="0">
      <alignment horizontal="right" vertical="center"/>
    </xf>
    <xf numFmtId="4" fontId="10" fillId="25" borderId="78" applyNumberFormat="0" applyProtection="0">
      <alignment horizontal="right" vertical="center"/>
    </xf>
    <xf numFmtId="4" fontId="10" fillId="27" borderId="78" applyNumberFormat="0" applyProtection="0">
      <alignment horizontal="right" vertical="center"/>
    </xf>
    <xf numFmtId="0" fontId="11" fillId="19" borderId="78" applyNumberFormat="0" applyProtection="0">
      <alignment horizontal="left" vertical="top" indent="1"/>
    </xf>
    <xf numFmtId="4" fontId="10" fillId="28" borderId="78" applyNumberFormat="0" applyProtection="0">
      <alignment horizontal="right" vertical="center"/>
    </xf>
    <xf numFmtId="4" fontId="10" fillId="31" borderId="78" applyNumberFormat="0" applyProtection="0">
      <alignment horizontal="right" vertical="center"/>
    </xf>
    <xf numFmtId="4" fontId="10" fillId="26" borderId="78" applyNumberFormat="0" applyProtection="0">
      <alignment horizontal="right" vertical="center"/>
    </xf>
    <xf numFmtId="0" fontId="18" fillId="0" borderId="79" applyNumberFormat="0" applyProtection="0">
      <alignment horizontal="left" vertical="center" indent="2"/>
    </xf>
    <xf numFmtId="0" fontId="14" fillId="3" borderId="80" applyNumberFormat="0" applyProtection="0">
      <alignment horizontal="left" vertical="top" indent="1"/>
    </xf>
    <xf numFmtId="4" fontId="10" fillId="40" borderId="80" applyNumberFormat="0" applyProtection="0">
      <alignment vertical="center"/>
    </xf>
    <xf numFmtId="4" fontId="31" fillId="40" borderId="80" applyNumberFormat="0" applyProtection="0">
      <alignment vertical="center"/>
    </xf>
    <xf numFmtId="0" fontId="10" fillId="40" borderId="80" applyNumberFormat="0" applyProtection="0">
      <alignment horizontal="left" vertical="top" indent="1"/>
    </xf>
    <xf numFmtId="4" fontId="17" fillId="0" borderId="79" applyNumberFormat="0" applyProtection="0">
      <alignment horizontal="right" vertical="center" wrapText="1"/>
    </xf>
    <xf numFmtId="4" fontId="31" fillId="41" borderId="80" applyNumberFormat="0" applyProtection="0">
      <alignment horizontal="right" vertical="center"/>
    </xf>
    <xf numFmtId="0" fontId="19" fillId="43" borderId="79" applyNumberFormat="0" applyProtection="0">
      <alignment horizontal="center" vertical="center" wrapText="1"/>
    </xf>
    <xf numFmtId="0" fontId="19" fillId="44" borderId="79" applyNumberFormat="0" applyProtection="0">
      <alignment horizontal="center" vertical="top" wrapText="1"/>
    </xf>
    <xf numFmtId="4" fontId="40" fillId="41" borderId="80" applyNumberFormat="0" applyProtection="0">
      <alignment horizontal="right" vertical="center"/>
    </xf>
    <xf numFmtId="4" fontId="40" fillId="41" borderId="82" applyNumberFormat="0" applyProtection="0">
      <alignment horizontal="right" vertical="center"/>
    </xf>
    <xf numFmtId="4" fontId="31" fillId="41" borderId="82" applyNumberFormat="0" applyProtection="0">
      <alignment horizontal="right" vertical="center"/>
    </xf>
    <xf numFmtId="0" fontId="10" fillId="40" borderId="82" applyNumberFormat="0" applyProtection="0">
      <alignment horizontal="left" vertical="top" indent="1"/>
    </xf>
    <xf numFmtId="4" fontId="31" fillId="40" borderId="82" applyNumberFormat="0" applyProtection="0">
      <alignment vertical="center"/>
    </xf>
    <xf numFmtId="4" fontId="10" fillId="40" borderId="82" applyNumberFormat="0" applyProtection="0">
      <alignment vertical="center"/>
    </xf>
    <xf numFmtId="0" fontId="14" fillId="3" borderId="82" applyNumberFormat="0" applyProtection="0">
      <alignment horizontal="left" vertical="top" indent="1"/>
    </xf>
    <xf numFmtId="0" fontId="14" fillId="39" borderId="82" applyNumberFormat="0" applyProtection="0">
      <alignment horizontal="left" vertical="top" indent="1"/>
    </xf>
    <xf numFmtId="0" fontId="14" fillId="38" borderId="82" applyNumberFormat="0" applyProtection="0">
      <alignment horizontal="left" vertical="top" indent="1"/>
    </xf>
    <xf numFmtId="0" fontId="14" fillId="35" borderId="82" applyNumberFormat="0" applyProtection="0">
      <alignment horizontal="left" vertical="top" indent="1"/>
    </xf>
    <xf numFmtId="4" fontId="10" fillId="36" borderId="82" applyNumberFormat="0" applyProtection="0">
      <alignment horizontal="right" vertical="center"/>
    </xf>
    <xf numFmtId="4" fontId="10" fillId="32" borderId="82" applyNumberFormat="0" applyProtection="0">
      <alignment horizontal="right" vertical="center"/>
    </xf>
    <xf numFmtId="4" fontId="10" fillId="31" borderId="82" applyNumberFormat="0" applyProtection="0">
      <alignment horizontal="right" vertical="center"/>
    </xf>
    <xf numFmtId="4" fontId="10" fillId="30" borderId="82" applyNumberFormat="0" applyProtection="0">
      <alignment horizontal="right" vertical="center"/>
    </xf>
    <xf numFmtId="4" fontId="10" fillId="29" borderId="82" applyNumberFormat="0" applyProtection="0">
      <alignment horizontal="right" vertical="center"/>
    </xf>
    <xf numFmtId="4" fontId="10" fillId="28" borderId="82" applyNumberFormat="0" applyProtection="0">
      <alignment horizontal="right" vertical="center"/>
    </xf>
    <xf numFmtId="4" fontId="10" fillId="27" borderId="82" applyNumberFormat="0" applyProtection="0">
      <alignment horizontal="right" vertical="center"/>
    </xf>
    <xf numFmtId="4" fontId="10" fillId="26" borderId="82" applyNumberFormat="0" applyProtection="0">
      <alignment horizontal="right" vertical="center"/>
    </xf>
    <xf numFmtId="4" fontId="10" fillId="25" borderId="82" applyNumberFormat="0" applyProtection="0">
      <alignment horizontal="right" vertical="center"/>
    </xf>
    <xf numFmtId="4" fontId="10" fillId="24" borderId="82" applyNumberFormat="0" applyProtection="0">
      <alignment horizontal="right" vertical="center"/>
    </xf>
    <xf numFmtId="0" fontId="11" fillId="19" borderId="82" applyNumberFormat="0" applyProtection="0">
      <alignment horizontal="left" vertical="top" indent="1"/>
    </xf>
    <xf numFmtId="4" fontId="26" fillId="19" borderId="82" applyNumberFormat="0" applyProtection="0">
      <alignment vertical="center"/>
    </xf>
    <xf numFmtId="0" fontId="14" fillId="84" borderId="79" applyNumberFormat="0">
      <protection locked="0"/>
    </xf>
    <xf numFmtId="4" fontId="17" fillId="0" borderId="81" applyNumberFormat="0" applyProtection="0">
      <alignment horizontal="left" vertical="center" indent="1"/>
    </xf>
    <xf numFmtId="4" fontId="17" fillId="0" borderId="83" applyNumberFormat="0" applyProtection="0">
      <alignment horizontal="left" vertical="center" indent="1"/>
    </xf>
    <xf numFmtId="4" fontId="10" fillId="24" borderId="84" applyNumberFormat="0" applyProtection="0">
      <alignment horizontal="right" vertical="center"/>
    </xf>
    <xf numFmtId="4" fontId="26" fillId="19" borderId="84" applyNumberFormat="0" applyProtection="0">
      <alignment vertical="center"/>
    </xf>
    <xf numFmtId="4" fontId="10" fillId="36" borderId="84" applyNumberFormat="0" applyProtection="0">
      <alignment horizontal="right" vertical="center"/>
    </xf>
    <xf numFmtId="0" fontId="14" fillId="35" borderId="84" applyNumberFormat="0" applyProtection="0">
      <alignment horizontal="left" vertical="top" indent="1"/>
    </xf>
    <xf numFmtId="0" fontId="14" fillId="38" borderId="84" applyNumberFormat="0" applyProtection="0">
      <alignment horizontal="left" vertical="top" indent="1"/>
    </xf>
    <xf numFmtId="0" fontId="14" fillId="39" borderId="84" applyNumberFormat="0" applyProtection="0">
      <alignment horizontal="left" vertical="top" indent="1"/>
    </xf>
    <xf numFmtId="0" fontId="14" fillId="3" borderId="84" applyNumberFormat="0" applyProtection="0">
      <alignment horizontal="left" vertical="top" indent="1"/>
    </xf>
    <xf numFmtId="4" fontId="10" fillId="40" borderId="84" applyNumberFormat="0" applyProtection="0">
      <alignment vertical="center"/>
    </xf>
    <xf numFmtId="4" fontId="31" fillId="40" borderId="84" applyNumberFormat="0" applyProtection="0">
      <alignment vertical="center"/>
    </xf>
    <xf numFmtId="0" fontId="10" fillId="40" borderId="84" applyNumberFormat="0" applyProtection="0">
      <alignment horizontal="left" vertical="top" indent="1"/>
    </xf>
    <xf numFmtId="4" fontId="31" fillId="41" borderId="84" applyNumberFormat="0" applyProtection="0">
      <alignment horizontal="right" vertical="center"/>
    </xf>
    <xf numFmtId="4" fontId="40" fillId="41" borderId="84" applyNumberFormat="0" applyProtection="0">
      <alignment horizontal="right" vertical="center"/>
    </xf>
    <xf numFmtId="4" fontId="10" fillId="30" borderId="84" applyNumberFormat="0" applyProtection="0">
      <alignment horizontal="right" vertical="center"/>
    </xf>
    <xf numFmtId="4" fontId="10" fillId="32" borderId="84" applyNumberFormat="0" applyProtection="0">
      <alignment horizontal="right" vertical="center"/>
    </xf>
    <xf numFmtId="4" fontId="10" fillId="29" borderId="84" applyNumberFormat="0" applyProtection="0">
      <alignment horizontal="right" vertical="center"/>
    </xf>
    <xf numFmtId="4" fontId="10" fillId="25" borderId="84" applyNumberFormat="0" applyProtection="0">
      <alignment horizontal="right" vertical="center"/>
    </xf>
    <xf numFmtId="4" fontId="10" fillId="27" borderId="84" applyNumberFormat="0" applyProtection="0">
      <alignment horizontal="right" vertical="center"/>
    </xf>
    <xf numFmtId="0" fontId="11" fillId="19" borderId="84" applyNumberFormat="0" applyProtection="0">
      <alignment horizontal="left" vertical="top" indent="1"/>
    </xf>
    <xf numFmtId="4" fontId="10" fillId="28" borderId="84" applyNumberFormat="0" applyProtection="0">
      <alignment horizontal="right" vertical="center"/>
    </xf>
    <xf numFmtId="4" fontId="10" fillId="31" borderId="84" applyNumberFormat="0" applyProtection="0">
      <alignment horizontal="right" vertical="center"/>
    </xf>
    <xf numFmtId="4" fontId="10" fillId="26" borderId="84" applyNumberFormat="0" applyProtection="0">
      <alignment horizontal="right" vertical="center"/>
    </xf>
    <xf numFmtId="0" fontId="5" fillId="0" borderId="0"/>
    <xf numFmtId="4" fontId="17" fillId="0" borderId="74" applyNumberFormat="0" applyProtection="0">
      <alignment horizontal="left" vertical="center" indent="1"/>
    </xf>
    <xf numFmtId="0" fontId="107" fillId="0" borderId="0"/>
    <xf numFmtId="0" fontId="62" fillId="0" borderId="0" applyNumberFormat="0" applyFill="0" applyBorder="0" applyAlignment="0" applyProtection="0"/>
    <xf numFmtId="0" fontId="109" fillId="0" borderId="44" applyNumberFormat="0" applyFill="0" applyAlignment="0" applyProtection="0"/>
    <xf numFmtId="0" fontId="110" fillId="0" borderId="45" applyNumberFormat="0" applyFill="0" applyAlignment="0" applyProtection="0"/>
    <xf numFmtId="0" fontId="111" fillId="0" borderId="46" applyNumberFormat="0" applyFill="0" applyAlignment="0" applyProtection="0"/>
    <xf numFmtId="0" fontId="111" fillId="0" borderId="0" applyNumberFormat="0" applyFill="0" applyBorder="0" applyAlignment="0" applyProtection="0"/>
    <xf numFmtId="0" fontId="112" fillId="52" borderId="0" applyNumberFormat="0" applyBorder="0" applyAlignment="0" applyProtection="0"/>
    <xf numFmtId="0" fontId="113" fillId="53" borderId="0" applyNumberFormat="0" applyBorder="0" applyAlignment="0" applyProtection="0"/>
    <xf numFmtId="0" fontId="114" fillId="54" borderId="0" applyNumberFormat="0" applyBorder="0" applyAlignment="0" applyProtection="0"/>
    <xf numFmtId="0" fontId="115" fillId="55" borderId="47" applyNumberFormat="0" applyAlignment="0" applyProtection="0"/>
    <xf numFmtId="0" fontId="116" fillId="56" borderId="48" applyNumberFormat="0" applyAlignment="0" applyProtection="0"/>
    <xf numFmtId="0" fontId="117" fillId="56" borderId="47" applyNumberFormat="0" applyAlignment="0" applyProtection="0"/>
    <xf numFmtId="0" fontId="118" fillId="0" borderId="49" applyNumberFormat="0" applyFill="0" applyAlignment="0" applyProtection="0"/>
    <xf numFmtId="0" fontId="119" fillId="57" borderId="50" applyNumberFormat="0" applyAlignment="0" applyProtection="0"/>
    <xf numFmtId="0" fontId="120" fillId="0" borderId="0" applyNumberFormat="0" applyFill="0" applyBorder="0" applyAlignment="0" applyProtection="0"/>
    <xf numFmtId="0" fontId="121" fillId="0" borderId="0" applyNumberFormat="0" applyFill="0" applyBorder="0" applyAlignment="0" applyProtection="0"/>
    <xf numFmtId="0" fontId="122" fillId="0" borderId="51" applyNumberFormat="0" applyFill="0" applyAlignment="0" applyProtection="0"/>
    <xf numFmtId="0" fontId="123" fillId="58"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123" fillId="59" borderId="0" applyNumberFormat="0" applyBorder="0" applyAlignment="0" applyProtection="0"/>
    <xf numFmtId="0" fontId="123" fillId="6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123" fillId="61" borderId="0" applyNumberFormat="0" applyBorder="0" applyAlignment="0" applyProtection="0"/>
    <xf numFmtId="0" fontId="123" fillId="62"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123" fillId="63" borderId="0" applyNumberFormat="0" applyBorder="0" applyAlignment="0" applyProtection="0"/>
    <xf numFmtId="0" fontId="123" fillId="64"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123" fillId="65" borderId="0" applyNumberFormat="0" applyBorder="0" applyAlignment="0" applyProtection="0"/>
    <xf numFmtId="0" fontId="123" fillId="66"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23" fillId="67" borderId="0" applyNumberFormat="0" applyBorder="0" applyAlignment="0" applyProtection="0"/>
    <xf numFmtId="0" fontId="123" fillId="68"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123" fillId="69" borderId="0" applyNumberFormat="0" applyBorder="0" applyAlignment="0" applyProtection="0"/>
    <xf numFmtId="0" fontId="14" fillId="0" borderId="0"/>
    <xf numFmtId="179" fontId="14" fillId="0" borderId="0"/>
    <xf numFmtId="0" fontId="14" fillId="0" borderId="0"/>
    <xf numFmtId="179" fontId="14" fillId="0" borderId="0"/>
    <xf numFmtId="0" fontId="14" fillId="0" borderId="0"/>
    <xf numFmtId="0" fontId="4" fillId="0" borderId="0"/>
    <xf numFmtId="9" fontId="14" fillId="0" borderId="0" applyFont="0" applyFill="0" applyBorder="0" applyAlignment="0" applyProtection="0"/>
    <xf numFmtId="43" fontId="14" fillId="0" borderId="0" applyFont="0" applyFill="0" applyBorder="0" applyAlignment="0" applyProtection="0"/>
    <xf numFmtId="0" fontId="4" fillId="0" borderId="0"/>
    <xf numFmtId="43" fontId="14" fillId="0" borderId="0" applyFont="0" applyFill="0" applyBorder="0" applyAlignment="0" applyProtection="0"/>
    <xf numFmtId="179" fontId="14" fillId="0" borderId="0"/>
    <xf numFmtId="179" fontId="14" fillId="0" borderId="0"/>
    <xf numFmtId="0" fontId="105" fillId="0" borderId="0"/>
    <xf numFmtId="43" fontId="105" fillId="0" borderId="0" applyFont="0" applyFill="0" applyBorder="0" applyAlignment="0" applyProtection="0"/>
    <xf numFmtId="0" fontId="4" fillId="0" borderId="0"/>
    <xf numFmtId="43" fontId="4" fillId="0" borderId="0" applyFont="0" applyFill="0" applyBorder="0" applyAlignment="0" applyProtection="0"/>
    <xf numFmtId="43" fontId="105" fillId="0" borderId="0" applyFont="0" applyFill="0" applyBorder="0" applyAlignment="0" applyProtection="0"/>
    <xf numFmtId="0" fontId="4" fillId="5" borderId="25" applyNumberFormat="0" applyFont="0" applyAlignment="0" applyProtection="0"/>
    <xf numFmtId="0" fontId="105" fillId="0" borderId="0"/>
    <xf numFmtId="9" fontId="4" fillId="0" borderId="0" applyFont="0" applyFill="0" applyBorder="0" applyAlignment="0" applyProtection="0"/>
    <xf numFmtId="43" fontId="107" fillId="0" borderId="0" applyFont="0" applyFill="0" applyBorder="0" applyAlignment="0" applyProtection="0"/>
    <xf numFmtId="9" fontId="107" fillId="0" borderId="0" applyFont="0" applyFill="0" applyBorder="0" applyAlignment="0" applyProtection="0"/>
    <xf numFmtId="0" fontId="105" fillId="0" borderId="0"/>
    <xf numFmtId="44" fontId="24" fillId="0" borderId="0" applyFont="0" applyFill="0" applyBorder="0" applyAlignment="0" applyProtection="0"/>
    <xf numFmtId="4" fontId="25" fillId="18" borderId="74" applyNumberFormat="0" applyProtection="0">
      <alignment horizontal="right" vertical="center" wrapText="1"/>
    </xf>
    <xf numFmtId="4" fontId="26" fillId="19" borderId="97" applyNumberFormat="0" applyProtection="0">
      <alignment vertical="center"/>
    </xf>
    <xf numFmtId="4" fontId="25" fillId="18" borderId="74" applyNumberFormat="0" applyProtection="0">
      <alignment horizontal="left" vertical="center" indent="1"/>
    </xf>
    <xf numFmtId="0" fontId="11" fillId="19" borderId="97" applyNumberFormat="0" applyProtection="0">
      <alignment horizontal="left" vertical="top" indent="1"/>
    </xf>
    <xf numFmtId="4" fontId="19" fillId="22" borderId="74" applyNumberFormat="0" applyProtection="0">
      <alignment horizontal="left" vertical="center"/>
    </xf>
    <xf numFmtId="4" fontId="10" fillId="24" borderId="97" applyNumberFormat="0" applyProtection="0">
      <alignment horizontal="right" vertical="center"/>
    </xf>
    <xf numFmtId="4" fontId="10" fillId="25" borderId="97" applyNumberFormat="0" applyProtection="0">
      <alignment horizontal="right" vertical="center"/>
    </xf>
    <xf numFmtId="4" fontId="10" fillId="26" borderId="97" applyNumberFormat="0" applyProtection="0">
      <alignment horizontal="right" vertical="center"/>
    </xf>
    <xf numFmtId="4" fontId="10" fillId="27" borderId="97" applyNumberFormat="0" applyProtection="0">
      <alignment horizontal="right" vertical="center"/>
    </xf>
    <xf numFmtId="4" fontId="10" fillId="28" borderId="97" applyNumberFormat="0" applyProtection="0">
      <alignment horizontal="right" vertical="center"/>
    </xf>
    <xf numFmtId="4" fontId="10" fillId="29" borderId="97" applyNumberFormat="0" applyProtection="0">
      <alignment horizontal="right" vertical="center"/>
    </xf>
    <xf numFmtId="4" fontId="10" fillId="30" borderId="97" applyNumberFormat="0" applyProtection="0">
      <alignment horizontal="right" vertical="center"/>
    </xf>
    <xf numFmtId="4" fontId="10" fillId="31" borderId="97" applyNumberFormat="0" applyProtection="0">
      <alignment horizontal="right" vertical="center"/>
    </xf>
    <xf numFmtId="4" fontId="10" fillId="32" borderId="97" applyNumberFormat="0" applyProtection="0">
      <alignment horizontal="right" vertical="center"/>
    </xf>
    <xf numFmtId="4" fontId="11" fillId="33" borderId="74" applyNumberFormat="0" applyProtection="0">
      <alignment horizontal="left" vertical="center" indent="1"/>
    </xf>
    <xf numFmtId="4" fontId="10" fillId="34" borderId="74" applyNumberFormat="0" applyProtection="0">
      <alignment horizontal="left" vertical="center" indent="1"/>
    </xf>
    <xf numFmtId="4" fontId="10" fillId="36" borderId="97" applyNumberFormat="0" applyProtection="0">
      <alignment horizontal="right" vertical="center"/>
    </xf>
    <xf numFmtId="0" fontId="18" fillId="0" borderId="74" applyNumberFormat="0" applyProtection="0">
      <alignment horizontal="left" vertical="center" indent="2"/>
    </xf>
    <xf numFmtId="0" fontId="14" fillId="35" borderId="97" applyNumberFormat="0" applyProtection="0">
      <alignment horizontal="left" vertical="top" indent="1"/>
    </xf>
    <xf numFmtId="0" fontId="18" fillId="0" borderId="74" applyNumberFormat="0" applyProtection="0">
      <alignment horizontal="left" vertical="center" indent="2"/>
    </xf>
    <xf numFmtId="0" fontId="14" fillId="38" borderId="97" applyNumberFormat="0" applyProtection="0">
      <alignment horizontal="left" vertical="top" indent="1"/>
    </xf>
    <xf numFmtId="0" fontId="18" fillId="0" borderId="74" applyNumberFormat="0" applyProtection="0">
      <alignment horizontal="left" vertical="center" indent="2"/>
    </xf>
    <xf numFmtId="0" fontId="14" fillId="39" borderId="97" applyNumberFormat="0" applyProtection="0">
      <alignment horizontal="left" vertical="top" indent="1"/>
    </xf>
    <xf numFmtId="0" fontId="18" fillId="0" borderId="74" applyNumberFormat="0" applyProtection="0">
      <alignment horizontal="left" vertical="center" indent="2"/>
    </xf>
    <xf numFmtId="0" fontId="14" fillId="3" borderId="97" applyNumberFormat="0" applyProtection="0">
      <alignment horizontal="left" vertical="top" indent="1"/>
    </xf>
    <xf numFmtId="4" fontId="10" fillId="40" borderId="97" applyNumberFormat="0" applyProtection="0">
      <alignment vertical="center"/>
    </xf>
    <xf numFmtId="4" fontId="31" fillId="40" borderId="97" applyNumberFormat="0" applyProtection="0">
      <alignment vertical="center"/>
    </xf>
    <xf numFmtId="0" fontId="10" fillId="40" borderId="97" applyNumberFormat="0" applyProtection="0">
      <alignment horizontal="left" vertical="top" indent="1"/>
    </xf>
    <xf numFmtId="4" fontId="17" fillId="0" borderId="74" applyNumberFormat="0" applyProtection="0">
      <alignment horizontal="right" vertical="center" wrapText="1"/>
    </xf>
    <xf numFmtId="4" fontId="31" fillId="41" borderId="97" applyNumberFormat="0" applyProtection="0">
      <alignment horizontal="right" vertical="center"/>
    </xf>
    <xf numFmtId="0" fontId="19" fillId="43" borderId="74" applyNumberFormat="0" applyProtection="0">
      <alignment horizontal="center" vertical="center" wrapText="1"/>
    </xf>
    <xf numFmtId="0" fontId="19" fillId="44" borderId="74" applyNumberFormat="0" applyProtection="0">
      <alignment horizontal="center" vertical="top" wrapText="1"/>
    </xf>
    <xf numFmtId="4" fontId="40" fillId="41" borderId="97" applyNumberFormat="0" applyProtection="0">
      <alignment horizontal="right" vertical="center"/>
    </xf>
    <xf numFmtId="0" fontId="3" fillId="0" borderId="0"/>
    <xf numFmtId="44" fontId="3" fillId="0" borderId="0" applyFont="0" applyFill="0" applyBorder="0" applyAlignment="0" applyProtection="0"/>
    <xf numFmtId="0" fontId="14" fillId="84" borderId="74" applyNumberFormat="0">
      <protection locked="0"/>
    </xf>
    <xf numFmtId="0" fontId="3" fillId="0" borderId="0"/>
    <xf numFmtId="0" fontId="3" fillId="0" borderId="0"/>
    <xf numFmtId="4" fontId="25" fillId="18" borderId="74" applyNumberFormat="0" applyProtection="0">
      <alignment horizontal="right" vertical="center" wrapText="1"/>
    </xf>
    <xf numFmtId="4" fontId="26" fillId="19" borderId="98" applyNumberFormat="0" applyProtection="0">
      <alignment vertical="center"/>
    </xf>
    <xf numFmtId="4" fontId="25" fillId="18" borderId="74" applyNumberFormat="0" applyProtection="0">
      <alignment horizontal="left" vertical="center" indent="1"/>
    </xf>
    <xf numFmtId="0" fontId="11" fillId="19" borderId="98" applyNumberFormat="0" applyProtection="0">
      <alignment horizontal="left" vertical="top" indent="1"/>
    </xf>
    <xf numFmtId="4" fontId="19" fillId="22" borderId="74" applyNumberFormat="0" applyProtection="0">
      <alignment horizontal="left" vertical="center"/>
    </xf>
    <xf numFmtId="4" fontId="10" fillId="24" borderId="98" applyNumberFormat="0" applyProtection="0">
      <alignment horizontal="right" vertical="center"/>
    </xf>
    <xf numFmtId="4" fontId="10" fillId="25" borderId="98" applyNumberFormat="0" applyProtection="0">
      <alignment horizontal="right" vertical="center"/>
    </xf>
    <xf numFmtId="4" fontId="10" fillId="26" borderId="98" applyNumberFormat="0" applyProtection="0">
      <alignment horizontal="right" vertical="center"/>
    </xf>
    <xf numFmtId="4" fontId="10" fillId="27" borderId="98" applyNumberFormat="0" applyProtection="0">
      <alignment horizontal="right" vertical="center"/>
    </xf>
    <xf numFmtId="4" fontId="10" fillId="28" borderId="98" applyNumberFormat="0" applyProtection="0">
      <alignment horizontal="right" vertical="center"/>
    </xf>
    <xf numFmtId="4" fontId="10" fillId="29" borderId="98" applyNumberFormat="0" applyProtection="0">
      <alignment horizontal="right" vertical="center"/>
    </xf>
    <xf numFmtId="4" fontId="10" fillId="30" borderId="98" applyNumberFormat="0" applyProtection="0">
      <alignment horizontal="right" vertical="center"/>
    </xf>
    <xf numFmtId="4" fontId="10" fillId="31" borderId="98" applyNumberFormat="0" applyProtection="0">
      <alignment horizontal="right" vertical="center"/>
    </xf>
    <xf numFmtId="4" fontId="10" fillId="32" borderId="98" applyNumberFormat="0" applyProtection="0">
      <alignment horizontal="right" vertical="center"/>
    </xf>
    <xf numFmtId="4" fontId="11" fillId="33" borderId="74" applyNumberFormat="0" applyProtection="0">
      <alignment horizontal="left" vertical="center" indent="1"/>
    </xf>
    <xf numFmtId="4" fontId="10" fillId="34" borderId="74" applyNumberFormat="0" applyProtection="0">
      <alignment horizontal="left" vertical="center" indent="1"/>
    </xf>
    <xf numFmtId="4" fontId="10" fillId="36" borderId="98" applyNumberFormat="0" applyProtection="0">
      <alignment horizontal="right" vertical="center"/>
    </xf>
    <xf numFmtId="0" fontId="18" fillId="0" borderId="74" applyNumberFormat="0" applyProtection="0">
      <alignment horizontal="left" vertical="center" indent="2"/>
    </xf>
    <xf numFmtId="0" fontId="14" fillId="35" borderId="98" applyNumberFormat="0" applyProtection="0">
      <alignment horizontal="left" vertical="top" indent="1"/>
    </xf>
    <xf numFmtId="0" fontId="18" fillId="0" borderId="74" applyNumberFormat="0" applyProtection="0">
      <alignment horizontal="left" vertical="center" indent="2"/>
    </xf>
    <xf numFmtId="0" fontId="14" fillId="38" borderId="98" applyNumberFormat="0" applyProtection="0">
      <alignment horizontal="left" vertical="top" indent="1"/>
    </xf>
    <xf numFmtId="0" fontId="18" fillId="0" borderId="74" applyNumberFormat="0" applyProtection="0">
      <alignment horizontal="left" vertical="center" indent="2"/>
    </xf>
    <xf numFmtId="0" fontId="14" fillId="39" borderId="98" applyNumberFormat="0" applyProtection="0">
      <alignment horizontal="left" vertical="top" indent="1"/>
    </xf>
    <xf numFmtId="0" fontId="18" fillId="0" borderId="74" applyNumberFormat="0" applyProtection="0">
      <alignment horizontal="left" vertical="center" indent="2"/>
    </xf>
    <xf numFmtId="0" fontId="14" fillId="3" borderId="98" applyNumberFormat="0" applyProtection="0">
      <alignment horizontal="left" vertical="top" indent="1"/>
    </xf>
    <xf numFmtId="4" fontId="10" fillId="40" borderId="98" applyNumberFormat="0" applyProtection="0">
      <alignment vertical="center"/>
    </xf>
    <xf numFmtId="4" fontId="31" fillId="40" borderId="98" applyNumberFormat="0" applyProtection="0">
      <alignment vertical="center"/>
    </xf>
    <xf numFmtId="0" fontId="10" fillId="40" borderId="98" applyNumberFormat="0" applyProtection="0">
      <alignment horizontal="left" vertical="top" indent="1"/>
    </xf>
    <xf numFmtId="4" fontId="17" fillId="0" borderId="74" applyNumberFormat="0" applyProtection="0">
      <alignment horizontal="right" vertical="center" wrapText="1"/>
    </xf>
    <xf numFmtId="4" fontId="31" fillId="41" borderId="98" applyNumberFormat="0" applyProtection="0">
      <alignment horizontal="right" vertical="center"/>
    </xf>
    <xf numFmtId="0" fontId="19" fillId="43" borderId="74" applyNumberFormat="0" applyProtection="0">
      <alignment horizontal="center" vertical="center" wrapText="1"/>
    </xf>
    <xf numFmtId="0" fontId="19" fillId="44" borderId="74" applyNumberFormat="0" applyProtection="0">
      <alignment horizontal="center" vertical="top" wrapText="1"/>
    </xf>
    <xf numFmtId="4" fontId="40" fillId="41" borderId="98" applyNumberFormat="0" applyProtection="0">
      <alignment horizontal="right" vertical="center"/>
    </xf>
    <xf numFmtId="0" fontId="3" fillId="0" borderId="0"/>
    <xf numFmtId="44" fontId="3" fillId="0" borderId="0" applyFont="0" applyFill="0" applyBorder="0" applyAlignment="0" applyProtection="0"/>
    <xf numFmtId="4" fontId="40" fillId="41" borderId="98" applyNumberFormat="0" applyProtection="0">
      <alignment horizontal="right" vertical="center"/>
    </xf>
    <xf numFmtId="4" fontId="31" fillId="41" borderId="98" applyNumberFormat="0" applyProtection="0">
      <alignment horizontal="right" vertical="center"/>
    </xf>
    <xf numFmtId="0" fontId="10" fillId="40" borderId="98" applyNumberFormat="0" applyProtection="0">
      <alignment horizontal="left" vertical="top" indent="1"/>
    </xf>
    <xf numFmtId="4" fontId="31" fillId="40" borderId="98" applyNumberFormat="0" applyProtection="0">
      <alignment vertical="center"/>
    </xf>
    <xf numFmtId="4" fontId="10" fillId="40" borderId="98" applyNumberFormat="0" applyProtection="0">
      <alignment vertical="center"/>
    </xf>
    <xf numFmtId="0" fontId="14" fillId="3" borderId="98" applyNumberFormat="0" applyProtection="0">
      <alignment horizontal="left" vertical="top" indent="1"/>
    </xf>
    <xf numFmtId="0" fontId="14" fillId="39" borderId="98" applyNumberFormat="0" applyProtection="0">
      <alignment horizontal="left" vertical="top" indent="1"/>
    </xf>
    <xf numFmtId="0" fontId="14" fillId="38" borderId="98" applyNumberFormat="0" applyProtection="0">
      <alignment horizontal="left" vertical="top" indent="1"/>
    </xf>
    <xf numFmtId="0" fontId="14" fillId="35" borderId="98" applyNumberFormat="0" applyProtection="0">
      <alignment horizontal="left" vertical="top" indent="1"/>
    </xf>
    <xf numFmtId="4" fontId="10" fillId="36" borderId="98" applyNumberFormat="0" applyProtection="0">
      <alignment horizontal="right" vertical="center"/>
    </xf>
    <xf numFmtId="4" fontId="10" fillId="32" borderId="98" applyNumberFormat="0" applyProtection="0">
      <alignment horizontal="right" vertical="center"/>
    </xf>
    <xf numFmtId="4" fontId="10" fillId="31" borderId="98" applyNumberFormat="0" applyProtection="0">
      <alignment horizontal="right" vertical="center"/>
    </xf>
    <xf numFmtId="4" fontId="10" fillId="30" borderId="98" applyNumberFormat="0" applyProtection="0">
      <alignment horizontal="right" vertical="center"/>
    </xf>
    <xf numFmtId="4" fontId="10" fillId="29" borderId="98" applyNumberFormat="0" applyProtection="0">
      <alignment horizontal="right" vertical="center"/>
    </xf>
    <xf numFmtId="4" fontId="10" fillId="28" borderId="98" applyNumberFormat="0" applyProtection="0">
      <alignment horizontal="right" vertical="center"/>
    </xf>
    <xf numFmtId="4" fontId="10" fillId="27" borderId="98" applyNumberFormat="0" applyProtection="0">
      <alignment horizontal="right" vertical="center"/>
    </xf>
    <xf numFmtId="4" fontId="10" fillId="26" borderId="98" applyNumberFormat="0" applyProtection="0">
      <alignment horizontal="right" vertical="center"/>
    </xf>
    <xf numFmtId="4" fontId="10" fillId="25" borderId="98" applyNumberFormat="0" applyProtection="0">
      <alignment horizontal="right" vertical="center"/>
    </xf>
    <xf numFmtId="4" fontId="10" fillId="24" borderId="98" applyNumberFormat="0" applyProtection="0">
      <alignment horizontal="right" vertical="center"/>
    </xf>
    <xf numFmtId="0" fontId="11" fillId="19" borderId="98" applyNumberFormat="0" applyProtection="0">
      <alignment horizontal="left" vertical="top" indent="1"/>
    </xf>
    <xf numFmtId="4" fontId="26" fillId="19" borderId="98" applyNumberFormat="0" applyProtection="0">
      <alignment vertical="center"/>
    </xf>
    <xf numFmtId="0" fontId="14" fillId="84" borderId="74" applyNumberFormat="0">
      <protection locked="0"/>
    </xf>
    <xf numFmtId="0" fontId="3" fillId="0" borderId="0"/>
    <xf numFmtId="0" fontId="3" fillId="0" borderId="0"/>
    <xf numFmtId="4" fontId="19" fillId="22" borderId="100" applyNumberFormat="0" applyProtection="0">
      <alignment horizontal="left" vertical="center"/>
    </xf>
    <xf numFmtId="0" fontId="18" fillId="0" borderId="83" applyNumberFormat="0" applyProtection="0">
      <alignment horizontal="left" vertical="center" indent="2"/>
    </xf>
    <xf numFmtId="4" fontId="25" fillId="18" borderId="83" applyNumberFormat="0" applyProtection="0">
      <alignment horizontal="right" vertical="center" wrapText="1"/>
    </xf>
    <xf numFmtId="4" fontId="10" fillId="31" borderId="99" applyNumberFormat="0" applyProtection="0">
      <alignment horizontal="right" vertical="center"/>
    </xf>
    <xf numFmtId="0" fontId="14" fillId="39" borderId="99" applyNumberFormat="0" applyProtection="0">
      <alignment horizontal="left" vertical="top" indent="1"/>
    </xf>
    <xf numFmtId="0" fontId="14" fillId="84" borderId="83" applyNumberFormat="0">
      <protection locked="0"/>
    </xf>
    <xf numFmtId="4" fontId="19" fillId="22" borderId="83" applyNumberFormat="0" applyProtection="0">
      <alignment horizontal="left" vertical="center"/>
    </xf>
    <xf numFmtId="4" fontId="25" fillId="18" borderId="83" applyNumberFormat="0" applyProtection="0">
      <alignment horizontal="right" vertical="center" wrapText="1"/>
    </xf>
    <xf numFmtId="0" fontId="11" fillId="19" borderId="99" applyNumberFormat="0" applyProtection="0">
      <alignment horizontal="left" vertical="top" indent="1"/>
    </xf>
    <xf numFmtId="4" fontId="26" fillId="19" borderId="99" applyNumberFormat="0" applyProtection="0">
      <alignment vertical="center"/>
    </xf>
    <xf numFmtId="0" fontId="3" fillId="0" borderId="0"/>
    <xf numFmtId="44" fontId="3" fillId="0" borderId="0" applyFont="0" applyFill="0" applyBorder="0" applyAlignment="0" applyProtection="0"/>
    <xf numFmtId="4" fontId="10" fillId="34" borderId="83" applyNumberFormat="0" applyProtection="0">
      <alignment horizontal="left" vertical="center" indent="1"/>
    </xf>
    <xf numFmtId="4" fontId="25" fillId="18" borderId="100" applyNumberFormat="0" applyProtection="0">
      <alignment horizontal="left" vertical="center" indent="1"/>
    </xf>
    <xf numFmtId="0" fontId="18" fillId="0" borderId="100" applyNumberFormat="0" applyProtection="0">
      <alignment horizontal="left" vertical="center" indent="2"/>
    </xf>
    <xf numFmtId="0" fontId="14" fillId="38" borderId="99" applyNumberFormat="0" applyProtection="0">
      <alignment horizontal="left" vertical="top" indent="1"/>
    </xf>
    <xf numFmtId="0" fontId="18" fillId="0" borderId="100" applyNumberFormat="0" applyProtection="0">
      <alignment horizontal="left" vertical="center" indent="2"/>
    </xf>
    <xf numFmtId="0" fontId="14" fillId="35" borderId="99" applyNumberFormat="0" applyProtection="0">
      <alignment horizontal="left" vertical="top" indent="1"/>
    </xf>
    <xf numFmtId="0" fontId="18" fillId="0" borderId="100" applyNumberFormat="0" applyProtection="0">
      <alignment horizontal="left" vertical="center" indent="2"/>
    </xf>
    <xf numFmtId="4" fontId="10" fillId="36" borderId="99" applyNumberFormat="0" applyProtection="0">
      <alignment horizontal="right" vertical="center"/>
    </xf>
    <xf numFmtId="4" fontId="10" fillId="34" borderId="100" applyNumberFormat="0" applyProtection="0">
      <alignment horizontal="left" vertical="center" indent="1"/>
    </xf>
    <xf numFmtId="4" fontId="11" fillId="33" borderId="100" applyNumberFormat="0" applyProtection="0">
      <alignment horizontal="left" vertical="center" indent="1"/>
    </xf>
    <xf numFmtId="4" fontId="10" fillId="32" borderId="99" applyNumberFormat="0" applyProtection="0">
      <alignment horizontal="right" vertical="center"/>
    </xf>
    <xf numFmtId="0" fontId="19" fillId="44" borderId="83" applyNumberFormat="0" applyProtection="0">
      <alignment horizontal="center" vertical="top" wrapText="1"/>
    </xf>
    <xf numFmtId="0" fontId="19" fillId="43" borderId="83" applyNumberFormat="0" applyProtection="0">
      <alignment horizontal="center" vertical="center" wrapText="1"/>
    </xf>
    <xf numFmtId="4" fontId="10" fillId="30" borderId="99" applyNumberFormat="0" applyProtection="0">
      <alignment horizontal="right" vertical="center"/>
    </xf>
    <xf numFmtId="4" fontId="10" fillId="29" borderId="99" applyNumberFormat="0" applyProtection="0">
      <alignment horizontal="right" vertical="center"/>
    </xf>
    <xf numFmtId="4" fontId="10" fillId="28" borderId="99" applyNumberFormat="0" applyProtection="0">
      <alignment horizontal="right" vertical="center"/>
    </xf>
    <xf numFmtId="4" fontId="10" fillId="27" borderId="99" applyNumberFormat="0" applyProtection="0">
      <alignment horizontal="right" vertical="center"/>
    </xf>
    <xf numFmtId="4" fontId="10" fillId="26" borderId="99" applyNumberFormat="0" applyProtection="0">
      <alignment horizontal="right" vertical="center"/>
    </xf>
    <xf numFmtId="4" fontId="10" fillId="25" borderId="99" applyNumberFormat="0" applyProtection="0">
      <alignment horizontal="right" vertical="center"/>
    </xf>
    <xf numFmtId="4" fontId="17" fillId="0" borderId="83" applyNumberFormat="0" applyProtection="0">
      <alignment horizontal="right" vertical="center" wrapText="1"/>
    </xf>
    <xf numFmtId="4" fontId="10" fillId="24" borderId="99" applyNumberFormat="0" applyProtection="0">
      <alignment horizontal="right" vertical="center"/>
    </xf>
    <xf numFmtId="4" fontId="25" fillId="18" borderId="100" applyNumberFormat="0" applyProtection="0">
      <alignment horizontal="right" vertical="center" wrapText="1"/>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4" fontId="25" fillId="18" borderId="83" applyNumberFormat="0" applyProtection="0">
      <alignment horizontal="left" vertical="center" indent="1"/>
    </xf>
    <xf numFmtId="4" fontId="11" fillId="33" borderId="83" applyNumberFormat="0" applyProtection="0">
      <alignment horizontal="left" vertical="center" indent="1"/>
    </xf>
    <xf numFmtId="0" fontId="3" fillId="0" borderId="0"/>
    <xf numFmtId="0" fontId="3" fillId="0" borderId="0"/>
    <xf numFmtId="4" fontId="26" fillId="19" borderId="84" applyNumberFormat="0" applyProtection="0">
      <alignment vertical="center"/>
    </xf>
    <xf numFmtId="0" fontId="11" fillId="19" borderId="84" applyNumberFormat="0" applyProtection="0">
      <alignment horizontal="left" vertical="top" indent="1"/>
    </xf>
    <xf numFmtId="4" fontId="10" fillId="24" borderId="84" applyNumberFormat="0" applyProtection="0">
      <alignment horizontal="right" vertical="center"/>
    </xf>
    <xf numFmtId="4" fontId="10" fillId="25" borderId="84" applyNumberFormat="0" applyProtection="0">
      <alignment horizontal="right" vertical="center"/>
    </xf>
    <xf numFmtId="4" fontId="10" fillId="26" borderId="84" applyNumberFormat="0" applyProtection="0">
      <alignment horizontal="right" vertical="center"/>
    </xf>
    <xf numFmtId="4" fontId="10" fillId="27" borderId="84" applyNumberFormat="0" applyProtection="0">
      <alignment horizontal="right" vertical="center"/>
    </xf>
    <xf numFmtId="4" fontId="10" fillId="28" borderId="84" applyNumberFormat="0" applyProtection="0">
      <alignment horizontal="right" vertical="center"/>
    </xf>
    <xf numFmtId="4" fontId="10" fillId="29" borderId="84" applyNumberFormat="0" applyProtection="0">
      <alignment horizontal="right" vertical="center"/>
    </xf>
    <xf numFmtId="4" fontId="10" fillId="30" borderId="84" applyNumberFormat="0" applyProtection="0">
      <alignment horizontal="right" vertical="center"/>
    </xf>
    <xf numFmtId="4" fontId="10" fillId="31" borderId="84" applyNumberFormat="0" applyProtection="0">
      <alignment horizontal="right" vertical="center"/>
    </xf>
    <xf numFmtId="4" fontId="10" fillId="32" borderId="84" applyNumberFormat="0" applyProtection="0">
      <alignment horizontal="right" vertical="center"/>
    </xf>
    <xf numFmtId="4" fontId="10" fillId="36" borderId="84" applyNumberFormat="0" applyProtection="0">
      <alignment horizontal="right" vertical="center"/>
    </xf>
    <xf numFmtId="0" fontId="14" fillId="35" borderId="84" applyNumberFormat="0" applyProtection="0">
      <alignment horizontal="left" vertical="top" indent="1"/>
    </xf>
    <xf numFmtId="0" fontId="14" fillId="38" borderId="84" applyNumberFormat="0" applyProtection="0">
      <alignment horizontal="left" vertical="top" indent="1"/>
    </xf>
    <xf numFmtId="0" fontId="14" fillId="39" borderId="84" applyNumberFormat="0" applyProtection="0">
      <alignment horizontal="left" vertical="top" indent="1"/>
    </xf>
    <xf numFmtId="0" fontId="14" fillId="3" borderId="84" applyNumberFormat="0" applyProtection="0">
      <alignment horizontal="left" vertical="top" indent="1"/>
    </xf>
    <xf numFmtId="4" fontId="10" fillId="40" borderId="84" applyNumberFormat="0" applyProtection="0">
      <alignment vertical="center"/>
    </xf>
    <xf numFmtId="4" fontId="31" fillId="40" borderId="84" applyNumberFormat="0" applyProtection="0">
      <alignment vertical="center"/>
    </xf>
    <xf numFmtId="0" fontId="10" fillId="40" borderId="84" applyNumberFormat="0" applyProtection="0">
      <alignment horizontal="left" vertical="top" indent="1"/>
    </xf>
    <xf numFmtId="4" fontId="31" fillId="41" borderId="84" applyNumberFormat="0" applyProtection="0">
      <alignment horizontal="right" vertical="center"/>
    </xf>
    <xf numFmtId="4" fontId="40" fillId="41" borderId="84" applyNumberFormat="0" applyProtection="0">
      <alignment horizontal="right" vertical="center"/>
    </xf>
    <xf numFmtId="0" fontId="3" fillId="0" borderId="0"/>
    <xf numFmtId="44" fontId="3" fillId="0" borderId="0" applyFont="0" applyFill="0" applyBorder="0" applyAlignment="0" applyProtection="0"/>
    <xf numFmtId="4" fontId="40" fillId="41" borderId="84" applyNumberFormat="0" applyProtection="0">
      <alignment horizontal="right" vertical="center"/>
    </xf>
    <xf numFmtId="4" fontId="31" fillId="41" borderId="84" applyNumberFormat="0" applyProtection="0">
      <alignment horizontal="right" vertical="center"/>
    </xf>
    <xf numFmtId="0" fontId="10" fillId="40" borderId="84" applyNumberFormat="0" applyProtection="0">
      <alignment horizontal="left" vertical="top" indent="1"/>
    </xf>
    <xf numFmtId="4" fontId="31" fillId="40" borderId="84" applyNumberFormat="0" applyProtection="0">
      <alignment vertical="center"/>
    </xf>
    <xf numFmtId="4" fontId="10" fillId="40" borderId="84" applyNumberFormat="0" applyProtection="0">
      <alignment vertical="center"/>
    </xf>
    <xf numFmtId="0" fontId="14" fillId="3" borderId="84" applyNumberFormat="0" applyProtection="0">
      <alignment horizontal="left" vertical="top" indent="1"/>
    </xf>
    <xf numFmtId="0" fontId="14" fillId="39" borderId="84" applyNumberFormat="0" applyProtection="0">
      <alignment horizontal="left" vertical="top" indent="1"/>
    </xf>
    <xf numFmtId="0" fontId="14" fillId="38" borderId="84" applyNumberFormat="0" applyProtection="0">
      <alignment horizontal="left" vertical="top" indent="1"/>
    </xf>
    <xf numFmtId="0" fontId="14" fillId="35" borderId="84" applyNumberFormat="0" applyProtection="0">
      <alignment horizontal="left" vertical="top" indent="1"/>
    </xf>
    <xf numFmtId="4" fontId="10" fillId="36" borderId="84" applyNumberFormat="0" applyProtection="0">
      <alignment horizontal="right" vertical="center"/>
    </xf>
    <xf numFmtId="4" fontId="10" fillId="32" borderId="84" applyNumberFormat="0" applyProtection="0">
      <alignment horizontal="right" vertical="center"/>
    </xf>
    <xf numFmtId="4" fontId="10" fillId="31" borderId="84" applyNumberFormat="0" applyProtection="0">
      <alignment horizontal="right" vertical="center"/>
    </xf>
    <xf numFmtId="4" fontId="10" fillId="30" borderId="84" applyNumberFormat="0" applyProtection="0">
      <alignment horizontal="right" vertical="center"/>
    </xf>
    <xf numFmtId="4" fontId="10" fillId="29" borderId="84" applyNumberFormat="0" applyProtection="0">
      <alignment horizontal="right" vertical="center"/>
    </xf>
    <xf numFmtId="4" fontId="10" fillId="28" borderId="84" applyNumberFormat="0" applyProtection="0">
      <alignment horizontal="right" vertical="center"/>
    </xf>
    <xf numFmtId="4" fontId="10" fillId="27" borderId="84" applyNumberFormat="0" applyProtection="0">
      <alignment horizontal="right" vertical="center"/>
    </xf>
    <xf numFmtId="4" fontId="10" fillId="26" borderId="84" applyNumberFormat="0" applyProtection="0">
      <alignment horizontal="right" vertical="center"/>
    </xf>
    <xf numFmtId="4" fontId="10" fillId="25" borderId="84" applyNumberFormat="0" applyProtection="0">
      <alignment horizontal="right" vertical="center"/>
    </xf>
    <xf numFmtId="4" fontId="10" fillId="24" borderId="84" applyNumberFormat="0" applyProtection="0">
      <alignment horizontal="right" vertical="center"/>
    </xf>
    <xf numFmtId="0" fontId="11" fillId="19" borderId="84" applyNumberFormat="0" applyProtection="0">
      <alignment horizontal="left" vertical="top" indent="1"/>
    </xf>
    <xf numFmtId="4" fontId="26" fillId="19" borderId="84" applyNumberFormat="0" applyProtection="0">
      <alignment vertical="center"/>
    </xf>
    <xf numFmtId="4" fontId="17" fillId="0" borderId="83" applyNumberFormat="0" applyProtection="0">
      <alignment horizontal="left" vertical="center" indent="1"/>
    </xf>
    <xf numFmtId="0" fontId="3" fillId="0" borderId="0"/>
    <xf numFmtId="0" fontId="3" fillId="0" borderId="0"/>
    <xf numFmtId="4" fontId="17" fillId="0" borderId="83" applyNumberFormat="0" applyProtection="0">
      <alignment horizontal="left" vertical="center" indent="1"/>
    </xf>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4" fontId="26" fillId="19" borderId="84" applyNumberFormat="0" applyProtection="0">
      <alignment vertical="center"/>
    </xf>
    <xf numFmtId="4" fontId="25" fillId="18" borderId="83" applyNumberFormat="0" applyProtection="0">
      <alignment horizontal="left" vertical="center" indent="1"/>
    </xf>
    <xf numFmtId="0" fontId="11" fillId="19" borderId="84" applyNumberFormat="0" applyProtection="0">
      <alignment horizontal="left" vertical="top" indent="1"/>
    </xf>
    <xf numFmtId="4" fontId="19" fillId="22" borderId="83" applyNumberFormat="0" applyProtection="0">
      <alignment horizontal="left" vertical="center"/>
    </xf>
    <xf numFmtId="4" fontId="10" fillId="24" borderId="84" applyNumberFormat="0" applyProtection="0">
      <alignment horizontal="right" vertical="center"/>
    </xf>
    <xf numFmtId="4" fontId="10" fillId="25" borderId="84" applyNumberFormat="0" applyProtection="0">
      <alignment horizontal="right" vertical="center"/>
    </xf>
    <xf numFmtId="4" fontId="10" fillId="26" borderId="84" applyNumberFormat="0" applyProtection="0">
      <alignment horizontal="right" vertical="center"/>
    </xf>
    <xf numFmtId="4" fontId="10" fillId="27" borderId="84" applyNumberFormat="0" applyProtection="0">
      <alignment horizontal="right" vertical="center"/>
    </xf>
    <xf numFmtId="4" fontId="10" fillId="28" borderId="84" applyNumberFormat="0" applyProtection="0">
      <alignment horizontal="right" vertical="center"/>
    </xf>
    <xf numFmtId="4" fontId="10" fillId="29" borderId="84" applyNumberFormat="0" applyProtection="0">
      <alignment horizontal="right" vertical="center"/>
    </xf>
    <xf numFmtId="4" fontId="10" fillId="30" borderId="84" applyNumberFormat="0" applyProtection="0">
      <alignment horizontal="right" vertical="center"/>
    </xf>
    <xf numFmtId="4" fontId="10" fillId="31" borderId="84" applyNumberFormat="0" applyProtection="0">
      <alignment horizontal="right" vertical="center"/>
    </xf>
    <xf numFmtId="4" fontId="10" fillId="32" borderId="84" applyNumberFormat="0" applyProtection="0">
      <alignment horizontal="right" vertical="center"/>
    </xf>
    <xf numFmtId="4" fontId="11" fillId="33" borderId="83" applyNumberFormat="0" applyProtection="0">
      <alignment horizontal="left" vertical="center" indent="1"/>
    </xf>
    <xf numFmtId="4" fontId="10" fillId="34" borderId="83" applyNumberFormat="0" applyProtection="0">
      <alignment horizontal="left" vertical="center" indent="1"/>
    </xf>
    <xf numFmtId="4" fontId="10" fillId="36" borderId="84" applyNumberFormat="0" applyProtection="0">
      <alignment horizontal="right" vertical="center"/>
    </xf>
    <xf numFmtId="0" fontId="18" fillId="0" borderId="83" applyNumberFormat="0" applyProtection="0">
      <alignment horizontal="left" vertical="center" indent="2"/>
    </xf>
    <xf numFmtId="0" fontId="14" fillId="35" borderId="84" applyNumberFormat="0" applyProtection="0">
      <alignment horizontal="left" vertical="top" indent="1"/>
    </xf>
    <xf numFmtId="0" fontId="18" fillId="0" borderId="83" applyNumberFormat="0" applyProtection="0">
      <alignment horizontal="left" vertical="center" indent="2"/>
    </xf>
    <xf numFmtId="0" fontId="14" fillId="38" borderId="84" applyNumberFormat="0" applyProtection="0">
      <alignment horizontal="left" vertical="top" indent="1"/>
    </xf>
    <xf numFmtId="0" fontId="18" fillId="0" borderId="83" applyNumberFormat="0" applyProtection="0">
      <alignment horizontal="left" vertical="center" indent="2"/>
    </xf>
    <xf numFmtId="0" fontId="14" fillId="39" borderId="84" applyNumberFormat="0" applyProtection="0">
      <alignment horizontal="left" vertical="top" indent="1"/>
    </xf>
    <xf numFmtId="0" fontId="18" fillId="0" borderId="83" applyNumberFormat="0" applyProtection="0">
      <alignment horizontal="left" vertical="center" indent="2"/>
    </xf>
    <xf numFmtId="0" fontId="14" fillId="3" borderId="84" applyNumberFormat="0" applyProtection="0">
      <alignment horizontal="left" vertical="top" indent="1"/>
    </xf>
    <xf numFmtId="4" fontId="10" fillId="40" borderId="84" applyNumberFormat="0" applyProtection="0">
      <alignment vertical="center"/>
    </xf>
    <xf numFmtId="4" fontId="31" fillId="40" borderId="84" applyNumberFormat="0" applyProtection="0">
      <alignment vertical="center"/>
    </xf>
    <xf numFmtId="0" fontId="10" fillId="40" borderId="84" applyNumberFormat="0" applyProtection="0">
      <alignment horizontal="left" vertical="top" indent="1"/>
    </xf>
    <xf numFmtId="4" fontId="17" fillId="0" borderId="83" applyNumberFormat="0" applyProtection="0">
      <alignment horizontal="right" vertical="center" wrapText="1"/>
    </xf>
    <xf numFmtId="4" fontId="31" fillId="41" borderId="84" applyNumberFormat="0" applyProtection="0">
      <alignment horizontal="right" vertical="center"/>
    </xf>
    <xf numFmtId="0" fontId="19" fillId="43" borderId="83" applyNumberFormat="0" applyProtection="0">
      <alignment horizontal="center" vertical="center" wrapText="1"/>
    </xf>
    <xf numFmtId="0" fontId="19" fillId="44" borderId="83" applyNumberFormat="0" applyProtection="0">
      <alignment horizontal="center" vertical="top" wrapText="1"/>
    </xf>
    <xf numFmtId="4" fontId="40" fillId="41" borderId="84" applyNumberFormat="0" applyProtection="0">
      <alignment horizontal="right" vertical="center"/>
    </xf>
    <xf numFmtId="4" fontId="40" fillId="41" borderId="84" applyNumberFormat="0" applyProtection="0">
      <alignment horizontal="right" vertical="center"/>
    </xf>
    <xf numFmtId="4" fontId="31" fillId="41" borderId="84" applyNumberFormat="0" applyProtection="0">
      <alignment horizontal="right" vertical="center"/>
    </xf>
    <xf numFmtId="0" fontId="10" fillId="40" borderId="84" applyNumberFormat="0" applyProtection="0">
      <alignment horizontal="left" vertical="top" indent="1"/>
    </xf>
    <xf numFmtId="4" fontId="31" fillId="40" borderId="84" applyNumberFormat="0" applyProtection="0">
      <alignment vertical="center"/>
    </xf>
    <xf numFmtId="4" fontId="10" fillId="40" borderId="84" applyNumberFormat="0" applyProtection="0">
      <alignment vertical="center"/>
    </xf>
    <xf numFmtId="0" fontId="14" fillId="3" borderId="84" applyNumberFormat="0" applyProtection="0">
      <alignment horizontal="left" vertical="top" indent="1"/>
    </xf>
    <xf numFmtId="0" fontId="14" fillId="39" borderId="84" applyNumberFormat="0" applyProtection="0">
      <alignment horizontal="left" vertical="top" indent="1"/>
    </xf>
    <xf numFmtId="0" fontId="14" fillId="38" borderId="84" applyNumberFormat="0" applyProtection="0">
      <alignment horizontal="left" vertical="top" indent="1"/>
    </xf>
    <xf numFmtId="0" fontId="14" fillId="35" borderId="84" applyNumberFormat="0" applyProtection="0">
      <alignment horizontal="left" vertical="top" indent="1"/>
    </xf>
    <xf numFmtId="4" fontId="10" fillId="36" borderId="84" applyNumberFormat="0" applyProtection="0">
      <alignment horizontal="right" vertical="center"/>
    </xf>
    <xf numFmtId="4" fontId="10" fillId="32" borderId="84" applyNumberFormat="0" applyProtection="0">
      <alignment horizontal="right" vertical="center"/>
    </xf>
    <xf numFmtId="4" fontId="10" fillId="31" borderId="84" applyNumberFormat="0" applyProtection="0">
      <alignment horizontal="right" vertical="center"/>
    </xf>
    <xf numFmtId="4" fontId="10" fillId="30" borderId="84" applyNumberFormat="0" applyProtection="0">
      <alignment horizontal="right" vertical="center"/>
    </xf>
    <xf numFmtId="4" fontId="10" fillId="29" borderId="84" applyNumberFormat="0" applyProtection="0">
      <alignment horizontal="right" vertical="center"/>
    </xf>
    <xf numFmtId="4" fontId="10" fillId="28" borderId="84" applyNumberFormat="0" applyProtection="0">
      <alignment horizontal="right" vertical="center"/>
    </xf>
    <xf numFmtId="4" fontId="10" fillId="27" borderId="84" applyNumberFormat="0" applyProtection="0">
      <alignment horizontal="right" vertical="center"/>
    </xf>
    <xf numFmtId="4" fontId="10" fillId="26" borderId="84" applyNumberFormat="0" applyProtection="0">
      <alignment horizontal="right" vertical="center"/>
    </xf>
    <xf numFmtId="4" fontId="10" fillId="25" borderId="84" applyNumberFormat="0" applyProtection="0">
      <alignment horizontal="right" vertical="center"/>
    </xf>
    <xf numFmtId="4" fontId="10" fillId="24" borderId="84" applyNumberFormat="0" applyProtection="0">
      <alignment horizontal="right" vertical="center"/>
    </xf>
    <xf numFmtId="0" fontId="11" fillId="19" borderId="84" applyNumberFormat="0" applyProtection="0">
      <alignment horizontal="left" vertical="top" indent="1"/>
    </xf>
    <xf numFmtId="4" fontId="26" fillId="19" borderId="84" applyNumberFormat="0" applyProtection="0">
      <alignment vertical="center"/>
    </xf>
    <xf numFmtId="0" fontId="14" fillId="84" borderId="83" applyNumberFormat="0">
      <protection locked="0"/>
    </xf>
    <xf numFmtId="4" fontId="17" fillId="0" borderId="83" applyNumberFormat="0" applyProtection="0">
      <alignment horizontal="left" vertical="center" indent="1"/>
    </xf>
    <xf numFmtId="4" fontId="17" fillId="0" borderId="83" applyNumberFormat="0" applyProtection="0">
      <alignment horizontal="left" vertical="center" indent="1"/>
    </xf>
    <xf numFmtId="4" fontId="10" fillId="24" borderId="84" applyNumberFormat="0" applyProtection="0">
      <alignment horizontal="right" vertical="center"/>
    </xf>
    <xf numFmtId="4" fontId="26" fillId="19" borderId="84" applyNumberFormat="0" applyProtection="0">
      <alignment vertical="center"/>
    </xf>
    <xf numFmtId="4" fontId="10" fillId="36" borderId="84" applyNumberFormat="0" applyProtection="0">
      <alignment horizontal="right" vertical="center"/>
    </xf>
    <xf numFmtId="0" fontId="14" fillId="35" borderId="84" applyNumberFormat="0" applyProtection="0">
      <alignment horizontal="left" vertical="top" indent="1"/>
    </xf>
    <xf numFmtId="0" fontId="14" fillId="38" borderId="84" applyNumberFormat="0" applyProtection="0">
      <alignment horizontal="left" vertical="top" indent="1"/>
    </xf>
    <xf numFmtId="0" fontId="14" fillId="39" borderId="84" applyNumberFormat="0" applyProtection="0">
      <alignment horizontal="left" vertical="top" indent="1"/>
    </xf>
    <xf numFmtId="0" fontId="14" fillId="3" borderId="84" applyNumberFormat="0" applyProtection="0">
      <alignment horizontal="left" vertical="top" indent="1"/>
    </xf>
    <xf numFmtId="4" fontId="10" fillId="40" borderId="84" applyNumberFormat="0" applyProtection="0">
      <alignment vertical="center"/>
    </xf>
    <xf numFmtId="4" fontId="31" fillId="40" borderId="84" applyNumberFormat="0" applyProtection="0">
      <alignment vertical="center"/>
    </xf>
    <xf numFmtId="0" fontId="10" fillId="40" borderId="84" applyNumberFormat="0" applyProtection="0">
      <alignment horizontal="left" vertical="top" indent="1"/>
    </xf>
    <xf numFmtId="4" fontId="31" fillId="41" borderId="84" applyNumberFormat="0" applyProtection="0">
      <alignment horizontal="right" vertical="center"/>
    </xf>
    <xf numFmtId="4" fontId="40" fillId="41" borderId="84" applyNumberFormat="0" applyProtection="0">
      <alignment horizontal="right" vertical="center"/>
    </xf>
    <xf numFmtId="4" fontId="10" fillId="30" borderId="84" applyNumberFormat="0" applyProtection="0">
      <alignment horizontal="right" vertical="center"/>
    </xf>
    <xf numFmtId="4" fontId="10" fillId="32" borderId="84" applyNumberFormat="0" applyProtection="0">
      <alignment horizontal="right" vertical="center"/>
    </xf>
    <xf numFmtId="4" fontId="10" fillId="29" borderId="84" applyNumberFormat="0" applyProtection="0">
      <alignment horizontal="right" vertical="center"/>
    </xf>
    <xf numFmtId="4" fontId="10" fillId="25" borderId="84" applyNumberFormat="0" applyProtection="0">
      <alignment horizontal="right" vertical="center"/>
    </xf>
    <xf numFmtId="4" fontId="10" fillId="27" borderId="84" applyNumberFormat="0" applyProtection="0">
      <alignment horizontal="right" vertical="center"/>
    </xf>
    <xf numFmtId="0" fontId="11" fillId="19" borderId="84" applyNumberFormat="0" applyProtection="0">
      <alignment horizontal="left" vertical="top" indent="1"/>
    </xf>
    <xf numFmtId="4" fontId="10" fillId="28" borderId="84" applyNumberFormat="0" applyProtection="0">
      <alignment horizontal="right" vertical="center"/>
    </xf>
    <xf numFmtId="4" fontId="10" fillId="31" borderId="84" applyNumberFormat="0" applyProtection="0">
      <alignment horizontal="right" vertical="center"/>
    </xf>
    <xf numFmtId="4" fontId="10" fillId="26" borderId="84" applyNumberFormat="0" applyProtection="0">
      <alignment horizontal="right" vertical="center"/>
    </xf>
    <xf numFmtId="4" fontId="26" fillId="19" borderId="99" applyNumberFormat="0" applyProtection="0">
      <alignment vertical="center"/>
    </xf>
    <xf numFmtId="0" fontId="11" fillId="19" borderId="99" applyNumberFormat="0" applyProtection="0">
      <alignment horizontal="left" vertical="top" indent="1"/>
    </xf>
    <xf numFmtId="4" fontId="10" fillId="24" borderId="99" applyNumberFormat="0" applyProtection="0">
      <alignment horizontal="right" vertical="center"/>
    </xf>
    <xf numFmtId="4" fontId="10" fillId="25" borderId="99" applyNumberFormat="0" applyProtection="0">
      <alignment horizontal="right" vertical="center"/>
    </xf>
    <xf numFmtId="4" fontId="10" fillId="26" borderId="99" applyNumberFormat="0" applyProtection="0">
      <alignment horizontal="right" vertical="center"/>
    </xf>
    <xf numFmtId="4" fontId="10" fillId="27" borderId="99" applyNumberFormat="0" applyProtection="0">
      <alignment horizontal="right" vertical="center"/>
    </xf>
    <xf numFmtId="4" fontId="10" fillId="28" borderId="99" applyNumberFormat="0" applyProtection="0">
      <alignment horizontal="right" vertical="center"/>
    </xf>
    <xf numFmtId="4" fontId="10" fillId="29" borderId="99" applyNumberFormat="0" applyProtection="0">
      <alignment horizontal="right" vertical="center"/>
    </xf>
    <xf numFmtId="4" fontId="10" fillId="30" borderId="99" applyNumberFormat="0" applyProtection="0">
      <alignment horizontal="right" vertical="center"/>
    </xf>
    <xf numFmtId="4" fontId="10" fillId="31" borderId="99" applyNumberFormat="0" applyProtection="0">
      <alignment horizontal="right" vertical="center"/>
    </xf>
    <xf numFmtId="4" fontId="10" fillId="32" borderId="99" applyNumberFormat="0" applyProtection="0">
      <alignment horizontal="right" vertical="center"/>
    </xf>
    <xf numFmtId="4" fontId="10" fillId="36" borderId="99" applyNumberFormat="0" applyProtection="0">
      <alignment horizontal="right" vertical="center"/>
    </xf>
    <xf numFmtId="0" fontId="14" fillId="35" borderId="99" applyNumberFormat="0" applyProtection="0">
      <alignment horizontal="left" vertical="top" indent="1"/>
    </xf>
    <xf numFmtId="0" fontId="14" fillId="38" borderId="99" applyNumberFormat="0" applyProtection="0">
      <alignment horizontal="left" vertical="top" indent="1"/>
    </xf>
    <xf numFmtId="0" fontId="14" fillId="39" borderId="99" applyNumberFormat="0" applyProtection="0">
      <alignment horizontal="left" vertical="top" indent="1"/>
    </xf>
    <xf numFmtId="0" fontId="14" fillId="3" borderId="99" applyNumberFormat="0" applyProtection="0">
      <alignment horizontal="left" vertical="top" indent="1"/>
    </xf>
    <xf numFmtId="4" fontId="10" fillId="40" borderId="99" applyNumberFormat="0" applyProtection="0">
      <alignment vertical="center"/>
    </xf>
    <xf numFmtId="4" fontId="31" fillId="40" borderId="99" applyNumberFormat="0" applyProtection="0">
      <alignment vertical="center"/>
    </xf>
    <xf numFmtId="0" fontId="10" fillId="40" borderId="99" applyNumberFormat="0" applyProtection="0">
      <alignment horizontal="left" vertical="top" indent="1"/>
    </xf>
    <xf numFmtId="4" fontId="31" fillId="41" borderId="99" applyNumberFormat="0" applyProtection="0">
      <alignment horizontal="right" vertical="center"/>
    </xf>
    <xf numFmtId="4" fontId="40" fillId="41" borderId="99" applyNumberFormat="0" applyProtection="0">
      <alignment horizontal="right" vertical="center"/>
    </xf>
    <xf numFmtId="4" fontId="40" fillId="41" borderId="99" applyNumberFormat="0" applyProtection="0">
      <alignment horizontal="right" vertical="center"/>
    </xf>
    <xf numFmtId="4" fontId="31" fillId="41" borderId="99" applyNumberFormat="0" applyProtection="0">
      <alignment horizontal="right" vertical="center"/>
    </xf>
    <xf numFmtId="0" fontId="10" fillId="40" borderId="99" applyNumberFormat="0" applyProtection="0">
      <alignment horizontal="left" vertical="top" indent="1"/>
    </xf>
    <xf numFmtId="4" fontId="31" fillId="40" borderId="99" applyNumberFormat="0" applyProtection="0">
      <alignment vertical="center"/>
    </xf>
    <xf numFmtId="4" fontId="10" fillId="40" borderId="99" applyNumberFormat="0" applyProtection="0">
      <alignment vertical="center"/>
    </xf>
    <xf numFmtId="0" fontId="14" fillId="3" borderId="99" applyNumberFormat="0" applyProtection="0">
      <alignment horizontal="left" vertical="top" indent="1"/>
    </xf>
    <xf numFmtId="0" fontId="14" fillId="39" borderId="99" applyNumberFormat="0" applyProtection="0">
      <alignment horizontal="left" vertical="top" indent="1"/>
    </xf>
    <xf numFmtId="0" fontId="14" fillId="38" borderId="99" applyNumberFormat="0" applyProtection="0">
      <alignment horizontal="left" vertical="top" indent="1"/>
    </xf>
    <xf numFmtId="0" fontId="14" fillId="35" borderId="99" applyNumberFormat="0" applyProtection="0">
      <alignment horizontal="left" vertical="top" indent="1"/>
    </xf>
    <xf numFmtId="4" fontId="10" fillId="36" borderId="99" applyNumberFormat="0" applyProtection="0">
      <alignment horizontal="right" vertical="center"/>
    </xf>
    <xf numFmtId="4" fontId="10" fillId="32" borderId="99" applyNumberFormat="0" applyProtection="0">
      <alignment horizontal="right" vertical="center"/>
    </xf>
    <xf numFmtId="4" fontId="10" fillId="31" borderId="99" applyNumberFormat="0" applyProtection="0">
      <alignment horizontal="right" vertical="center"/>
    </xf>
    <xf numFmtId="4" fontId="10" fillId="30" borderId="99" applyNumberFormat="0" applyProtection="0">
      <alignment horizontal="right" vertical="center"/>
    </xf>
    <xf numFmtId="4" fontId="10" fillId="29" borderId="99" applyNumberFormat="0" applyProtection="0">
      <alignment horizontal="right" vertical="center"/>
    </xf>
    <xf numFmtId="4" fontId="10" fillId="28" borderId="99" applyNumberFormat="0" applyProtection="0">
      <alignment horizontal="right" vertical="center"/>
    </xf>
    <xf numFmtId="4" fontId="10" fillId="27" borderId="99" applyNumberFormat="0" applyProtection="0">
      <alignment horizontal="right" vertical="center"/>
    </xf>
    <xf numFmtId="4" fontId="10" fillId="26" borderId="99" applyNumberFormat="0" applyProtection="0">
      <alignment horizontal="right" vertical="center"/>
    </xf>
    <xf numFmtId="4" fontId="10" fillId="25" borderId="99" applyNumberFormat="0" applyProtection="0">
      <alignment horizontal="right" vertical="center"/>
    </xf>
    <xf numFmtId="4" fontId="10" fillId="24" borderId="99" applyNumberFormat="0" applyProtection="0">
      <alignment horizontal="right" vertical="center"/>
    </xf>
    <xf numFmtId="0" fontId="11" fillId="19" borderId="99" applyNumberFormat="0" applyProtection="0">
      <alignment horizontal="left" vertical="top" indent="1"/>
    </xf>
    <xf numFmtId="4" fontId="26" fillId="19" borderId="99" applyNumberFormat="0" applyProtection="0">
      <alignment vertical="center"/>
    </xf>
    <xf numFmtId="4" fontId="17" fillId="0" borderId="100" applyNumberFormat="0" applyProtection="0">
      <alignment horizontal="left" vertical="center" indent="1"/>
    </xf>
    <xf numFmtId="4" fontId="17" fillId="0" borderId="100" applyNumberFormat="0" applyProtection="0">
      <alignment horizontal="left" vertical="center" indent="1"/>
    </xf>
    <xf numFmtId="4" fontId="10" fillId="24" borderId="99" applyNumberFormat="0" applyProtection="0">
      <alignment horizontal="right" vertical="center"/>
    </xf>
    <xf numFmtId="4" fontId="26" fillId="19" borderId="99" applyNumberFormat="0" applyProtection="0">
      <alignment vertical="center"/>
    </xf>
    <xf numFmtId="4" fontId="10" fillId="36" borderId="99" applyNumberFormat="0" applyProtection="0">
      <alignment horizontal="right" vertical="center"/>
    </xf>
    <xf numFmtId="0" fontId="14" fillId="35" borderId="99" applyNumberFormat="0" applyProtection="0">
      <alignment horizontal="left" vertical="top" indent="1"/>
    </xf>
    <xf numFmtId="0" fontId="14" fillId="38" borderId="99" applyNumberFormat="0" applyProtection="0">
      <alignment horizontal="left" vertical="top" indent="1"/>
    </xf>
    <xf numFmtId="0" fontId="14" fillId="39" borderId="99" applyNumberFormat="0" applyProtection="0">
      <alignment horizontal="left" vertical="top" indent="1"/>
    </xf>
    <xf numFmtId="0" fontId="14" fillId="3" borderId="99" applyNumberFormat="0" applyProtection="0">
      <alignment horizontal="left" vertical="top" indent="1"/>
    </xf>
    <xf numFmtId="4" fontId="10" fillId="40" borderId="99" applyNumberFormat="0" applyProtection="0">
      <alignment vertical="center"/>
    </xf>
    <xf numFmtId="4" fontId="31" fillId="40" borderId="99" applyNumberFormat="0" applyProtection="0">
      <alignment vertical="center"/>
    </xf>
    <xf numFmtId="0" fontId="10" fillId="40" borderId="99" applyNumberFormat="0" applyProtection="0">
      <alignment horizontal="left" vertical="top" indent="1"/>
    </xf>
    <xf numFmtId="4" fontId="31" fillId="41" borderId="99" applyNumberFormat="0" applyProtection="0">
      <alignment horizontal="right" vertical="center"/>
    </xf>
    <xf numFmtId="4" fontId="40" fillId="41" borderId="99" applyNumberFormat="0" applyProtection="0">
      <alignment horizontal="right" vertical="center"/>
    </xf>
    <xf numFmtId="4" fontId="10" fillId="30" borderId="99" applyNumberFormat="0" applyProtection="0">
      <alignment horizontal="right" vertical="center"/>
    </xf>
    <xf numFmtId="4" fontId="10" fillId="32" borderId="99" applyNumberFormat="0" applyProtection="0">
      <alignment horizontal="right" vertical="center"/>
    </xf>
    <xf numFmtId="4" fontId="10" fillId="29" borderId="99" applyNumberFormat="0" applyProtection="0">
      <alignment horizontal="right" vertical="center"/>
    </xf>
    <xf numFmtId="4" fontId="10" fillId="25" borderId="99" applyNumberFormat="0" applyProtection="0">
      <alignment horizontal="right" vertical="center"/>
    </xf>
    <xf numFmtId="4" fontId="10" fillId="27" borderId="99" applyNumberFormat="0" applyProtection="0">
      <alignment horizontal="right" vertical="center"/>
    </xf>
    <xf numFmtId="0" fontId="11" fillId="19" borderId="99" applyNumberFormat="0" applyProtection="0">
      <alignment horizontal="left" vertical="top" indent="1"/>
    </xf>
    <xf numFmtId="4" fontId="10" fillId="28" borderId="99" applyNumberFormat="0" applyProtection="0">
      <alignment horizontal="right" vertical="center"/>
    </xf>
    <xf numFmtId="4" fontId="10" fillId="31" borderId="99" applyNumberFormat="0" applyProtection="0">
      <alignment horizontal="right" vertical="center"/>
    </xf>
    <xf numFmtId="4" fontId="10" fillId="26" borderId="99" applyNumberFormat="0" applyProtection="0">
      <alignment horizontal="right" vertical="center"/>
    </xf>
    <xf numFmtId="0" fontId="18" fillId="0" borderId="100" applyNumberFormat="0" applyProtection="0">
      <alignment horizontal="left" vertical="center" indent="2"/>
    </xf>
    <xf numFmtId="0" fontId="14" fillId="3" borderId="99" applyNumberFormat="0" applyProtection="0">
      <alignment horizontal="left" vertical="top" indent="1"/>
    </xf>
    <xf numFmtId="4" fontId="10" fillId="40" borderId="99" applyNumberFormat="0" applyProtection="0">
      <alignment vertical="center"/>
    </xf>
    <xf numFmtId="4" fontId="31" fillId="40" borderId="99" applyNumberFormat="0" applyProtection="0">
      <alignment vertical="center"/>
    </xf>
    <xf numFmtId="0" fontId="10" fillId="40" borderId="99" applyNumberFormat="0" applyProtection="0">
      <alignment horizontal="left" vertical="top" indent="1"/>
    </xf>
    <xf numFmtId="4" fontId="17" fillId="0" borderId="100" applyNumberFormat="0" applyProtection="0">
      <alignment horizontal="right" vertical="center" wrapText="1"/>
    </xf>
    <xf numFmtId="4" fontId="31" fillId="41" borderId="99" applyNumberFormat="0" applyProtection="0">
      <alignment horizontal="right" vertical="center"/>
    </xf>
    <xf numFmtId="0" fontId="19" fillId="43" borderId="100" applyNumberFormat="0" applyProtection="0">
      <alignment horizontal="center" vertical="center" wrapText="1"/>
    </xf>
    <xf numFmtId="0" fontId="19" fillId="44" borderId="100" applyNumberFormat="0" applyProtection="0">
      <alignment horizontal="center" vertical="top" wrapText="1"/>
    </xf>
    <xf numFmtId="4" fontId="40" fillId="41" borderId="99" applyNumberFormat="0" applyProtection="0">
      <alignment horizontal="right" vertical="center"/>
    </xf>
    <xf numFmtId="4" fontId="40" fillId="41" borderId="99" applyNumberFormat="0" applyProtection="0">
      <alignment horizontal="right" vertical="center"/>
    </xf>
    <xf numFmtId="4" fontId="31" fillId="41" borderId="99" applyNumberFormat="0" applyProtection="0">
      <alignment horizontal="right" vertical="center"/>
    </xf>
    <xf numFmtId="0" fontId="10" fillId="40" borderId="99" applyNumberFormat="0" applyProtection="0">
      <alignment horizontal="left" vertical="top" indent="1"/>
    </xf>
    <xf numFmtId="4" fontId="31" fillId="40" borderId="99" applyNumberFormat="0" applyProtection="0">
      <alignment vertical="center"/>
    </xf>
    <xf numFmtId="4" fontId="10" fillId="40" borderId="99" applyNumberFormat="0" applyProtection="0">
      <alignment vertical="center"/>
    </xf>
    <xf numFmtId="0" fontId="14" fillId="3" borderId="99" applyNumberFormat="0" applyProtection="0">
      <alignment horizontal="left" vertical="top" indent="1"/>
    </xf>
    <xf numFmtId="0" fontId="14" fillId="39" borderId="99" applyNumberFormat="0" applyProtection="0">
      <alignment horizontal="left" vertical="top" indent="1"/>
    </xf>
    <xf numFmtId="0" fontId="14" fillId="38" borderId="99" applyNumberFormat="0" applyProtection="0">
      <alignment horizontal="left" vertical="top" indent="1"/>
    </xf>
    <xf numFmtId="0" fontId="14" fillId="35" borderId="99" applyNumberFormat="0" applyProtection="0">
      <alignment horizontal="left" vertical="top" indent="1"/>
    </xf>
    <xf numFmtId="4" fontId="10" fillId="36" borderId="99" applyNumberFormat="0" applyProtection="0">
      <alignment horizontal="right" vertical="center"/>
    </xf>
    <xf numFmtId="4" fontId="10" fillId="32" borderId="99" applyNumberFormat="0" applyProtection="0">
      <alignment horizontal="right" vertical="center"/>
    </xf>
    <xf numFmtId="4" fontId="10" fillId="31" borderId="99" applyNumberFormat="0" applyProtection="0">
      <alignment horizontal="right" vertical="center"/>
    </xf>
    <xf numFmtId="4" fontId="10" fillId="30" borderId="99" applyNumberFormat="0" applyProtection="0">
      <alignment horizontal="right" vertical="center"/>
    </xf>
    <xf numFmtId="4" fontId="10" fillId="29" borderId="99" applyNumberFormat="0" applyProtection="0">
      <alignment horizontal="right" vertical="center"/>
    </xf>
    <xf numFmtId="4" fontId="10" fillId="28" borderId="99" applyNumberFormat="0" applyProtection="0">
      <alignment horizontal="right" vertical="center"/>
    </xf>
    <xf numFmtId="4" fontId="10" fillId="27" borderId="99" applyNumberFormat="0" applyProtection="0">
      <alignment horizontal="right" vertical="center"/>
    </xf>
    <xf numFmtId="4" fontId="10" fillId="26" borderId="99" applyNumberFormat="0" applyProtection="0">
      <alignment horizontal="right" vertical="center"/>
    </xf>
    <xf numFmtId="4" fontId="10" fillId="25" borderId="99" applyNumberFormat="0" applyProtection="0">
      <alignment horizontal="right" vertical="center"/>
    </xf>
    <xf numFmtId="4" fontId="10" fillId="24" borderId="99" applyNumberFormat="0" applyProtection="0">
      <alignment horizontal="right" vertical="center"/>
    </xf>
    <xf numFmtId="0" fontId="11" fillId="19" borderId="99" applyNumberFormat="0" applyProtection="0">
      <alignment horizontal="left" vertical="top" indent="1"/>
    </xf>
    <xf numFmtId="4" fontId="26" fillId="19" borderId="99" applyNumberFormat="0" applyProtection="0">
      <alignment vertical="center"/>
    </xf>
    <xf numFmtId="0" fontId="14" fillId="84" borderId="100" applyNumberFormat="0">
      <protection locked="0"/>
    </xf>
    <xf numFmtId="4" fontId="17" fillId="0" borderId="100" applyNumberFormat="0" applyProtection="0">
      <alignment horizontal="left" vertical="center" indent="1"/>
    </xf>
    <xf numFmtId="4" fontId="17" fillId="0" borderId="100" applyNumberFormat="0" applyProtection="0">
      <alignment horizontal="left" vertical="center" indent="1"/>
    </xf>
    <xf numFmtId="4" fontId="10" fillId="24" borderId="99" applyNumberFormat="0" applyProtection="0">
      <alignment horizontal="right" vertical="center"/>
    </xf>
    <xf numFmtId="4" fontId="26" fillId="19" borderId="99" applyNumberFormat="0" applyProtection="0">
      <alignment vertical="center"/>
    </xf>
    <xf numFmtId="4" fontId="10" fillId="36" borderId="99" applyNumberFormat="0" applyProtection="0">
      <alignment horizontal="right" vertical="center"/>
    </xf>
    <xf numFmtId="0" fontId="14" fillId="35" borderId="99" applyNumberFormat="0" applyProtection="0">
      <alignment horizontal="left" vertical="top" indent="1"/>
    </xf>
    <xf numFmtId="0" fontId="14" fillId="38" borderId="99" applyNumberFormat="0" applyProtection="0">
      <alignment horizontal="left" vertical="top" indent="1"/>
    </xf>
    <xf numFmtId="0" fontId="14" fillId="39" borderId="99" applyNumberFormat="0" applyProtection="0">
      <alignment horizontal="left" vertical="top" indent="1"/>
    </xf>
    <xf numFmtId="0" fontId="14" fillId="3" borderId="99" applyNumberFormat="0" applyProtection="0">
      <alignment horizontal="left" vertical="top" indent="1"/>
    </xf>
    <xf numFmtId="4" fontId="10" fillId="40" borderId="99" applyNumberFormat="0" applyProtection="0">
      <alignment vertical="center"/>
    </xf>
    <xf numFmtId="4" fontId="31" fillId="40" borderId="99" applyNumberFormat="0" applyProtection="0">
      <alignment vertical="center"/>
    </xf>
    <xf numFmtId="0" fontId="10" fillId="40" borderId="99" applyNumberFormat="0" applyProtection="0">
      <alignment horizontal="left" vertical="top" indent="1"/>
    </xf>
    <xf numFmtId="4" fontId="31" fillId="41" borderId="99" applyNumberFormat="0" applyProtection="0">
      <alignment horizontal="right" vertical="center"/>
    </xf>
    <xf numFmtId="4" fontId="40" fillId="41" borderId="99" applyNumberFormat="0" applyProtection="0">
      <alignment horizontal="right" vertical="center"/>
    </xf>
    <xf numFmtId="4" fontId="10" fillId="30" borderId="99" applyNumberFormat="0" applyProtection="0">
      <alignment horizontal="right" vertical="center"/>
    </xf>
    <xf numFmtId="4" fontId="10" fillId="32" borderId="99" applyNumberFormat="0" applyProtection="0">
      <alignment horizontal="right" vertical="center"/>
    </xf>
    <xf numFmtId="4" fontId="10" fillId="29" borderId="99" applyNumberFormat="0" applyProtection="0">
      <alignment horizontal="right" vertical="center"/>
    </xf>
    <xf numFmtId="4" fontId="10" fillId="25" borderId="99" applyNumberFormat="0" applyProtection="0">
      <alignment horizontal="right" vertical="center"/>
    </xf>
    <xf numFmtId="4" fontId="10" fillId="27" borderId="99" applyNumberFormat="0" applyProtection="0">
      <alignment horizontal="right" vertical="center"/>
    </xf>
    <xf numFmtId="0" fontId="11" fillId="19" borderId="99" applyNumberFormat="0" applyProtection="0">
      <alignment horizontal="left" vertical="top" indent="1"/>
    </xf>
    <xf numFmtId="4" fontId="10" fillId="28" borderId="99" applyNumberFormat="0" applyProtection="0">
      <alignment horizontal="right" vertical="center"/>
    </xf>
    <xf numFmtId="4" fontId="10" fillId="31" borderId="99" applyNumberFormat="0" applyProtection="0">
      <alignment horizontal="right" vertical="center"/>
    </xf>
    <xf numFmtId="4" fontId="10" fillId="26" borderId="99" applyNumberFormat="0" applyProtection="0">
      <alignment horizontal="right" vertical="center"/>
    </xf>
    <xf numFmtId="0" fontId="3" fillId="0" borderId="0"/>
    <xf numFmtId="4" fontId="17" fillId="0" borderId="83" applyNumberFormat="0" applyProtection="0">
      <alignment horizontal="left" vertical="center" indent="1"/>
    </xf>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5" borderId="25" applyNumberFormat="0" applyFont="0" applyAlignment="0" applyProtection="0"/>
    <xf numFmtId="9" fontId="3" fillId="0" borderId="0" applyFont="0" applyFill="0" applyBorder="0" applyAlignment="0" applyProtection="0"/>
    <xf numFmtId="4" fontId="17" fillId="0" borderId="4" applyNumberFormat="0" applyProtection="0">
      <alignment horizontal="left" vertical="center" indent="1"/>
    </xf>
    <xf numFmtId="4" fontId="17" fillId="0" borderId="4" applyNumberFormat="0" applyProtection="0">
      <alignment horizontal="left" vertical="center" indent="1"/>
    </xf>
    <xf numFmtId="0" fontId="14" fillId="0" borderId="0"/>
    <xf numFmtId="0" fontId="14" fillId="0" borderId="0"/>
    <xf numFmtId="0" fontId="129" fillId="0" borderId="0" applyNumberFormat="0" applyFill="0" applyBorder="0" applyAlignment="0" applyProtection="0">
      <alignment vertical="top"/>
    </xf>
    <xf numFmtId="0" fontId="130" fillId="0" borderId="0" applyNumberFormat="0" applyFill="0" applyBorder="0" applyAlignment="0" applyProtection="0">
      <alignment vertical="top"/>
    </xf>
    <xf numFmtId="0" fontId="14" fillId="0" borderId="0" applyNumberFormat="0" applyFill="0" applyBorder="0" applyAlignment="0" applyProtection="0"/>
    <xf numFmtId="0" fontId="131" fillId="0" borderId="0" applyNumberFormat="0" applyFill="0" applyBorder="0" applyAlignment="0" applyProtection="0">
      <alignment vertical="top"/>
    </xf>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180" fontId="14" fillId="0" borderId="0" applyFont="0" applyFill="0" applyBorder="0" applyAlignment="0" applyProtection="0"/>
    <xf numFmtId="0" fontId="132" fillId="0" borderId="0" applyNumberFormat="0" applyFill="0" applyBorder="0" applyAlignment="0" applyProtection="0">
      <alignment vertical="top"/>
      <protection locked="0"/>
    </xf>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34" fillId="0" borderId="0"/>
    <xf numFmtId="0" fontId="134" fillId="0" borderId="0"/>
    <xf numFmtId="0" fontId="134" fillId="0" borderId="0"/>
    <xf numFmtId="0" fontId="14" fillId="0" borderId="0"/>
    <xf numFmtId="0" fontId="14" fillId="0" borderId="0"/>
    <xf numFmtId="0" fontId="14" fillId="0" borderId="0"/>
    <xf numFmtId="0" fontId="14" fillId="0" borderId="0"/>
    <xf numFmtId="0" fontId="14" fillId="0" borderId="0"/>
    <xf numFmtId="0" fontId="13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181" fontId="14" fillId="0" borderId="0" applyBorder="0"/>
    <xf numFmtId="0" fontId="14" fillId="0" borderId="0" applyFont="0" applyFill="0" applyBorder="0" applyProtection="0"/>
    <xf numFmtId="0" fontId="14" fillId="0" borderId="0" applyFont="0" applyFill="0" applyBorder="0" applyProtection="0"/>
    <xf numFmtId="0" fontId="14" fillId="0" borderId="0" applyFont="0" applyFill="0" applyBorder="0" applyProtection="0"/>
    <xf numFmtId="0" fontId="14" fillId="0" borderId="0" applyFont="0" applyFill="0" applyBorder="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64" fillId="89"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64" fillId="89"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64" fillId="89"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64" fillId="89"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64" fillId="89"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64" fillId="89"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64" fillId="89"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64" fillId="89" borderId="0" applyNumberFormat="0" applyBorder="0" applyAlignment="0" applyProtection="0"/>
    <xf numFmtId="0" fontId="24" fillId="6"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64" fillId="24"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64" fillId="24"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64" fillId="25"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64" fillId="25"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64" fillId="25"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64" fillId="25"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64" fillId="25"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64" fillId="24" borderId="0" applyNumberFormat="0" applyBorder="0" applyAlignment="0" applyProtection="0"/>
    <xf numFmtId="0" fontId="24" fillId="8"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64" fillId="9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64" fillId="9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64" fillId="91"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64" fillId="91"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64" fillId="91"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64" fillId="91"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64" fillId="91"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64" fillId="90" borderId="0" applyNumberFormat="0" applyBorder="0" applyAlignment="0" applyProtection="0"/>
    <xf numFmtId="0" fontId="24" fillId="10"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64" fillId="9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64" fillId="9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64" fillId="93"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64" fillId="93"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64" fillId="93"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64" fillId="93"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64" fillId="93"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24" fillId="12" borderId="0" applyNumberFormat="0" applyBorder="0" applyAlignment="0" applyProtection="0"/>
    <xf numFmtId="0" fontId="64" fillId="92" borderId="0" applyNumberFormat="0" applyBorder="0" applyAlignment="0" applyProtection="0"/>
    <xf numFmtId="0" fontId="24" fillId="12"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64" fillId="9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64" fillId="9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64" fillId="89"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64" fillId="89"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64" fillId="89"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64" fillId="89"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64" fillId="89"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64" fillId="94" borderId="0" applyNumberFormat="0" applyBorder="0" applyAlignment="0" applyProtection="0"/>
    <xf numFmtId="0" fontId="24" fillId="14"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64" fillId="9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64" fillId="95"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64" fillId="24"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64" fillId="24"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64" fillId="24"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64" fillId="24"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64" fillId="24"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24" fillId="16" borderId="0" applyNumberFormat="0" applyBorder="0" applyAlignment="0" applyProtection="0"/>
    <xf numFmtId="0" fontId="64" fillId="95" borderId="0" applyNumberFormat="0" applyBorder="0" applyAlignment="0" applyProtection="0"/>
    <xf numFmtId="0" fontId="24" fillId="16" borderId="0" applyNumberFormat="0" applyBorder="0" applyAlignment="0" applyProtection="0"/>
    <xf numFmtId="39" fontId="135" fillId="0" borderId="0" applyFont="0" applyFill="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64" fillId="9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64" fillId="96"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64" fillId="9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64" fillId="9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64" fillId="9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64" fillId="9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64" fillId="9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64" fillId="96" borderId="0" applyNumberFormat="0" applyBorder="0" applyAlignment="0" applyProtection="0"/>
    <xf numFmtId="0" fontId="24" fillId="7"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64" fillId="25"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64" fillId="25"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64" fillId="25"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64" fillId="25"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64" fillId="25"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64" fillId="25"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64" fillId="25"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64" fillId="25" borderId="0" applyNumberFormat="0" applyBorder="0" applyAlignment="0" applyProtection="0"/>
    <xf numFmtId="0" fontId="24" fillId="9"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64" fillId="32"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64" fillId="32"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6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6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6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6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6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64" fillId="32"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64" fillId="92"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64" fillId="92"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64" fillId="34"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64" fillId="34"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64" fillId="34"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64" fillId="34"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64" fillId="34"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64" fillId="92" borderId="0" applyNumberFormat="0" applyBorder="0" applyAlignment="0" applyProtection="0"/>
    <xf numFmtId="0" fontId="24" fillId="13"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64" fillId="96"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64" fillId="96"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64" fillId="97"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64" fillId="97"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64" fillId="97"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64" fillId="97"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64" fillId="97"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64" fillId="96" borderId="0" applyNumberFormat="0" applyBorder="0" applyAlignment="0" applyProtection="0"/>
    <xf numFmtId="0" fontId="24" fillId="15"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64" fillId="2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64" fillId="2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64" fillId="95"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64" fillId="95"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64" fillId="95"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64" fillId="95"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64" fillId="95"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24" fillId="17" borderId="0" applyNumberFormat="0" applyBorder="0" applyAlignment="0" applyProtection="0"/>
    <xf numFmtId="0" fontId="64" fillId="27" borderId="0" applyNumberFormat="0" applyBorder="0" applyAlignment="0" applyProtection="0"/>
    <xf numFmtId="0" fontId="24" fillId="17" borderId="0" applyNumberFormat="0" applyBorder="0" applyAlignment="0" applyProtection="0"/>
    <xf numFmtId="0" fontId="14" fillId="0" borderId="0" applyFont="0" applyFill="0" applyBorder="0" applyProtection="0"/>
    <xf numFmtId="0" fontId="14" fillId="0" borderId="0" applyFont="0" applyFill="0" applyBorder="0" applyProtection="0"/>
    <xf numFmtId="0" fontId="14" fillId="0" borderId="0" applyFont="0" applyFill="0" applyBorder="0" applyProtection="0"/>
    <xf numFmtId="0" fontId="14" fillId="0" borderId="0" applyFont="0" applyFill="0" applyBorder="0" applyProtection="0"/>
    <xf numFmtId="0" fontId="63" fillId="59" borderId="0" applyNumberFormat="0" applyBorder="0" applyAlignment="0" applyProtection="0"/>
    <xf numFmtId="0" fontId="65" fillId="98" borderId="0" applyNumberFormat="0" applyBorder="0" applyAlignment="0" applyProtection="0"/>
    <xf numFmtId="0" fontId="86" fillId="59" borderId="0" applyNumberFormat="0" applyBorder="0" applyAlignment="0" applyProtection="0"/>
    <xf numFmtId="0" fontId="65" fillId="97" borderId="0" applyNumberFormat="0" applyBorder="0" applyAlignment="0" applyProtection="0"/>
    <xf numFmtId="0" fontId="96" fillId="59" borderId="0" applyNumberFormat="0" applyBorder="0" applyAlignment="0" applyProtection="0"/>
    <xf numFmtId="0" fontId="65" fillId="97" borderId="0" applyNumberFormat="0" applyBorder="0" applyAlignment="0" applyProtection="0"/>
    <xf numFmtId="0" fontId="65" fillId="98" borderId="0" applyNumberFormat="0" applyBorder="0" applyAlignment="0" applyProtection="0"/>
    <xf numFmtId="0" fontId="65" fillId="97" borderId="0" applyNumberFormat="0" applyBorder="0" applyAlignment="0" applyProtection="0"/>
    <xf numFmtId="0" fontId="65" fillId="97" borderId="0" applyNumberFormat="0" applyBorder="0" applyAlignment="0" applyProtection="0"/>
    <xf numFmtId="0" fontId="65" fillId="97" borderId="0" applyNumberFormat="0" applyBorder="0" applyAlignment="0" applyProtection="0"/>
    <xf numFmtId="0" fontId="96" fillId="59" borderId="0" applyNumberFormat="0" applyBorder="0" applyAlignment="0" applyProtection="0"/>
    <xf numFmtId="0" fontId="63" fillId="61" borderId="0" applyNumberFormat="0" applyBorder="0" applyAlignment="0" applyProtection="0"/>
    <xf numFmtId="0" fontId="86" fillId="61" borderId="0" applyNumberFormat="0" applyBorder="0" applyAlignment="0" applyProtection="0"/>
    <xf numFmtId="0" fontId="65" fillId="25" borderId="0" applyNumberFormat="0" applyBorder="0" applyAlignment="0" applyProtection="0"/>
    <xf numFmtId="0" fontId="96" fillId="61"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65" fillId="25" borderId="0" applyNumberFormat="0" applyBorder="0" applyAlignment="0" applyProtection="0"/>
    <xf numFmtId="0" fontId="96" fillId="61" borderId="0" applyNumberFormat="0" applyBorder="0" applyAlignment="0" applyProtection="0"/>
    <xf numFmtId="0" fontId="63" fillId="63" borderId="0" applyNumberFormat="0" applyBorder="0" applyAlignment="0" applyProtection="0"/>
    <xf numFmtId="0" fontId="86" fillId="63" borderId="0" applyNumberFormat="0" applyBorder="0" applyAlignment="0" applyProtection="0"/>
    <xf numFmtId="0" fontId="65" fillId="30" borderId="0" applyNumberFormat="0" applyBorder="0" applyAlignment="0" applyProtection="0"/>
    <xf numFmtId="0" fontId="96" fillId="63" borderId="0" applyNumberFormat="0" applyBorder="0" applyAlignment="0" applyProtection="0"/>
    <xf numFmtId="0" fontId="65" fillId="30" borderId="0" applyNumberFormat="0" applyBorder="0" applyAlignment="0" applyProtection="0"/>
    <xf numFmtId="0" fontId="65" fillId="32"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96" fillId="63" borderId="0" applyNumberFormat="0" applyBorder="0" applyAlignment="0" applyProtection="0"/>
    <xf numFmtId="0" fontId="63" fillId="65" borderId="0" applyNumberFormat="0" applyBorder="0" applyAlignment="0" applyProtection="0"/>
    <xf numFmtId="0" fontId="86" fillId="65" borderId="0" applyNumberFormat="0" applyBorder="0" applyAlignment="0" applyProtection="0"/>
    <xf numFmtId="0" fontId="65" fillId="34" borderId="0" applyNumberFormat="0" applyBorder="0" applyAlignment="0" applyProtection="0"/>
    <xf numFmtId="0" fontId="96" fillId="65" borderId="0" applyNumberFormat="0" applyBorder="0" applyAlignment="0" applyProtection="0"/>
    <xf numFmtId="0" fontId="65" fillId="34" borderId="0" applyNumberFormat="0" applyBorder="0" applyAlignment="0" applyProtection="0"/>
    <xf numFmtId="0" fontId="65" fillId="99"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96" fillId="65" borderId="0" applyNumberFormat="0" applyBorder="0" applyAlignment="0" applyProtection="0"/>
    <xf numFmtId="0" fontId="63" fillId="67" borderId="0" applyNumberFormat="0" applyBorder="0" applyAlignment="0" applyProtection="0"/>
    <xf numFmtId="0" fontId="86" fillId="67" borderId="0" applyNumberFormat="0" applyBorder="0" applyAlignment="0" applyProtection="0"/>
    <xf numFmtId="0" fontId="65" fillId="100" borderId="0" applyNumberFormat="0" applyBorder="0" applyAlignment="0" applyProtection="0"/>
    <xf numFmtId="0" fontId="96" fillId="67" borderId="0" applyNumberFormat="0" applyBorder="0" applyAlignment="0" applyProtection="0"/>
    <xf numFmtId="0" fontId="65" fillId="100" borderId="0" applyNumberFormat="0" applyBorder="0" applyAlignment="0" applyProtection="0"/>
    <xf numFmtId="0" fontId="65" fillId="100" borderId="0" applyNumberFormat="0" applyBorder="0" applyAlignment="0" applyProtection="0"/>
    <xf numFmtId="0" fontId="65" fillId="100" borderId="0" applyNumberFormat="0" applyBorder="0" applyAlignment="0" applyProtection="0"/>
    <xf numFmtId="0" fontId="65" fillId="100" borderId="0" applyNumberFormat="0" applyBorder="0" applyAlignment="0" applyProtection="0"/>
    <xf numFmtId="0" fontId="96" fillId="67" borderId="0" applyNumberFormat="0" applyBorder="0" applyAlignment="0" applyProtection="0"/>
    <xf numFmtId="0" fontId="63" fillId="69" borderId="0" applyNumberFormat="0" applyBorder="0" applyAlignment="0" applyProtection="0"/>
    <xf numFmtId="0" fontId="86" fillId="69" borderId="0" applyNumberFormat="0" applyBorder="0" applyAlignment="0" applyProtection="0"/>
    <xf numFmtId="0" fontId="65" fillId="95" borderId="0" applyNumberFormat="0" applyBorder="0" applyAlignment="0" applyProtection="0"/>
    <xf numFmtId="0" fontId="96" fillId="69" borderId="0" applyNumberFormat="0" applyBorder="0" applyAlignment="0" applyProtection="0"/>
    <xf numFmtId="0" fontId="65" fillId="95" borderId="0" applyNumberFormat="0" applyBorder="0" applyAlignment="0" applyProtection="0"/>
    <xf numFmtId="0" fontId="65" fillId="28" borderId="0" applyNumberFormat="0" applyBorder="0" applyAlignment="0" applyProtection="0"/>
    <xf numFmtId="0" fontId="65" fillId="95" borderId="0" applyNumberFormat="0" applyBorder="0" applyAlignment="0" applyProtection="0"/>
    <xf numFmtId="0" fontId="65" fillId="95" borderId="0" applyNumberFormat="0" applyBorder="0" applyAlignment="0" applyProtection="0"/>
    <xf numFmtId="0" fontId="65" fillId="95" borderId="0" applyNumberFormat="0" applyBorder="0" applyAlignment="0" applyProtection="0"/>
    <xf numFmtId="0" fontId="96" fillId="69" borderId="0" applyNumberFormat="0" applyBorder="0" applyAlignment="0" applyProtection="0"/>
    <xf numFmtId="0" fontId="63" fillId="58" borderId="0" applyNumberFormat="0" applyBorder="0" applyAlignment="0" applyProtection="0"/>
    <xf numFmtId="0" fontId="63" fillId="58" borderId="0" applyNumberFormat="0" applyBorder="0" applyAlignment="0" applyProtection="0"/>
    <xf numFmtId="0" fontId="65" fillId="100" borderId="0" applyNumberFormat="0" applyBorder="0" applyAlignment="0" applyProtection="0"/>
    <xf numFmtId="0" fontId="63" fillId="58" borderId="0" applyNumberFormat="0" applyBorder="0" applyAlignment="0" applyProtection="0"/>
    <xf numFmtId="0" fontId="65" fillId="100" borderId="0" applyNumberFormat="0" applyBorder="0" applyAlignment="0" applyProtection="0"/>
    <xf numFmtId="0" fontId="63" fillId="58" borderId="0" applyNumberFormat="0" applyBorder="0" applyAlignment="0" applyProtection="0"/>
    <xf numFmtId="0" fontId="65" fillId="100" borderId="0" applyNumberFormat="0" applyBorder="0" applyAlignment="0" applyProtection="0"/>
    <xf numFmtId="0" fontId="63" fillId="58" borderId="0" applyNumberFormat="0" applyBorder="0" applyAlignment="0" applyProtection="0"/>
    <xf numFmtId="0" fontId="65" fillId="100" borderId="0" applyNumberFormat="0" applyBorder="0" applyAlignment="0" applyProtection="0"/>
    <xf numFmtId="0" fontId="63" fillId="58" borderId="0" applyNumberFormat="0" applyBorder="0" applyAlignment="0" applyProtection="0"/>
    <xf numFmtId="0" fontId="65" fillId="100" borderId="0" applyNumberFormat="0" applyBorder="0" applyAlignment="0" applyProtection="0"/>
    <xf numFmtId="0" fontId="96" fillId="58" borderId="0" applyNumberFormat="0" applyBorder="0" applyAlignment="0" applyProtection="0"/>
    <xf numFmtId="0" fontId="63" fillId="60" borderId="0" applyNumberFormat="0" applyBorder="0" applyAlignment="0" applyProtection="0"/>
    <xf numFmtId="0" fontId="63" fillId="60" borderId="0" applyNumberFormat="0" applyBorder="0" applyAlignment="0" applyProtection="0"/>
    <xf numFmtId="0" fontId="65" fillId="26" borderId="0" applyNumberFormat="0" applyBorder="0" applyAlignment="0" applyProtection="0"/>
    <xf numFmtId="0" fontId="63" fillId="60" borderId="0" applyNumberFormat="0" applyBorder="0" applyAlignment="0" applyProtection="0"/>
    <xf numFmtId="0" fontId="65" fillId="26" borderId="0" applyNumberFormat="0" applyBorder="0" applyAlignment="0" applyProtection="0"/>
    <xf numFmtId="0" fontId="63" fillId="60" borderId="0" applyNumberFormat="0" applyBorder="0" applyAlignment="0" applyProtection="0"/>
    <xf numFmtId="0" fontId="65" fillId="26" borderId="0" applyNumberFormat="0" applyBorder="0" applyAlignment="0" applyProtection="0"/>
    <xf numFmtId="0" fontId="63" fillId="60" borderId="0" applyNumberFormat="0" applyBorder="0" applyAlignment="0" applyProtection="0"/>
    <xf numFmtId="0" fontId="65" fillId="26" borderId="0" applyNumberFormat="0" applyBorder="0" applyAlignment="0" applyProtection="0"/>
    <xf numFmtId="0" fontId="63" fillId="60" borderId="0" applyNumberFormat="0" applyBorder="0" applyAlignment="0" applyProtection="0"/>
    <xf numFmtId="0" fontId="96" fillId="60" borderId="0" applyNumberFormat="0" applyBorder="0" applyAlignment="0" applyProtection="0"/>
    <xf numFmtId="0" fontId="63" fillId="62" borderId="0" applyNumberFormat="0" applyBorder="0" applyAlignment="0" applyProtection="0"/>
    <xf numFmtId="0" fontId="63" fillId="62" borderId="0" applyNumberFormat="0" applyBorder="0" applyAlignment="0" applyProtection="0"/>
    <xf numFmtId="0" fontId="65" fillId="30" borderId="0" applyNumberFormat="0" applyBorder="0" applyAlignment="0" applyProtection="0"/>
    <xf numFmtId="0" fontId="63" fillId="62" borderId="0" applyNumberFormat="0" applyBorder="0" applyAlignment="0" applyProtection="0"/>
    <xf numFmtId="0" fontId="65" fillId="30" borderId="0" applyNumberFormat="0" applyBorder="0" applyAlignment="0" applyProtection="0"/>
    <xf numFmtId="0" fontId="63" fillId="62" borderId="0" applyNumberFormat="0" applyBorder="0" applyAlignment="0" applyProtection="0"/>
    <xf numFmtId="0" fontId="65" fillId="30" borderId="0" applyNumberFormat="0" applyBorder="0" applyAlignment="0" applyProtection="0"/>
    <xf numFmtId="0" fontId="63" fillId="62" borderId="0" applyNumberFormat="0" applyBorder="0" applyAlignment="0" applyProtection="0"/>
    <xf numFmtId="0" fontId="65" fillId="30" borderId="0" applyNumberFormat="0" applyBorder="0" applyAlignment="0" applyProtection="0"/>
    <xf numFmtId="0" fontId="63" fillId="62" borderId="0" applyNumberFormat="0" applyBorder="0" applyAlignment="0" applyProtection="0"/>
    <xf numFmtId="0" fontId="96" fillId="62" borderId="0" applyNumberFormat="0" applyBorder="0" applyAlignment="0" applyProtection="0"/>
    <xf numFmtId="0" fontId="63" fillId="64" borderId="0" applyNumberFormat="0" applyBorder="0" applyAlignment="0" applyProtection="0"/>
    <xf numFmtId="0" fontId="63" fillId="64" borderId="0" applyNumberFormat="0" applyBorder="0" applyAlignment="0" applyProtection="0"/>
    <xf numFmtId="0" fontId="65" fillId="101" borderId="0" applyNumberFormat="0" applyBorder="0" applyAlignment="0" applyProtection="0"/>
    <xf numFmtId="0" fontId="63" fillId="64" borderId="0" applyNumberFormat="0" applyBorder="0" applyAlignment="0" applyProtection="0"/>
    <xf numFmtId="0" fontId="65" fillId="101" borderId="0" applyNumberFormat="0" applyBorder="0" applyAlignment="0" applyProtection="0"/>
    <xf numFmtId="0" fontId="63" fillId="64" borderId="0" applyNumberFormat="0" applyBorder="0" applyAlignment="0" applyProtection="0"/>
    <xf numFmtId="0" fontId="65" fillId="101" borderId="0" applyNumberFormat="0" applyBorder="0" applyAlignment="0" applyProtection="0"/>
    <xf numFmtId="0" fontId="63" fillId="64" borderId="0" applyNumberFormat="0" applyBorder="0" applyAlignment="0" applyProtection="0"/>
    <xf numFmtId="0" fontId="65" fillId="101" borderId="0" applyNumberFormat="0" applyBorder="0" applyAlignment="0" applyProtection="0"/>
    <xf numFmtId="0" fontId="63" fillId="64" borderId="0" applyNumberFormat="0" applyBorder="0" applyAlignment="0" applyProtection="0"/>
    <xf numFmtId="0" fontId="65" fillId="101" borderId="0" applyNumberFormat="0" applyBorder="0" applyAlignment="0" applyProtection="0"/>
    <xf numFmtId="0" fontId="96" fillId="64" borderId="0" applyNumberFormat="0" applyBorder="0" applyAlignment="0" applyProtection="0"/>
    <xf numFmtId="0" fontId="63" fillId="66" borderId="0" applyNumberFormat="0" applyBorder="0" applyAlignment="0" applyProtection="0"/>
    <xf numFmtId="0" fontId="63" fillId="66" borderId="0" applyNumberFormat="0" applyBorder="0" applyAlignment="0" applyProtection="0"/>
    <xf numFmtId="0" fontId="65" fillId="100" borderId="0" applyNumberFormat="0" applyBorder="0" applyAlignment="0" applyProtection="0"/>
    <xf numFmtId="0" fontId="63" fillId="66" borderId="0" applyNumberFormat="0" applyBorder="0" applyAlignment="0" applyProtection="0"/>
    <xf numFmtId="0" fontId="65" fillId="100" borderId="0" applyNumberFormat="0" applyBorder="0" applyAlignment="0" applyProtection="0"/>
    <xf numFmtId="0" fontId="63" fillId="66" borderId="0" applyNumberFormat="0" applyBorder="0" applyAlignment="0" applyProtection="0"/>
    <xf numFmtId="0" fontId="65" fillId="100" borderId="0" applyNumberFormat="0" applyBorder="0" applyAlignment="0" applyProtection="0"/>
    <xf numFmtId="0" fontId="63" fillId="66" borderId="0" applyNumberFormat="0" applyBorder="0" applyAlignment="0" applyProtection="0"/>
    <xf numFmtId="0" fontId="65" fillId="100" borderId="0" applyNumberFormat="0" applyBorder="0" applyAlignment="0" applyProtection="0"/>
    <xf numFmtId="0" fontId="63" fillId="66" borderId="0" applyNumberFormat="0" applyBorder="0" applyAlignment="0" applyProtection="0"/>
    <xf numFmtId="0" fontId="96" fillId="66" borderId="0" applyNumberFormat="0" applyBorder="0" applyAlignment="0" applyProtection="0"/>
    <xf numFmtId="0" fontId="63" fillId="68" borderId="0" applyNumberFormat="0" applyBorder="0" applyAlignment="0" applyProtection="0"/>
    <xf numFmtId="0" fontId="63" fillId="68" borderId="0" applyNumberFormat="0" applyBorder="0" applyAlignment="0" applyProtection="0"/>
    <xf numFmtId="0" fontId="65" fillId="27" borderId="0" applyNumberFormat="0" applyBorder="0" applyAlignment="0" applyProtection="0"/>
    <xf numFmtId="0" fontId="63" fillId="68" borderId="0" applyNumberFormat="0" applyBorder="0" applyAlignment="0" applyProtection="0"/>
    <xf numFmtId="0" fontId="65" fillId="27" borderId="0" applyNumberFormat="0" applyBorder="0" applyAlignment="0" applyProtection="0"/>
    <xf numFmtId="0" fontId="63" fillId="68" borderId="0" applyNumberFormat="0" applyBorder="0" applyAlignment="0" applyProtection="0"/>
    <xf numFmtId="0" fontId="65" fillId="27" borderId="0" applyNumberFormat="0" applyBorder="0" applyAlignment="0" applyProtection="0"/>
    <xf numFmtId="0" fontId="63" fillId="68" borderId="0" applyNumberFormat="0" applyBorder="0" applyAlignment="0" applyProtection="0"/>
    <xf numFmtId="0" fontId="65" fillId="27" borderId="0" applyNumberFormat="0" applyBorder="0" applyAlignment="0" applyProtection="0"/>
    <xf numFmtId="0" fontId="63" fillId="68" borderId="0" applyNumberFormat="0" applyBorder="0" applyAlignment="0" applyProtection="0"/>
    <xf numFmtId="0" fontId="65" fillId="27" borderId="0" applyNumberFormat="0" applyBorder="0" applyAlignment="0" applyProtection="0"/>
    <xf numFmtId="0" fontId="96" fillId="68" borderId="0" applyNumberFormat="0" applyBorder="0" applyAlignment="0" applyProtection="0"/>
    <xf numFmtId="182" fontId="15" fillId="39" borderId="106">
      <alignment horizontal="center" vertical="center"/>
    </xf>
    <xf numFmtId="183" fontId="14" fillId="39" borderId="106">
      <alignment horizontal="center" vertical="center"/>
    </xf>
    <xf numFmtId="183" fontId="14" fillId="39" borderId="106">
      <alignment horizontal="center" vertical="center"/>
    </xf>
    <xf numFmtId="183" fontId="14" fillId="39" borderId="106">
      <alignment horizontal="center" vertical="center"/>
    </xf>
    <xf numFmtId="183" fontId="14" fillId="39" borderId="106">
      <alignment horizontal="center" vertical="center"/>
    </xf>
    <xf numFmtId="184" fontId="136" fillId="39" borderId="106">
      <alignment horizontal="center" vertical="center"/>
    </xf>
    <xf numFmtId="183" fontId="14" fillId="39" borderId="106">
      <alignment horizontal="center" vertical="center"/>
    </xf>
    <xf numFmtId="0" fontId="136" fillId="34" borderId="10" applyNumberFormat="0" applyFont="0" applyBorder="0" applyAlignment="0" applyProtection="0">
      <protection hidden="1"/>
    </xf>
    <xf numFmtId="0" fontId="66" fillId="53" borderId="0" applyNumberFormat="0" applyBorder="0" applyAlignment="0" applyProtection="0"/>
    <xf numFmtId="0" fontId="137" fillId="53" borderId="0" applyNumberFormat="0" applyBorder="0" applyAlignment="0" applyProtection="0"/>
    <xf numFmtId="0" fontId="138" fillId="92" borderId="0" applyNumberFormat="0" applyBorder="0" applyAlignment="0" applyProtection="0"/>
    <xf numFmtId="0" fontId="139" fillId="53" borderId="0" applyNumberFormat="0" applyBorder="0" applyAlignment="0" applyProtection="0"/>
    <xf numFmtId="0" fontId="138" fillId="92" borderId="0" applyNumberFormat="0" applyBorder="0" applyAlignment="0" applyProtection="0"/>
    <xf numFmtId="0" fontId="139" fillId="53" borderId="0" applyNumberFormat="0" applyBorder="0" applyAlignment="0" applyProtection="0"/>
    <xf numFmtId="0" fontId="138" fillId="92" borderId="0" applyNumberFormat="0" applyBorder="0" applyAlignment="0" applyProtection="0"/>
    <xf numFmtId="0" fontId="138" fillId="24" borderId="0" applyNumberFormat="0" applyBorder="0" applyAlignment="0" applyProtection="0"/>
    <xf numFmtId="0" fontId="138" fillId="92" borderId="0" applyNumberFormat="0" applyBorder="0" applyAlignment="0" applyProtection="0"/>
    <xf numFmtId="0" fontId="138" fillId="92" borderId="0" applyNumberFormat="0" applyBorder="0" applyAlignment="0" applyProtection="0"/>
    <xf numFmtId="0" fontId="113" fillId="53" borderId="0" applyNumberFormat="0" applyBorder="0" applyAlignment="0" applyProtection="0"/>
    <xf numFmtId="0" fontId="139" fillId="53" borderId="0" applyNumberFormat="0" applyBorder="0" applyAlignment="0" applyProtection="0"/>
    <xf numFmtId="3" fontId="140" fillId="0" borderId="0" applyFill="0" applyBorder="0" applyProtection="0">
      <alignment horizontal="right"/>
    </xf>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185" fontId="14" fillId="0" borderId="0" applyFont="0" applyFill="0" applyBorder="0" applyAlignment="0" applyProtection="0"/>
    <xf numFmtId="0" fontId="15" fillId="0" borderId="0" applyNumberFormat="0" applyFont="0" applyAlignment="0"/>
    <xf numFmtId="186" fontId="10" fillId="0" borderId="0" applyFill="0" applyBorder="0" applyAlignment="0"/>
    <xf numFmtId="0" fontId="67" fillId="56" borderId="47" applyNumberFormat="0" applyAlignment="0" applyProtection="0"/>
    <xf numFmtId="0" fontId="141" fillId="34" borderId="107" applyNumberFormat="0" applyAlignment="0" applyProtection="0"/>
    <xf numFmtId="0" fontId="142" fillId="56" borderId="47" applyNumberFormat="0" applyAlignment="0" applyProtection="0"/>
    <xf numFmtId="0" fontId="143" fillId="93" borderId="107" applyNumberFormat="0" applyAlignment="0" applyProtection="0"/>
    <xf numFmtId="0" fontId="144" fillId="56" borderId="47" applyNumberFormat="0" applyAlignment="0" applyProtection="0"/>
    <xf numFmtId="0" fontId="143" fillId="93" borderId="107" applyNumberFormat="0" applyAlignment="0" applyProtection="0"/>
    <xf numFmtId="0" fontId="141" fillId="34" borderId="107" applyNumberFormat="0" applyAlignment="0" applyProtection="0"/>
    <xf numFmtId="0" fontId="143" fillId="93" borderId="107" applyNumberFormat="0" applyAlignment="0" applyProtection="0"/>
    <xf numFmtId="0" fontId="143" fillId="93" borderId="107" applyNumberFormat="0" applyAlignment="0" applyProtection="0"/>
    <xf numFmtId="0" fontId="143" fillId="93" borderId="107" applyNumberFormat="0" applyAlignment="0" applyProtection="0"/>
    <xf numFmtId="0" fontId="143" fillId="93" borderId="107" applyNumberFormat="0" applyAlignment="0" applyProtection="0"/>
    <xf numFmtId="0" fontId="143" fillId="93" borderId="107" applyNumberFormat="0" applyAlignment="0" applyProtection="0"/>
    <xf numFmtId="0" fontId="144" fillId="56" borderId="47" applyNumberFormat="0" applyAlignment="0" applyProtection="0"/>
    <xf numFmtId="0" fontId="145" fillId="102" borderId="0" applyNumberFormat="0" applyFont="0" applyBorder="0" applyAlignment="0" applyProtection="0">
      <alignment vertical="center"/>
    </xf>
    <xf numFmtId="0" fontId="68" fillId="57" borderId="50" applyNumberFormat="0" applyAlignment="0" applyProtection="0"/>
    <xf numFmtId="0" fontId="85" fillId="57" borderId="50" applyNumberFormat="0" applyAlignment="0" applyProtection="0"/>
    <xf numFmtId="0" fontId="146" fillId="103" borderId="108" applyNumberFormat="0" applyAlignment="0" applyProtection="0"/>
    <xf numFmtId="0" fontId="95" fillId="57" borderId="50" applyNumberFormat="0" applyAlignment="0" applyProtection="0"/>
    <xf numFmtId="0" fontId="146" fillId="103" borderId="108" applyNumberFormat="0" applyAlignment="0" applyProtection="0"/>
    <xf numFmtId="0" fontId="146" fillId="97" borderId="108" applyNumberFormat="0" applyAlignment="0" applyProtection="0"/>
    <xf numFmtId="0" fontId="146" fillId="103" borderId="108" applyNumberFormat="0" applyAlignment="0" applyProtection="0"/>
    <xf numFmtId="0" fontId="146" fillId="103" borderId="108" applyNumberFormat="0" applyAlignment="0" applyProtection="0"/>
    <xf numFmtId="0" fontId="146" fillId="103" borderId="108" applyNumberFormat="0" applyAlignment="0" applyProtection="0"/>
    <xf numFmtId="0" fontId="95" fillId="57" borderId="50" applyNumberFormat="0" applyAlignment="0" applyProtection="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187" fontId="14" fillId="0" borderId="0"/>
    <xf numFmtId="41" fontId="135"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1" fontId="14" fillId="0" borderId="0" applyFont="0" applyFill="0" applyBorder="0" applyAlignment="0" applyProtection="0"/>
    <xf numFmtId="43" fontId="2" fillId="0" borderId="0" applyFont="0" applyFill="0" applyBorder="0" applyAlignment="0" applyProtection="0"/>
    <xf numFmtId="43" fontId="64"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147"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5"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35"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8" fillId="0" borderId="0" applyFont="0" applyFill="0" applyBorder="0" applyAlignment="0" applyProtection="0"/>
    <xf numFmtId="43" fontId="145" fillId="0" borderId="0" applyFont="0" applyFill="0" applyBorder="0" applyAlignment="0" applyProtection="0"/>
    <xf numFmtId="43" fontId="10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5"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4"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24" fillId="0" borderId="0" applyFont="0" applyFill="0" applyBorder="0" applyAlignment="0" applyProtection="0"/>
    <xf numFmtId="43" fontId="10" fillId="0" borderId="0" applyFont="0" applyFill="0" applyBorder="0" applyAlignment="0" applyProtection="0"/>
    <xf numFmtId="43" fontId="14"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 fillId="0" borderId="0" applyFont="0" applyFill="0" applyBorder="0" applyAlignment="0" applyProtection="0"/>
    <xf numFmtId="43" fontId="135"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4" fillId="0" borderId="0" applyFont="0" applyFill="0" applyBorder="0" applyAlignment="0" applyProtection="0"/>
    <xf numFmtId="43" fontId="2"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3" fontId="14" fillId="0" borderId="0" applyFont="0" applyFill="0" applyBorder="0" applyAlignment="0" applyProtection="0"/>
    <xf numFmtId="0" fontId="149" fillId="0" borderId="0" applyNumberFormat="0" applyAlignment="0">
      <alignment horizontal="left"/>
    </xf>
    <xf numFmtId="188" fontId="14" fillId="0" borderId="0" applyFont="0" applyFill="0" applyBorder="0" applyAlignment="0" applyProtection="0"/>
    <xf numFmtId="189" fontId="150" fillId="0" borderId="0" applyFont="0" applyFill="0" applyBorder="0" applyAlignment="0" applyProtection="0"/>
    <xf numFmtId="44" fontId="64" fillId="0" borderId="0" applyFont="0" applyFill="0" applyBorder="0" applyAlignment="0" applyProtection="0"/>
    <xf numFmtId="44" fontId="135" fillId="0" borderId="0" applyFont="0" applyFill="0" applyBorder="0" applyAlignment="0" applyProtection="0"/>
    <xf numFmtId="44" fontId="10" fillId="0" borderId="0" applyFont="0" applyFill="0" applyBorder="0" applyAlignment="0" applyProtection="0"/>
    <xf numFmtId="44" fontId="6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14" fillId="0" borderId="0" applyFont="0" applyFill="0" applyBorder="0" applyAlignment="0" applyProtection="0"/>
    <xf numFmtId="44" fontId="148" fillId="0" borderId="0" applyFont="0" applyFill="0" applyBorder="0" applyAlignment="0" applyProtection="0"/>
    <xf numFmtId="44" fontId="64" fillId="0" borderId="0" applyFont="0" applyFill="0" applyBorder="0" applyAlignment="0" applyProtection="0"/>
    <xf numFmtId="44" fontId="151" fillId="0" borderId="0" applyFont="0" applyFill="0" applyBorder="0" applyAlignment="0" applyProtection="0"/>
    <xf numFmtId="44" fontId="135" fillId="0" borderId="0" applyFont="0" applyFill="0" applyBorder="0" applyAlignment="0" applyProtection="0"/>
    <xf numFmtId="44" fontId="18" fillId="0" borderId="0" applyFont="0" applyFill="0" applyBorder="0" applyAlignment="0" applyProtection="0"/>
    <xf numFmtId="44" fontId="135" fillId="0" borderId="0" applyFont="0" applyFill="0" applyBorder="0" applyAlignment="0" applyProtection="0"/>
    <xf numFmtId="44" fontId="18" fillId="0" borderId="0" applyFont="0" applyFill="0" applyBorder="0" applyAlignment="0" applyProtection="0"/>
    <xf numFmtId="190" fontId="2" fillId="0" borderId="0" applyFont="0" applyFill="0" applyBorder="0" applyProtection="0">
      <alignment horizontal="right" vertical="center"/>
    </xf>
    <xf numFmtId="44" fontId="14" fillId="0" borderId="0" applyFont="0" applyFill="0" applyBorder="0" applyAlignment="0" applyProtection="0"/>
    <xf numFmtId="44" fontId="24" fillId="0" borderId="0" applyFont="0" applyFill="0" applyBorder="0" applyAlignment="0" applyProtection="0"/>
    <xf numFmtId="44" fontId="14" fillId="0" borderId="0" applyFont="0" applyFill="0" applyBorder="0" applyAlignment="0" applyProtection="0"/>
    <xf numFmtId="44" fontId="6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64" fillId="0" borderId="0" applyFont="0" applyFill="0" applyBorder="0" applyAlignment="0" applyProtection="0"/>
    <xf numFmtId="44" fontId="24"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4" fillId="0" borderId="0" applyFont="0" applyFill="0" applyBorder="0" applyAlignment="0" applyProtection="0"/>
    <xf numFmtId="44" fontId="135"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8" fillId="0" borderId="0" applyFont="0" applyFill="0" applyBorder="0" applyAlignment="0" applyProtection="0"/>
    <xf numFmtId="44" fontId="64"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44" fontId="64" fillId="0" borderId="0" applyFont="0" applyFill="0" applyBorder="0" applyAlignment="0" applyProtection="0"/>
    <xf numFmtId="44" fontId="14" fillId="0" borderId="0" applyFont="0" applyFill="0" applyBorder="0" applyAlignment="0" applyProtection="0"/>
    <xf numFmtId="44" fontId="135" fillId="0" borderId="0" applyFont="0" applyFill="0" applyBorder="0" applyAlignment="0" applyProtection="0"/>
    <xf numFmtId="44" fontId="2" fillId="0" borderId="0" applyFont="0" applyFill="0" applyBorder="0" applyAlignment="0" applyProtection="0"/>
    <xf numFmtId="44" fontId="64" fillId="0" borderId="0" applyFont="0" applyFill="0" applyBorder="0" applyAlignment="0" applyProtection="0"/>
    <xf numFmtId="44" fontId="10" fillId="0" borderId="0" applyFont="0" applyFill="0" applyBorder="0" applyAlignment="0" applyProtection="0"/>
    <xf numFmtId="44" fontId="13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4"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1" fontId="14" fillId="0" borderId="0" applyFont="0" applyFill="0" applyBorder="0" applyAlignment="0" applyProtection="0"/>
    <xf numFmtId="5" fontId="152" fillId="0" borderId="0" applyFont="0" applyFill="0" applyBorder="0" applyAlignment="0" applyProtection="0"/>
    <xf numFmtId="192" fontId="135" fillId="0" borderId="0" applyFont="0" applyFill="0" applyBorder="0" applyAlignment="0" applyProtection="0"/>
    <xf numFmtId="6" fontId="153" fillId="0" borderId="0">
      <protection locked="0"/>
    </xf>
    <xf numFmtId="193" fontId="14" fillId="0" borderId="0" applyFont="0" applyFill="0" applyBorder="0" applyAlignment="0" applyProtection="0"/>
    <xf numFmtId="194" fontId="154" fillId="0" borderId="0">
      <alignment horizontal="right"/>
      <protection locked="0"/>
    </xf>
    <xf numFmtId="0" fontId="155" fillId="0" borderId="0" applyNumberFormat="0" applyAlignment="0">
      <alignment horizontal="left"/>
    </xf>
    <xf numFmtId="195"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6"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7"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8"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9" fontId="14" fillId="0" borderId="0" applyFont="0" applyFill="0" applyBorder="0" applyAlignment="0" applyProtection="0"/>
    <xf numFmtId="196" fontId="14" fillId="0" borderId="0" applyFont="0" applyFill="0" applyBorder="0" applyAlignment="0" applyProtection="0"/>
    <xf numFmtId="0" fontId="70" fillId="0" borderId="0" applyNumberFormat="0" applyFill="0" applyBorder="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8" fillId="0" borderId="0" applyNumberFormat="0" applyFill="0" applyBorder="0" applyAlignment="0" applyProtection="0"/>
    <xf numFmtId="200" fontId="14" fillId="0" borderId="0">
      <protection locked="0"/>
    </xf>
    <xf numFmtId="200" fontId="14" fillId="0" borderId="0">
      <protection locked="0"/>
    </xf>
    <xf numFmtId="200" fontId="14" fillId="0" borderId="0">
      <protection locked="0"/>
    </xf>
    <xf numFmtId="200" fontId="14" fillId="0" borderId="0">
      <protection locked="0"/>
    </xf>
    <xf numFmtId="200" fontId="14" fillId="0" borderId="0">
      <protection locked="0"/>
    </xf>
    <xf numFmtId="200" fontId="14" fillId="0" borderId="0">
      <protection locked="0"/>
    </xf>
    <xf numFmtId="2" fontId="14" fillId="0" borderId="0" applyFont="0" applyFill="0" applyBorder="0" applyAlignment="0" applyProtection="0"/>
    <xf numFmtId="200" fontId="14" fillId="0" borderId="0">
      <protection locked="0"/>
    </xf>
    <xf numFmtId="38" fontId="16" fillId="0" borderId="109">
      <alignment horizontal="right"/>
    </xf>
    <xf numFmtId="167" fontId="150" fillId="0" borderId="0" applyFont="0" applyFill="0" applyBorder="0" applyAlignment="0" applyProtection="0"/>
    <xf numFmtId="201" fontId="14" fillId="0" borderId="0" applyFont="0" applyFill="0" applyBorder="0" applyAlignment="0" applyProtection="0">
      <alignment horizontal="center"/>
    </xf>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2" fontId="14" fillId="0" borderId="0" applyFont="0" applyFill="0" applyBorder="0" applyAlignment="0" applyProtection="0"/>
    <xf numFmtId="203" fontId="159"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4" fontId="14" fillId="0" borderId="0" applyFont="0" applyFill="0" applyBorder="0" applyAlignment="0" applyProtection="0"/>
    <xf numFmtId="205" fontId="159" fillId="0" borderId="0" applyFont="0" applyFill="0" applyBorder="0" applyAlignment="0" applyProtection="0"/>
    <xf numFmtId="0" fontId="14" fillId="0" borderId="0" applyFont="0" applyFill="0" applyBorder="0"/>
    <xf numFmtId="0" fontId="14" fillId="0" borderId="0" applyFont="0" applyFill="0" applyBorder="0"/>
    <xf numFmtId="0" fontId="14" fillId="0" borderId="0" applyFont="0" applyFill="0" applyBorder="0"/>
    <xf numFmtId="0" fontId="14" fillId="0" borderId="0" applyFont="0" applyFill="0" applyBorder="0"/>
    <xf numFmtId="0" fontId="71" fillId="52" borderId="0" applyNumberFormat="0" applyBorder="0" applyAlignment="0" applyProtection="0"/>
    <xf numFmtId="0" fontId="160" fillId="52" borderId="0" applyNumberFormat="0" applyBorder="0" applyAlignment="0" applyProtection="0"/>
    <xf numFmtId="0" fontId="161" fillId="31" borderId="0" applyNumberFormat="0" applyBorder="0" applyAlignment="0" applyProtection="0"/>
    <xf numFmtId="0" fontId="162" fillId="52" borderId="0" applyNumberFormat="0" applyBorder="0" applyAlignment="0" applyProtection="0"/>
    <xf numFmtId="0" fontId="161" fillId="31" borderId="0" applyNumberFormat="0" applyBorder="0" applyAlignment="0" applyProtection="0"/>
    <xf numFmtId="0" fontId="161" fillId="90" borderId="0" applyNumberFormat="0" applyBorder="0" applyAlignment="0" applyProtection="0"/>
    <xf numFmtId="0" fontId="161" fillId="31" borderId="0" applyNumberFormat="0" applyBorder="0" applyAlignment="0" applyProtection="0"/>
    <xf numFmtId="0" fontId="161" fillId="31" borderId="0" applyNumberFormat="0" applyBorder="0" applyAlignment="0" applyProtection="0"/>
    <xf numFmtId="0" fontId="161" fillId="31" borderId="0" applyNumberFormat="0" applyBorder="0" applyAlignment="0" applyProtection="0"/>
    <xf numFmtId="0" fontId="162" fillId="52" borderId="0" applyNumberFormat="0" applyBorder="0" applyAlignment="0" applyProtection="0"/>
    <xf numFmtId="38" fontId="16" fillId="104" borderId="0" applyNumberFormat="0" applyBorder="0" applyAlignment="0" applyProtection="0"/>
    <xf numFmtId="38" fontId="16" fillId="104" borderId="0" applyNumberFormat="0" applyBorder="0" applyAlignment="0" applyProtection="0"/>
    <xf numFmtId="38" fontId="16" fillId="104" borderId="0" applyNumberFormat="0" applyBorder="0" applyAlignment="0" applyProtection="0"/>
    <xf numFmtId="0" fontId="163" fillId="0" borderId="0" applyNumberFormat="0" applyFill="0" applyBorder="0" applyAlignment="0" applyProtection="0"/>
    <xf numFmtId="0" fontId="164" fillId="0" borderId="20" applyNumberFormat="0" applyAlignment="0" applyProtection="0">
      <alignment horizontal="left" vertical="center"/>
    </xf>
    <xf numFmtId="0" fontId="164" fillId="0" borderId="102">
      <alignment horizontal="left" vertical="center"/>
    </xf>
    <xf numFmtId="0" fontId="164" fillId="0" borderId="102">
      <alignment horizontal="left" vertical="center"/>
    </xf>
    <xf numFmtId="0" fontId="164" fillId="0" borderId="102">
      <alignment horizontal="left" vertical="center"/>
    </xf>
    <xf numFmtId="0" fontId="164" fillId="0" borderId="102">
      <alignment horizontal="left" vertical="center"/>
    </xf>
    <xf numFmtId="0" fontId="164" fillId="0" borderId="102">
      <alignment horizontal="left" vertical="center"/>
    </xf>
    <xf numFmtId="0" fontId="164" fillId="0" borderId="102">
      <alignment horizontal="left" vertical="center"/>
    </xf>
    <xf numFmtId="0" fontId="165" fillId="0" borderId="0" applyNumberFormat="0" applyFont="0" applyFill="0" applyAlignment="0" applyProtection="0"/>
    <xf numFmtId="0" fontId="165" fillId="0" borderId="0" applyNumberFormat="0" applyFont="0" applyFill="0" applyAlignment="0" applyProtection="0"/>
    <xf numFmtId="0" fontId="165" fillId="0" borderId="0" applyNumberFormat="0" applyFont="0" applyFill="0" applyAlignment="0" applyProtection="0"/>
    <xf numFmtId="0" fontId="165" fillId="0" borderId="0" applyNumberFormat="0" applyFont="0" applyFill="0" applyAlignment="0" applyProtection="0"/>
    <xf numFmtId="0" fontId="165" fillId="0" borderId="0" applyNumberFormat="0" applyFont="0" applyFill="0" applyAlignment="0" applyProtection="0"/>
    <xf numFmtId="0" fontId="72" fillId="0" borderId="44" applyNumberFormat="0" applyFill="0" applyAlignment="0" applyProtection="0"/>
    <xf numFmtId="0" fontId="165" fillId="0" borderId="0" applyNumberFormat="0" applyFont="0" applyFill="0" applyAlignment="0" applyProtection="0"/>
    <xf numFmtId="0" fontId="166" fillId="0" borderId="44" applyNumberFormat="0" applyFill="0" applyAlignment="0" applyProtection="0"/>
    <xf numFmtId="0" fontId="165" fillId="0" borderId="0" applyNumberFormat="0" applyFont="0" applyFill="0" applyAlignment="0" applyProtection="0"/>
    <xf numFmtId="0" fontId="167" fillId="0" borderId="110" applyNumberFormat="0" applyFill="0" applyAlignment="0" applyProtection="0"/>
    <xf numFmtId="0" fontId="168" fillId="0" borderId="111" applyNumberFormat="0" applyFill="0" applyAlignment="0" applyProtection="0"/>
    <xf numFmtId="0" fontId="165" fillId="0" borderId="0" applyNumberFormat="0" applyFont="0" applyFill="0" applyAlignment="0" applyProtection="0"/>
    <xf numFmtId="0" fontId="167" fillId="0" borderId="110" applyNumberFormat="0" applyFill="0" applyAlignment="0" applyProtection="0"/>
    <xf numFmtId="0" fontId="167" fillId="0" borderId="110" applyNumberFormat="0" applyFill="0" applyAlignment="0" applyProtection="0"/>
    <xf numFmtId="0" fontId="165" fillId="0" borderId="0" applyNumberFormat="0" applyFont="0" applyFill="0" applyAlignment="0" applyProtection="0"/>
    <xf numFmtId="0" fontId="167" fillId="0" borderId="110" applyNumberFormat="0" applyFill="0" applyAlignment="0" applyProtection="0"/>
    <xf numFmtId="0" fontId="165" fillId="0" borderId="0" applyNumberFormat="0" applyFont="0" applyFill="0" applyAlignment="0" applyProtection="0"/>
    <xf numFmtId="0" fontId="167" fillId="0" borderId="110" applyNumberFormat="0" applyFill="0" applyAlignment="0" applyProtection="0"/>
    <xf numFmtId="0" fontId="165" fillId="0" borderId="0" applyNumberFormat="0" applyFont="0" applyFill="0" applyAlignment="0" applyProtection="0"/>
    <xf numFmtId="0" fontId="165" fillId="0" borderId="0" applyNumberFormat="0" applyFont="0" applyFill="0" applyAlignment="0" applyProtection="0"/>
    <xf numFmtId="0" fontId="166" fillId="0" borderId="44" applyNumberFormat="0" applyFill="0" applyAlignment="0" applyProtection="0"/>
    <xf numFmtId="0" fontId="165" fillId="0" borderId="0" applyNumberFormat="0" applyFont="0" applyFill="0" applyAlignment="0" applyProtection="0"/>
    <xf numFmtId="0" fontId="164" fillId="0" borderId="0" applyNumberFormat="0" applyFont="0" applyFill="0" applyAlignment="0" applyProtection="0"/>
    <xf numFmtId="0" fontId="164" fillId="0" borderId="0" applyNumberFormat="0" applyFont="0" applyFill="0" applyAlignment="0" applyProtection="0"/>
    <xf numFmtId="0" fontId="164" fillId="0" borderId="0" applyNumberFormat="0" applyFont="0" applyFill="0" applyAlignment="0" applyProtection="0"/>
    <xf numFmtId="0" fontId="164" fillId="0" borderId="0" applyNumberFormat="0" applyFont="0" applyFill="0" applyAlignment="0" applyProtection="0"/>
    <xf numFmtId="0" fontId="164" fillId="0" borderId="0" applyNumberFormat="0" applyFont="0" applyFill="0" applyAlignment="0" applyProtection="0"/>
    <xf numFmtId="0" fontId="73" fillId="0" borderId="45" applyNumberFormat="0" applyFill="0" applyAlignment="0" applyProtection="0"/>
    <xf numFmtId="0" fontId="164" fillId="0" borderId="0" applyNumberFormat="0" applyFont="0" applyFill="0" applyAlignment="0" applyProtection="0"/>
    <xf numFmtId="0" fontId="169" fillId="0" borderId="45" applyNumberFormat="0" applyFill="0" applyAlignment="0" applyProtection="0"/>
    <xf numFmtId="0" fontId="164" fillId="0" borderId="0" applyNumberFormat="0" applyFont="0" applyFill="0" applyAlignment="0" applyProtection="0"/>
    <xf numFmtId="0" fontId="170" fillId="0" borderId="112" applyNumberFormat="0" applyFill="0" applyAlignment="0" applyProtection="0"/>
    <xf numFmtId="0" fontId="171" fillId="0" borderId="27" applyNumberFormat="0" applyFill="0" applyAlignment="0" applyProtection="0"/>
    <xf numFmtId="0" fontId="164" fillId="0" borderId="0" applyNumberFormat="0" applyFont="0" applyFill="0" applyAlignment="0" applyProtection="0"/>
    <xf numFmtId="0" fontId="170" fillId="0" borderId="112" applyNumberFormat="0" applyFill="0" applyAlignment="0" applyProtection="0"/>
    <xf numFmtId="0" fontId="170" fillId="0" borderId="112" applyNumberFormat="0" applyFill="0" applyAlignment="0" applyProtection="0"/>
    <xf numFmtId="0" fontId="164" fillId="0" borderId="0" applyNumberFormat="0" applyFont="0" applyFill="0" applyAlignment="0" applyProtection="0"/>
    <xf numFmtId="0" fontId="170" fillId="0" borderId="112" applyNumberFormat="0" applyFill="0" applyAlignment="0" applyProtection="0"/>
    <xf numFmtId="0" fontId="164" fillId="0" borderId="0" applyNumberFormat="0" applyFont="0" applyFill="0" applyAlignment="0" applyProtection="0"/>
    <xf numFmtId="0" fontId="170" fillId="0" borderId="112" applyNumberFormat="0" applyFill="0" applyAlignment="0" applyProtection="0"/>
    <xf numFmtId="0" fontId="164" fillId="0" borderId="0" applyNumberFormat="0" applyFont="0" applyFill="0" applyAlignment="0" applyProtection="0"/>
    <xf numFmtId="0" fontId="164" fillId="0" borderId="0" applyNumberFormat="0" applyFont="0" applyFill="0" applyAlignment="0" applyProtection="0"/>
    <xf numFmtId="0" fontId="169" fillId="0" borderId="45" applyNumberFormat="0" applyFill="0" applyAlignment="0" applyProtection="0"/>
    <xf numFmtId="0" fontId="164" fillId="0" borderId="0" applyNumberFormat="0" applyFont="0" applyFill="0" applyAlignment="0" applyProtection="0"/>
    <xf numFmtId="0" fontId="74" fillId="0" borderId="46" applyNumberFormat="0" applyFill="0" applyAlignment="0" applyProtection="0"/>
    <xf numFmtId="0" fontId="172" fillId="0" borderId="46" applyNumberFormat="0" applyFill="0" applyAlignment="0" applyProtection="0"/>
    <xf numFmtId="0" fontId="173" fillId="0" borderId="113" applyNumberFormat="0" applyFill="0" applyAlignment="0" applyProtection="0"/>
    <xf numFmtId="0" fontId="174" fillId="0" borderId="114" applyNumberFormat="0" applyFill="0" applyAlignment="0" applyProtection="0"/>
    <xf numFmtId="0" fontId="173" fillId="0" borderId="113" applyNumberFormat="0" applyFill="0" applyAlignment="0" applyProtection="0"/>
    <xf numFmtId="0" fontId="173" fillId="0" borderId="113" applyNumberFormat="0" applyFill="0" applyAlignment="0" applyProtection="0"/>
    <xf numFmtId="0" fontId="173" fillId="0" borderId="113" applyNumberFormat="0" applyFill="0" applyAlignment="0" applyProtection="0"/>
    <xf numFmtId="0" fontId="173" fillId="0" borderId="113" applyNumberFormat="0" applyFill="0" applyAlignment="0" applyProtection="0"/>
    <xf numFmtId="0" fontId="172" fillId="0" borderId="46" applyNumberFormat="0" applyFill="0" applyAlignment="0" applyProtection="0"/>
    <xf numFmtId="0" fontId="74"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3" fillId="0" borderId="0" applyNumberFormat="0" applyFill="0" applyBorder="0" applyAlignment="0" applyProtection="0"/>
    <xf numFmtId="0" fontId="172" fillId="0" borderId="0" applyNumberFormat="0" applyFill="0" applyBorder="0" applyAlignment="0" applyProtection="0"/>
    <xf numFmtId="206" fontId="14" fillId="0" borderId="0">
      <protection locked="0"/>
    </xf>
    <xf numFmtId="206" fontId="14" fillId="0" borderId="0">
      <protection locked="0"/>
    </xf>
    <xf numFmtId="206" fontId="14" fillId="0" borderId="0">
      <protection locked="0"/>
    </xf>
    <xf numFmtId="206" fontId="14" fillId="0" borderId="0">
      <protection locked="0"/>
    </xf>
    <xf numFmtId="206" fontId="14" fillId="0" borderId="0">
      <protection locked="0"/>
    </xf>
    <xf numFmtId="206" fontId="14" fillId="0" borderId="0">
      <protection locked="0"/>
    </xf>
    <xf numFmtId="206" fontId="14" fillId="0" borderId="0">
      <protection locked="0"/>
    </xf>
    <xf numFmtId="206" fontId="14" fillId="0" borderId="0">
      <protection locked="0"/>
    </xf>
    <xf numFmtId="206" fontId="14" fillId="0" borderId="0">
      <protection locked="0"/>
    </xf>
    <xf numFmtId="206" fontId="14" fillId="0" borderId="0">
      <protection locked="0"/>
    </xf>
    <xf numFmtId="206" fontId="14" fillId="0" borderId="0">
      <protection locked="0"/>
    </xf>
    <xf numFmtId="206" fontId="14" fillId="0" borderId="0">
      <protection locked="0"/>
    </xf>
    <xf numFmtId="206" fontId="14" fillId="0" borderId="0">
      <protection locked="0"/>
    </xf>
    <xf numFmtId="206" fontId="14" fillId="0" borderId="0">
      <protection locked="0"/>
    </xf>
    <xf numFmtId="207" fontId="14" fillId="0" borderId="0" applyFont="0" applyFill="0" applyBorder="0" applyAlignment="0" applyProtection="0">
      <alignment horizontal="center"/>
    </xf>
    <xf numFmtId="207" fontId="14" fillId="0" borderId="0" applyFont="0" applyFill="0" applyBorder="0" applyAlignment="0" applyProtection="0">
      <alignment horizontal="center"/>
    </xf>
    <xf numFmtId="0" fontId="175" fillId="0" borderId="115" applyNumberFormat="0" applyFill="0" applyAlignment="0" applyProtection="0"/>
    <xf numFmtId="39" fontId="176" fillId="0" borderId="0">
      <protection locked="0"/>
    </xf>
    <xf numFmtId="208" fontId="176" fillId="0" borderId="0"/>
    <xf numFmtId="0" fontId="177" fillId="0" borderId="0" applyNumberFormat="0" applyFill="0" applyBorder="0" applyAlignment="0" applyProtection="0"/>
    <xf numFmtId="10" fontId="16" fillId="40" borderId="4" applyNumberFormat="0" applyBorder="0" applyAlignment="0" applyProtection="0"/>
    <xf numFmtId="10" fontId="16" fillId="40" borderId="4" applyNumberFormat="0" applyBorder="0" applyAlignment="0" applyProtection="0"/>
    <xf numFmtId="10" fontId="16" fillId="40" borderId="4" applyNumberFormat="0" applyBorder="0" applyAlignment="0" applyProtection="0"/>
    <xf numFmtId="10" fontId="16" fillId="40" borderId="4" applyNumberFormat="0" applyBorder="0" applyAlignment="0" applyProtection="0"/>
    <xf numFmtId="10" fontId="16" fillId="40" borderId="4" applyNumberFormat="0" applyBorder="0" applyAlignment="0" applyProtection="0"/>
    <xf numFmtId="10" fontId="16" fillId="40" borderId="4" applyNumberFormat="0" applyBorder="0" applyAlignment="0" applyProtection="0"/>
    <xf numFmtId="10" fontId="16" fillId="40" borderId="4" applyNumberFormat="0" applyBorder="0" applyAlignment="0" applyProtection="0"/>
    <xf numFmtId="10" fontId="16" fillId="40" borderId="4" applyNumberFormat="0" applyBorder="0" applyAlignment="0" applyProtection="0"/>
    <xf numFmtId="10" fontId="16" fillId="40" borderId="4" applyNumberFormat="0" applyBorder="0" applyAlignment="0" applyProtection="0"/>
    <xf numFmtId="0" fontId="75" fillId="55" borderId="47" applyNumberFormat="0" applyAlignment="0" applyProtection="0"/>
    <xf numFmtId="0" fontId="178" fillId="95" borderId="107" applyNumberFormat="0" applyAlignment="0" applyProtection="0"/>
    <xf numFmtId="0" fontId="179" fillId="55" borderId="47" applyNumberFormat="0" applyAlignment="0" applyProtection="0"/>
    <xf numFmtId="0" fontId="178" fillId="95" borderId="107" applyNumberFormat="0" applyAlignment="0" applyProtection="0"/>
    <xf numFmtId="0" fontId="180" fillId="55" borderId="47" applyNumberFormat="0" applyAlignment="0" applyProtection="0"/>
    <xf numFmtId="0" fontId="178" fillId="95" borderId="107" applyNumberFormat="0" applyAlignment="0" applyProtection="0"/>
    <xf numFmtId="0" fontId="180" fillId="55" borderId="47" applyNumberFormat="0" applyAlignment="0" applyProtection="0"/>
    <xf numFmtId="0" fontId="178" fillId="95" borderId="107" applyNumberFormat="0" applyAlignment="0" applyProtection="0"/>
    <xf numFmtId="0" fontId="180" fillId="55" borderId="47" applyNumberFormat="0" applyAlignment="0" applyProtection="0"/>
    <xf numFmtId="0" fontId="178" fillId="95" borderId="107" applyNumberFormat="0" applyAlignment="0" applyProtection="0"/>
    <xf numFmtId="0" fontId="178" fillId="95" borderId="107" applyNumberFormat="0" applyAlignment="0" applyProtection="0"/>
    <xf numFmtId="0" fontId="178" fillId="95" borderId="107" applyNumberFormat="0" applyAlignment="0" applyProtection="0"/>
    <xf numFmtId="0" fontId="180" fillId="55" borderId="47" applyNumberFormat="0" applyAlignment="0" applyProtection="0"/>
    <xf numFmtId="209" fontId="135" fillId="0" borderId="0" applyFont="0" applyFill="0" applyBorder="0" applyAlignment="0" applyProtection="0">
      <alignment horizontal="left" indent="1"/>
    </xf>
    <xf numFmtId="0" fontId="76" fillId="0" borderId="49" applyNumberFormat="0" applyFill="0" applyAlignment="0" applyProtection="0"/>
    <xf numFmtId="0" fontId="181" fillId="0" borderId="116" applyNumberFormat="0" applyFill="0" applyAlignment="0" applyProtection="0"/>
    <xf numFmtId="0" fontId="182" fillId="0" borderId="49" applyNumberFormat="0" applyFill="0" applyAlignment="0" applyProtection="0"/>
    <xf numFmtId="0" fontId="183" fillId="0" borderId="117" applyNumberFormat="0" applyFill="0" applyAlignment="0" applyProtection="0"/>
    <xf numFmtId="0" fontId="184" fillId="0" borderId="49" applyNumberFormat="0" applyFill="0" applyAlignment="0" applyProtection="0"/>
    <xf numFmtId="0" fontId="183" fillId="0" borderId="117" applyNumberFormat="0" applyFill="0" applyAlignment="0" applyProtection="0"/>
    <xf numFmtId="0" fontId="181" fillId="0" borderId="116" applyNumberFormat="0" applyFill="0" applyAlignment="0" applyProtection="0"/>
    <xf numFmtId="0" fontId="183" fillId="0" borderId="117" applyNumberFormat="0" applyFill="0" applyAlignment="0" applyProtection="0"/>
    <xf numFmtId="0" fontId="183" fillId="0" borderId="117" applyNumberFormat="0" applyFill="0" applyAlignment="0" applyProtection="0"/>
    <xf numFmtId="0" fontId="183" fillId="0" borderId="117" applyNumberFormat="0" applyFill="0" applyAlignment="0" applyProtection="0"/>
    <xf numFmtId="0" fontId="184" fillId="0" borderId="49" applyNumberFormat="0" applyFill="0" applyAlignment="0" applyProtection="0"/>
    <xf numFmtId="210" fontId="14" fillId="0" borderId="0" applyFont="0" applyFill="0" applyBorder="0" applyAlignment="0" applyProtection="0"/>
    <xf numFmtId="211" fontId="14" fillId="0" borderId="0" applyFont="0" applyFill="0" applyBorder="0" applyAlignment="0" applyProtection="0"/>
    <xf numFmtId="212" fontId="14" fillId="0" borderId="0" applyFont="0" applyFill="0" applyBorder="0" applyAlignment="0" applyProtection="0"/>
    <xf numFmtId="212" fontId="14" fillId="0" borderId="0" applyFont="0" applyFill="0" applyBorder="0" applyAlignment="0" applyProtection="0"/>
    <xf numFmtId="212" fontId="14" fillId="0" borderId="0" applyFont="0" applyFill="0" applyBorder="0" applyAlignment="0" applyProtection="0"/>
    <xf numFmtId="212"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64" fillId="0" borderId="0"/>
    <xf numFmtId="0" fontId="164" fillId="0" borderId="0"/>
    <xf numFmtId="0" fontId="77" fillId="54" borderId="0" applyNumberFormat="0" applyBorder="0" applyAlignment="0" applyProtection="0"/>
    <xf numFmtId="0" fontId="185" fillId="54" borderId="0" applyNumberFormat="0" applyBorder="0" applyAlignment="0" applyProtection="0"/>
    <xf numFmtId="0" fontId="186" fillId="105" borderId="0" applyNumberFormat="0" applyBorder="0" applyAlignment="0" applyProtection="0"/>
    <xf numFmtId="0" fontId="187" fillId="54" borderId="0" applyNumberFormat="0" applyBorder="0" applyAlignment="0" applyProtection="0"/>
    <xf numFmtId="0" fontId="186" fillId="105" borderId="0" applyNumberFormat="0" applyBorder="0" applyAlignment="0" applyProtection="0"/>
    <xf numFmtId="0" fontId="186" fillId="105" borderId="0" applyNumberFormat="0" applyBorder="0" applyAlignment="0" applyProtection="0"/>
    <xf numFmtId="0" fontId="186" fillId="105" borderId="0" applyNumberFormat="0" applyBorder="0" applyAlignment="0" applyProtection="0"/>
    <xf numFmtId="0" fontId="186" fillId="105" borderId="0" applyNumberFormat="0" applyBorder="0" applyAlignment="0" applyProtection="0"/>
    <xf numFmtId="0" fontId="187" fillId="54" borderId="0" applyNumberFormat="0" applyBorder="0" applyAlignment="0" applyProtection="0"/>
    <xf numFmtId="37" fontId="188" fillId="0" borderId="0"/>
    <xf numFmtId="213" fontId="189" fillId="0" borderId="0"/>
    <xf numFmtId="214" fontId="14" fillId="0" borderId="0"/>
    <xf numFmtId="214" fontId="14" fillId="0" borderId="0"/>
    <xf numFmtId="214" fontId="14" fillId="0" borderId="0"/>
    <xf numFmtId="214" fontId="14" fillId="0" borderId="0"/>
    <xf numFmtId="0" fontId="189" fillId="0" borderId="0"/>
    <xf numFmtId="214" fontId="14" fillId="0" borderId="0"/>
    <xf numFmtId="208" fontId="190" fillId="0" borderId="0"/>
    <xf numFmtId="208" fontId="190" fillId="0" borderId="0"/>
    <xf numFmtId="208" fontId="190" fillId="0" borderId="0"/>
    <xf numFmtId="208" fontId="190" fillId="0" borderId="0"/>
    <xf numFmtId="208" fontId="190" fillId="0" borderId="0"/>
    <xf numFmtId="208" fontId="190" fillId="0" borderId="0"/>
    <xf numFmtId="208" fontId="190" fillId="0" borderId="0"/>
    <xf numFmtId="0" fontId="18" fillId="0" borderId="0"/>
    <xf numFmtId="0" fontId="2" fillId="0" borderId="0"/>
    <xf numFmtId="215" fontId="14" fillId="0" borderId="0">
      <alignment horizontal="left" wrapText="1"/>
    </xf>
    <xf numFmtId="0" fontId="18" fillId="0" borderId="0"/>
    <xf numFmtId="0" fontId="24" fillId="0" borderId="0"/>
    <xf numFmtId="0" fontId="2" fillId="0" borderId="0"/>
    <xf numFmtId="0" fontId="18" fillId="0" borderId="0"/>
    <xf numFmtId="0" fontId="2" fillId="0" borderId="0"/>
    <xf numFmtId="0" fontId="14" fillId="0" borderId="0"/>
    <xf numFmtId="0" fontId="2" fillId="0" borderId="0"/>
    <xf numFmtId="0" fontId="24" fillId="0" borderId="0"/>
    <xf numFmtId="0" fontId="135" fillId="0" borderId="0"/>
    <xf numFmtId="0" fontId="2" fillId="0" borderId="0"/>
    <xf numFmtId="0" fontId="14" fillId="0" borderId="0"/>
    <xf numFmtId="0" fontId="2" fillId="0" borderId="0"/>
    <xf numFmtId="0" fontId="2" fillId="0" borderId="0"/>
    <xf numFmtId="0" fontId="2" fillId="0" borderId="0"/>
    <xf numFmtId="0" fontId="64" fillId="0" borderId="0"/>
    <xf numFmtId="0" fontId="64" fillId="0" borderId="0"/>
    <xf numFmtId="0" fontId="18" fillId="0" borderId="0"/>
    <xf numFmtId="0" fontId="2" fillId="0" borderId="0"/>
    <xf numFmtId="0" fontId="24" fillId="0" borderId="0"/>
    <xf numFmtId="0" fontId="2" fillId="0" borderId="0"/>
    <xf numFmtId="0" fontId="14" fillId="0" borderId="0"/>
    <xf numFmtId="0" fontId="2" fillId="0" borderId="0"/>
    <xf numFmtId="0" fontId="2" fillId="0" borderId="0"/>
    <xf numFmtId="0" fontId="2" fillId="0" borderId="0"/>
    <xf numFmtId="167" fontId="105" fillId="4" borderId="0"/>
    <xf numFmtId="0" fontId="2" fillId="0" borderId="0"/>
    <xf numFmtId="0" fontId="64" fillId="0" borderId="0"/>
    <xf numFmtId="0" fontId="2" fillId="0" borderId="0"/>
    <xf numFmtId="0" fontId="2" fillId="0" borderId="0"/>
    <xf numFmtId="0" fontId="64" fillId="0" borderId="0"/>
    <xf numFmtId="0" fontId="2" fillId="0" borderId="0"/>
    <xf numFmtId="0" fontId="2" fillId="0" borderId="0"/>
    <xf numFmtId="0" fontId="14" fillId="0" borderId="0"/>
    <xf numFmtId="0" fontId="14" fillId="0" borderId="0"/>
    <xf numFmtId="0" fontId="2" fillId="0" borderId="0"/>
    <xf numFmtId="0" fontId="64" fillId="0" borderId="0"/>
    <xf numFmtId="0" fontId="14"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14" fillId="0" borderId="0"/>
    <xf numFmtId="0" fontId="135" fillId="0" borderId="0"/>
    <xf numFmtId="0" fontId="135"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xf numFmtId="0" fontId="148" fillId="0" borderId="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5" fillId="0" borderId="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8" fillId="0" borderId="0"/>
    <xf numFmtId="174"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8" fillId="0" borderId="0"/>
    <xf numFmtId="0" fontId="18" fillId="0" borderId="0"/>
    <xf numFmtId="0" fontId="2" fillId="0" borderId="0"/>
    <xf numFmtId="0" fontId="18" fillId="0" borderId="0"/>
    <xf numFmtId="0" fontId="18" fillId="0" borderId="0"/>
    <xf numFmtId="0" fontId="2" fillId="0" borderId="0"/>
    <xf numFmtId="0" fontId="18" fillId="0" borderId="0"/>
    <xf numFmtId="0" fontId="18" fillId="0" borderId="0"/>
    <xf numFmtId="0" fontId="14" fillId="0" borderId="0"/>
    <xf numFmtId="0" fontId="2" fillId="0" borderId="0"/>
    <xf numFmtId="0" fontId="64" fillId="0" borderId="0"/>
    <xf numFmtId="0" fontId="24"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14"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5" fillId="0" borderId="0"/>
    <xf numFmtId="0" fontId="2" fillId="0" borderId="0"/>
    <xf numFmtId="0" fontId="2" fillId="0" borderId="0"/>
    <xf numFmtId="0" fontId="2" fillId="0" borderId="0"/>
    <xf numFmtId="0" fontId="18" fillId="0" borderId="0"/>
    <xf numFmtId="0" fontId="2" fillId="0" borderId="0"/>
    <xf numFmtId="0" fontId="2" fillId="0" borderId="0"/>
    <xf numFmtId="0" fontId="2" fillId="0" borderId="0"/>
    <xf numFmtId="0" fontId="18" fillId="0" borderId="0" applyNumberFormat="0" applyProtection="0">
      <alignment horizontal="center" vertical="top"/>
    </xf>
    <xf numFmtId="0" fontId="2" fillId="0" borderId="0"/>
    <xf numFmtId="0" fontId="18" fillId="0" borderId="0" applyNumberFormat="0" applyProtection="0">
      <alignment horizontal="center" vertical="top"/>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xf numFmtId="0" fontId="24" fillId="0" borderId="0"/>
    <xf numFmtId="174" fontId="14" fillId="0" borderId="0"/>
    <xf numFmtId="0" fontId="24" fillId="0" borderId="0"/>
    <xf numFmtId="174" fontId="14" fillId="0" borderId="0"/>
    <xf numFmtId="0" fontId="2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24" fillId="0" borderId="0"/>
    <xf numFmtId="0" fontId="14" fillId="0" borderId="0"/>
    <xf numFmtId="0" fontId="14" fillId="0" borderId="0"/>
    <xf numFmtId="0" fontId="145"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18" fillId="0" borderId="0"/>
    <xf numFmtId="0" fontId="24" fillId="0" borderId="0"/>
    <xf numFmtId="0" fontId="18" fillId="0" borderId="0"/>
    <xf numFmtId="0" fontId="24" fillId="0" borderId="0"/>
    <xf numFmtId="0" fontId="2" fillId="0" borderId="0"/>
    <xf numFmtId="0" fontId="18" fillId="0" borderId="0"/>
    <xf numFmtId="0" fontId="18" fillId="0" borderId="0"/>
    <xf numFmtId="0" fontId="151" fillId="0" borderId="0"/>
    <xf numFmtId="0" fontId="18" fillId="0" borderId="0" applyNumberFormat="0" applyProtection="0">
      <alignment horizontal="center" vertical="top"/>
    </xf>
    <xf numFmtId="0" fontId="18" fillId="0" borderId="0"/>
    <xf numFmtId="0" fontId="151" fillId="0" borderId="0"/>
    <xf numFmtId="0" fontId="18" fillId="0" borderId="0"/>
    <xf numFmtId="0" fontId="151" fillId="0" borderId="0"/>
    <xf numFmtId="0" fontId="18" fillId="0" borderId="0"/>
    <xf numFmtId="0" fontId="151" fillId="0" borderId="0"/>
    <xf numFmtId="0" fontId="18" fillId="0" borderId="0" applyNumberFormat="0" applyProtection="0">
      <alignment horizontal="center" vertical="top"/>
    </xf>
    <xf numFmtId="0" fontId="145" fillId="0" borderId="0">
      <alignment vertical="center"/>
    </xf>
    <xf numFmtId="0" fontId="151" fillId="0" borderId="0"/>
    <xf numFmtId="0" fontId="18" fillId="0" borderId="0" applyNumberFormat="0" applyProtection="0">
      <alignment horizontal="center" vertical="top"/>
    </xf>
    <xf numFmtId="0" fontId="18" fillId="0" borderId="0"/>
    <xf numFmtId="0" fontId="18" fillId="0" borderId="0" applyNumberFormat="0" applyProtection="0">
      <alignment horizontal="center" vertical="top"/>
    </xf>
    <xf numFmtId="0" fontId="18" fillId="0" borderId="0"/>
    <xf numFmtId="0" fontId="18" fillId="0" borderId="0" applyNumberFormat="0" applyProtection="0">
      <alignment horizontal="center" vertical="top"/>
    </xf>
    <xf numFmtId="0" fontId="2" fillId="0" borderId="0"/>
    <xf numFmtId="0" fontId="147" fillId="0" borderId="0"/>
    <xf numFmtId="0" fontId="147" fillId="0" borderId="0"/>
    <xf numFmtId="0" fontId="147" fillId="0" borderId="0"/>
    <xf numFmtId="0" fontId="147" fillId="0" borderId="0"/>
    <xf numFmtId="0" fontId="18" fillId="0" borderId="0" applyNumberFormat="0" applyProtection="0">
      <alignment horizontal="center" vertical="top"/>
    </xf>
    <xf numFmtId="0" fontId="14" fillId="0" borderId="0"/>
    <xf numFmtId="0" fontId="24" fillId="0" borderId="0"/>
    <xf numFmtId="0" fontId="14" fillId="0" borderId="0"/>
    <xf numFmtId="0" fontId="2" fillId="0" borderId="0"/>
    <xf numFmtId="0" fontId="18" fillId="0" borderId="0"/>
    <xf numFmtId="0" fontId="18" fillId="0" borderId="0" applyNumberFormat="0" applyProtection="0">
      <alignment horizontal="center" vertical="top"/>
    </xf>
    <xf numFmtId="0" fontId="18" fillId="0" borderId="0" applyNumberFormat="0" applyProtection="0">
      <alignment horizontal="center" vertical="top"/>
    </xf>
    <xf numFmtId="0" fontId="2" fillId="0" borderId="0"/>
    <xf numFmtId="0" fontId="18" fillId="0" borderId="0"/>
    <xf numFmtId="0" fontId="18" fillId="0" borderId="0" applyNumberFormat="0" applyProtection="0">
      <alignment horizontal="center" vertical="top"/>
    </xf>
    <xf numFmtId="0" fontId="18" fillId="0" borderId="0" applyNumberFormat="0" applyProtection="0">
      <alignment horizontal="center" vertical="top"/>
    </xf>
    <xf numFmtId="0" fontId="24" fillId="0" borderId="0"/>
    <xf numFmtId="0" fontId="18" fillId="0" borderId="0"/>
    <xf numFmtId="0" fontId="2" fillId="0" borderId="0"/>
    <xf numFmtId="0" fontId="18" fillId="0" borderId="0" applyNumberFormat="0" applyProtection="0">
      <alignment horizontal="center" vertical="top"/>
    </xf>
    <xf numFmtId="0" fontId="2" fillId="0" borderId="0"/>
    <xf numFmtId="0" fontId="135" fillId="0" borderId="0"/>
    <xf numFmtId="0" fontId="135" fillId="0" borderId="0"/>
    <xf numFmtId="0" fontId="2" fillId="0" borderId="0"/>
    <xf numFmtId="0" fontId="18" fillId="0" borderId="0"/>
    <xf numFmtId="0" fontId="18" fillId="0" borderId="0"/>
    <xf numFmtId="0" fontId="2" fillId="0" borderId="0"/>
    <xf numFmtId="0" fontId="18" fillId="0" borderId="0" applyNumberFormat="0" applyProtection="0">
      <alignment horizontal="center" vertical="top"/>
    </xf>
    <xf numFmtId="0" fontId="18" fillId="0" borderId="0" applyNumberFormat="0" applyProtection="0">
      <alignment horizontal="center" vertical="top"/>
    </xf>
    <xf numFmtId="0" fontId="64" fillId="0" borderId="0"/>
    <xf numFmtId="0" fontId="2" fillId="0" borderId="0"/>
    <xf numFmtId="167" fontId="105" fillId="4" borderId="0"/>
    <xf numFmtId="0" fontId="18" fillId="0" borderId="0" applyNumberFormat="0" applyProtection="0">
      <alignment horizontal="center" vertical="top"/>
    </xf>
    <xf numFmtId="0" fontId="18" fillId="0" borderId="0" applyNumberFormat="0" applyProtection="0">
      <alignment horizontal="center" vertical="top"/>
    </xf>
    <xf numFmtId="167" fontId="105" fillId="4" borderId="0"/>
    <xf numFmtId="0" fontId="1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2" fillId="0" borderId="0"/>
    <xf numFmtId="174" fontId="14" fillId="0" borderId="0"/>
    <xf numFmtId="0" fontId="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pplyNumberFormat="0" applyFill="0" applyBorder="0" applyAlignment="0" applyProtection="0"/>
    <xf numFmtId="0" fontId="64" fillId="0" borderId="0"/>
    <xf numFmtId="0" fontId="18" fillId="0" borderId="0"/>
    <xf numFmtId="0" fontId="18" fillId="0" borderId="0" applyNumberFormat="0" applyProtection="0">
      <alignment horizontal="center" vertical="top"/>
    </xf>
    <xf numFmtId="0" fontId="64" fillId="0" borderId="0"/>
    <xf numFmtId="0" fontId="18" fillId="0" borderId="0"/>
    <xf numFmtId="0" fontId="18" fillId="0" borderId="0"/>
    <xf numFmtId="0" fontId="64" fillId="0" borderId="0"/>
    <xf numFmtId="0" fontId="18" fillId="0" borderId="0" applyNumberFormat="0" applyProtection="0">
      <alignment horizontal="center" vertical="top"/>
    </xf>
    <xf numFmtId="0" fontId="18" fillId="0" borderId="0" applyNumberFormat="0" applyProtection="0">
      <alignment horizontal="center" vertical="top"/>
    </xf>
    <xf numFmtId="0" fontId="6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 fillId="0" borderId="0"/>
    <xf numFmtId="0" fontId="24"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64" fillId="0" borderId="0"/>
    <xf numFmtId="0" fontId="2" fillId="0" borderId="0"/>
    <xf numFmtId="0" fontId="24" fillId="0" borderId="0"/>
    <xf numFmtId="0" fontId="64" fillId="0" borderId="0"/>
    <xf numFmtId="0" fontId="148"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6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64"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14" fillId="0" borderId="0"/>
    <xf numFmtId="0" fontId="14" fillId="0" borderId="0"/>
    <xf numFmtId="0" fontId="2" fillId="0" borderId="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24" fillId="5" borderId="25"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4" fillId="91" borderId="118"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24" fillId="5" borderId="25" applyNumberFormat="0" applyFont="0" applyAlignment="0" applyProtection="0"/>
    <xf numFmtId="0" fontId="24" fillId="5" borderId="25"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24" fillId="5" borderId="25"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4" fillId="91" borderId="107"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24" fillId="5" borderId="25" applyNumberFormat="0" applyFont="0" applyAlignment="0" applyProtection="0"/>
    <xf numFmtId="0" fontId="24" fillId="5" borderId="25"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24" fillId="5" borderId="25"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4" fillId="91" borderId="107"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24" fillId="5" borderId="25" applyNumberFormat="0" applyFont="0" applyAlignment="0" applyProtection="0"/>
    <xf numFmtId="0" fontId="24" fillId="5" borderId="25"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24" fillId="5" borderId="25"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4" fillId="91" borderId="107"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24" fillId="5" borderId="25" applyNumberFormat="0" applyFont="0" applyAlignment="0" applyProtection="0"/>
    <xf numFmtId="0" fontId="24" fillId="5" borderId="25"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24" fillId="5" borderId="25"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4" fillId="91" borderId="107"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24" fillId="5" borderId="25" applyNumberFormat="0" applyFont="0" applyAlignment="0" applyProtection="0"/>
    <xf numFmtId="0" fontId="24" fillId="5" borderId="25"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4" fillId="91" borderId="107"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24" fillId="5" borderId="25" applyNumberFormat="0" applyFont="0" applyAlignment="0" applyProtection="0"/>
    <xf numFmtId="0" fontId="2" fillId="5" borderId="25"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24" fillId="5" borderId="25" applyNumberFormat="0" applyFont="0" applyAlignment="0" applyProtection="0"/>
    <xf numFmtId="0" fontId="10" fillId="5" borderId="25" applyNumberFormat="0" applyFont="0" applyAlignment="0" applyProtection="0"/>
    <xf numFmtId="0" fontId="2"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10" fillId="5" borderId="25" applyNumberFormat="0" applyFont="0" applyAlignment="0" applyProtection="0"/>
    <xf numFmtId="0" fontId="64" fillId="91" borderId="118" applyNumberFormat="0" applyFont="0" applyAlignment="0" applyProtection="0"/>
    <xf numFmtId="0" fontId="24" fillId="5" borderId="25" applyNumberFormat="0" applyFont="0" applyAlignment="0" applyProtection="0"/>
    <xf numFmtId="3" fontId="14" fillId="0" borderId="0"/>
    <xf numFmtId="3" fontId="14" fillId="0" borderId="0"/>
    <xf numFmtId="3" fontId="14" fillId="0" borderId="0"/>
    <xf numFmtId="3" fontId="14" fillId="0" borderId="0"/>
    <xf numFmtId="3" fontId="14" fillId="0" borderId="0"/>
    <xf numFmtId="0" fontId="78" fillId="56" borderId="48" applyNumberFormat="0" applyAlignment="0" applyProtection="0"/>
    <xf numFmtId="0" fontId="191" fillId="34" borderId="119" applyNumberFormat="0" applyAlignment="0" applyProtection="0"/>
    <xf numFmtId="0" fontId="192" fillId="56" borderId="48" applyNumberFormat="0" applyAlignment="0" applyProtection="0"/>
    <xf numFmtId="0" fontId="191" fillId="93" borderId="119" applyNumberFormat="0" applyAlignment="0" applyProtection="0"/>
    <xf numFmtId="0" fontId="193" fillId="56" borderId="48" applyNumberFormat="0" applyAlignment="0" applyProtection="0"/>
    <xf numFmtId="0" fontId="191" fillId="93" borderId="119" applyNumberFormat="0" applyAlignment="0" applyProtection="0"/>
    <xf numFmtId="0" fontId="191" fillId="34" borderId="119" applyNumberFormat="0" applyAlignment="0" applyProtection="0"/>
    <xf numFmtId="0" fontId="191" fillId="93" borderId="119" applyNumberFormat="0" applyAlignment="0" applyProtection="0"/>
    <xf numFmtId="0" fontId="191" fillId="93" borderId="119" applyNumberFormat="0" applyAlignment="0" applyProtection="0"/>
    <xf numFmtId="0" fontId="191" fillId="93" borderId="119" applyNumberFormat="0" applyAlignment="0" applyProtection="0"/>
    <xf numFmtId="0" fontId="191" fillId="93" borderId="119" applyNumberFormat="0" applyAlignment="0" applyProtection="0"/>
    <xf numFmtId="0" fontId="191" fillId="93" borderId="119" applyNumberFormat="0" applyAlignment="0" applyProtection="0"/>
    <xf numFmtId="0" fontId="193" fillId="56" borderId="48" applyNumberFormat="0" applyAlignment="0" applyProtection="0"/>
    <xf numFmtId="0" fontId="14" fillId="0" borderId="0">
      <alignment horizontal="left" wrapText="1"/>
    </xf>
    <xf numFmtId="208" fontId="194" fillId="0" borderId="1">
      <alignment vertical="center"/>
    </xf>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10"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4" fillId="0" borderId="0" applyFont="0" applyFill="0" applyBorder="0" applyAlignment="0" applyProtection="0"/>
    <xf numFmtId="9" fontId="10" fillId="0" borderId="0" applyFont="0" applyFill="0" applyBorder="0" applyAlignment="0" applyProtection="0"/>
    <xf numFmtId="9" fontId="6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16" fontId="145"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35" fillId="0" borderId="0" applyFont="0" applyFill="0" applyBorder="0" applyAlignment="0" applyProtection="0"/>
    <xf numFmtId="9" fontId="14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216" fontId="145" fillId="0" borderId="0" applyFont="0" applyFill="0" applyBorder="0" applyAlignment="0" applyProtection="0"/>
    <xf numFmtId="9" fontId="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0" fillId="0" borderId="0" applyFont="0" applyFill="0" applyBorder="0" applyAlignment="0" applyProtection="0"/>
    <xf numFmtId="9" fontId="2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6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217" fontId="34" fillId="0" borderId="0" applyProtection="0"/>
    <xf numFmtId="0" fontId="195" fillId="0" borderId="10" applyNumberFormat="0" applyFill="0" applyBorder="0" applyAlignment="0" applyProtection="0">
      <protection hidden="1"/>
    </xf>
    <xf numFmtId="0" fontId="196" fillId="0" borderId="0" applyNumberFormat="0" applyFill="0" applyBorder="0" applyAlignment="0"/>
    <xf numFmtId="172" fontId="140" fillId="0" borderId="0" applyFill="0" applyBorder="0" applyProtection="0">
      <alignment horizontal="right"/>
    </xf>
    <xf numFmtId="14" fontId="197" fillId="0" borderId="0" applyNumberFormat="0" applyFill="0" applyBorder="0" applyAlignment="0" applyProtection="0">
      <alignment horizontal="left"/>
    </xf>
    <xf numFmtId="0" fontId="14" fillId="0" borderId="0"/>
    <xf numFmtId="0" fontId="14" fillId="0" borderId="0"/>
    <xf numFmtId="4" fontId="51" fillId="106" borderId="4" applyNumberFormat="0" applyProtection="0">
      <alignment horizontal="right" vertical="center" wrapText="1"/>
    </xf>
    <xf numFmtId="4" fontId="51" fillId="106" borderId="4" applyNumberFormat="0" applyProtection="0">
      <alignment horizontal="right" vertical="center" wrapText="1"/>
    </xf>
    <xf numFmtId="4" fontId="10" fillId="0" borderId="119" applyNumberFormat="0" applyProtection="0">
      <alignment vertical="center"/>
    </xf>
    <xf numFmtId="4" fontId="10" fillId="0" borderId="119" applyNumberFormat="0" applyProtection="0">
      <alignment vertical="center"/>
    </xf>
    <xf numFmtId="4" fontId="51" fillId="107" borderId="4" applyNumberFormat="0" applyProtection="0">
      <alignment horizontal="right" vertical="center" wrapText="1"/>
    </xf>
    <xf numFmtId="4" fontId="10" fillId="0" borderId="119" applyNumberFormat="0" applyProtection="0">
      <alignment horizontal="left" vertical="center" indent="1"/>
    </xf>
    <xf numFmtId="4" fontId="10" fillId="19" borderId="119" applyNumberFormat="0" applyProtection="0">
      <alignment horizontal="left" vertical="center" indent="1"/>
    </xf>
    <xf numFmtId="4" fontId="19" fillId="22" borderId="83" applyNumberFormat="0" applyProtection="0">
      <alignment horizontal="left" vertical="center"/>
    </xf>
    <xf numFmtId="0" fontId="14" fillId="0" borderId="119" applyNumberFormat="0" applyProtection="0">
      <alignment horizontal="left" vertical="center" indent="1"/>
    </xf>
    <xf numFmtId="4" fontId="19" fillId="22" borderId="83" applyNumberFormat="0" applyProtection="0">
      <alignment horizontal="left" vertical="center"/>
    </xf>
    <xf numFmtId="4" fontId="10" fillId="2" borderId="119" applyNumberFormat="0" applyProtection="0">
      <alignment horizontal="right" vertical="center"/>
    </xf>
    <xf numFmtId="4" fontId="10" fillId="108" borderId="119" applyNumberFormat="0" applyProtection="0">
      <alignment horizontal="right" vertical="center"/>
    </xf>
    <xf numFmtId="4" fontId="10" fillId="42" borderId="119" applyNumberFormat="0" applyProtection="0">
      <alignment horizontal="right" vertical="center"/>
    </xf>
    <xf numFmtId="4" fontId="10" fillId="109" borderId="119" applyNumberFormat="0" applyProtection="0">
      <alignment horizontal="right" vertical="center"/>
    </xf>
    <xf numFmtId="4" fontId="10" fillId="110" borderId="119" applyNumberFormat="0" applyProtection="0">
      <alignment horizontal="right" vertical="center"/>
    </xf>
    <xf numFmtId="4" fontId="10" fillId="111" borderId="119" applyNumberFormat="0" applyProtection="0">
      <alignment horizontal="right" vertical="center"/>
    </xf>
    <xf numFmtId="4" fontId="10" fillId="112" borderId="119" applyNumberFormat="0" applyProtection="0">
      <alignment horizontal="right" vertical="center"/>
    </xf>
    <xf numFmtId="4" fontId="10" fillId="113" borderId="119" applyNumberFormat="0" applyProtection="0">
      <alignment horizontal="right" vertical="center"/>
    </xf>
    <xf numFmtId="4" fontId="10" fillId="114" borderId="119" applyNumberFormat="0" applyProtection="0">
      <alignment horizontal="right" vertical="center"/>
    </xf>
    <xf numFmtId="4" fontId="10" fillId="0" borderId="0" applyNumberFormat="0" applyProtection="0">
      <alignment horizontal="left" vertical="center" indent="1"/>
    </xf>
    <xf numFmtId="4" fontId="29" fillId="35" borderId="0" applyNumberFormat="0" applyProtection="0">
      <alignment horizontal="left" vertical="center" indent="1"/>
    </xf>
    <xf numFmtId="4" fontId="29" fillId="35" borderId="0" applyNumberFormat="0" applyProtection="0">
      <alignment horizontal="left" vertical="center" indent="1"/>
    </xf>
    <xf numFmtId="4" fontId="29" fillId="35" borderId="0" applyNumberFormat="0" applyProtection="0">
      <alignment horizontal="left" vertical="center" indent="1"/>
    </xf>
    <xf numFmtId="4" fontId="29" fillId="35" borderId="0" applyNumberFormat="0" applyProtection="0">
      <alignment horizontal="left" vertical="center" indent="1"/>
    </xf>
    <xf numFmtId="4" fontId="29" fillId="35" borderId="0" applyNumberFormat="0" applyProtection="0">
      <alignment horizontal="left" vertical="center" indent="1"/>
    </xf>
    <xf numFmtId="4" fontId="29" fillId="35" borderId="0" applyNumberFormat="0" applyProtection="0">
      <alignment horizontal="left" vertical="center" indent="1"/>
    </xf>
    <xf numFmtId="4" fontId="29" fillId="35" borderId="0" applyNumberFormat="0" applyProtection="0">
      <alignment horizontal="left" vertical="center" indent="1"/>
    </xf>
    <xf numFmtId="4" fontId="29" fillId="35" borderId="0" applyNumberFormat="0" applyProtection="0">
      <alignment horizontal="left" vertical="center" indent="1"/>
    </xf>
    <xf numFmtId="4" fontId="29" fillId="35" borderId="0" applyNumberFormat="0" applyProtection="0">
      <alignment horizontal="left" vertical="center" indent="1"/>
    </xf>
    <xf numFmtId="4" fontId="29" fillId="35" borderId="0" applyNumberFormat="0" applyProtection="0">
      <alignment horizontal="left" vertical="center" indent="1"/>
    </xf>
    <xf numFmtId="4" fontId="29" fillId="35" borderId="0" applyNumberFormat="0" applyProtection="0">
      <alignment horizontal="left" vertical="center" indent="1"/>
    </xf>
    <xf numFmtId="0" fontId="14" fillId="115" borderId="119" applyNumberFormat="0" applyProtection="0">
      <alignment horizontal="left" vertical="center" indent="1"/>
    </xf>
    <xf numFmtId="4" fontId="19" fillId="0" borderId="0" applyNumberFormat="0" applyProtection="0">
      <alignment horizontal="left" vertical="center" indent="1"/>
    </xf>
    <xf numFmtId="4" fontId="18" fillId="0" borderId="0" applyNumberFormat="0" applyProtection="0">
      <alignment horizontal="left" vertical="center" indent="1"/>
    </xf>
    <xf numFmtId="4" fontId="19" fillId="0" borderId="0" applyNumberFormat="0" applyProtection="0">
      <alignment horizontal="left" vertical="center" indent="1"/>
    </xf>
    <xf numFmtId="4" fontId="10"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0"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4" fontId="19" fillId="0" borderId="0" applyNumberFormat="0" applyProtection="0">
      <alignment horizontal="left" vertical="center" indent="1"/>
    </xf>
    <xf numFmtId="0" fontId="18" fillId="116" borderId="83" applyNumberFormat="0" applyProtection="0">
      <alignment horizontal="left" vertical="center" indent="2"/>
    </xf>
    <xf numFmtId="0" fontId="18" fillId="116" borderId="83" applyNumberFormat="0" applyProtection="0">
      <alignment horizontal="left" vertical="center" indent="2"/>
    </xf>
    <xf numFmtId="0" fontId="19" fillId="117" borderId="83" applyNumberFormat="0" applyProtection="0">
      <alignment horizontal="left" vertical="center" indent="2"/>
    </xf>
    <xf numFmtId="0" fontId="19" fillId="117" borderId="83" applyNumberFormat="0" applyProtection="0">
      <alignment horizontal="left" vertical="center" indent="2"/>
    </xf>
    <xf numFmtId="0" fontId="18" fillId="116" borderId="83" applyNumberFormat="0" applyProtection="0">
      <alignment horizontal="left" vertical="center" indent="2"/>
    </xf>
    <xf numFmtId="0" fontId="19" fillId="117" borderId="83" applyNumberFormat="0" applyProtection="0">
      <alignment horizontal="left" vertical="center" indent="2"/>
    </xf>
    <xf numFmtId="0" fontId="18" fillId="0" borderId="83" applyNumberFormat="0" applyProtection="0">
      <alignment horizontal="left" vertical="center" indent="2"/>
    </xf>
    <xf numFmtId="0" fontId="14" fillId="49" borderId="119" applyNumberFormat="0" applyProtection="0">
      <alignment horizontal="left" vertical="center" indent="1"/>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116" borderId="83" applyNumberFormat="0" applyProtection="0">
      <alignment horizontal="left" vertical="center" indent="2"/>
    </xf>
    <xf numFmtId="0" fontId="19" fillId="117" borderId="83" applyNumberFormat="0" applyProtection="0">
      <alignment horizontal="left" vertical="center" indent="2"/>
    </xf>
    <xf numFmtId="0" fontId="18" fillId="116" borderId="83" applyNumberFormat="0" applyProtection="0">
      <alignment horizontal="left" vertical="center" indent="2"/>
    </xf>
    <xf numFmtId="0" fontId="18" fillId="116" borderId="83" applyNumberFormat="0" applyProtection="0">
      <alignment horizontal="left" vertical="center" indent="2"/>
    </xf>
    <xf numFmtId="0" fontId="19" fillId="117" borderId="83" applyNumberFormat="0" applyProtection="0">
      <alignment horizontal="left" vertical="center" indent="2"/>
    </xf>
    <xf numFmtId="0" fontId="19" fillId="117" borderId="83" applyNumberFormat="0" applyProtection="0">
      <alignment horizontal="left" vertical="center" indent="2"/>
    </xf>
    <xf numFmtId="0" fontId="19" fillId="117" borderId="83" applyNumberFormat="0" applyProtection="0">
      <alignment horizontal="left" vertical="center" indent="2"/>
    </xf>
    <xf numFmtId="0" fontId="19" fillId="117" borderId="83" applyNumberFormat="0" applyProtection="0">
      <alignment horizontal="left" vertical="center" indent="2"/>
    </xf>
    <xf numFmtId="0" fontId="14" fillId="35" borderId="84" applyNumberFormat="0" applyProtection="0">
      <alignment horizontal="left" vertical="top" indent="1"/>
    </xf>
    <xf numFmtId="0" fontId="14" fillId="35" borderId="84" applyNumberFormat="0" applyProtection="0">
      <alignment horizontal="left" vertical="top" indent="1"/>
    </xf>
    <xf numFmtId="0" fontId="14" fillId="49" borderId="119" applyNumberFormat="0" applyProtection="0">
      <alignment horizontal="left" vertical="center" indent="1"/>
    </xf>
    <xf numFmtId="0" fontId="14" fillId="35" borderId="84" applyNumberFormat="0" applyProtection="0">
      <alignment horizontal="left" vertical="top" indent="1"/>
    </xf>
    <xf numFmtId="0" fontId="14" fillId="35" borderId="84" applyNumberFormat="0" applyProtection="0">
      <alignment horizontal="left" vertical="top" indent="1"/>
    </xf>
    <xf numFmtId="0" fontId="14" fillId="35" borderId="84" applyNumberFormat="0" applyProtection="0">
      <alignment horizontal="left" vertical="top" indent="1"/>
    </xf>
    <xf numFmtId="0" fontId="14" fillId="35" borderId="84" applyNumberFormat="0" applyProtection="0">
      <alignment horizontal="left" vertical="top" indent="1"/>
    </xf>
    <xf numFmtId="0" fontId="14" fillId="35" borderId="84" applyNumberFormat="0" applyProtection="0">
      <alignment horizontal="left" vertical="top" indent="1"/>
    </xf>
    <xf numFmtId="0" fontId="14" fillId="35" borderId="84" applyNumberFormat="0" applyProtection="0">
      <alignment horizontal="left" vertical="top" indent="1"/>
    </xf>
    <xf numFmtId="0" fontId="14" fillId="35" borderId="84" applyNumberFormat="0" applyProtection="0">
      <alignment horizontal="left" vertical="top" indent="1"/>
    </xf>
    <xf numFmtId="0" fontId="14" fillId="49" borderId="119" applyNumberFormat="0" applyProtection="0">
      <alignment horizontal="left" vertical="center" indent="1"/>
    </xf>
    <xf numFmtId="0" fontId="14" fillId="35" borderId="84" applyNumberFormat="0" applyProtection="0">
      <alignment horizontal="left" vertical="top" indent="1"/>
    </xf>
    <xf numFmtId="0" fontId="14" fillId="35" borderId="84" applyNumberFormat="0" applyProtection="0">
      <alignment horizontal="left" vertical="top" indent="1"/>
    </xf>
    <xf numFmtId="0" fontId="14" fillId="35" borderId="84" applyNumberFormat="0" applyProtection="0">
      <alignment horizontal="left" vertical="top" indent="1"/>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118"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4" fillId="23" borderId="119" applyNumberFormat="0" applyProtection="0">
      <alignment horizontal="left" vertical="center" indent="1"/>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118" borderId="83" applyNumberFormat="0" applyProtection="0">
      <alignment horizontal="left" vertical="center" indent="2"/>
    </xf>
    <xf numFmtId="0" fontId="18" fillId="118"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118" borderId="83" applyNumberFormat="0" applyProtection="0">
      <alignment horizontal="left" vertical="center" indent="2"/>
    </xf>
    <xf numFmtId="0" fontId="18" fillId="118" borderId="83" applyNumberFormat="0" applyProtection="0">
      <alignment horizontal="left" vertical="center" indent="2"/>
    </xf>
    <xf numFmtId="0" fontId="18" fillId="118" borderId="83" applyNumberFormat="0" applyProtection="0">
      <alignment horizontal="left" vertical="center" indent="2"/>
    </xf>
    <xf numFmtId="0" fontId="14" fillId="38" borderId="84" applyNumberFormat="0" applyProtection="0">
      <alignment horizontal="left" vertical="top" indent="1"/>
    </xf>
    <xf numFmtId="0" fontId="14" fillId="38" borderId="84" applyNumberFormat="0" applyProtection="0">
      <alignment horizontal="left" vertical="top" indent="1"/>
    </xf>
    <xf numFmtId="0" fontId="14" fillId="23" borderId="119" applyNumberFormat="0" applyProtection="0">
      <alignment horizontal="left" vertical="center" indent="1"/>
    </xf>
    <xf numFmtId="0" fontId="14" fillId="38" borderId="84" applyNumberFormat="0" applyProtection="0">
      <alignment horizontal="left" vertical="top" indent="1"/>
    </xf>
    <xf numFmtId="0" fontId="14" fillId="38" borderId="84" applyNumberFormat="0" applyProtection="0">
      <alignment horizontal="left" vertical="top" indent="1"/>
    </xf>
    <xf numFmtId="0" fontId="14" fillId="38" borderId="84" applyNumberFormat="0" applyProtection="0">
      <alignment horizontal="left" vertical="top" indent="1"/>
    </xf>
    <xf numFmtId="0" fontId="14" fillId="38" borderId="84" applyNumberFormat="0" applyProtection="0">
      <alignment horizontal="left" vertical="top" indent="1"/>
    </xf>
    <xf numFmtId="0" fontId="14" fillId="38" borderId="84" applyNumberFormat="0" applyProtection="0">
      <alignment horizontal="left" vertical="top" indent="1"/>
    </xf>
    <xf numFmtId="0" fontId="14" fillId="38" borderId="84" applyNumberFormat="0" applyProtection="0">
      <alignment horizontal="left" vertical="top" indent="1"/>
    </xf>
    <xf numFmtId="0" fontId="14" fillId="38" borderId="84" applyNumberFormat="0" applyProtection="0">
      <alignment horizontal="left" vertical="top" indent="1"/>
    </xf>
    <xf numFmtId="0" fontId="14" fillId="23" borderId="119" applyNumberFormat="0" applyProtection="0">
      <alignment horizontal="left" vertical="center" indent="1"/>
    </xf>
    <xf numFmtId="0" fontId="14" fillId="38" borderId="84" applyNumberFormat="0" applyProtection="0">
      <alignment horizontal="left" vertical="top" indent="1"/>
    </xf>
    <xf numFmtId="0" fontId="14" fillId="38" borderId="84" applyNumberFormat="0" applyProtection="0">
      <alignment horizontal="left" vertical="top" indent="1"/>
    </xf>
    <xf numFmtId="0" fontId="14" fillId="38" borderId="84" applyNumberFormat="0" applyProtection="0">
      <alignment horizontal="left" vertical="top" indent="1"/>
    </xf>
    <xf numFmtId="0" fontId="14" fillId="104" borderId="119" applyNumberFormat="0" applyProtection="0">
      <alignment horizontal="left" vertical="center" indent="1"/>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4" fillId="39" borderId="84" applyNumberFormat="0" applyProtection="0">
      <alignment horizontal="left" vertical="top" indent="1"/>
    </xf>
    <xf numFmtId="0" fontId="14" fillId="39" borderId="84" applyNumberFormat="0" applyProtection="0">
      <alignment horizontal="left" vertical="top" indent="1"/>
    </xf>
    <xf numFmtId="0" fontId="14" fillId="104" borderId="119" applyNumberFormat="0" applyProtection="0">
      <alignment horizontal="left" vertical="center" indent="1"/>
    </xf>
    <xf numFmtId="0" fontId="14" fillId="39" borderId="84" applyNumberFormat="0" applyProtection="0">
      <alignment horizontal="left" vertical="top" indent="1"/>
    </xf>
    <xf numFmtId="0" fontId="14" fillId="39" borderId="84" applyNumberFormat="0" applyProtection="0">
      <alignment horizontal="left" vertical="top" indent="1"/>
    </xf>
    <xf numFmtId="0" fontId="14" fillId="39" borderId="84" applyNumberFormat="0" applyProtection="0">
      <alignment horizontal="left" vertical="top" indent="1"/>
    </xf>
    <xf numFmtId="0" fontId="14" fillId="39" borderId="84" applyNumberFormat="0" applyProtection="0">
      <alignment horizontal="left" vertical="top" indent="1"/>
    </xf>
    <xf numFmtId="0" fontId="14" fillId="39" borderId="84" applyNumberFormat="0" applyProtection="0">
      <alignment horizontal="left" vertical="top" indent="1"/>
    </xf>
    <xf numFmtId="0" fontId="14" fillId="39" borderId="84" applyNumberFormat="0" applyProtection="0">
      <alignment horizontal="left" vertical="top" indent="1"/>
    </xf>
    <xf numFmtId="0" fontId="14" fillId="39" borderId="84" applyNumberFormat="0" applyProtection="0">
      <alignment horizontal="left" vertical="top" indent="1"/>
    </xf>
    <xf numFmtId="0" fontId="14" fillId="104" borderId="119" applyNumberFormat="0" applyProtection="0">
      <alignment horizontal="left" vertical="center" indent="1"/>
    </xf>
    <xf numFmtId="0" fontId="14" fillId="39" borderId="84" applyNumberFormat="0" applyProtection="0">
      <alignment horizontal="left" vertical="top" indent="1"/>
    </xf>
    <xf numFmtId="0" fontId="14" fillId="39" borderId="84" applyNumberFormat="0" applyProtection="0">
      <alignment horizontal="left" vertical="top" indent="1"/>
    </xf>
    <xf numFmtId="0" fontId="14" fillId="39" borderId="84" applyNumberFormat="0" applyProtection="0">
      <alignment horizontal="left" vertical="top" indent="1"/>
    </xf>
    <xf numFmtId="0" fontId="14" fillId="115" borderId="119" applyNumberFormat="0" applyProtection="0">
      <alignment horizontal="left" vertical="center" indent="1"/>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8" fillId="0" borderId="83" applyNumberFormat="0" applyProtection="0">
      <alignment horizontal="left" vertical="center" indent="2"/>
    </xf>
    <xf numFmtId="0" fontId="14" fillId="3" borderId="84" applyNumberFormat="0" applyProtection="0">
      <alignment horizontal="left" vertical="top" indent="1"/>
    </xf>
    <xf numFmtId="0" fontId="14" fillId="3" borderId="84" applyNumberFormat="0" applyProtection="0">
      <alignment horizontal="left" vertical="top" indent="1"/>
    </xf>
    <xf numFmtId="0" fontId="14" fillId="115" borderId="119" applyNumberFormat="0" applyProtection="0">
      <alignment horizontal="left" vertical="center" indent="1"/>
    </xf>
    <xf numFmtId="0" fontId="14" fillId="3" borderId="84" applyNumberFormat="0" applyProtection="0">
      <alignment horizontal="left" vertical="top" indent="1"/>
    </xf>
    <xf numFmtId="0" fontId="14" fillId="3" borderId="84" applyNumberFormat="0" applyProtection="0">
      <alignment horizontal="left" vertical="top" indent="1"/>
    </xf>
    <xf numFmtId="0" fontId="14" fillId="3" borderId="84" applyNumberFormat="0" applyProtection="0">
      <alignment horizontal="left" vertical="top" indent="1"/>
    </xf>
    <xf numFmtId="0" fontId="14" fillId="3" borderId="84" applyNumberFormat="0" applyProtection="0">
      <alignment horizontal="left" vertical="top" indent="1"/>
    </xf>
    <xf numFmtId="0" fontId="14" fillId="3" borderId="84" applyNumberFormat="0" applyProtection="0">
      <alignment horizontal="left" vertical="top" indent="1"/>
    </xf>
    <xf numFmtId="0" fontId="14" fillId="3" borderId="84" applyNumberFormat="0" applyProtection="0">
      <alignment horizontal="left" vertical="top" indent="1"/>
    </xf>
    <xf numFmtId="0" fontId="14" fillId="3" borderId="84" applyNumberFormat="0" applyProtection="0">
      <alignment horizontal="left" vertical="top" indent="1"/>
    </xf>
    <xf numFmtId="0" fontId="14" fillId="115" borderId="119" applyNumberFormat="0" applyProtection="0">
      <alignment horizontal="left" vertical="center" indent="1"/>
    </xf>
    <xf numFmtId="0" fontId="14" fillId="3" borderId="84" applyNumberFormat="0" applyProtection="0">
      <alignment horizontal="left" vertical="top" indent="1"/>
    </xf>
    <xf numFmtId="0" fontId="14" fillId="3" borderId="84" applyNumberFormat="0" applyProtection="0">
      <alignment horizontal="left" vertical="top" indent="1"/>
    </xf>
    <xf numFmtId="0" fontId="14" fillId="3" borderId="84" applyNumberFormat="0" applyProtection="0">
      <alignment horizontal="left" vertical="top" indent="1"/>
    </xf>
    <xf numFmtId="0" fontId="14" fillId="84" borderId="83" applyNumberFormat="0">
      <protection locked="0"/>
    </xf>
    <xf numFmtId="0" fontId="14" fillId="84" borderId="83" applyNumberFormat="0">
      <protection locked="0"/>
    </xf>
    <xf numFmtId="0" fontId="14" fillId="84" borderId="83" applyNumberFormat="0">
      <protection locked="0"/>
    </xf>
    <xf numFmtId="0" fontId="14" fillId="84" borderId="83" applyNumberFormat="0">
      <protection locked="0"/>
    </xf>
    <xf numFmtId="0" fontId="14" fillId="84" borderId="83" applyNumberFormat="0">
      <protection locked="0"/>
    </xf>
    <xf numFmtId="4" fontId="10" fillId="40" borderId="119" applyNumberFormat="0" applyProtection="0">
      <alignment vertical="center"/>
    </xf>
    <xf numFmtId="4" fontId="34" fillId="0" borderId="83" applyNumberFormat="0" applyProtection="0">
      <alignment horizontal="left" vertical="center" indent="1"/>
    </xf>
    <xf numFmtId="4" fontId="10" fillId="40" borderId="119" applyNumberFormat="0" applyProtection="0">
      <alignment horizontal="left" vertical="center" indent="1"/>
    </xf>
    <xf numFmtId="4" fontId="34" fillId="0" borderId="83" applyNumberFormat="0" applyProtection="0">
      <alignment horizontal="left" vertical="center" indent="1"/>
    </xf>
    <xf numFmtId="4" fontId="34" fillId="0" borderId="0" applyNumberFormat="0" applyProtection="0">
      <alignment horizontal="left" vertical="center" indent="1"/>
    </xf>
    <xf numFmtId="4" fontId="10" fillId="40" borderId="119" applyNumberFormat="0" applyProtection="0">
      <alignment horizontal="left" vertical="center" indent="1"/>
    </xf>
    <xf numFmtId="4" fontId="10" fillId="40" borderId="119" applyNumberFormat="0" applyProtection="0">
      <alignment horizontal="left" vertical="center" indent="1"/>
    </xf>
    <xf numFmtId="4" fontId="34" fillId="0" borderId="0" applyNumberFormat="0" applyProtection="0">
      <alignment horizontal="right" vertical="center" wrapText="1"/>
    </xf>
    <xf numFmtId="4" fontId="17" fillId="0" borderId="83" applyNumberFormat="0" applyProtection="0">
      <alignment horizontal="right" vertical="center" wrapText="1"/>
    </xf>
    <xf numFmtId="4" fontId="17" fillId="0" borderId="120" applyNumberFormat="0" applyProtection="0">
      <alignment horizontal="right" vertical="center" wrapText="1"/>
    </xf>
    <xf numFmtId="4" fontId="17" fillId="0" borderId="83" applyNumberFormat="0" applyProtection="0">
      <alignment horizontal="right" vertical="center" wrapText="1"/>
    </xf>
    <xf numFmtId="4" fontId="18" fillId="0" borderId="83" applyNumberFormat="0" applyProtection="0">
      <alignment horizontal="right" vertical="center" wrapText="1"/>
    </xf>
    <xf numFmtId="4" fontId="10" fillId="0" borderId="119" applyNumberFormat="0" applyProtection="0">
      <alignment horizontal="right" vertical="center"/>
    </xf>
    <xf numFmtId="4" fontId="10" fillId="0" borderId="119" applyNumberFormat="0" applyProtection="0">
      <alignment horizontal="right" vertical="center"/>
    </xf>
    <xf numFmtId="4" fontId="34" fillId="0" borderId="0" applyNumberFormat="0" applyProtection="0">
      <alignment horizontal="right" vertical="center" wrapText="1"/>
    </xf>
    <xf numFmtId="4" fontId="17" fillId="0" borderId="83" applyNumberFormat="0" applyProtection="0">
      <alignment horizontal="left" vertical="center" indent="1"/>
    </xf>
    <xf numFmtId="4" fontId="17" fillId="0" borderId="83" applyNumberFormat="0" applyProtection="0">
      <alignment horizontal="left" vertical="center" indent="1"/>
    </xf>
    <xf numFmtId="4" fontId="17" fillId="0" borderId="83" applyNumberFormat="0" applyProtection="0">
      <alignment horizontal="left" vertical="center" indent="1"/>
    </xf>
    <xf numFmtId="4" fontId="17" fillId="0" borderId="83" applyNumberFormat="0" applyProtection="0">
      <alignment horizontal="left" vertical="center" indent="1"/>
    </xf>
    <xf numFmtId="0" fontId="14" fillId="0" borderId="119" applyNumberFormat="0" applyProtection="0">
      <alignment horizontal="left" vertical="center" indent="1"/>
    </xf>
    <xf numFmtId="0" fontId="14" fillId="0" borderId="119" applyNumberFormat="0" applyProtection="0">
      <alignment horizontal="left" vertical="center" indent="1"/>
    </xf>
    <xf numFmtId="4" fontId="34" fillId="0" borderId="0" applyNumberFormat="0" applyProtection="0">
      <alignment horizontal="left" vertical="center" indent="1"/>
    </xf>
    <xf numFmtId="0" fontId="19" fillId="43" borderId="83" applyNumberFormat="0" applyProtection="0">
      <alignment horizontal="center" vertical="center" wrapText="1"/>
    </xf>
    <xf numFmtId="0" fontId="14" fillId="0" borderId="119" applyNumberFormat="0" applyProtection="0">
      <alignment horizontal="left" vertical="center" indent="1"/>
    </xf>
    <xf numFmtId="0" fontId="14" fillId="0" borderId="119" applyNumberFormat="0" applyProtection="0">
      <alignment horizontal="left" vertical="center" indent="1"/>
    </xf>
    <xf numFmtId="0" fontId="19" fillId="44" borderId="4" applyNumberFormat="0" applyProtection="0">
      <alignment horizontal="center" vertical="top" wrapText="1"/>
    </xf>
    <xf numFmtId="4" fontId="37" fillId="37" borderId="29">
      <alignment vertical="center"/>
    </xf>
    <xf numFmtId="4" fontId="38" fillId="37" borderId="29">
      <alignment vertical="center"/>
    </xf>
    <xf numFmtId="4" fontId="27" fillId="20" borderId="29">
      <alignment vertical="center"/>
    </xf>
    <xf numFmtId="4" fontId="28" fillId="20" borderId="29">
      <alignment vertical="center"/>
    </xf>
    <xf numFmtId="4" fontId="39" fillId="40" borderId="29">
      <alignment horizontal="left" vertical="center" indent="1"/>
    </xf>
    <xf numFmtId="0" fontId="198" fillId="0" borderId="0"/>
    <xf numFmtId="4" fontId="12" fillId="0" borderId="0" applyNumberFormat="0" applyProtection="0">
      <alignment vertical="center"/>
    </xf>
    <xf numFmtId="4" fontId="40" fillId="119" borderId="119" applyNumberFormat="0" applyProtection="0">
      <alignment horizontal="right" vertical="center"/>
    </xf>
    <xf numFmtId="1" fontId="14" fillId="0" borderId="13" applyFill="0" applyBorder="0">
      <alignment horizontal="center"/>
    </xf>
    <xf numFmtId="1" fontId="14" fillId="0" borderId="13" applyFill="0" applyBorder="0">
      <alignment horizontal="center"/>
    </xf>
    <xf numFmtId="0" fontId="199" fillId="120" borderId="0"/>
    <xf numFmtId="49" fontId="200" fillId="120" borderId="0"/>
    <xf numFmtId="49" fontId="201" fillId="120" borderId="121"/>
    <xf numFmtId="49" fontId="201" fillId="120" borderId="0"/>
    <xf numFmtId="0" fontId="199" fillId="37" borderId="121">
      <protection locked="0"/>
    </xf>
    <xf numFmtId="0" fontId="199" fillId="120" borderId="0"/>
    <xf numFmtId="0" fontId="202" fillId="121" borderId="0"/>
    <xf numFmtId="0" fontId="202" fillId="114" borderId="0"/>
    <xf numFmtId="0" fontId="202" fillId="109" borderId="0"/>
    <xf numFmtId="208" fontId="203" fillId="0" borderId="88">
      <alignment horizontal="center"/>
    </xf>
    <xf numFmtId="208" fontId="203" fillId="0" borderId="88">
      <alignment horizontal="center"/>
    </xf>
    <xf numFmtId="208" fontId="203" fillId="0" borderId="88">
      <alignment horizontal="center"/>
    </xf>
    <xf numFmtId="208" fontId="203" fillId="0" borderId="88">
      <alignment horizontal="center"/>
    </xf>
    <xf numFmtId="208" fontId="203" fillId="0" borderId="88">
      <alignment horizontal="center"/>
    </xf>
    <xf numFmtId="208" fontId="203" fillId="0" borderId="88">
      <alignment horizontal="center"/>
    </xf>
    <xf numFmtId="0" fontId="14" fillId="0" borderId="0"/>
    <xf numFmtId="0" fontId="14" fillId="0" borderId="0"/>
    <xf numFmtId="0" fontId="204" fillId="0" borderId="0" applyNumberFormat="0" applyFont="0" applyFill="0" applyBorder="0" applyAlignment="0" applyProtection="0"/>
    <xf numFmtId="218" fontId="14" fillId="0" borderId="0" applyFill="0" applyBorder="0" applyAlignment="0" applyProtection="0">
      <alignment wrapText="1"/>
    </xf>
    <xf numFmtId="218" fontId="14" fillId="0" borderId="0" applyFill="0" applyBorder="0" applyAlignment="0" applyProtection="0">
      <alignment wrapText="1"/>
    </xf>
    <xf numFmtId="41" fontId="135" fillId="0" borderId="0" applyFont="0" applyFill="0" applyBorder="0" applyAlignment="0" applyProtection="0"/>
    <xf numFmtId="0" fontId="15" fillId="0" borderId="0" applyNumberFormat="0" applyFill="0" applyBorder="0">
      <alignment horizontal="center" wrapText="1"/>
    </xf>
    <xf numFmtId="0" fontId="15" fillId="0" borderId="0" applyNumberFormat="0" applyFill="0" applyBorder="0">
      <alignment horizontal="center" wrapText="1"/>
    </xf>
    <xf numFmtId="0" fontId="205" fillId="122" borderId="0" applyNumberFormat="0">
      <alignment vertical="center"/>
    </xf>
    <xf numFmtId="40" fontId="206" fillId="0" borderId="0" applyBorder="0">
      <alignment horizontal="right"/>
    </xf>
    <xf numFmtId="0" fontId="207" fillId="123" borderId="0" applyNumberFormat="0" applyFill="0" applyBorder="0" applyProtection="0">
      <alignment wrapText="1"/>
    </xf>
    <xf numFmtId="49" fontId="208" fillId="0" borderId="1">
      <alignment vertical="center"/>
    </xf>
    <xf numFmtId="49" fontId="164" fillId="0" borderId="0" applyFont="0" applyFill="0" applyBorder="0" applyAlignment="0" applyProtection="0"/>
    <xf numFmtId="49" fontId="164" fillId="0" borderId="0" applyFont="0" applyFill="0" applyBorder="0" applyAlignment="0" applyProtection="0"/>
    <xf numFmtId="219" fontId="164" fillId="0" borderId="0" applyFont="0" applyFill="0" applyBorder="0" applyAlignment="0" applyProtection="0"/>
    <xf numFmtId="219" fontId="164" fillId="0" borderId="0" applyFont="0" applyFill="0" applyBorder="0" applyAlignment="0" applyProtection="0"/>
    <xf numFmtId="220" fontId="135" fillId="0" borderId="0" applyFont="0" applyFill="0" applyBorder="0" applyAlignment="0" applyProtection="0"/>
    <xf numFmtId="0" fontId="209" fillId="124" borderId="0" applyNumberFormat="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79" fillId="0" borderId="0" applyNumberFormat="0" applyFill="0" applyBorder="0" applyAlignment="0" applyProtection="0"/>
    <xf numFmtId="0" fontId="210"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209" fillId="124" borderId="0" applyNumberFormat="0" applyBorder="0" applyAlignment="0" applyProtection="0"/>
    <xf numFmtId="0" fontId="145" fillId="125" borderId="0" applyNumberFormat="0" applyFont="0" applyBorder="0" applyAlignment="0" applyProtection="0">
      <alignment vertical="center"/>
    </xf>
    <xf numFmtId="0" fontId="14" fillId="0" borderId="122" applyNumberFormat="0" applyFont="0" applyBorder="0" applyAlignment="0" applyProtection="0"/>
    <xf numFmtId="0" fontId="14" fillId="0" borderId="122" applyNumberFormat="0" applyFont="0" applyBorder="0" applyAlignment="0" applyProtection="0"/>
    <xf numFmtId="0" fontId="14" fillId="0" borderId="122" applyNumberFormat="0" applyFont="0" applyBorder="0" applyAlignment="0" applyProtection="0"/>
    <xf numFmtId="0" fontId="14" fillId="0" borderId="122" applyNumberFormat="0" applyFont="0" applyBorder="0" applyAlignment="0" applyProtection="0"/>
    <xf numFmtId="0" fontId="14" fillId="0" borderId="122" applyNumberFormat="0" applyFont="0" applyBorder="0" applyAlignment="0" applyProtection="0"/>
    <xf numFmtId="206" fontId="14" fillId="0" borderId="52">
      <protection locked="0"/>
    </xf>
    <xf numFmtId="206" fontId="14" fillId="0" borderId="52">
      <protection locked="0"/>
    </xf>
    <xf numFmtId="206" fontId="14" fillId="0" borderId="52">
      <protection locked="0"/>
    </xf>
    <xf numFmtId="0" fontId="80" fillId="0" borderId="51" applyNumberFormat="0" applyFill="0" applyAlignment="0" applyProtection="0"/>
    <xf numFmtId="0" fontId="69" fillId="0" borderId="123" applyNumberFormat="0" applyFill="0" applyAlignment="0" applyProtection="0"/>
    <xf numFmtId="0" fontId="14" fillId="0" borderId="122" applyNumberFormat="0" applyFont="0" applyBorder="0" applyAlignment="0" applyProtection="0"/>
    <xf numFmtId="0" fontId="69" fillId="0" borderId="123" applyNumberFormat="0" applyFill="0" applyAlignment="0" applyProtection="0"/>
    <xf numFmtId="0" fontId="211" fillId="0" borderId="51" applyNumberFormat="0" applyFill="0" applyAlignment="0" applyProtection="0"/>
    <xf numFmtId="206" fontId="14" fillId="0" borderId="52">
      <protection locked="0"/>
    </xf>
    <xf numFmtId="206" fontId="14" fillId="0" borderId="52">
      <protection locked="0"/>
    </xf>
    <xf numFmtId="0" fontId="14" fillId="0" borderId="122" applyNumberFormat="0" applyFont="0" applyBorder="0" applyAlignment="0" applyProtection="0"/>
    <xf numFmtId="206" fontId="14" fillId="0" borderId="52">
      <protection locked="0"/>
    </xf>
    <xf numFmtId="0" fontId="108" fillId="0" borderId="51" applyNumberFormat="0" applyFill="0" applyAlignment="0" applyProtection="0"/>
    <xf numFmtId="206" fontId="14" fillId="0" borderId="52">
      <protection locked="0"/>
    </xf>
    <xf numFmtId="206" fontId="14" fillId="0" borderId="52">
      <protection locked="0"/>
    </xf>
    <xf numFmtId="0" fontId="14" fillId="0" borderId="122" applyNumberFormat="0" applyFont="0" applyBorder="0" applyAlignment="0" applyProtection="0"/>
    <xf numFmtId="206" fontId="14" fillId="0" borderId="52">
      <protection locked="0"/>
    </xf>
    <xf numFmtId="0" fontId="69" fillId="0" borderId="123" applyNumberFormat="0" applyFill="0" applyAlignment="0" applyProtection="0"/>
    <xf numFmtId="206" fontId="14" fillId="0" borderId="124">
      <protection locked="0"/>
    </xf>
    <xf numFmtId="206" fontId="14" fillId="0" borderId="124">
      <protection locked="0"/>
    </xf>
    <xf numFmtId="0" fontId="69" fillId="0" borderId="123" applyNumberFormat="0" applyFill="0" applyAlignment="0" applyProtection="0"/>
    <xf numFmtId="0" fontId="14" fillId="0" borderId="122" applyNumberFormat="0" applyFont="0" applyBorder="0" applyAlignment="0" applyProtection="0"/>
    <xf numFmtId="206" fontId="14" fillId="0" borderId="52">
      <protection locked="0"/>
    </xf>
    <xf numFmtId="206" fontId="14" fillId="0" borderId="52">
      <protection locked="0"/>
    </xf>
    <xf numFmtId="206" fontId="14" fillId="0" borderId="52">
      <protection locked="0"/>
    </xf>
    <xf numFmtId="206" fontId="14" fillId="0" borderId="52">
      <protection locked="0"/>
    </xf>
    <xf numFmtId="206" fontId="14" fillId="0" borderId="52">
      <protection locked="0"/>
    </xf>
    <xf numFmtId="0" fontId="14" fillId="0" borderId="122" applyNumberFormat="0" applyFont="0" applyBorder="0" applyAlignment="0" applyProtection="0"/>
    <xf numFmtId="206" fontId="14" fillId="0" borderId="52">
      <protection locked="0"/>
    </xf>
    <xf numFmtId="206" fontId="14" fillId="0" borderId="52">
      <protection locked="0"/>
    </xf>
    <xf numFmtId="206" fontId="14" fillId="0" borderId="52">
      <protection locked="0"/>
    </xf>
    <xf numFmtId="206" fontId="14" fillId="0" borderId="52">
      <protection locked="0"/>
    </xf>
    <xf numFmtId="206" fontId="14" fillId="0" borderId="52">
      <protection locked="0"/>
    </xf>
    <xf numFmtId="0" fontId="14" fillId="0" borderId="122" applyNumberFormat="0" applyFont="0" applyBorder="0" applyAlignment="0" applyProtection="0"/>
    <xf numFmtId="206" fontId="14" fillId="0" borderId="52">
      <protection locked="0"/>
    </xf>
    <xf numFmtId="0" fontId="14" fillId="0" borderId="122" applyNumberFormat="0" applyFont="0" applyBorder="0" applyAlignment="0" applyProtection="0"/>
    <xf numFmtId="0" fontId="108" fillId="0" borderId="51" applyNumberFormat="0" applyFill="0" applyAlignment="0" applyProtection="0"/>
    <xf numFmtId="0" fontId="14" fillId="0" borderId="122" applyNumberFormat="0" applyFont="0" applyBorder="0" applyAlignment="0" applyProtection="0"/>
    <xf numFmtId="7" fontId="212" fillId="125" borderId="0" applyNumberFormat="0" applyBorder="0" applyProtection="0">
      <alignment horizontal="right" vertical="center" indent="1"/>
    </xf>
    <xf numFmtId="37" fontId="16" fillId="19" borderId="0" applyNumberFormat="0" applyBorder="0" applyAlignment="0" applyProtection="0"/>
    <xf numFmtId="37" fontId="16" fillId="19" borderId="0" applyNumberFormat="0" applyBorder="0" applyAlignment="0" applyProtection="0"/>
    <xf numFmtId="37" fontId="16" fillId="0" borderId="0"/>
    <xf numFmtId="37" fontId="16" fillId="0" borderId="0"/>
    <xf numFmtId="37" fontId="16" fillId="19" borderId="0" applyNumberFormat="0" applyBorder="0" applyAlignment="0" applyProtection="0"/>
    <xf numFmtId="3" fontId="213" fillId="0" borderId="115" applyProtection="0"/>
    <xf numFmtId="221" fontId="214" fillId="0" borderId="0" applyFont="0" applyFill="0" applyBorder="0" applyAlignment="0" applyProtection="0"/>
    <xf numFmtId="222" fontId="159" fillId="0" borderId="0" applyFont="0" applyFill="0" applyBorder="0" applyAlignment="0" applyProtection="0"/>
    <xf numFmtId="223" fontId="159" fillId="0" borderId="0" applyFont="0" applyFill="0" applyBorder="0" applyAlignment="0" applyProtection="0"/>
    <xf numFmtId="224" fontId="159" fillId="0" borderId="0" applyFont="0" applyFill="0" applyBorder="0" applyAlignment="0" applyProtection="0"/>
    <xf numFmtId="0" fontId="31" fillId="0" borderId="0" applyFill="0" applyBorder="0" applyAlignment="0"/>
    <xf numFmtId="0" fontId="81" fillId="0" borderId="0" applyNumberFormat="0" applyFill="0" applyBorder="0" applyAlignment="0" applyProtection="0"/>
    <xf numFmtId="0" fontId="83" fillId="0" borderId="0" applyNumberFormat="0" applyFill="0" applyBorder="0" applyAlignment="0" applyProtection="0"/>
    <xf numFmtId="0" fontId="215" fillId="0" borderId="0" applyNumberFormat="0" applyFill="0" applyBorder="0" applyAlignment="0" applyProtection="0"/>
    <xf numFmtId="0" fontId="127"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215" fillId="0" borderId="0" applyNumberFormat="0" applyFill="0" applyBorder="0" applyAlignment="0" applyProtection="0"/>
    <xf numFmtId="0" fontId="127" fillId="0" borderId="0" applyNumberFormat="0" applyFill="0" applyBorder="0" applyAlignment="0" applyProtection="0"/>
    <xf numFmtId="1" fontId="14" fillId="0" borderId="0" applyFont="0" applyFill="0" applyBorder="0">
      <alignment horizontal="center"/>
    </xf>
    <xf numFmtId="1" fontId="14" fillId="0" borderId="0" applyFont="0" applyFill="0" applyBorder="0">
      <alignment horizontal="center"/>
    </xf>
    <xf numFmtId="1" fontId="14" fillId="0" borderId="0" applyFont="0" applyFill="0" applyBorder="0">
      <alignment horizontal="center"/>
    </xf>
    <xf numFmtId="1" fontId="14" fillId="0" borderId="0" applyFont="0" applyFill="0" applyBorder="0">
      <alignment horizontal="center"/>
    </xf>
    <xf numFmtId="0" fontId="216" fillId="0" borderId="0" applyFill="0" applyBorder="0" applyAlignment="0" applyProtection="0"/>
    <xf numFmtId="0" fontId="217" fillId="0" borderId="0"/>
    <xf numFmtId="9" fontId="24" fillId="0" borderId="0" applyFont="0" applyFill="0" applyBorder="0" applyAlignment="0" applyProtection="0"/>
    <xf numFmtId="44" fontId="18" fillId="0" borderId="0" applyFont="0" applyFill="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58"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2"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4"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6"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xf numFmtId="0" fontId="96" fillId="68" borderId="0" applyNumberFormat="0" applyBorder="0" applyAlignment="0" applyProtection="0"/>
  </cellStyleXfs>
  <cellXfs count="846">
    <xf numFmtId="0" fontId="0" fillId="0" borderId="0" xfId="0"/>
    <xf numFmtId="0" fontId="12" fillId="0" borderId="0" xfId="0" applyFont="1" applyFill="1" applyBorder="1" applyAlignment="1">
      <alignment horizontal="right"/>
    </xf>
    <xf numFmtId="0" fontId="15" fillId="0" borderId="2" xfId="0" applyFont="1" applyFill="1" applyBorder="1"/>
    <xf numFmtId="0" fontId="15" fillId="0" borderId="5" xfId="0" applyFont="1" applyFill="1" applyBorder="1"/>
    <xf numFmtId="0" fontId="14" fillId="0" borderId="10" xfId="0" applyFont="1" applyFill="1" applyBorder="1" applyProtection="1"/>
    <xf numFmtId="0" fontId="18" fillId="0" borderId="0" xfId="0" applyFont="1" applyFill="1"/>
    <xf numFmtId="0" fontId="18" fillId="0" borderId="0" xfId="0" applyFont="1" applyFill="1" applyBorder="1" applyAlignment="1">
      <alignment vertical="center"/>
    </xf>
    <xf numFmtId="0" fontId="18" fillId="0" borderId="0" xfId="0" applyFont="1" applyFill="1" applyBorder="1"/>
    <xf numFmtId="0" fontId="19" fillId="0" borderId="5" xfId="0" applyFont="1" applyFill="1" applyBorder="1"/>
    <xf numFmtId="0" fontId="18" fillId="0" borderId="1" xfId="0" applyFont="1" applyFill="1" applyBorder="1"/>
    <xf numFmtId="0" fontId="18" fillId="0" borderId="9" xfId="0" applyFont="1" applyFill="1" applyBorder="1"/>
    <xf numFmtId="0" fontId="18" fillId="0" borderId="3" xfId="0" applyFont="1" applyFill="1" applyBorder="1"/>
    <xf numFmtId="0" fontId="19" fillId="0" borderId="14" xfId="0" applyFont="1" applyFill="1" applyBorder="1"/>
    <xf numFmtId="0" fontId="19" fillId="0" borderId="15" xfId="0" applyFont="1" applyFill="1" applyBorder="1" applyAlignment="1">
      <alignment horizontal="center"/>
    </xf>
    <xf numFmtId="0" fontId="19" fillId="0" borderId="16" xfId="0" applyFont="1" applyFill="1" applyBorder="1" applyAlignment="1">
      <alignment horizontal="center"/>
    </xf>
    <xf numFmtId="0" fontId="19" fillId="0" borderId="18" xfId="0" applyFont="1" applyFill="1" applyBorder="1" applyAlignment="1">
      <alignment horizontal="center" wrapText="1"/>
    </xf>
    <xf numFmtId="0" fontId="19" fillId="0" borderId="14" xfId="0" applyFont="1" applyFill="1" applyBorder="1" applyAlignment="1">
      <alignment wrapText="1"/>
    </xf>
    <xf numFmtId="6" fontId="18" fillId="0" borderId="0" xfId="0" applyNumberFormat="1" applyFont="1" applyFill="1" applyBorder="1"/>
    <xf numFmtId="0" fontId="18" fillId="0" borderId="14" xfId="0" applyFont="1" applyFill="1" applyBorder="1" applyAlignment="1">
      <alignment horizontal="left" indent="1"/>
    </xf>
    <xf numFmtId="6" fontId="18" fillId="0" borderId="10" xfId="0" applyNumberFormat="1" applyFont="1" applyFill="1" applyBorder="1" applyAlignment="1">
      <alignment horizontal="right"/>
    </xf>
    <xf numFmtId="0" fontId="18" fillId="0" borderId="14" xfId="0" applyFont="1" applyFill="1" applyBorder="1" applyAlignment="1">
      <alignment horizontal="left" wrapText="1" indent="1"/>
    </xf>
    <xf numFmtId="6" fontId="18" fillId="0" borderId="0" xfId="0" applyNumberFormat="1" applyFont="1" applyFill="1" applyBorder="1" applyAlignment="1"/>
    <xf numFmtId="6" fontId="18" fillId="0" borderId="10" xfId="0" applyNumberFormat="1" applyFont="1" applyFill="1" applyBorder="1" applyAlignment="1">
      <alignment horizontal="right" vertical="top"/>
    </xf>
    <xf numFmtId="0" fontId="18" fillId="0" borderId="14" xfId="0" applyFont="1" applyFill="1" applyBorder="1"/>
    <xf numFmtId="6" fontId="18" fillId="0" borderId="8" xfId="0" applyNumberFormat="1" applyFont="1" applyFill="1" applyBorder="1"/>
    <xf numFmtId="6" fontId="18" fillId="0" borderId="10" xfId="0" applyNumberFormat="1" applyFont="1" applyFill="1" applyBorder="1" applyAlignment="1">
      <alignment horizontal="right" vertical="center"/>
    </xf>
    <xf numFmtId="6" fontId="18" fillId="0" borderId="0" xfId="0" applyNumberFormat="1" applyFont="1" applyFill="1" applyBorder="1" applyAlignment="1">
      <alignment horizontal="right" vertical="center"/>
    </xf>
    <xf numFmtId="6" fontId="18" fillId="0" borderId="0" xfId="0" applyNumberFormat="1" applyFont="1" applyFill="1" applyBorder="1" applyAlignment="1">
      <alignment horizontal="right"/>
    </xf>
    <xf numFmtId="6" fontId="18" fillId="0" borderId="20" xfId="0" applyNumberFormat="1" applyFont="1" applyFill="1" applyBorder="1"/>
    <xf numFmtId="0" fontId="19" fillId="0" borderId="21" xfId="0" applyFont="1" applyFill="1" applyBorder="1" applyAlignment="1">
      <alignment wrapText="1"/>
    </xf>
    <xf numFmtId="0" fontId="15" fillId="0" borderId="15" xfId="0" applyFont="1" applyFill="1" applyBorder="1"/>
    <xf numFmtId="0" fontId="15" fillId="0" borderId="1" xfId="0" applyFont="1" applyFill="1" applyBorder="1" applyAlignment="1">
      <alignment horizontal="center"/>
    </xf>
    <xf numFmtId="0" fontId="14" fillId="0" borderId="0" xfId="0" applyFont="1" applyFill="1"/>
    <xf numFmtId="0" fontId="19" fillId="0" borderId="14" xfId="0" applyFont="1" applyFill="1" applyBorder="1" applyAlignment="1">
      <alignment horizontal="left" vertical="top" wrapText="1"/>
    </xf>
    <xf numFmtId="0" fontId="14" fillId="0" borderId="0" xfId="0" applyFont="1" applyFill="1" applyBorder="1"/>
    <xf numFmtId="0" fontId="14" fillId="0" borderId="16" xfId="0" applyFont="1" applyFill="1" applyBorder="1"/>
    <xf numFmtId="0" fontId="14" fillId="0" borderId="1" xfId="0" applyFont="1" applyFill="1" applyBorder="1"/>
    <xf numFmtId="6" fontId="14" fillId="0" borderId="0" xfId="0" applyNumberFormat="1" applyFont="1" applyFill="1"/>
    <xf numFmtId="171" fontId="14" fillId="0" borderId="0" xfId="0" applyNumberFormat="1" applyFont="1" applyFill="1" applyBorder="1"/>
    <xf numFmtId="171" fontId="14" fillId="0" borderId="23" xfId="0" applyNumberFormat="1" applyFont="1" applyFill="1" applyBorder="1"/>
    <xf numFmtId="6" fontId="14" fillId="0" borderId="20" xfId="0" applyNumberFormat="1" applyFont="1" applyFill="1" applyBorder="1"/>
    <xf numFmtId="0" fontId="19" fillId="0" borderId="0" xfId="0" applyFont="1" applyFill="1"/>
    <xf numFmtId="0" fontId="19" fillId="0" borderId="0" xfId="0" applyFont="1" applyFill="1" applyBorder="1"/>
    <xf numFmtId="38" fontId="18" fillId="0" borderId="0" xfId="0" applyNumberFormat="1" applyFont="1" applyFill="1" applyBorder="1" applyAlignment="1"/>
    <xf numFmtId="164" fontId="18" fillId="0" borderId="0" xfId="0" applyNumberFormat="1" applyFont="1" applyFill="1" applyBorder="1" applyAlignment="1"/>
    <xf numFmtId="0" fontId="23" fillId="0" borderId="0" xfId="0" applyFont="1" applyFill="1"/>
    <xf numFmtId="0" fontId="18" fillId="0" borderId="0" xfId="0" applyFont="1" applyFill="1" applyAlignment="1">
      <alignment horizontal="left" indent="1"/>
    </xf>
    <xf numFmtId="0" fontId="19" fillId="0" borderId="14" xfId="0" applyFont="1" applyFill="1" applyBorder="1" applyAlignment="1"/>
    <xf numFmtId="0" fontId="47" fillId="0" borderId="0" xfId="3" applyFont="1" applyFill="1"/>
    <xf numFmtId="0" fontId="47" fillId="0" borderId="0" xfId="3" applyFont="1" applyFill="1" applyBorder="1"/>
    <xf numFmtId="0" fontId="47" fillId="0" borderId="0" xfId="3" applyFont="1" applyBorder="1"/>
    <xf numFmtId="0" fontId="47" fillId="46" borderId="0" xfId="3" applyFont="1" applyFill="1" applyBorder="1"/>
    <xf numFmtId="0" fontId="47" fillId="0" borderId="1" xfId="3" applyFont="1" applyBorder="1"/>
    <xf numFmtId="6" fontId="47" fillId="0" borderId="1" xfId="3" applyNumberFormat="1" applyFont="1" applyFill="1" applyBorder="1"/>
    <xf numFmtId="0" fontId="46" fillId="0" borderId="8" xfId="3" applyFont="1" applyFill="1" applyBorder="1"/>
    <xf numFmtId="0" fontId="48" fillId="0" borderId="0" xfId="3" applyFont="1" applyFill="1" applyBorder="1"/>
    <xf numFmtId="173" fontId="47" fillId="0" borderId="0" xfId="135" applyNumberFormat="1" applyFont="1" applyFill="1" applyBorder="1"/>
    <xf numFmtId="173" fontId="47" fillId="0" borderId="0" xfId="135" applyNumberFormat="1" applyFont="1" applyBorder="1"/>
    <xf numFmtId="173" fontId="47" fillId="0" borderId="0" xfId="3" applyNumberFormat="1" applyFont="1" applyBorder="1"/>
    <xf numFmtId="173" fontId="47" fillId="0" borderId="0" xfId="3" applyNumberFormat="1" applyFont="1" applyFill="1" applyBorder="1"/>
    <xf numFmtId="0" fontId="47" fillId="0" borderId="8" xfId="3" applyFont="1" applyFill="1" applyBorder="1" applyAlignment="1">
      <alignment horizontal="left" indent="2"/>
    </xf>
    <xf numFmtId="44" fontId="47" fillId="0" borderId="0" xfId="135" applyFont="1" applyFill="1" applyBorder="1"/>
    <xf numFmtId="0" fontId="47" fillId="0" borderId="8" xfId="3" applyFont="1" applyBorder="1"/>
    <xf numFmtId="0" fontId="45" fillId="0" borderId="8" xfId="3" applyFont="1" applyBorder="1"/>
    <xf numFmtId="0" fontId="46" fillId="0" borderId="8" xfId="3" applyFont="1" applyBorder="1"/>
    <xf numFmtId="0" fontId="46" fillId="0" borderId="11" xfId="3" applyFont="1" applyFill="1" applyBorder="1" applyAlignment="1">
      <alignment wrapText="1"/>
    </xf>
    <xf numFmtId="0" fontId="47" fillId="0" borderId="8" xfId="3" applyFont="1" applyFill="1" applyBorder="1" applyAlignment="1">
      <alignment horizontal="left" wrapText="1" indent="2"/>
    </xf>
    <xf numFmtId="0" fontId="46" fillId="0" borderId="8" xfId="3" applyFont="1" applyFill="1" applyBorder="1" applyAlignment="1">
      <alignment wrapText="1"/>
    </xf>
    <xf numFmtId="6" fontId="47" fillId="48" borderId="9" xfId="3" applyNumberFormat="1" applyFont="1" applyFill="1" applyBorder="1"/>
    <xf numFmtId="0" fontId="45" fillId="0" borderId="11" xfId="3" applyFont="1" applyFill="1" applyBorder="1"/>
    <xf numFmtId="173" fontId="49" fillId="0" borderId="0" xfId="135" applyNumberFormat="1" applyFont="1" applyFill="1" applyBorder="1"/>
    <xf numFmtId="173" fontId="49" fillId="0" borderId="0" xfId="3" applyNumberFormat="1" applyFont="1" applyFill="1" applyBorder="1"/>
    <xf numFmtId="173" fontId="49" fillId="0" borderId="0" xfId="135" applyNumberFormat="1" applyFont="1" applyBorder="1"/>
    <xf numFmtId="173" fontId="49" fillId="0" borderId="0" xfId="3" applyNumberFormat="1" applyFont="1" applyBorder="1"/>
    <xf numFmtId="0" fontId="47" fillId="0" borderId="1" xfId="3" applyFont="1" applyFill="1" applyBorder="1"/>
    <xf numFmtId="0" fontId="11" fillId="0" borderId="0" xfId="137" applyFont="1"/>
    <xf numFmtId="0" fontId="10" fillId="0" borderId="0" xfId="137"/>
    <xf numFmtId="0" fontId="10" fillId="0" borderId="0" xfId="137" applyFill="1"/>
    <xf numFmtId="0" fontId="17" fillId="0" borderId="0" xfId="137" applyFont="1" applyAlignment="1">
      <alignment wrapText="1"/>
    </xf>
    <xf numFmtId="0" fontId="17" fillId="0" borderId="0" xfId="137" applyFont="1"/>
    <xf numFmtId="0" fontId="51" fillId="0" borderId="0" xfId="137" applyFont="1"/>
    <xf numFmtId="6" fontId="47" fillId="51" borderId="0" xfId="3" applyNumberFormat="1" applyFont="1" applyFill="1" applyBorder="1"/>
    <xf numFmtId="0" fontId="46" fillId="0" borderId="11" xfId="3" applyFont="1" applyFill="1" applyBorder="1" applyAlignment="1"/>
    <xf numFmtId="6" fontId="53" fillId="0" borderId="1" xfId="3" applyNumberFormat="1" applyFont="1" applyFill="1" applyBorder="1"/>
    <xf numFmtId="0" fontId="52" fillId="0" borderId="0" xfId="3" applyFont="1" applyFill="1"/>
    <xf numFmtId="0" fontId="15" fillId="0" borderId="31" xfId="0" applyFont="1" applyFill="1" applyBorder="1" applyAlignment="1">
      <alignment horizontal="center"/>
    </xf>
    <xf numFmtId="0" fontId="14" fillId="0" borderId="2" xfId="0" applyFont="1" applyFill="1" applyBorder="1"/>
    <xf numFmtId="0" fontId="15" fillId="0" borderId="32" xfId="0" applyFont="1" applyFill="1" applyBorder="1"/>
    <xf numFmtId="0" fontId="11" fillId="0" borderId="0" xfId="137" applyFont="1" applyAlignment="1">
      <alignment horizontal="center" vertical="center"/>
    </xf>
    <xf numFmtId="6" fontId="56" fillId="0" borderId="0" xfId="0" applyNumberFormat="1" applyFont="1" applyFill="1" applyBorder="1"/>
    <xf numFmtId="0" fontId="56" fillId="0" borderId="0" xfId="0" applyFont="1" applyFill="1" applyBorder="1"/>
    <xf numFmtId="0" fontId="14" fillId="0" borderId="0" xfId="0" applyFont="1" applyFill="1" applyAlignment="1">
      <alignment wrapText="1"/>
    </xf>
    <xf numFmtId="173" fontId="47" fillId="0" borderId="0" xfId="135" applyNumberFormat="1" applyFont="1" applyFill="1"/>
    <xf numFmtId="0" fontId="14" fillId="0" borderId="0" xfId="0" applyFont="1" applyFill="1" applyAlignment="1">
      <alignment vertical="center"/>
    </xf>
    <xf numFmtId="1" fontId="16" fillId="0" borderId="0" xfId="0" applyNumberFormat="1" applyFont="1" applyFill="1" applyBorder="1" applyAlignment="1">
      <alignment horizontal="center"/>
    </xf>
    <xf numFmtId="0" fontId="55" fillId="0" borderId="0" xfId="0" applyFont="1" applyFill="1" applyBorder="1" applyAlignment="1">
      <alignment horizontal="center"/>
    </xf>
    <xf numFmtId="0" fontId="14" fillId="0" borderId="0" xfId="0" applyFont="1" applyFill="1" applyProtection="1"/>
    <xf numFmtId="3" fontId="14" fillId="0" borderId="0" xfId="0" applyNumberFormat="1" applyFont="1" applyFill="1" applyAlignment="1" applyProtection="1"/>
    <xf numFmtId="0" fontId="14" fillId="0" borderId="0" xfId="0" applyFont="1" applyFill="1" applyAlignment="1" applyProtection="1"/>
    <xf numFmtId="0" fontId="14" fillId="0" borderId="0" xfId="0" applyFont="1" applyFill="1" applyAlignment="1" applyProtection="1">
      <alignment horizontal="right"/>
    </xf>
    <xf numFmtId="0" fontId="14" fillId="0" borderId="0" xfId="0" applyFont="1" applyFill="1" applyAlignment="1" applyProtection="1">
      <alignment horizontal="center"/>
    </xf>
    <xf numFmtId="3" fontId="14" fillId="0" borderId="0" xfId="0" applyNumberFormat="1" applyFont="1" applyFill="1" applyBorder="1" applyAlignment="1" applyProtection="1"/>
    <xf numFmtId="0" fontId="14" fillId="0" borderId="13" xfId="0" applyFont="1" applyFill="1" applyBorder="1" applyProtection="1"/>
    <xf numFmtId="0" fontId="15" fillId="0" borderId="33" xfId="0" applyFont="1" applyFill="1" applyBorder="1" applyProtection="1"/>
    <xf numFmtId="164" fontId="14" fillId="0" borderId="0" xfId="0" applyNumberFormat="1" applyFont="1" applyFill="1" applyBorder="1" applyProtection="1"/>
    <xf numFmtId="0" fontId="15" fillId="0" borderId="40" xfId="0" applyFont="1" applyFill="1" applyBorder="1" applyProtection="1"/>
    <xf numFmtId="0" fontId="14" fillId="0" borderId="8" xfId="0" applyFont="1" applyFill="1" applyBorder="1" applyProtection="1"/>
    <xf numFmtId="0" fontId="14" fillId="0" borderId="0" xfId="0" applyFont="1" applyFill="1" applyBorder="1" applyAlignment="1" applyProtection="1"/>
    <xf numFmtId="0" fontId="14" fillId="0" borderId="0" xfId="0" applyFont="1" applyFill="1" applyBorder="1" applyAlignment="1" applyProtection="1">
      <alignment horizontal="right"/>
    </xf>
    <xf numFmtId="0" fontId="14" fillId="0" borderId="0" xfId="0" applyFont="1" applyFill="1" applyBorder="1" applyProtection="1"/>
    <xf numFmtId="0" fontId="59" fillId="0" borderId="0" xfId="0" applyFont="1" applyFill="1" applyBorder="1" applyAlignment="1" applyProtection="1">
      <alignment vertical="top" wrapText="1"/>
    </xf>
    <xf numFmtId="0" fontId="19" fillId="0" borderId="13" xfId="0" applyFont="1" applyFill="1" applyBorder="1"/>
    <xf numFmtId="8" fontId="46" fillId="0" borderId="0" xfId="3" applyNumberFormat="1" applyFont="1" applyFill="1" applyBorder="1"/>
    <xf numFmtId="0" fontId="19" fillId="0" borderId="0" xfId="0" applyFont="1" applyFill="1" applyBorder="1" applyAlignment="1">
      <alignment wrapText="1"/>
    </xf>
    <xf numFmtId="0" fontId="14" fillId="0" borderId="0" xfId="0" applyFont="1" applyFill="1" applyAlignment="1">
      <alignment vertical="top"/>
    </xf>
    <xf numFmtId="0" fontId="15" fillId="0" borderId="0" xfId="0" applyFont="1" applyFill="1"/>
    <xf numFmtId="0" fontId="51" fillId="0" borderId="0" xfId="137" applyFont="1" applyAlignment="1">
      <alignment wrapText="1"/>
    </xf>
    <xf numFmtId="0" fontId="14" fillId="0" borderId="0" xfId="137" applyFont="1"/>
    <xf numFmtId="0" fontId="14" fillId="4" borderId="0" xfId="0" applyFont="1" applyFill="1" applyBorder="1" applyAlignment="1" applyProtection="1"/>
    <xf numFmtId="0" fontId="14" fillId="4" borderId="0" xfId="0" applyFont="1" applyFill="1" applyBorder="1" applyAlignment="1" applyProtection="1">
      <alignment horizontal="right"/>
    </xf>
    <xf numFmtId="171" fontId="14" fillId="4" borderId="0" xfId="0" applyNumberFormat="1" applyFont="1" applyFill="1" applyBorder="1"/>
    <xf numFmtId="171" fontId="14" fillId="4" borderId="23" xfId="0" applyNumberFormat="1" applyFont="1" applyFill="1" applyBorder="1"/>
    <xf numFmtId="0" fontId="16" fillId="0" borderId="0" xfId="0" applyFont="1" applyFill="1" applyBorder="1"/>
    <xf numFmtId="0" fontId="16" fillId="0" borderId="0" xfId="0" applyFont="1" applyFill="1" applyBorder="1" applyAlignment="1">
      <alignment horizontal="center"/>
    </xf>
    <xf numFmtId="0" fontId="60" fillId="0" borderId="0" xfId="0" applyFont="1" applyFill="1" applyBorder="1" applyAlignment="1">
      <alignment horizontal="center"/>
    </xf>
    <xf numFmtId="0" fontId="60" fillId="0" borderId="0" xfId="0" applyFont="1" applyFill="1" applyBorder="1" applyAlignment="1">
      <alignment horizontal="center" vertical="center"/>
    </xf>
    <xf numFmtId="0" fontId="15" fillId="0" borderId="1" xfId="0" applyFont="1" applyFill="1" applyBorder="1" applyAlignment="1" applyProtection="1">
      <alignment wrapText="1"/>
    </xf>
    <xf numFmtId="170" fontId="14" fillId="0" borderId="0" xfId="0" applyNumberFormat="1" applyFont="1" applyFill="1" applyBorder="1" applyAlignment="1">
      <alignment horizontal="left"/>
    </xf>
    <xf numFmtId="0" fontId="12" fillId="0" borderId="0" xfId="0" applyFont="1" applyFill="1" applyBorder="1" applyAlignment="1"/>
    <xf numFmtId="0" fontId="15" fillId="0" borderId="11" xfId="0" applyFont="1" applyFill="1" applyBorder="1" applyAlignment="1" applyProtection="1">
      <alignment horizontal="right" wrapText="1"/>
    </xf>
    <xf numFmtId="0" fontId="15" fillId="0" borderId="11" xfId="0" applyFont="1" applyFill="1" applyBorder="1" applyAlignment="1" applyProtection="1">
      <alignment wrapText="1"/>
    </xf>
    <xf numFmtId="0" fontId="82" fillId="0" borderId="0" xfId="0" applyFont="1" applyFill="1" applyAlignment="1" applyProtection="1">
      <alignment wrapText="1"/>
    </xf>
    <xf numFmtId="0" fontId="15" fillId="0" borderId="53" xfId="0" applyFont="1" applyFill="1" applyBorder="1" applyProtection="1"/>
    <xf numFmtId="0" fontId="14" fillId="0" borderId="14" xfId="0" applyFont="1" applyFill="1" applyBorder="1" applyAlignment="1">
      <alignment horizontal="left" indent="1"/>
    </xf>
    <xf numFmtId="0" fontId="18" fillId="0" borderId="22" xfId="0" applyFont="1" applyFill="1" applyBorder="1" applyAlignment="1">
      <alignment vertical="center" wrapText="1"/>
    </xf>
    <xf numFmtId="0" fontId="18" fillId="0" borderId="0" xfId="0" applyFont="1" applyFill="1" applyAlignment="1">
      <alignment vertical="top"/>
    </xf>
    <xf numFmtId="0" fontId="14" fillId="0" borderId="14" xfId="0" applyFont="1" applyFill="1" applyBorder="1" applyAlignment="1">
      <alignment horizontal="left" vertical="top" wrapText="1" indent="1"/>
    </xf>
    <xf numFmtId="0" fontId="14" fillId="0" borderId="14" xfId="0" applyFont="1" applyFill="1" applyBorder="1" applyAlignment="1">
      <alignment horizontal="left" wrapText="1" indent="1"/>
    </xf>
    <xf numFmtId="0" fontId="14" fillId="0" borderId="5" xfId="0" applyFont="1" applyFill="1" applyBorder="1" applyAlignment="1">
      <alignment horizontal="left" indent="1"/>
    </xf>
    <xf numFmtId="173" fontId="47" fillId="0" borderId="1" xfId="135" applyNumberFormat="1" applyFont="1" applyFill="1" applyBorder="1"/>
    <xf numFmtId="6" fontId="47" fillId="46" borderId="8" xfId="3" applyNumberFormat="1" applyFont="1" applyFill="1" applyBorder="1"/>
    <xf numFmtId="0" fontId="47" fillId="0" borderId="10" xfId="3" applyFont="1" applyBorder="1"/>
    <xf numFmtId="0" fontId="15" fillId="0" borderId="22" xfId="0" applyFont="1" applyFill="1" applyBorder="1"/>
    <xf numFmtId="6" fontId="18" fillId="0" borderId="30" xfId="0" applyNumberFormat="1" applyFont="1" applyFill="1" applyBorder="1"/>
    <xf numFmtId="0" fontId="51" fillId="0" borderId="15" xfId="137" applyFont="1" applyBorder="1" applyAlignment="1">
      <alignment horizontal="center" vertical="center" wrapText="1"/>
    </xf>
    <xf numFmtId="0" fontId="51" fillId="0" borderId="17" xfId="137" applyFont="1" applyBorder="1" applyAlignment="1">
      <alignment horizontal="center" vertical="center" wrapText="1"/>
    </xf>
    <xf numFmtId="0" fontId="19" fillId="0" borderId="17" xfId="137" applyFont="1" applyBorder="1" applyAlignment="1">
      <alignment horizontal="center" vertical="center"/>
    </xf>
    <xf numFmtId="0" fontId="51" fillId="0" borderId="17" xfId="137" applyFont="1" applyBorder="1" applyAlignment="1">
      <alignment horizontal="center" vertical="center"/>
    </xf>
    <xf numFmtId="0" fontId="51" fillId="0" borderId="18" xfId="137" applyFont="1" applyBorder="1" applyAlignment="1">
      <alignment horizontal="center" vertical="center"/>
    </xf>
    <xf numFmtId="0" fontId="19" fillId="0" borderId="22" xfId="0" applyFont="1" applyFill="1" applyBorder="1" applyAlignment="1">
      <alignment wrapText="1"/>
    </xf>
    <xf numFmtId="0" fontId="14" fillId="0" borderId="0" xfId="137" applyFont="1" applyFill="1"/>
    <xf numFmtId="0" fontId="10" fillId="0" borderId="0" xfId="137" applyFill="1" applyAlignment="1">
      <alignment horizontal="left"/>
    </xf>
    <xf numFmtId="0" fontId="87" fillId="0" borderId="0" xfId="0" applyFont="1" applyFill="1"/>
    <xf numFmtId="0" fontId="82" fillId="0" borderId="0" xfId="0" applyFont="1" applyFill="1" applyAlignment="1">
      <alignment vertical="center"/>
    </xf>
    <xf numFmtId="0" fontId="82" fillId="0" borderId="0" xfId="0" applyFont="1" applyFill="1"/>
    <xf numFmtId="8" fontId="14" fillId="0" borderId="0" xfId="0" applyNumberFormat="1" applyFont="1" applyFill="1"/>
    <xf numFmtId="3" fontId="16" fillId="0" borderId="0" xfId="0" applyNumberFormat="1" applyFont="1" applyFill="1" applyBorder="1" applyAlignment="1">
      <alignment horizontal="center" wrapText="1"/>
    </xf>
    <xf numFmtId="0" fontId="16" fillId="0" borderId="0" xfId="0" applyFont="1" applyFill="1" applyBorder="1" applyAlignment="1">
      <alignment vertical="center"/>
    </xf>
    <xf numFmtId="0" fontId="57" fillId="0" borderId="0" xfId="0" applyFont="1" applyFill="1" applyBorder="1" applyAlignment="1">
      <alignment vertical="center"/>
    </xf>
    <xf numFmtId="0" fontId="60" fillId="0" borderId="0" xfId="0" applyFont="1" applyFill="1" applyBorder="1" applyAlignment="1">
      <alignment vertical="center"/>
    </xf>
    <xf numFmtId="0" fontId="46" fillId="0" borderId="1" xfId="3" quotePrefix="1" applyFont="1" applyFill="1" applyBorder="1" applyAlignment="1">
      <alignment horizontal="center"/>
    </xf>
    <xf numFmtId="165" fontId="85" fillId="0" borderId="13" xfId="0" applyNumberFormat="1" applyFont="1" applyFill="1" applyBorder="1"/>
    <xf numFmtId="0" fontId="17" fillId="0" borderId="6" xfId="137" applyFont="1" applyBorder="1" applyAlignment="1">
      <alignment horizontal="left" vertical="center" wrapText="1"/>
    </xf>
    <xf numFmtId="0" fontId="18" fillId="0" borderId="7" xfId="0" applyNumberFormat="1" applyFont="1" applyBorder="1" applyAlignment="1">
      <alignment horizontal="left" vertical="center" wrapText="1"/>
    </xf>
    <xf numFmtId="0" fontId="10" fillId="0" borderId="0" xfId="137" applyAlignment="1">
      <alignment horizontal="left" vertical="center"/>
    </xf>
    <xf numFmtId="0" fontId="18" fillId="0" borderId="6" xfId="0" applyFont="1" applyFill="1" applyBorder="1" applyAlignment="1">
      <alignment horizontal="left" vertical="center" wrapText="1"/>
    </xf>
    <xf numFmtId="0" fontId="18" fillId="0" borderId="7" xfId="0" applyNumberFormat="1" applyFont="1" applyFill="1" applyBorder="1" applyAlignment="1">
      <alignment horizontal="left" vertical="center" wrapText="1"/>
    </xf>
    <xf numFmtId="0" fontId="17" fillId="0" borderId="6" xfId="137" applyFont="1" applyFill="1" applyBorder="1" applyAlignment="1">
      <alignment horizontal="left" vertical="center" wrapText="1"/>
    </xf>
    <xf numFmtId="0" fontId="10" fillId="0" borderId="0" xfId="137" applyFill="1" applyAlignment="1">
      <alignment horizontal="left" vertical="center"/>
    </xf>
    <xf numFmtId="0" fontId="56" fillId="0" borderId="0" xfId="137" applyFont="1" applyFill="1" applyAlignment="1">
      <alignment horizontal="left" vertical="center"/>
    </xf>
    <xf numFmtId="0" fontId="14" fillId="0" borderId="0" xfId="137" applyFont="1" applyFill="1" applyAlignment="1">
      <alignment horizontal="left" vertical="center"/>
    </xf>
    <xf numFmtId="0" fontId="18" fillId="0" borderId="6" xfId="137" applyFont="1" applyFill="1" applyBorder="1" applyAlignment="1">
      <alignment horizontal="left" vertical="center" wrapText="1"/>
    </xf>
    <xf numFmtId="0" fontId="19" fillId="0" borderId="0" xfId="0" applyFont="1" applyFill="1" applyBorder="1" applyAlignment="1">
      <alignment vertical="center"/>
    </xf>
    <xf numFmtId="0" fontId="20" fillId="0" borderId="0" xfId="0" applyFont="1" applyFill="1"/>
    <xf numFmtId="0" fontId="47" fillId="0" borderId="13" xfId="3" applyFont="1" applyFill="1" applyBorder="1" applyAlignment="1">
      <alignment horizontal="left" indent="2"/>
    </xf>
    <xf numFmtId="3" fontId="95" fillId="0" borderId="38" xfId="0" applyNumberFormat="1" applyFont="1" applyFill="1" applyBorder="1" applyAlignment="1" applyProtection="1">
      <alignment horizontal="right" wrapText="1"/>
    </xf>
    <xf numFmtId="176" fontId="95" fillId="0" borderId="38" xfId="0" applyNumberFormat="1" applyFont="1" applyFill="1" applyBorder="1" applyAlignment="1" applyProtection="1">
      <alignment horizontal="right" wrapText="1"/>
    </xf>
    <xf numFmtId="176" fontId="95" fillId="0" borderId="39" xfId="0" applyNumberFormat="1" applyFont="1" applyFill="1" applyBorder="1" applyAlignment="1" applyProtection="1">
      <alignment horizontal="right"/>
    </xf>
    <xf numFmtId="176" fontId="96" fillId="85" borderId="13" xfId="0" applyNumberFormat="1" applyFont="1" applyFill="1" applyBorder="1" applyAlignment="1" applyProtection="1">
      <alignment horizontal="right"/>
    </xf>
    <xf numFmtId="176" fontId="96" fillId="85" borderId="10" xfId="0" applyNumberFormat="1" applyFont="1" applyFill="1" applyBorder="1" applyAlignment="1" applyProtection="1">
      <alignment horizontal="right"/>
    </xf>
    <xf numFmtId="49" fontId="19" fillId="0" borderId="16" xfId="0" applyNumberFormat="1" applyFont="1" applyFill="1" applyBorder="1" applyAlignment="1">
      <alignment horizontal="center"/>
    </xf>
    <xf numFmtId="3" fontId="14" fillId="0" borderId="34" xfId="0" applyNumberFormat="1" applyFont="1" applyFill="1" applyBorder="1" applyAlignment="1" applyProtection="1"/>
    <xf numFmtId="3" fontId="14" fillId="0" borderId="0" xfId="0" applyNumberFormat="1" applyFont="1" applyFill="1"/>
    <xf numFmtId="3" fontId="14" fillId="0" borderId="8" xfId="0" applyNumberFormat="1" applyFont="1" applyFill="1" applyBorder="1" applyAlignment="1" applyProtection="1"/>
    <xf numFmtId="3" fontId="14" fillId="0" borderId="11" xfId="0" applyNumberFormat="1" applyFont="1" applyFill="1" applyBorder="1" applyAlignment="1" applyProtection="1"/>
    <xf numFmtId="6" fontId="18" fillId="0" borderId="9" xfId="0" applyNumberFormat="1" applyFont="1" applyFill="1" applyBorder="1"/>
    <xf numFmtId="6" fontId="14" fillId="0" borderId="0" xfId="0" applyNumberFormat="1" applyFont="1" applyFill="1" applyBorder="1"/>
    <xf numFmtId="0" fontId="14" fillId="0" borderId="0" xfId="0" applyFont="1" applyFill="1"/>
    <xf numFmtId="0" fontId="14" fillId="0" borderId="0" xfId="0" applyFont="1" applyFill="1" applyBorder="1"/>
    <xf numFmtId="6" fontId="18" fillId="0" borderId="56" xfId="0" applyNumberFormat="1" applyFont="1" applyFill="1" applyBorder="1"/>
    <xf numFmtId="6" fontId="18" fillId="0" borderId="10" xfId="0" applyNumberFormat="1" applyFont="1" applyFill="1" applyBorder="1"/>
    <xf numFmtId="171" fontId="14" fillId="0" borderId="21" xfId="0" applyNumberFormat="1" applyFont="1" applyFill="1" applyBorder="1"/>
    <xf numFmtId="171" fontId="14" fillId="0" borderId="10" xfId="0" applyNumberFormat="1" applyFont="1" applyFill="1" applyBorder="1"/>
    <xf numFmtId="6" fontId="14" fillId="0" borderId="30" xfId="0" applyNumberFormat="1" applyFont="1" applyFill="1" applyBorder="1" applyAlignment="1">
      <alignment horizontal="right"/>
    </xf>
    <xf numFmtId="6" fontId="14" fillId="0" borderId="10" xfId="0" applyNumberFormat="1" applyFont="1" applyFill="1" applyBorder="1"/>
    <xf numFmtId="0" fontId="19" fillId="0" borderId="17" xfId="0" applyFont="1" applyFill="1" applyBorder="1" applyAlignment="1">
      <alignment horizontal="center" wrapText="1"/>
    </xf>
    <xf numFmtId="0" fontId="51" fillId="0" borderId="57" xfId="137" applyFont="1" applyFill="1" applyBorder="1" applyAlignment="1">
      <alignment horizontal="right" wrapText="1"/>
    </xf>
    <xf numFmtId="0" fontId="18" fillId="0" borderId="65" xfId="0" applyFont="1" applyFill="1" applyBorder="1"/>
    <xf numFmtId="6" fontId="19" fillId="0" borderId="9" xfId="0" applyNumberFormat="1" applyFont="1" applyFill="1" applyBorder="1" applyAlignment="1">
      <alignment horizontal="center" wrapText="1"/>
    </xf>
    <xf numFmtId="6" fontId="18" fillId="0" borderId="9" xfId="0" applyNumberFormat="1" applyFont="1" applyFill="1" applyBorder="1" applyAlignment="1"/>
    <xf numFmtId="6" fontId="14" fillId="0" borderId="8" xfId="0" applyNumberFormat="1" applyFont="1" applyFill="1" applyBorder="1"/>
    <xf numFmtId="0" fontId="19" fillId="0" borderId="1" xfId="0" applyFont="1" applyFill="1" applyBorder="1"/>
    <xf numFmtId="0" fontId="14" fillId="0" borderId="66" xfId="0" applyFont="1" applyFill="1" applyBorder="1"/>
    <xf numFmtId="0" fontId="14" fillId="0" borderId="12" xfId="0" applyFont="1" applyFill="1" applyBorder="1"/>
    <xf numFmtId="6" fontId="47" fillId="0" borderId="0" xfId="3" applyNumberFormat="1" applyFont="1" applyFill="1" applyBorder="1"/>
    <xf numFmtId="6" fontId="47" fillId="48" borderId="0" xfId="3" applyNumberFormat="1" applyFont="1" applyFill="1" applyBorder="1"/>
    <xf numFmtId="0" fontId="47" fillId="0" borderId="0" xfId="3" applyFont="1"/>
    <xf numFmtId="6" fontId="46" fillId="0" borderId="0" xfId="3" applyNumberFormat="1" applyFont="1" applyFill="1" applyBorder="1"/>
    <xf numFmtId="6" fontId="47" fillId="0" borderId="10" xfId="3" applyNumberFormat="1" applyFont="1" applyFill="1" applyBorder="1"/>
    <xf numFmtId="0" fontId="46" fillId="0" borderId="1" xfId="3" applyFont="1" applyFill="1" applyBorder="1" applyAlignment="1">
      <alignment horizontal="center"/>
    </xf>
    <xf numFmtId="0" fontId="47" fillId="0" borderId="8" xfId="3" applyFont="1" applyFill="1" applyBorder="1"/>
    <xf numFmtId="6" fontId="47" fillId="0" borderId="13" xfId="3" applyNumberFormat="1" applyFont="1" applyFill="1" applyBorder="1"/>
    <xf numFmtId="167" fontId="14" fillId="0" borderId="0" xfId="1" applyNumberFormat="1" applyFont="1" applyFill="1"/>
    <xf numFmtId="3" fontId="14" fillId="0" borderId="11" xfId="0" applyNumberFormat="1" applyFont="1" applyFill="1" applyBorder="1"/>
    <xf numFmtId="3" fontId="15" fillId="0" borderId="38" xfId="0" applyNumberFormat="1" applyFont="1" applyFill="1" applyBorder="1" applyAlignment="1" applyProtection="1">
      <alignment wrapText="1"/>
    </xf>
    <xf numFmtId="3" fontId="14" fillId="0" borderId="10" xfId="0" applyNumberFormat="1" applyFont="1" applyFill="1" applyBorder="1" applyAlignment="1">
      <alignment horizontal="right" vertical="top" wrapText="1"/>
    </xf>
    <xf numFmtId="176" fontId="14" fillId="85" borderId="13" xfId="0" applyNumberFormat="1" applyFont="1" applyFill="1" applyBorder="1" applyAlignment="1" applyProtection="1">
      <alignment horizontal="right"/>
    </xf>
    <xf numFmtId="176" fontId="14" fillId="85" borderId="10" xfId="0" applyNumberFormat="1" applyFont="1" applyFill="1" applyBorder="1" applyAlignment="1" applyProtection="1">
      <alignment horizontal="right"/>
    </xf>
    <xf numFmtId="0" fontId="14" fillId="0" borderId="74" xfId="0" applyFont="1" applyFill="1" applyBorder="1" applyAlignment="1" applyProtection="1">
      <alignment horizontal="center"/>
    </xf>
    <xf numFmtId="0" fontId="15" fillId="0" borderId="75" xfId="0" applyFont="1" applyFill="1" applyBorder="1" applyAlignment="1" applyProtection="1"/>
    <xf numFmtId="0" fontId="15" fillId="0" borderId="74" xfId="0" applyFont="1" applyFill="1" applyBorder="1" applyAlignment="1" applyProtection="1">
      <alignment horizontal="left"/>
    </xf>
    <xf numFmtId="3" fontId="15" fillId="0" borderId="85" xfId="0" applyNumberFormat="1" applyFont="1" applyFill="1" applyBorder="1" applyAlignment="1" applyProtection="1">
      <alignment wrapText="1"/>
    </xf>
    <xf numFmtId="0" fontId="15" fillId="0" borderId="86" xfId="0" applyFont="1" applyFill="1" applyBorder="1" applyAlignment="1" applyProtection="1">
      <alignment wrapText="1"/>
    </xf>
    <xf numFmtId="0" fontId="15" fillId="0" borderId="87" xfId="0" applyFont="1" applyFill="1" applyBorder="1" applyAlignment="1" applyProtection="1"/>
    <xf numFmtId="0" fontId="15" fillId="0" borderId="86" xfId="0" applyFont="1" applyFill="1" applyBorder="1" applyAlignment="1" applyProtection="1"/>
    <xf numFmtId="0" fontId="15" fillId="0" borderId="85" xfId="0" applyFont="1" applyFill="1" applyBorder="1" applyAlignment="1" applyProtection="1">
      <alignment wrapText="1"/>
    </xf>
    <xf numFmtId="0" fontId="15" fillId="0" borderId="87" xfId="0" applyFont="1" applyFill="1" applyBorder="1" applyAlignment="1" applyProtection="1">
      <alignment wrapText="1"/>
    </xf>
    <xf numFmtId="0" fontId="15" fillId="0" borderId="85" xfId="0" applyFont="1" applyFill="1" applyBorder="1" applyAlignment="1" applyProtection="1">
      <alignment horizontal="right" wrapText="1"/>
    </xf>
    <xf numFmtId="0" fontId="15" fillId="0" borderId="86" xfId="0" applyFont="1" applyFill="1" applyBorder="1" applyAlignment="1" applyProtection="1">
      <alignment horizontal="center" wrapText="1"/>
    </xf>
    <xf numFmtId="0" fontId="15" fillId="0" borderId="86" xfId="0" applyFont="1" applyFill="1" applyBorder="1" applyAlignment="1" applyProtection="1">
      <alignment horizontal="right" wrapText="1"/>
    </xf>
    <xf numFmtId="0" fontId="15" fillId="0" borderId="87" xfId="0" applyFont="1" applyFill="1" applyBorder="1" applyAlignment="1" applyProtection="1">
      <alignment horizontal="right"/>
    </xf>
    <xf numFmtId="176" fontId="14" fillId="85" borderId="75" xfId="0" applyNumberFormat="1" applyFont="1" applyFill="1" applyBorder="1" applyAlignment="1" applyProtection="1">
      <alignment horizontal="right"/>
    </xf>
    <xf numFmtId="0" fontId="15" fillId="0" borderId="85" xfId="0" applyFont="1" applyFill="1" applyBorder="1" applyAlignment="1">
      <alignment horizontal="center"/>
    </xf>
    <xf numFmtId="6" fontId="14" fillId="0" borderId="74" xfId="0" applyNumberFormat="1" applyFont="1" applyFill="1" applyBorder="1" applyAlignment="1">
      <alignment horizontal="right"/>
    </xf>
    <xf numFmtId="6" fontId="14" fillId="0" borderId="86" xfId="0" applyNumberFormat="1" applyFont="1" applyFill="1" applyBorder="1" applyAlignment="1">
      <alignment horizontal="right"/>
    </xf>
    <xf numFmtId="171" fontId="14" fillId="0" borderId="75" xfId="0" applyNumberFormat="1" applyFont="1" applyFill="1" applyBorder="1"/>
    <xf numFmtId="8" fontId="17" fillId="0" borderId="74" xfId="137" applyNumberFormat="1" applyFont="1" applyFill="1" applyBorder="1" applyAlignment="1">
      <alignment horizontal="center" vertical="center"/>
    </xf>
    <xf numFmtId="0" fontId="17" fillId="0" borderId="74" xfId="137" applyFont="1" applyBorder="1" applyAlignment="1">
      <alignment horizontal="left" vertical="center"/>
    </xf>
    <xf numFmtId="14" fontId="17" fillId="0" borderId="74" xfId="137" applyNumberFormat="1" applyFont="1" applyBorder="1" applyAlignment="1">
      <alignment horizontal="left" vertical="center"/>
    </xf>
    <xf numFmtId="0" fontId="17" fillId="0" borderId="74" xfId="137" applyFont="1" applyBorder="1" applyAlignment="1">
      <alignment horizontal="left" vertical="center" wrapText="1"/>
    </xf>
    <xf numFmtId="14" fontId="17" fillId="0" borderId="74" xfId="137" applyNumberFormat="1" applyFont="1" applyFill="1" applyBorder="1" applyAlignment="1">
      <alignment horizontal="left" vertical="center"/>
    </xf>
    <xf numFmtId="0" fontId="17" fillId="0" borderId="74" xfId="137" applyFont="1" applyFill="1" applyBorder="1" applyAlignment="1">
      <alignment horizontal="left" vertical="center" wrapText="1"/>
    </xf>
    <xf numFmtId="0" fontId="82" fillId="0" borderId="1" xfId="0" applyFont="1" applyFill="1" applyBorder="1" applyAlignment="1">
      <alignment vertical="center"/>
    </xf>
    <xf numFmtId="0" fontId="15" fillId="0" borderId="74" xfId="0" applyFont="1" applyFill="1" applyBorder="1" applyAlignment="1" applyProtection="1">
      <alignment horizontal="center" vertical="center"/>
    </xf>
    <xf numFmtId="3" fontId="15" fillId="0" borderId="86" xfId="0" applyNumberFormat="1" applyFont="1" applyFill="1" applyBorder="1" applyAlignment="1" applyProtection="1">
      <alignment horizontal="center" vertical="center" wrapText="1"/>
    </xf>
    <xf numFmtId="0" fontId="15" fillId="0" borderId="74" xfId="0" applyFont="1" applyFill="1" applyBorder="1" applyAlignment="1" applyProtection="1">
      <alignment horizontal="center" vertical="center" wrapText="1"/>
    </xf>
    <xf numFmtId="0" fontId="15" fillId="0" borderId="87" xfId="0" applyFont="1" applyFill="1" applyBorder="1" applyAlignment="1" applyProtection="1">
      <alignment horizontal="center" vertical="center" wrapText="1"/>
    </xf>
    <xf numFmtId="176" fontId="14" fillId="0" borderId="0" xfId="0" applyNumberFormat="1" applyFont="1" applyFill="1" applyBorder="1" applyAlignment="1" applyProtection="1"/>
    <xf numFmtId="176" fontId="14" fillId="0" borderId="9" xfId="0" applyNumberFormat="1" applyFont="1" applyFill="1" applyBorder="1" applyAlignment="1" applyProtection="1"/>
    <xf numFmtId="176" fontId="14" fillId="0" borderId="1" xfId="0" applyNumberFormat="1" applyFont="1" applyFill="1" applyBorder="1" applyAlignment="1" applyProtection="1"/>
    <xf numFmtId="176" fontId="14" fillId="0" borderId="12" xfId="0" applyNumberFormat="1" applyFont="1" applyFill="1" applyBorder="1" applyAlignment="1" applyProtection="1"/>
    <xf numFmtId="176" fontId="14" fillId="0" borderId="34" xfId="0" applyNumberFormat="1" applyFont="1" applyFill="1" applyBorder="1" applyAlignment="1" applyProtection="1"/>
    <xf numFmtId="176" fontId="14" fillId="0" borderId="35" xfId="0" applyNumberFormat="1" applyFont="1" applyFill="1" applyBorder="1" applyAlignment="1" applyProtection="1"/>
    <xf numFmtId="176" fontId="14" fillId="0" borderId="41" xfId="0" applyNumberFormat="1" applyFont="1" applyFill="1" applyBorder="1" applyAlignment="1" applyProtection="1"/>
    <xf numFmtId="176" fontId="15" fillId="0" borderId="38" xfId="0" applyNumberFormat="1" applyFont="1" applyFill="1" applyBorder="1" applyAlignment="1" applyProtection="1">
      <alignment wrapText="1"/>
    </xf>
    <xf numFmtId="176" fontId="15" fillId="0" borderId="39" xfId="0" applyNumberFormat="1" applyFont="1" applyFill="1" applyBorder="1" applyAlignment="1" applyProtection="1"/>
    <xf numFmtId="3" fontId="15" fillId="0" borderId="1" xfId="0" applyNumberFormat="1" applyFont="1" applyFill="1" applyBorder="1" applyAlignment="1" applyProtection="1">
      <alignment wrapText="1"/>
    </xf>
    <xf numFmtId="176" fontId="15" fillId="0" borderId="38" xfId="0" applyNumberFormat="1" applyFont="1" applyFill="1" applyBorder="1" applyAlignment="1" applyProtection="1">
      <alignment horizontal="center" wrapText="1"/>
    </xf>
    <xf numFmtId="176" fontId="15" fillId="0" borderId="39" xfId="0" applyNumberFormat="1" applyFont="1" applyFill="1" applyBorder="1" applyAlignment="1" applyProtection="1">
      <alignment horizontal="center"/>
    </xf>
    <xf numFmtId="0" fontId="14" fillId="0" borderId="75" xfId="0" applyFont="1" applyFill="1" applyBorder="1"/>
    <xf numFmtId="0" fontId="15" fillId="0" borderId="74" xfId="0" applyFont="1" applyFill="1" applyBorder="1" applyAlignment="1">
      <alignment horizontal="center" vertical="center"/>
    </xf>
    <xf numFmtId="0" fontId="15" fillId="0" borderId="13" xfId="0" applyFont="1" applyFill="1" applyBorder="1" applyAlignment="1">
      <alignment horizontal="center" vertical="center"/>
    </xf>
    <xf numFmtId="0" fontId="14" fillId="0" borderId="74" xfId="0" applyFont="1" applyFill="1" applyBorder="1" applyAlignment="1">
      <alignment vertical="top" wrapText="1"/>
    </xf>
    <xf numFmtId="0" fontId="0" fillId="0" borderId="0" xfId="0" applyFont="1" applyFill="1" applyAlignment="1">
      <alignment vertical="center"/>
    </xf>
    <xf numFmtId="0" fontId="0" fillId="0" borderId="0" xfId="0" applyFont="1" applyFill="1"/>
    <xf numFmtId="0" fontId="14" fillId="0" borderId="74" xfId="0" applyFont="1" applyFill="1" applyBorder="1" applyAlignment="1">
      <alignment vertical="center"/>
    </xf>
    <xf numFmtId="3" fontId="14" fillId="3" borderId="74" xfId="0" applyNumberFormat="1" applyFont="1" applyFill="1" applyBorder="1" applyAlignment="1">
      <alignment horizontal="right" vertical="center" wrapText="1"/>
    </xf>
    <xf numFmtId="2" fontId="14" fillId="2" borderId="74" xfId="0" applyNumberFormat="1" applyFont="1" applyFill="1" applyBorder="1" applyAlignment="1">
      <alignment horizontal="right" vertical="center"/>
    </xf>
    <xf numFmtId="3" fontId="14" fillId="3" borderId="13" xfId="0" applyNumberFormat="1" applyFont="1" applyFill="1" applyBorder="1" applyAlignment="1">
      <alignment horizontal="right" vertical="center" wrapText="1"/>
    </xf>
    <xf numFmtId="0" fontId="14" fillId="0" borderId="74" xfId="0" applyFont="1" applyFill="1" applyBorder="1" applyAlignment="1" applyProtection="1">
      <alignment vertical="center"/>
    </xf>
    <xf numFmtId="0" fontId="14" fillId="0" borderId="0" xfId="0" applyFont="1" applyFill="1" applyBorder="1" applyAlignment="1">
      <alignment wrapText="1"/>
    </xf>
    <xf numFmtId="0" fontId="14" fillId="0" borderId="74" xfId="0" applyFont="1" applyFill="1" applyBorder="1" applyAlignment="1">
      <alignment horizontal="left" vertical="top" wrapText="1"/>
    </xf>
    <xf numFmtId="2" fontId="14" fillId="45" borderId="74" xfId="0" applyNumberFormat="1" applyFont="1" applyFill="1" applyBorder="1" applyAlignment="1">
      <alignment horizontal="right" vertical="center"/>
    </xf>
    <xf numFmtId="0" fontId="0" fillId="0" borderId="0" xfId="0" applyFont="1" applyFill="1" applyBorder="1"/>
    <xf numFmtId="0" fontId="0" fillId="0" borderId="0" xfId="0" applyFont="1" applyFill="1" applyAlignment="1">
      <alignment wrapText="1"/>
    </xf>
    <xf numFmtId="3" fontId="14" fillId="3" borderId="74" xfId="0" applyNumberFormat="1" applyFont="1" applyFill="1" applyBorder="1" applyAlignment="1">
      <alignment vertical="center" wrapText="1"/>
    </xf>
    <xf numFmtId="3" fontId="14" fillId="3" borderId="13" xfId="0" applyNumberFormat="1" applyFont="1" applyFill="1" applyBorder="1" applyAlignment="1">
      <alignment vertical="center" wrapText="1"/>
    </xf>
    <xf numFmtId="3" fontId="88" fillId="0" borderId="74" xfId="0" applyNumberFormat="1" applyFont="1" applyFill="1" applyBorder="1" applyAlignment="1">
      <alignment horizontal="right" vertical="center" wrapText="1"/>
    </xf>
    <xf numFmtId="3" fontId="14" fillId="0" borderId="10" xfId="0" applyNumberFormat="1" applyFont="1" applyFill="1" applyBorder="1" applyAlignment="1">
      <alignment horizontal="right" vertical="top"/>
    </xf>
    <xf numFmtId="3" fontId="14" fillId="0" borderId="9" xfId="0" applyNumberFormat="1" applyFont="1" applyFill="1" applyBorder="1" applyAlignment="1">
      <alignment horizontal="right" vertical="top"/>
    </xf>
    <xf numFmtId="3" fontId="14" fillId="0" borderId="9" xfId="0" applyNumberFormat="1" applyFont="1" applyFill="1" applyBorder="1" applyAlignment="1">
      <alignment horizontal="right" vertical="top" wrapText="1"/>
    </xf>
    <xf numFmtId="3" fontId="14" fillId="0" borderId="10" xfId="0" applyNumberFormat="1" applyFont="1" applyFill="1" applyBorder="1" applyAlignment="1">
      <alignment vertical="top" wrapText="1"/>
    </xf>
    <xf numFmtId="0" fontId="14" fillId="0" borderId="10" xfId="0" applyFont="1" applyFill="1" applyBorder="1" applyAlignment="1" applyProtection="1">
      <alignment vertical="center"/>
    </xf>
    <xf numFmtId="0" fontId="14" fillId="0" borderId="13" xfId="0" applyFont="1" applyFill="1" applyBorder="1" applyAlignment="1" applyProtection="1">
      <alignment vertical="center"/>
    </xf>
    <xf numFmtId="176" fontId="14" fillId="0" borderId="0" xfId="0" applyNumberFormat="1" applyFont="1" applyFill="1" applyBorder="1" applyAlignment="1" applyProtection="1">
      <alignment horizontal="right"/>
    </xf>
    <xf numFmtId="176" fontId="14" fillId="0" borderId="1" xfId="0" applyNumberFormat="1" applyFont="1" applyFill="1" applyBorder="1" applyAlignment="1" applyProtection="1">
      <alignment horizontal="right"/>
    </xf>
    <xf numFmtId="176" fontId="14" fillId="0" borderId="9" xfId="0" applyNumberFormat="1" applyFont="1" applyFill="1" applyBorder="1" applyAlignment="1" applyProtection="1">
      <alignment horizontal="right"/>
    </xf>
    <xf numFmtId="176" fontId="14" fillId="0" borderId="12" xfId="0" applyNumberFormat="1" applyFont="1" applyFill="1" applyBorder="1" applyAlignment="1" applyProtection="1">
      <alignment horizontal="right"/>
    </xf>
    <xf numFmtId="0" fontId="18" fillId="0" borderId="89" xfId="0" applyFont="1" applyFill="1" applyBorder="1"/>
    <xf numFmtId="0" fontId="18" fillId="0" borderId="8" xfId="0" applyFont="1" applyFill="1" applyBorder="1"/>
    <xf numFmtId="0" fontId="19" fillId="0" borderId="8" xfId="0" applyFont="1" applyFill="1" applyBorder="1"/>
    <xf numFmtId="0" fontId="19" fillId="0" borderId="9" xfId="0" applyFont="1" applyFill="1" applyBorder="1"/>
    <xf numFmtId="176" fontId="14" fillId="0" borderId="90" xfId="0" applyNumberFormat="1" applyFont="1" applyFill="1" applyBorder="1" applyAlignment="1" applyProtection="1">
      <alignment horizontal="right"/>
    </xf>
    <xf numFmtId="167" fontId="14" fillId="0" borderId="11" xfId="143" applyNumberFormat="1" applyFont="1" applyFill="1" applyBorder="1"/>
    <xf numFmtId="1" fontId="14" fillId="0" borderId="0" xfId="0" applyNumberFormat="1" applyFont="1" applyFill="1" applyBorder="1" applyAlignment="1">
      <alignment horizontal="right" wrapText="1"/>
    </xf>
    <xf numFmtId="1" fontId="14" fillId="0" borderId="9" xfId="0" applyNumberFormat="1" applyFont="1" applyFill="1" applyBorder="1" applyAlignment="1" applyProtection="1">
      <alignment horizontal="right"/>
    </xf>
    <xf numFmtId="1" fontId="14" fillId="0" borderId="1" xfId="0" applyNumberFormat="1" applyFont="1" applyFill="1" applyBorder="1" applyAlignment="1">
      <alignment horizontal="right" wrapText="1"/>
    </xf>
    <xf numFmtId="1" fontId="14" fillId="0" borderId="12" xfId="0" applyNumberFormat="1" applyFont="1" applyFill="1" applyBorder="1" applyAlignment="1" applyProtection="1">
      <alignment horizontal="right"/>
    </xf>
    <xf numFmtId="3" fontId="14" fillId="3" borderId="75" xfId="0" applyNumberFormat="1" applyFont="1" applyFill="1" applyBorder="1" applyAlignment="1">
      <alignment horizontal="right" vertical="center" wrapText="1"/>
    </xf>
    <xf numFmtId="0" fontId="14" fillId="0" borderId="89" xfId="0" applyFont="1" applyFill="1" applyBorder="1"/>
    <xf numFmtId="6" fontId="14" fillId="0" borderId="90" xfId="0" applyNumberFormat="1" applyFont="1" applyFill="1" applyBorder="1"/>
    <xf numFmtId="1" fontId="14" fillId="0" borderId="0" xfId="0" applyNumberFormat="1" applyFont="1" applyFill="1" applyBorder="1" applyAlignment="1" applyProtection="1">
      <alignment horizontal="right"/>
    </xf>
    <xf numFmtId="0" fontId="103" fillId="0" borderId="0" xfId="0" applyFont="1" applyFill="1" applyBorder="1" applyAlignment="1">
      <alignment horizontal="left" wrapText="1"/>
    </xf>
    <xf numFmtId="178" fontId="98" fillId="0" borderId="13" xfId="0" applyNumberFormat="1" applyFont="1" applyFill="1" applyBorder="1" applyAlignment="1">
      <alignment horizontal="left"/>
    </xf>
    <xf numFmtId="3" fontId="98" fillId="0" borderId="13" xfId="134" applyNumberFormat="1" applyFont="1" applyFill="1" applyBorder="1" applyAlignment="1">
      <alignment horizontal="left" wrapText="1"/>
    </xf>
    <xf numFmtId="0" fontId="100" fillId="0" borderId="13" xfId="0" applyNumberFormat="1" applyFont="1" applyFill="1" applyBorder="1" applyAlignment="1">
      <alignment horizontal="center" wrapText="1"/>
    </xf>
    <xf numFmtId="170" fontId="100" fillId="0" borderId="13" xfId="0" applyNumberFormat="1" applyFont="1" applyFill="1" applyBorder="1" applyAlignment="1">
      <alignment wrapText="1"/>
    </xf>
    <xf numFmtId="175" fontId="98" fillId="0" borderId="13" xfId="0" applyNumberFormat="1" applyFont="1" applyFill="1" applyBorder="1" applyAlignment="1">
      <alignment horizontal="left" wrapText="1"/>
    </xf>
    <xf numFmtId="0" fontId="100" fillId="0" borderId="12" xfId="0" applyFont="1" applyFill="1" applyBorder="1" applyAlignment="1"/>
    <xf numFmtId="0" fontId="98" fillId="0" borderId="13" xfId="0" applyFont="1" applyFill="1" applyBorder="1" applyAlignment="1">
      <alignment horizontal="left" wrapText="1"/>
    </xf>
    <xf numFmtId="3" fontId="14" fillId="0" borderId="1" xfId="0" applyNumberFormat="1" applyFont="1" applyFill="1" applyBorder="1"/>
    <xf numFmtId="3" fontId="14" fillId="0" borderId="1" xfId="0" applyNumberFormat="1" applyFont="1" applyFill="1" applyBorder="1" applyAlignment="1" applyProtection="1"/>
    <xf numFmtId="3" fontId="14" fillId="0" borderId="12" xfId="0" applyNumberFormat="1" applyFont="1" applyFill="1" applyBorder="1" applyAlignment="1" applyProtection="1"/>
    <xf numFmtId="3" fontId="14" fillId="0" borderId="0" xfId="0" applyNumberFormat="1" applyFont="1" applyFill="1" applyBorder="1" applyAlignment="1" applyProtection="1">
      <alignment horizontal="right"/>
    </xf>
    <xf numFmtId="3" fontId="14" fillId="0" borderId="8" xfId="0" applyNumberFormat="1" applyFont="1" applyFill="1" applyBorder="1"/>
    <xf numFmtId="3" fontId="14" fillId="0" borderId="1" xfId="0" applyNumberFormat="1" applyFont="1" applyFill="1" applyBorder="1" applyAlignment="1" applyProtection="1">
      <alignment horizontal="right"/>
    </xf>
    <xf numFmtId="0" fontId="100" fillId="0" borderId="13" xfId="0" applyFont="1" applyFill="1" applyBorder="1" applyAlignment="1">
      <alignment horizontal="left" wrapText="1"/>
    </xf>
    <xf numFmtId="3" fontId="90" fillId="0" borderId="0" xfId="134" applyNumberFormat="1" applyFont="1" applyFill="1" applyBorder="1" applyAlignment="1">
      <alignment vertical="top" wrapText="1"/>
    </xf>
    <xf numFmtId="176" fontId="15" fillId="0" borderId="37" xfId="0" applyNumberFormat="1" applyFont="1" applyFill="1" applyBorder="1" applyAlignment="1" applyProtection="1">
      <alignment wrapText="1"/>
    </xf>
    <xf numFmtId="3" fontId="14" fillId="0" borderId="88" xfId="0" applyNumberFormat="1" applyFont="1" applyFill="1" applyBorder="1" applyAlignment="1" applyProtection="1"/>
    <xf numFmtId="0" fontId="100" fillId="0" borderId="13" xfId="0" applyFont="1" applyFill="1" applyBorder="1" applyAlignment="1">
      <alignment horizontal="left"/>
    </xf>
    <xf numFmtId="0" fontId="17" fillId="0" borderId="91" xfId="137" applyFont="1" applyFill="1" applyBorder="1" applyAlignment="1">
      <alignment horizontal="left" vertical="center" wrapText="1"/>
    </xf>
    <xf numFmtId="5" fontId="18" fillId="0" borderId="0" xfId="789" applyNumberFormat="1" applyFont="1" applyFill="1" applyBorder="1"/>
    <xf numFmtId="5" fontId="19" fillId="0" borderId="1" xfId="789" applyNumberFormat="1" applyFont="1" applyFill="1" applyBorder="1"/>
    <xf numFmtId="5" fontId="18" fillId="0" borderId="1" xfId="789" applyNumberFormat="1" applyFont="1" applyFill="1" applyBorder="1"/>
    <xf numFmtId="5" fontId="19" fillId="0" borderId="0" xfId="789" applyNumberFormat="1" applyFont="1" applyFill="1" applyBorder="1"/>
    <xf numFmtId="5" fontId="18" fillId="0" borderId="89" xfId="789" applyNumberFormat="1" applyFont="1" applyFill="1" applyBorder="1"/>
    <xf numFmtId="5" fontId="19" fillId="0" borderId="16" xfId="789" applyNumberFormat="1" applyFont="1" applyFill="1" applyBorder="1" applyAlignment="1">
      <alignment horizontal="center"/>
    </xf>
    <xf numFmtId="5" fontId="19" fillId="4" borderId="16" xfId="789" applyNumberFormat="1" applyFont="1" applyFill="1" applyBorder="1" applyAlignment="1">
      <alignment horizontal="center"/>
    </xf>
    <xf numFmtId="5" fontId="19" fillId="0" borderId="66" xfId="789" applyNumberFormat="1" applyFont="1" applyFill="1" applyBorder="1" applyAlignment="1">
      <alignment horizontal="center"/>
    </xf>
    <xf numFmtId="5" fontId="18" fillId="0" borderId="90" xfId="789" applyNumberFormat="1" applyFont="1" applyFill="1" applyBorder="1"/>
    <xf numFmtId="5" fontId="19" fillId="0" borderId="9" xfId="789" applyNumberFormat="1" applyFont="1" applyFill="1" applyBorder="1" applyAlignment="1">
      <alignment horizontal="center" wrapText="1"/>
    </xf>
    <xf numFmtId="5" fontId="18" fillId="0" borderId="9" xfId="789" applyNumberFormat="1" applyFont="1" applyFill="1" applyBorder="1"/>
    <xf numFmtId="0" fontId="15" fillId="0" borderId="0" xfId="0" applyFont="1" applyFill="1" applyBorder="1"/>
    <xf numFmtId="0" fontId="124" fillId="0" borderId="0" xfId="0" applyFont="1" applyFill="1" applyBorder="1"/>
    <xf numFmtId="5" fontId="18" fillId="0" borderId="12" xfId="789" applyNumberFormat="1" applyFont="1" applyFill="1" applyBorder="1"/>
    <xf numFmtId="5" fontId="56" fillId="0" borderId="0" xfId="789" applyNumberFormat="1" applyFont="1" applyFill="1" applyBorder="1"/>
    <xf numFmtId="0" fontId="125" fillId="0" borderId="0" xfId="0" applyFont="1" applyFill="1" applyBorder="1"/>
    <xf numFmtId="0" fontId="126" fillId="0" borderId="0" xfId="0" applyFont="1" applyFill="1"/>
    <xf numFmtId="5" fontId="14" fillId="0" borderId="0" xfId="789" applyNumberFormat="1" applyFont="1" applyFill="1"/>
    <xf numFmtId="5" fontId="18" fillId="0" borderId="9" xfId="789" applyNumberFormat="1" applyFont="1" applyFill="1" applyBorder="1" applyAlignment="1">
      <alignment horizontal="right"/>
    </xf>
    <xf numFmtId="5" fontId="18" fillId="0" borderId="0" xfId="789" applyNumberFormat="1" applyFont="1" applyFill="1" applyBorder="1" applyAlignment="1">
      <alignment horizontal="right"/>
    </xf>
    <xf numFmtId="0" fontId="19" fillId="0" borderId="93" xfId="0" applyFont="1" applyFill="1" applyBorder="1" applyAlignment="1">
      <alignment wrapText="1"/>
    </xf>
    <xf numFmtId="5" fontId="19" fillId="0" borderId="94" xfId="789" applyNumberFormat="1" applyFont="1" applyFill="1" applyBorder="1"/>
    <xf numFmtId="5" fontId="19" fillId="0" borderId="20" xfId="789" applyNumberFormat="1" applyFont="1" applyFill="1" applyBorder="1"/>
    <xf numFmtId="5" fontId="19" fillId="0" borderId="93" xfId="789" applyNumberFormat="1" applyFont="1" applyFill="1" applyBorder="1"/>
    <xf numFmtId="5" fontId="19" fillId="0" borderId="0" xfId="789" applyNumberFormat="1" applyFont="1" applyFill="1" applyBorder="1" applyAlignment="1">
      <alignment wrapText="1"/>
    </xf>
    <xf numFmtId="5" fontId="18" fillId="0" borderId="22" xfId="789" applyNumberFormat="1" applyFont="1" applyFill="1" applyBorder="1" applyAlignment="1">
      <alignment vertical="center" wrapText="1"/>
    </xf>
    <xf numFmtId="5" fontId="18" fillId="0" borderId="93" xfId="789" applyNumberFormat="1" applyFont="1" applyFill="1" applyBorder="1"/>
    <xf numFmtId="5" fontId="18" fillId="0" borderId="0" xfId="789" applyNumberFormat="1" applyFont="1" applyFill="1"/>
    <xf numFmtId="6" fontId="18" fillId="0" borderId="0" xfId="0" applyNumberFormat="1" applyFont="1" applyFill="1"/>
    <xf numFmtId="5" fontId="14" fillId="0" borderId="0" xfId="0" applyNumberFormat="1" applyFont="1" applyFill="1" applyBorder="1"/>
    <xf numFmtId="5" fontId="15" fillId="0" borderId="16" xfId="0" applyNumberFormat="1" applyFont="1" applyFill="1" applyBorder="1"/>
    <xf numFmtId="5" fontId="14" fillId="0" borderId="16" xfId="0" applyNumberFormat="1" applyFont="1" applyFill="1" applyBorder="1"/>
    <xf numFmtId="5" fontId="14" fillId="0" borderId="66" xfId="0" applyNumberFormat="1" applyFont="1" applyFill="1" applyBorder="1"/>
    <xf numFmtId="5" fontId="15" fillId="0" borderId="1" xfId="0" applyNumberFormat="1" applyFont="1" applyFill="1" applyBorder="1"/>
    <xf numFmtId="5" fontId="14" fillId="0" borderId="1" xfId="0" applyNumberFormat="1" applyFont="1" applyFill="1" applyBorder="1"/>
    <xf numFmtId="5" fontId="14" fillId="0" borderId="12" xfId="0" applyNumberFormat="1" applyFont="1" applyFill="1" applyBorder="1"/>
    <xf numFmtId="0" fontId="15" fillId="0" borderId="91" xfId="0" applyFont="1" applyFill="1" applyBorder="1" applyAlignment="1">
      <alignment horizontal="center"/>
    </xf>
    <xf numFmtId="5" fontId="15" fillId="0" borderId="74" xfId="0" applyNumberFormat="1" applyFont="1" applyFill="1" applyBorder="1" applyAlignment="1">
      <alignment horizontal="center" wrapText="1"/>
    </xf>
    <xf numFmtId="5" fontId="15" fillId="0" borderId="86" xfId="0" applyNumberFormat="1" applyFont="1" applyFill="1" applyBorder="1" applyAlignment="1">
      <alignment horizontal="center"/>
    </xf>
    <xf numFmtId="5" fontId="15" fillId="0" borderId="1" xfId="0" applyNumberFormat="1" applyFont="1" applyFill="1" applyBorder="1" applyAlignment="1">
      <alignment horizontal="center"/>
    </xf>
    <xf numFmtId="0" fontId="15" fillId="0" borderId="14" xfId="0" applyFont="1" applyFill="1" applyBorder="1"/>
    <xf numFmtId="5" fontId="14" fillId="0" borderId="75" xfId="0" applyNumberFormat="1" applyFont="1" applyFill="1" applyBorder="1"/>
    <xf numFmtId="5" fontId="14" fillId="0" borderId="90" xfId="0" applyNumberFormat="1" applyFont="1" applyFill="1" applyBorder="1"/>
    <xf numFmtId="5" fontId="14" fillId="0" borderId="10" xfId="0" applyNumberFormat="1" applyFont="1" applyFill="1" applyBorder="1"/>
    <xf numFmtId="5" fontId="14" fillId="0" borderId="0" xfId="0" applyNumberFormat="1" applyFont="1" applyFill="1" applyBorder="1" applyAlignment="1">
      <alignment horizontal="right"/>
    </xf>
    <xf numFmtId="5" fontId="14" fillId="0" borderId="0" xfId="0" applyNumberFormat="1" applyFont="1" applyFill="1"/>
    <xf numFmtId="5" fontId="14" fillId="0" borderId="0" xfId="0" applyNumberFormat="1" applyFont="1" applyFill="1" applyBorder="1" applyAlignment="1"/>
    <xf numFmtId="5" fontId="14" fillId="0" borderId="0" xfId="0" applyNumberFormat="1" applyFont="1" applyFill="1" applyBorder="1" applyAlignment="1">
      <alignment vertical="top"/>
    </xf>
    <xf numFmtId="0" fontId="15" fillId="0" borderId="91" xfId="0" applyFont="1" applyFill="1" applyBorder="1"/>
    <xf numFmtId="5" fontId="15" fillId="0" borderId="74" xfId="0" applyNumberFormat="1" applyFont="1" applyFill="1" applyBorder="1" applyAlignment="1">
      <alignment horizontal="right"/>
    </xf>
    <xf numFmtId="5" fontId="15" fillId="0" borderId="86" xfId="0" applyNumberFormat="1" applyFont="1" applyFill="1" applyBorder="1" applyAlignment="1">
      <alignment horizontal="right"/>
    </xf>
    <xf numFmtId="0" fontId="14" fillId="0" borderId="14" xfId="0" applyFont="1" applyFill="1" applyBorder="1"/>
    <xf numFmtId="5" fontId="14" fillId="4" borderId="0" xfId="0" applyNumberFormat="1" applyFont="1" applyFill="1" applyBorder="1"/>
    <xf numFmtId="0" fontId="15" fillId="0" borderId="95" xfId="0" applyFont="1" applyFill="1" applyBorder="1"/>
    <xf numFmtId="5" fontId="14" fillId="0" borderId="21" xfId="0" applyNumberFormat="1" applyFont="1" applyFill="1" applyBorder="1"/>
    <xf numFmtId="5" fontId="14" fillId="0" borderId="23" xfId="0" applyNumberFormat="1" applyFont="1" applyFill="1" applyBorder="1"/>
    <xf numFmtId="5" fontId="14" fillId="4" borderId="23" xfId="0" applyNumberFormat="1" applyFont="1" applyFill="1" applyBorder="1"/>
    <xf numFmtId="0" fontId="15" fillId="0" borderId="96" xfId="0" applyFont="1" applyFill="1" applyBorder="1"/>
    <xf numFmtId="5" fontId="14" fillId="0" borderId="30" xfId="0" applyNumberFormat="1" applyFont="1" applyFill="1" applyBorder="1"/>
    <xf numFmtId="5" fontId="14" fillId="0" borderId="20" xfId="0" applyNumberFormat="1" applyFont="1" applyFill="1" applyBorder="1"/>
    <xf numFmtId="5" fontId="14" fillId="0" borderId="30" xfId="0" applyNumberFormat="1" applyFont="1" applyFill="1" applyBorder="1" applyAlignment="1">
      <alignment horizontal="right"/>
    </xf>
    <xf numFmtId="5" fontId="14" fillId="0" borderId="24" xfId="0" applyNumberFormat="1" applyFont="1" applyFill="1" applyBorder="1" applyAlignment="1">
      <alignment horizontal="right"/>
    </xf>
    <xf numFmtId="5" fontId="18" fillId="0" borderId="0" xfId="0" applyNumberFormat="1" applyFont="1" applyFill="1"/>
    <xf numFmtId="5" fontId="14" fillId="0" borderId="0" xfId="1" applyNumberFormat="1" applyFont="1" applyFill="1"/>
    <xf numFmtId="0" fontId="18" fillId="0" borderId="0" xfId="0" applyFont="1" applyFill="1" applyBorder="1" applyAlignment="1"/>
    <xf numFmtId="0" fontId="16" fillId="0" borderId="0" xfId="0" applyFont="1" applyFill="1" applyBorder="1" applyAlignment="1">
      <alignment horizontal="left"/>
    </xf>
    <xf numFmtId="49" fontId="88" fillId="0" borderId="0" xfId="0" applyNumberFormat="1" applyFont="1" applyFill="1" applyBorder="1" applyAlignment="1">
      <alignment horizontal="right" vertical="top"/>
    </xf>
    <xf numFmtId="49" fontId="128" fillId="0" borderId="0" xfId="0" applyNumberFormat="1" applyFont="1" applyFill="1" applyBorder="1" applyAlignment="1">
      <alignment horizontal="right" vertical="top"/>
    </xf>
    <xf numFmtId="0" fontId="19" fillId="0" borderId="16" xfId="0" quotePrefix="1" applyFont="1" applyFill="1" applyBorder="1" applyAlignment="1">
      <alignment horizontal="center"/>
    </xf>
    <xf numFmtId="0" fontId="15" fillId="0" borderId="87" xfId="0" applyFont="1" applyFill="1" applyBorder="1" applyAlignment="1" applyProtection="1">
      <alignment horizontal="center"/>
    </xf>
    <xf numFmtId="0" fontId="14" fillId="86" borderId="0" xfId="0" applyFont="1" applyFill="1" applyBorder="1" applyAlignment="1" applyProtection="1"/>
    <xf numFmtId="0" fontId="14" fillId="86" borderId="0" xfId="0" applyFont="1" applyFill="1" applyBorder="1" applyAlignment="1" applyProtection="1">
      <alignment horizontal="right"/>
    </xf>
    <xf numFmtId="0" fontId="14" fillId="86" borderId="0" xfId="0" applyFont="1" applyFill="1" applyBorder="1" applyProtection="1"/>
    <xf numFmtId="0" fontId="14" fillId="0" borderId="0" xfId="0" applyFont="1" applyFill="1" applyAlignment="1">
      <alignment horizontal="left" vertical="top" wrapText="1"/>
    </xf>
    <xf numFmtId="176" fontId="14" fillId="0" borderId="90" xfId="0" applyNumberFormat="1" applyFont="1" applyFill="1" applyBorder="1" applyAlignment="1" applyProtection="1"/>
    <xf numFmtId="3" fontId="15" fillId="0" borderId="11" xfId="0" applyNumberFormat="1" applyFont="1" applyFill="1" applyBorder="1" applyAlignment="1" applyProtection="1">
      <alignment wrapText="1"/>
    </xf>
    <xf numFmtId="176" fontId="15" fillId="0" borderId="1" xfId="0" applyNumberFormat="1" applyFont="1" applyFill="1" applyBorder="1" applyAlignment="1" applyProtection="1">
      <alignment wrapText="1"/>
    </xf>
    <xf numFmtId="176" fontId="15" fillId="0" borderId="12" xfId="0" applyNumberFormat="1" applyFont="1" applyFill="1" applyBorder="1" applyAlignment="1" applyProtection="1"/>
    <xf numFmtId="0" fontId="14" fillId="86" borderId="0" xfId="0" applyFont="1" applyFill="1" applyAlignment="1" applyProtection="1"/>
    <xf numFmtId="0" fontId="14" fillId="86" borderId="0" xfId="0" applyFont="1" applyFill="1" applyAlignment="1" applyProtection="1">
      <alignment horizontal="right"/>
    </xf>
    <xf numFmtId="0" fontId="14" fillId="86" borderId="0" xfId="0" applyFont="1" applyFill="1" applyProtection="1"/>
    <xf numFmtId="0" fontId="15" fillId="0" borderId="87" xfId="0" applyFont="1" applyFill="1" applyBorder="1" applyAlignment="1" applyProtection="1">
      <alignment horizontal="center"/>
    </xf>
    <xf numFmtId="176" fontId="15" fillId="0" borderId="1" xfId="0" applyNumberFormat="1" applyFont="1" applyFill="1" applyBorder="1" applyAlignment="1" applyProtection="1">
      <alignment horizontal="right" wrapText="1"/>
    </xf>
    <xf numFmtId="176" fontId="15" fillId="0" borderId="12" xfId="0" applyNumberFormat="1" applyFont="1" applyFill="1" applyBorder="1" applyAlignment="1" applyProtection="1">
      <alignment horizontal="right"/>
    </xf>
    <xf numFmtId="0" fontId="14" fillId="0" borderId="0" xfId="0" applyFont="1" applyFill="1" applyAlignment="1">
      <alignment horizontal="left" vertical="top"/>
    </xf>
    <xf numFmtId="0" fontId="19" fillId="0" borderId="6" xfId="0" applyFont="1" applyFill="1" applyBorder="1"/>
    <xf numFmtId="5" fontId="19" fillId="0" borderId="101" xfId="789" applyNumberFormat="1" applyFont="1" applyFill="1" applyBorder="1"/>
    <xf numFmtId="5" fontId="19" fillId="0" borderId="102" xfId="789" applyNumberFormat="1" applyFont="1" applyFill="1" applyBorder="1"/>
    <xf numFmtId="5" fontId="18" fillId="0" borderId="103" xfId="789" applyNumberFormat="1" applyFont="1" applyFill="1" applyBorder="1"/>
    <xf numFmtId="0" fontId="18" fillId="0" borderId="0" xfId="1199" quotePrefix="1" applyNumberFormat="1" applyFont="1" applyFill="1" applyBorder="1" applyProtection="1">
      <alignment horizontal="left" vertical="center" indent="1"/>
      <protection locked="0"/>
    </xf>
    <xf numFmtId="0" fontId="19" fillId="0" borderId="105" xfId="0" applyFont="1" applyFill="1" applyBorder="1"/>
    <xf numFmtId="5" fontId="18" fillId="0" borderId="101" xfId="789" applyNumberFormat="1" applyFont="1" applyFill="1" applyBorder="1"/>
    <xf numFmtId="5" fontId="18" fillId="0" borderId="102" xfId="789" applyNumberFormat="1" applyFont="1" applyFill="1" applyBorder="1"/>
    <xf numFmtId="0" fontId="14" fillId="88" borderId="14" xfId="0" applyFont="1" applyFill="1" applyBorder="1" applyAlignment="1">
      <alignment horizontal="left" indent="1"/>
    </xf>
    <xf numFmtId="6" fontId="14" fillId="0" borderId="102" xfId="0" applyNumberFormat="1" applyFont="1" applyFill="1" applyBorder="1" applyAlignment="1">
      <alignment horizontal="right"/>
    </xf>
    <xf numFmtId="0" fontId="18" fillId="0" borderId="0" xfId="0" applyFont="1" applyFill="1" applyAlignment="1">
      <alignment vertical="top" wrapText="1"/>
    </xf>
    <xf numFmtId="0" fontId="18" fillId="0" borderId="0" xfId="0" applyFont="1" applyFill="1" applyAlignment="1">
      <alignment wrapText="1"/>
    </xf>
    <xf numFmtId="0" fontId="18" fillId="0" borderId="103" xfId="0" applyFont="1" applyFill="1" applyBorder="1"/>
    <xf numFmtId="6" fontId="18" fillId="0" borderId="103" xfId="0" applyNumberFormat="1" applyFont="1" applyFill="1" applyBorder="1"/>
    <xf numFmtId="6" fontId="18" fillId="0" borderId="101" xfId="0" applyNumberFormat="1" applyFont="1" applyFill="1" applyBorder="1"/>
    <xf numFmtId="6" fontId="18" fillId="0" borderId="104" xfId="0" applyNumberFormat="1" applyFont="1" applyFill="1" applyBorder="1"/>
    <xf numFmtId="6" fontId="18" fillId="0" borderId="4" xfId="0" applyNumberFormat="1" applyFont="1" applyFill="1" applyBorder="1"/>
    <xf numFmtId="0" fontId="18" fillId="0" borderId="0" xfId="1200" quotePrefix="1" applyNumberFormat="1" applyFont="1" applyFill="1" applyBorder="1" applyProtection="1">
      <alignment horizontal="left" vertical="center" indent="1"/>
      <protection locked="0"/>
    </xf>
    <xf numFmtId="0" fontId="18" fillId="0" borderId="105" xfId="0" applyFont="1" applyFill="1" applyBorder="1" applyAlignment="1">
      <alignment horizontal="left" wrapText="1" indent="1"/>
    </xf>
    <xf numFmtId="0" fontId="18" fillId="0" borderId="93" xfId="0" applyFont="1" applyFill="1" applyBorder="1" applyAlignment="1">
      <alignment vertical="center" wrapText="1"/>
    </xf>
    <xf numFmtId="169" fontId="18" fillId="0" borderId="19" xfId="7569" applyNumberFormat="1" applyFont="1" applyFill="1" applyBorder="1" applyAlignment="1">
      <alignment horizontal="right"/>
    </xf>
    <xf numFmtId="169" fontId="18" fillId="0" borderId="19" xfId="7569" applyNumberFormat="1" applyFont="1" applyFill="1" applyBorder="1" applyAlignment="1">
      <alignment horizontal="right" vertical="top"/>
    </xf>
    <xf numFmtId="169" fontId="18" fillId="0" borderId="125" xfId="7569" applyNumberFormat="1" applyFont="1" applyFill="1" applyBorder="1"/>
    <xf numFmtId="169" fontId="18" fillId="0" borderId="126" xfId="7569" applyNumberFormat="1" applyFont="1" applyFill="1" applyBorder="1"/>
    <xf numFmtId="169" fontId="18" fillId="0" borderId="19" xfId="7569" applyNumberFormat="1" applyFont="1" applyFill="1" applyBorder="1"/>
    <xf numFmtId="169" fontId="18" fillId="0" borderId="19" xfId="7569" applyNumberFormat="1" applyFont="1" applyFill="1" applyBorder="1" applyAlignment="1">
      <alignment horizontal="right" vertical="center"/>
    </xf>
    <xf numFmtId="169" fontId="18" fillId="0" borderId="127" xfId="7569" applyNumberFormat="1" applyFont="1" applyFill="1" applyBorder="1"/>
    <xf numFmtId="6" fontId="18" fillId="0" borderId="128" xfId="0" applyNumberFormat="1" applyFont="1" applyFill="1" applyBorder="1"/>
    <xf numFmtId="6" fontId="18" fillId="0" borderId="129" xfId="0" applyNumberFormat="1" applyFont="1" applyFill="1" applyBorder="1"/>
    <xf numFmtId="6" fontId="18" fillId="0" borderId="130" xfId="0" applyNumberFormat="1" applyFont="1" applyFill="1" applyBorder="1"/>
    <xf numFmtId="176" fontId="15" fillId="0" borderId="38" xfId="0" applyNumberFormat="1" applyFont="1" applyFill="1" applyBorder="1" applyAlignment="1" applyProtection="1">
      <alignment horizontal="right" wrapText="1"/>
    </xf>
    <xf numFmtId="0" fontId="92" fillId="0" borderId="0" xfId="0" applyFont="1" applyFill="1"/>
    <xf numFmtId="166" fontId="85" fillId="0" borderId="11" xfId="0" applyNumberFormat="1" applyFont="1" applyFill="1" applyBorder="1"/>
    <xf numFmtId="166" fontId="86" fillId="0" borderId="0" xfId="0" applyNumberFormat="1" applyFont="1" applyFill="1" applyBorder="1"/>
    <xf numFmtId="166" fontId="104" fillId="0" borderId="13" xfId="0" applyNumberFormat="1" applyFont="1" applyFill="1" applyBorder="1" applyAlignment="1">
      <alignment horizontal="left"/>
    </xf>
    <xf numFmtId="0" fontId="100" fillId="0" borderId="131" xfId="0" applyNumberFormat="1" applyFont="1" applyFill="1" applyBorder="1" applyAlignment="1">
      <alignment horizontal="center" vertical="center" wrapText="1"/>
    </xf>
    <xf numFmtId="166" fontId="98" fillId="0" borderId="131" xfId="0" applyNumberFormat="1" applyFont="1" applyFill="1" applyBorder="1" applyAlignment="1">
      <alignment horizontal="left" vertical="center"/>
    </xf>
    <xf numFmtId="0" fontId="0" fillId="0" borderId="132" xfId="0" applyBorder="1" applyAlignment="1">
      <alignment vertical="center"/>
    </xf>
    <xf numFmtId="0" fontId="220" fillId="86" borderId="0" xfId="0" applyFont="1" applyFill="1" applyBorder="1" applyAlignment="1">
      <alignment horizontal="center"/>
    </xf>
    <xf numFmtId="0" fontId="20" fillId="0" borderId="0" xfId="0" quotePrefix="1" applyFont="1" applyFill="1" applyAlignment="1">
      <alignment wrapText="1"/>
    </xf>
    <xf numFmtId="0" fontId="18" fillId="0" borderId="0" xfId="0" quotePrefix="1" applyFont="1" applyFill="1" applyAlignment="1">
      <alignment wrapText="1"/>
    </xf>
    <xf numFmtId="0" fontId="127" fillId="0" borderId="0" xfId="0" applyFont="1" applyFill="1"/>
    <xf numFmtId="0" fontId="56" fillId="0" borderId="0" xfId="0" applyFont="1" applyFill="1" applyAlignment="1">
      <alignment vertical="top"/>
    </xf>
    <xf numFmtId="6" fontId="18" fillId="0" borderId="83" xfId="0" applyNumberFormat="1" applyFont="1" applyFill="1" applyBorder="1"/>
    <xf numFmtId="0" fontId="18" fillId="0" borderId="133" xfId="0" applyFont="1" applyFill="1" applyBorder="1"/>
    <xf numFmtId="6" fontId="18" fillId="0" borderId="12" xfId="0" applyNumberFormat="1" applyFont="1" applyFill="1" applyBorder="1"/>
    <xf numFmtId="169" fontId="18" fillId="0" borderId="24" xfId="7569" applyNumberFormat="1" applyFont="1" applyFill="1" applyBorder="1"/>
    <xf numFmtId="0" fontId="220" fillId="0" borderId="0" xfId="0" applyFont="1" applyFill="1" applyAlignment="1">
      <alignment vertical="center"/>
    </xf>
    <xf numFmtId="0" fontId="220" fillId="0" borderId="0" xfId="0" applyFont="1" applyFill="1" applyBorder="1" applyAlignment="1">
      <alignment vertical="center"/>
    </xf>
    <xf numFmtId="0" fontId="18" fillId="0" borderId="126" xfId="0" applyFont="1" applyFill="1" applyBorder="1"/>
    <xf numFmtId="5" fontId="19" fillId="0" borderId="130" xfId="789" applyNumberFormat="1" applyFont="1" applyFill="1" applyBorder="1"/>
    <xf numFmtId="5" fontId="18" fillId="0" borderId="130" xfId="789" applyNumberFormat="1" applyFont="1" applyFill="1" applyBorder="1"/>
    <xf numFmtId="5" fontId="18" fillId="0" borderId="131" xfId="789" applyNumberFormat="1" applyFont="1" applyFill="1" applyBorder="1"/>
    <xf numFmtId="5" fontId="19" fillId="0" borderId="66" xfId="789" applyNumberFormat="1" applyFont="1" applyFill="1" applyBorder="1" applyAlignment="1">
      <alignment horizontal="center" wrapText="1"/>
    </xf>
    <xf numFmtId="5" fontId="18" fillId="0" borderId="129" xfId="789" applyNumberFormat="1" applyFont="1" applyFill="1" applyBorder="1"/>
    <xf numFmtId="5" fontId="19" fillId="0" borderId="128" xfId="789" applyNumberFormat="1" applyFont="1" applyFill="1" applyBorder="1"/>
    <xf numFmtId="5" fontId="18" fillId="0" borderId="128" xfId="789" applyNumberFormat="1" applyFont="1" applyFill="1" applyBorder="1"/>
    <xf numFmtId="0" fontId="56" fillId="0" borderId="0" xfId="0" applyFont="1" applyFill="1" applyBorder="1" applyAlignment="1">
      <alignment vertical="center"/>
    </xf>
    <xf numFmtId="0" fontId="12" fillId="0" borderId="0" xfId="0" applyFont="1" applyFill="1" applyBorder="1" applyAlignment="1">
      <alignment vertical="center"/>
    </xf>
    <xf numFmtId="5" fontId="221" fillId="0" borderId="0" xfId="789" applyNumberFormat="1" applyFont="1" applyFill="1" applyBorder="1" applyAlignment="1">
      <alignment vertical="center"/>
    </xf>
    <xf numFmtId="5" fontId="56" fillId="0" borderId="0" xfId="789" applyNumberFormat="1" applyFont="1" applyFill="1" applyBorder="1" applyAlignment="1">
      <alignment vertical="center"/>
    </xf>
    <xf numFmtId="5" fontId="222" fillId="0" borderId="0" xfId="789" applyNumberFormat="1" applyFont="1" applyFill="1" applyBorder="1" applyAlignment="1">
      <alignment vertical="center"/>
    </xf>
    <xf numFmtId="5" fontId="19" fillId="0" borderId="134" xfId="789" applyNumberFormat="1" applyFont="1" applyFill="1" applyBorder="1" applyAlignment="1">
      <alignment horizontal="center" wrapText="1"/>
    </xf>
    <xf numFmtId="5" fontId="18" fillId="0" borderId="131" xfId="789" applyNumberFormat="1" applyFont="1" applyFill="1" applyBorder="1" applyAlignment="1"/>
    <xf numFmtId="5" fontId="19" fillId="0" borderId="83" xfId="789" applyNumberFormat="1" applyFont="1" applyFill="1" applyBorder="1"/>
    <xf numFmtId="5" fontId="18" fillId="0" borderId="134" xfId="789" applyNumberFormat="1" applyFont="1" applyFill="1" applyBorder="1"/>
    <xf numFmtId="5" fontId="18" fillId="0" borderId="13" xfId="789" applyNumberFormat="1" applyFont="1" applyFill="1" applyBorder="1"/>
    <xf numFmtId="5" fontId="18" fillId="0" borderId="135" xfId="789" applyNumberFormat="1" applyFont="1" applyFill="1" applyBorder="1"/>
    <xf numFmtId="0" fontId="220" fillId="0" borderId="0" xfId="0" applyFont="1" applyFill="1" applyBorder="1" applyAlignment="1">
      <alignment horizontal="right" vertical="center"/>
    </xf>
    <xf numFmtId="0" fontId="220" fillId="0" borderId="0" xfId="0" applyFont="1" applyFill="1" applyBorder="1" applyAlignment="1">
      <alignment horizontal="center"/>
    </xf>
    <xf numFmtId="0" fontId="15" fillId="0" borderId="83" xfId="0" applyFont="1" applyFill="1" applyBorder="1" applyAlignment="1">
      <alignment horizontal="center" wrapText="1"/>
    </xf>
    <xf numFmtId="0" fontId="15" fillId="0" borderId="136" xfId="0" applyFont="1" applyFill="1" applyBorder="1"/>
    <xf numFmtId="5" fontId="220" fillId="0" borderId="0" xfId="0" applyNumberFormat="1" applyFont="1" applyFill="1" applyBorder="1" applyAlignment="1">
      <alignment horizontal="center"/>
    </xf>
    <xf numFmtId="5" fontId="14" fillId="0" borderId="131" xfId="0" applyNumberFormat="1" applyFont="1" applyFill="1" applyBorder="1"/>
    <xf numFmtId="5" fontId="15" fillId="0" borderId="83" xfId="0" applyNumberFormat="1" applyFont="1" applyFill="1" applyBorder="1" applyAlignment="1">
      <alignment horizontal="right"/>
    </xf>
    <xf numFmtId="6" fontId="17" fillId="0" borderId="74" xfId="137" applyNumberFormat="1" applyFont="1" applyFill="1" applyBorder="1" applyAlignment="1">
      <alignment horizontal="center"/>
    </xf>
    <xf numFmtId="0" fontId="18" fillId="0" borderId="74" xfId="137" applyFont="1" applyFill="1" applyBorder="1" applyAlignment="1">
      <alignment horizontal="left" wrapText="1"/>
    </xf>
    <xf numFmtId="14" fontId="18" fillId="0" borderId="74" xfId="137" applyNumberFormat="1" applyFont="1" applyFill="1" applyBorder="1" applyAlignment="1">
      <alignment horizontal="left"/>
    </xf>
    <xf numFmtId="0" fontId="18" fillId="0" borderId="92" xfId="0" applyNumberFormat="1" applyFont="1" applyFill="1" applyBorder="1" applyAlignment="1">
      <alignment horizontal="left" wrapText="1"/>
    </xf>
    <xf numFmtId="0" fontId="18" fillId="0" borderId="74" xfId="137" applyFont="1" applyFill="1" applyBorder="1" applyAlignment="1">
      <alignment horizontal="left" vertical="center" wrapText="1"/>
    </xf>
    <xf numFmtId="14" fontId="18" fillId="0" borderId="74" xfId="137" applyNumberFormat="1" applyFont="1" applyFill="1" applyBorder="1" applyAlignment="1">
      <alignment horizontal="left" vertical="center"/>
    </xf>
    <xf numFmtId="0" fontId="18" fillId="0" borderId="7" xfId="0" applyNumberFormat="1" applyFont="1" applyFill="1" applyBorder="1" applyAlignment="1">
      <alignment horizontal="left" wrapText="1"/>
    </xf>
    <xf numFmtId="6" fontId="18" fillId="0" borderId="74" xfId="137" applyNumberFormat="1" applyFont="1" applyFill="1" applyBorder="1" applyAlignment="1">
      <alignment horizontal="center"/>
    </xf>
    <xf numFmtId="14" fontId="17" fillId="0" borderId="74" xfId="137" applyNumberFormat="1" applyFont="1" applyFill="1" applyBorder="1" applyAlignment="1">
      <alignment horizontal="left"/>
    </xf>
    <xf numFmtId="6" fontId="51" fillId="0" borderId="58" xfId="137" applyNumberFormat="1" applyFont="1" applyFill="1" applyBorder="1" applyAlignment="1">
      <alignment horizontal="center"/>
    </xf>
    <xf numFmtId="0" fontId="17" fillId="0" borderId="59" xfId="137" applyFont="1" applyFill="1" applyBorder="1" applyAlignment="1"/>
    <xf numFmtId="0" fontId="17" fillId="0" borderId="60" xfId="137" applyFont="1" applyFill="1" applyBorder="1" applyAlignment="1"/>
    <xf numFmtId="6" fontId="18" fillId="0" borderId="9" xfId="0" applyNumberFormat="1" applyFont="1" applyFill="1" applyBorder="1" applyAlignment="1">
      <alignment horizontal="right"/>
    </xf>
    <xf numFmtId="6" fontId="18" fillId="0" borderId="9" xfId="0" applyNumberFormat="1" applyFont="1" applyFill="1" applyBorder="1" applyAlignment="1">
      <alignment horizontal="right" vertical="center"/>
    </xf>
    <xf numFmtId="0" fontId="19" fillId="0" borderId="66" xfId="0" applyFont="1" applyFill="1" applyBorder="1" applyAlignment="1">
      <alignment horizontal="center" wrapText="1"/>
    </xf>
    <xf numFmtId="6" fontId="18" fillId="0" borderId="12" xfId="0" applyNumberFormat="1" applyFont="1" applyFill="1" applyBorder="1" applyAlignment="1">
      <alignment horizontal="right" vertical="center"/>
    </xf>
    <xf numFmtId="6" fontId="47" fillId="47" borderId="0" xfId="3" applyNumberFormat="1" applyFont="1" applyFill="1" applyBorder="1" applyAlignment="1">
      <alignment horizontal="center"/>
    </xf>
    <xf numFmtId="0" fontId="46" fillId="0" borderId="134" xfId="3" applyFont="1" applyFill="1" applyBorder="1" applyAlignment="1"/>
    <xf numFmtId="0" fontId="46" fillId="0" borderId="12" xfId="3" applyFont="1" applyFill="1" applyBorder="1" applyAlignment="1">
      <alignment horizontal="center"/>
    </xf>
    <xf numFmtId="0" fontId="45" fillId="0" borderId="138" xfId="3" applyFont="1" applyFill="1" applyBorder="1" applyAlignment="1">
      <alignment wrapText="1"/>
    </xf>
    <xf numFmtId="6" fontId="53" fillId="0" borderId="130" xfId="3" applyNumberFormat="1" applyFont="1" applyFill="1" applyBorder="1"/>
    <xf numFmtId="6" fontId="47" fillId="0" borderId="130" xfId="3" applyNumberFormat="1" applyFont="1" applyFill="1" applyBorder="1"/>
    <xf numFmtId="0" fontId="46" fillId="0" borderId="130" xfId="3" applyFont="1" applyFill="1" applyBorder="1" applyAlignment="1">
      <alignment horizontal="center" wrapText="1"/>
    </xf>
    <xf numFmtId="0" fontId="46" fillId="0" borderId="83" xfId="3" applyFont="1" applyFill="1" applyBorder="1" applyAlignment="1">
      <alignment horizontal="center" wrapText="1"/>
    </xf>
    <xf numFmtId="0" fontId="45" fillId="23" borderId="138" xfId="3" applyFont="1" applyFill="1" applyBorder="1"/>
    <xf numFmtId="173" fontId="46" fillId="23" borderId="130" xfId="3" applyNumberFormat="1" applyFont="1" applyFill="1" applyBorder="1"/>
    <xf numFmtId="6" fontId="47" fillId="48" borderId="83" xfId="3" applyNumberFormat="1" applyFont="1" applyFill="1" applyBorder="1" applyAlignment="1">
      <alignment vertical="center"/>
    </xf>
    <xf numFmtId="6" fontId="53" fillId="0" borderId="133" xfId="3" applyNumberFormat="1" applyFont="1" applyFill="1" applyBorder="1"/>
    <xf numFmtId="3" fontId="47" fillId="0" borderId="0" xfId="3" applyNumberFormat="1" applyFont="1" applyFill="1" applyBorder="1"/>
    <xf numFmtId="3" fontId="47" fillId="46" borderId="0" xfId="3" applyNumberFormat="1" applyFont="1" applyFill="1" applyBorder="1"/>
    <xf numFmtId="3" fontId="47" fillId="0" borderId="1" xfId="3" applyNumberFormat="1" applyFont="1" applyFill="1" applyBorder="1"/>
    <xf numFmtId="3" fontId="47" fillId="47" borderId="0" xfId="3" applyNumberFormat="1" applyFont="1" applyFill="1" applyBorder="1" applyAlignment="1">
      <alignment horizontal="center"/>
    </xf>
    <xf numFmtId="173" fontId="224" fillId="0" borderId="0" xfId="3" applyNumberFormat="1" applyFont="1" applyFill="1" applyBorder="1"/>
    <xf numFmtId="3" fontId="46" fillId="0" borderId="0" xfId="3" applyNumberFormat="1" applyFont="1" applyFill="1" applyBorder="1"/>
    <xf numFmtId="0" fontId="45" fillId="49" borderId="138" xfId="3" applyFont="1" applyFill="1" applyBorder="1"/>
    <xf numFmtId="173" fontId="47" fillId="50" borderId="130" xfId="3" applyNumberFormat="1" applyFont="1" applyFill="1" applyBorder="1"/>
    <xf numFmtId="173" fontId="46" fillId="23" borderId="83" xfId="3" applyNumberFormat="1" applyFont="1" applyFill="1" applyBorder="1"/>
    <xf numFmtId="6" fontId="47" fillId="0" borderId="134" xfId="3" applyNumberFormat="1" applyFont="1" applyFill="1" applyBorder="1"/>
    <xf numFmtId="44" fontId="24" fillId="0" borderId="0" xfId="7570" applyFont="1"/>
    <xf numFmtId="173" fontId="47" fillId="23" borderId="130" xfId="3" applyNumberFormat="1" applyFont="1" applyFill="1" applyBorder="1"/>
    <xf numFmtId="173" fontId="46" fillId="23" borderId="138" xfId="3" applyNumberFormat="1" applyFont="1" applyFill="1" applyBorder="1"/>
    <xf numFmtId="0" fontId="46" fillId="0" borderId="139" xfId="3" applyFont="1" applyFill="1" applyBorder="1"/>
    <xf numFmtId="0" fontId="47" fillId="0" borderId="133" xfId="3" applyFont="1" applyFill="1" applyBorder="1"/>
    <xf numFmtId="0" fontId="47" fillId="0" borderId="134" xfId="3" applyFont="1" applyFill="1" applyBorder="1"/>
    <xf numFmtId="170" fontId="99" fillId="0" borderId="134" xfId="0" applyNumberFormat="1" applyFont="1" applyFill="1" applyBorder="1" applyAlignment="1">
      <alignment horizontal="left" vertical="center" wrapText="1"/>
    </xf>
    <xf numFmtId="0" fontId="99" fillId="0" borderId="134" xfId="0" applyFont="1" applyFill="1" applyBorder="1" applyAlignment="1">
      <alignment vertical="center"/>
    </xf>
    <xf numFmtId="170" fontId="99" fillId="0" borderId="134" xfId="0" applyNumberFormat="1" applyFont="1" applyFill="1" applyBorder="1" applyAlignment="1">
      <alignment vertical="center" wrapText="1"/>
    </xf>
    <xf numFmtId="0" fontId="99" fillId="0" borderId="134" xfId="0" applyFont="1" applyFill="1" applyBorder="1" applyAlignment="1">
      <alignment horizontal="left" vertical="center" wrapText="1"/>
    </xf>
    <xf numFmtId="0" fontId="99" fillId="0" borderId="134" xfId="0" applyFont="1" applyFill="1" applyBorder="1" applyAlignment="1">
      <alignment vertical="center" wrapText="1"/>
    </xf>
    <xf numFmtId="3" fontId="99" fillId="0" borderId="134" xfId="0" applyNumberFormat="1" applyFont="1" applyFill="1" applyBorder="1" applyAlignment="1">
      <alignment horizontal="left" vertical="center" wrapText="1"/>
    </xf>
    <xf numFmtId="175" fontId="99" fillId="0" borderId="134" xfId="0" applyNumberFormat="1" applyFont="1" applyFill="1" applyBorder="1" applyAlignment="1">
      <alignment horizontal="left" vertical="center" wrapText="1"/>
    </xf>
    <xf numFmtId="1" fontId="99" fillId="0" borderId="134" xfId="0" applyNumberFormat="1" applyFont="1" applyFill="1" applyBorder="1" applyAlignment="1">
      <alignment horizontal="left" vertical="center" wrapText="1"/>
    </xf>
    <xf numFmtId="0" fontId="0" fillId="0" borderId="134" xfId="0" applyFill="1" applyBorder="1" applyAlignment="1"/>
    <xf numFmtId="0" fontId="100" fillId="0" borderId="131" xfId="0" applyFont="1" applyFill="1" applyBorder="1" applyAlignment="1"/>
    <xf numFmtId="0" fontId="0" fillId="0" borderId="131" xfId="0" applyBorder="1" applyAlignment="1"/>
    <xf numFmtId="0" fontId="100" fillId="0" borderId="128" xfId="0" applyFont="1" applyFill="1" applyBorder="1" applyAlignment="1"/>
    <xf numFmtId="170" fontId="100" fillId="0" borderId="83" xfId="0" applyNumberFormat="1" applyFont="1" applyFill="1" applyBorder="1" applyAlignment="1">
      <alignment wrapText="1"/>
    </xf>
    <xf numFmtId="0" fontId="100" fillId="0" borderId="83" xfId="0" applyFont="1" applyFill="1" applyBorder="1" applyAlignment="1">
      <alignment horizontal="left"/>
    </xf>
    <xf numFmtId="178" fontId="98" fillId="0" borderId="83" xfId="0" applyNumberFormat="1" applyFont="1" applyFill="1" applyBorder="1" applyAlignment="1">
      <alignment horizontal="left"/>
    </xf>
    <xf numFmtId="0" fontId="98" fillId="0" borderId="83" xfId="0" applyFont="1" applyFill="1" applyBorder="1" applyAlignment="1">
      <alignment horizontal="left" wrapText="1"/>
    </xf>
    <xf numFmtId="3" fontId="98" fillId="0" borderId="83" xfId="134" applyNumberFormat="1" applyFont="1" applyFill="1" applyBorder="1" applyAlignment="1">
      <alignment horizontal="left" wrapText="1"/>
    </xf>
    <xf numFmtId="175" fontId="98" fillId="0" borderId="83" xfId="0" applyNumberFormat="1" applyFont="1" applyFill="1" applyBorder="1" applyAlignment="1">
      <alignment horizontal="left" wrapText="1"/>
    </xf>
    <xf numFmtId="0" fontId="100" fillId="0" borderId="83" xfId="0" applyNumberFormat="1" applyFont="1" applyFill="1" applyBorder="1" applyAlignment="1">
      <alignment horizontal="center" wrapText="1"/>
    </xf>
    <xf numFmtId="0" fontId="0" fillId="0" borderId="132" xfId="0" applyBorder="1" applyAlignment="1"/>
    <xf numFmtId="0" fontId="0" fillId="0" borderId="11" xfId="0" applyBorder="1" applyAlignment="1"/>
    <xf numFmtId="0" fontId="100" fillId="0" borderId="83" xfId="0" applyFont="1" applyFill="1" applyBorder="1" applyAlignment="1"/>
    <xf numFmtId="0" fontId="100" fillId="0" borderId="134" xfId="0" applyFont="1" applyFill="1" applyBorder="1" applyAlignment="1">
      <alignment horizontal="left" vertical="center" wrapText="1"/>
    </xf>
    <xf numFmtId="178" fontId="100" fillId="0" borderId="134" xfId="0" applyNumberFormat="1" applyFont="1" applyFill="1" applyBorder="1" applyAlignment="1">
      <alignment horizontal="left" vertical="center"/>
    </xf>
    <xf numFmtId="178" fontId="98" fillId="0" borderId="134" xfId="0" applyNumberFormat="1" applyFont="1" applyFill="1" applyBorder="1" applyAlignment="1">
      <alignment horizontal="left" vertical="center"/>
    </xf>
    <xf numFmtId="3" fontId="100" fillId="0" borderId="134" xfId="134" applyNumberFormat="1" applyFont="1" applyFill="1" applyBorder="1" applyAlignment="1">
      <alignment horizontal="left" vertical="center" wrapText="1"/>
    </xf>
    <xf numFmtId="175" fontId="100" fillId="0" borderId="134" xfId="0" applyNumberFormat="1" applyFont="1" applyFill="1" applyBorder="1" applyAlignment="1">
      <alignment horizontal="left" vertical="center" wrapText="1"/>
    </xf>
    <xf numFmtId="0" fontId="100" fillId="0" borderId="83" xfId="0" applyFont="1" applyFill="1" applyBorder="1" applyAlignment="1">
      <alignment horizontal="left" vertical="center" wrapText="1"/>
    </xf>
    <xf numFmtId="175" fontId="100" fillId="0" borderId="83" xfId="0" applyNumberFormat="1" applyFont="1" applyFill="1" applyBorder="1" applyAlignment="1">
      <alignment horizontal="left" vertical="center" wrapText="1"/>
    </xf>
    <xf numFmtId="0" fontId="100" fillId="0" borderId="83" xfId="0" applyNumberFormat="1" applyFont="1" applyFill="1" applyBorder="1" applyAlignment="1">
      <alignment horizontal="center" vertical="center" wrapText="1"/>
    </xf>
    <xf numFmtId="0" fontId="100" fillId="0" borderId="83" xfId="0" applyFont="1" applyFill="1" applyBorder="1" applyAlignment="1">
      <alignment vertical="center" wrapText="1"/>
    </xf>
    <xf numFmtId="170" fontId="100" fillId="0" borderId="83" xfId="0" applyNumberFormat="1" applyFont="1" applyFill="1" applyBorder="1" applyAlignment="1">
      <alignment horizontal="left" vertical="center" wrapText="1"/>
    </xf>
    <xf numFmtId="0" fontId="100" fillId="0" borderId="83" xfId="0" applyFont="1" applyFill="1" applyBorder="1" applyAlignment="1">
      <alignment horizontal="left" vertical="center"/>
    </xf>
    <xf numFmtId="170" fontId="100" fillId="0" borderId="83" xfId="0" applyNumberFormat="1" applyFont="1" applyFill="1" applyBorder="1" applyAlignment="1">
      <alignment horizontal="left" vertical="center"/>
    </xf>
    <xf numFmtId="3" fontId="100" fillId="0" borderId="83" xfId="0" applyNumberFormat="1" applyFont="1" applyFill="1" applyBorder="1" applyAlignment="1">
      <alignment horizontal="left" vertical="center" wrapText="1"/>
    </xf>
    <xf numFmtId="0" fontId="100" fillId="0" borderId="83" xfId="0" applyNumberFormat="1" applyFont="1" applyFill="1" applyBorder="1" applyAlignment="1">
      <alignment horizontal="left" vertical="center" wrapText="1"/>
    </xf>
    <xf numFmtId="0" fontId="124" fillId="0" borderId="0" xfId="0" applyFont="1" applyFill="1" applyProtection="1"/>
    <xf numFmtId="0" fontId="100" fillId="88" borderId="83" xfId="0" applyFont="1" applyFill="1" applyBorder="1" applyAlignment="1"/>
    <xf numFmtId="0" fontId="14" fillId="88" borderId="131" xfId="0" applyFont="1" applyFill="1" applyBorder="1" applyProtection="1"/>
    <xf numFmtId="3" fontId="14" fillId="88" borderId="131" xfId="0" applyNumberFormat="1" applyFont="1" applyFill="1" applyBorder="1" applyAlignment="1">
      <alignment horizontal="right" vertical="center"/>
    </xf>
    <xf numFmtId="0" fontId="14" fillId="0" borderId="132" xfId="0" applyFont="1" applyFill="1" applyBorder="1" applyProtection="1"/>
    <xf numFmtId="0" fontId="14" fillId="88" borderId="132" xfId="0" applyFont="1" applyFill="1" applyBorder="1" applyProtection="1"/>
    <xf numFmtId="0" fontId="14" fillId="0" borderId="11" xfId="0" applyFont="1" applyFill="1" applyBorder="1" applyProtection="1"/>
    <xf numFmtId="3" fontId="14" fillId="88" borderId="133" xfId="0" applyNumberFormat="1" applyFont="1" applyFill="1" applyBorder="1" applyAlignment="1" applyProtection="1">
      <alignment horizontal="right"/>
    </xf>
    <xf numFmtId="3" fontId="14" fillId="88" borderId="129" xfId="0" applyNumberFormat="1" applyFont="1" applyFill="1" applyBorder="1" applyAlignment="1" applyProtection="1">
      <alignment horizontal="right"/>
    </xf>
    <xf numFmtId="3" fontId="14" fillId="88" borderId="0" xfId="0" applyNumberFormat="1" applyFont="1" applyFill="1" applyBorder="1" applyAlignment="1" applyProtection="1">
      <alignment horizontal="right"/>
    </xf>
    <xf numFmtId="3" fontId="14" fillId="88" borderId="9" xfId="0" applyNumberFormat="1" applyFont="1" applyFill="1" applyBorder="1" applyAlignment="1" applyProtection="1">
      <alignment horizontal="right"/>
    </xf>
    <xf numFmtId="3" fontId="14" fillId="0" borderId="8" xfId="0" applyNumberFormat="1" applyFont="1" applyFill="1" applyBorder="1" applyAlignment="1" applyProtection="1">
      <alignment horizontal="right"/>
    </xf>
    <xf numFmtId="0" fontId="14" fillId="0" borderId="0" xfId="0" applyFont="1" applyFill="1" applyAlignment="1">
      <alignment horizontal="right"/>
    </xf>
    <xf numFmtId="0" fontId="14" fillId="0" borderId="8" xfId="0" applyFont="1" applyFill="1" applyBorder="1" applyAlignment="1" applyProtection="1">
      <alignment horizontal="right"/>
    </xf>
    <xf numFmtId="3" fontId="14" fillId="0" borderId="132" xfId="0" applyNumberFormat="1" applyFont="1" applyFill="1" applyBorder="1" applyAlignment="1" applyProtection="1">
      <alignment horizontal="right"/>
    </xf>
    <xf numFmtId="0" fontId="14" fillId="0" borderId="132" xfId="0" applyFont="1" applyFill="1" applyBorder="1" applyAlignment="1">
      <alignment horizontal="right" vertical="center" wrapText="1"/>
    </xf>
    <xf numFmtId="3" fontId="14" fillId="88" borderId="132" xfId="0" applyNumberFormat="1" applyFont="1" applyFill="1" applyBorder="1" applyAlignment="1" applyProtection="1">
      <alignment horizontal="right"/>
    </xf>
    <xf numFmtId="3" fontId="14" fillId="0" borderId="0" xfId="0" applyNumberFormat="1" applyFont="1" applyFill="1" applyBorder="1" applyAlignment="1">
      <alignment horizontal="right"/>
    </xf>
    <xf numFmtId="3" fontId="14" fillId="0" borderId="11" xfId="0" applyNumberFormat="1" applyFont="1" applyFill="1" applyBorder="1" applyAlignment="1">
      <alignment horizontal="right"/>
    </xf>
    <xf numFmtId="3" fontId="14" fillId="0" borderId="11" xfId="0" applyNumberFormat="1" applyFont="1" applyFill="1" applyBorder="1" applyAlignment="1" applyProtection="1">
      <alignment horizontal="right"/>
    </xf>
    <xf numFmtId="6" fontId="15" fillId="88" borderId="0" xfId="0" applyNumberFormat="1" applyFont="1" applyFill="1" applyBorder="1"/>
    <xf numFmtId="6" fontId="15" fillId="88" borderId="10" xfId="0" applyNumberFormat="1" applyFont="1" applyFill="1" applyBorder="1"/>
    <xf numFmtId="6" fontId="15" fillId="88" borderId="131" xfId="0" applyNumberFormat="1" applyFont="1" applyFill="1" applyBorder="1"/>
    <xf numFmtId="0" fontId="0" fillId="0" borderId="0" xfId="0" applyFont="1" applyFill="1" applyAlignment="1">
      <alignment wrapText="1"/>
    </xf>
    <xf numFmtId="177" fontId="12" fillId="0" borderId="0" xfId="0" applyNumberFormat="1" applyFont="1" applyFill="1" applyBorder="1" applyAlignment="1">
      <alignment horizontal="right"/>
    </xf>
    <xf numFmtId="3" fontId="15" fillId="0" borderId="37" xfId="0" applyNumberFormat="1" applyFont="1" applyFill="1" applyBorder="1" applyAlignment="1" applyProtection="1">
      <alignment wrapText="1"/>
    </xf>
    <xf numFmtId="3" fontId="14" fillId="0" borderId="132" xfId="0" applyNumberFormat="1" applyFont="1" applyFill="1" applyBorder="1" applyAlignment="1" applyProtection="1"/>
    <xf numFmtId="3" fontId="14" fillId="0" borderId="132" xfId="0" applyNumberFormat="1" applyFont="1" applyFill="1" applyBorder="1"/>
    <xf numFmtId="3" fontId="96" fillId="0" borderId="34" xfId="0" applyNumberFormat="1" applyFont="1" applyFill="1" applyBorder="1" applyAlignment="1" applyProtection="1"/>
    <xf numFmtId="176" fontId="96" fillId="0" borderId="34" xfId="0" applyNumberFormat="1" applyFont="1" applyFill="1" applyBorder="1" applyAlignment="1" applyProtection="1"/>
    <xf numFmtId="176" fontId="96" fillId="0" borderId="35" xfId="0" applyNumberFormat="1" applyFont="1" applyFill="1" applyBorder="1" applyAlignment="1" applyProtection="1"/>
    <xf numFmtId="3" fontId="96" fillId="0" borderId="34" xfId="0" applyNumberFormat="1" applyFont="1" applyFill="1" applyBorder="1" applyAlignment="1" applyProtection="1">
      <alignment horizontal="right"/>
    </xf>
    <xf numFmtId="176" fontId="96" fillId="0" borderId="34" xfId="0" applyNumberFormat="1" applyFont="1" applyFill="1" applyBorder="1" applyAlignment="1" applyProtection="1">
      <alignment horizontal="right"/>
    </xf>
    <xf numFmtId="176" fontId="96" fillId="0" borderId="35" xfId="0" applyNumberFormat="1" applyFont="1" applyFill="1" applyBorder="1" applyAlignment="1" applyProtection="1">
      <alignment horizontal="right"/>
    </xf>
    <xf numFmtId="176" fontId="96" fillId="0" borderId="41" xfId="0" applyNumberFormat="1" applyFont="1" applyFill="1" applyBorder="1" applyAlignment="1" applyProtection="1"/>
    <xf numFmtId="3" fontId="96" fillId="0" borderId="42" xfId="0" applyNumberFormat="1" applyFont="1" applyFill="1" applyBorder="1" applyAlignment="1" applyProtection="1"/>
    <xf numFmtId="176" fontId="96" fillId="0" borderId="41" xfId="0" applyNumberFormat="1" applyFont="1" applyFill="1" applyBorder="1" applyAlignment="1" applyProtection="1">
      <alignment horizontal="right"/>
    </xf>
    <xf numFmtId="176" fontId="96" fillId="0" borderId="36" xfId="0" applyNumberFormat="1" applyFont="1" applyFill="1" applyBorder="1" applyAlignment="1" applyProtection="1"/>
    <xf numFmtId="3" fontId="96" fillId="0" borderId="43" xfId="0" applyNumberFormat="1" applyFont="1" applyFill="1" applyBorder="1" applyAlignment="1" applyProtection="1"/>
    <xf numFmtId="3" fontId="96" fillId="0" borderId="0" xfId="0" applyNumberFormat="1" applyFont="1" applyFill="1" applyBorder="1" applyAlignment="1" applyProtection="1"/>
    <xf numFmtId="3" fontId="96" fillId="0" borderId="52" xfId="0" applyNumberFormat="1" applyFont="1" applyFill="1" applyBorder="1" applyAlignment="1" applyProtection="1"/>
    <xf numFmtId="3" fontId="96" fillId="0" borderId="124" xfId="0" applyNumberFormat="1" applyFont="1" applyFill="1" applyBorder="1" applyAlignment="1" applyProtection="1"/>
    <xf numFmtId="1" fontId="96" fillId="0" borderId="34" xfId="0" applyNumberFormat="1" applyFont="1" applyFill="1" applyBorder="1" applyAlignment="1" applyProtection="1"/>
    <xf numFmtId="176" fontId="96" fillId="0" borderId="36" xfId="0" applyNumberFormat="1" applyFont="1" applyFill="1" applyBorder="1" applyAlignment="1" applyProtection="1">
      <alignment horizontal="right"/>
    </xf>
    <xf numFmtId="176" fontId="96" fillId="0" borderId="52" xfId="0" applyNumberFormat="1" applyFont="1" applyFill="1" applyBorder="1" applyAlignment="1" applyProtection="1">
      <alignment horizontal="right"/>
    </xf>
    <xf numFmtId="3" fontId="96" fillId="0" borderId="54" xfId="0" applyNumberFormat="1" applyFont="1" applyFill="1" applyBorder="1" applyAlignment="1" applyProtection="1"/>
    <xf numFmtId="176" fontId="96" fillId="0" borderId="42" xfId="0" applyNumberFormat="1" applyFont="1" applyFill="1" applyBorder="1" applyAlignment="1" applyProtection="1"/>
    <xf numFmtId="1" fontId="96" fillId="0" borderId="42" xfId="0" applyNumberFormat="1" applyFont="1" applyFill="1" applyBorder="1" applyAlignment="1" applyProtection="1"/>
    <xf numFmtId="176" fontId="96" fillId="0" borderId="42" xfId="0" applyNumberFormat="1" applyFont="1" applyFill="1" applyBorder="1" applyAlignment="1" applyProtection="1">
      <alignment horizontal="right"/>
    </xf>
    <xf numFmtId="0" fontId="14" fillId="88" borderId="140" xfId="0" applyFont="1" applyFill="1" applyBorder="1" applyAlignment="1">
      <alignment vertical="center"/>
    </xf>
    <xf numFmtId="166" fontId="14" fillId="88" borderId="140" xfId="0" applyNumberFormat="1" applyFont="1" applyFill="1" applyBorder="1" applyAlignment="1">
      <alignment horizontal="right" vertical="center"/>
    </xf>
    <xf numFmtId="0" fontId="14" fillId="88" borderId="140" xfId="0" applyFont="1" applyFill="1" applyBorder="1" applyAlignment="1">
      <alignment vertical="top" wrapText="1"/>
    </xf>
    <xf numFmtId="0" fontId="19" fillId="0" borderId="139" xfId="0" applyFont="1" applyFill="1" applyBorder="1"/>
    <xf numFmtId="0" fontId="18" fillId="0" borderId="129" xfId="0" applyFont="1" applyFill="1" applyBorder="1"/>
    <xf numFmtId="0" fontId="18" fillId="0" borderId="132" xfId="0" applyFont="1" applyFill="1" applyBorder="1"/>
    <xf numFmtId="0" fontId="19" fillId="0" borderId="140" xfId="0" applyFont="1" applyFill="1" applyBorder="1" applyAlignment="1">
      <alignment horizontal="center"/>
    </xf>
    <xf numFmtId="0" fontId="19" fillId="0" borderId="140" xfId="0" applyFont="1" applyFill="1" applyBorder="1" applyAlignment="1">
      <alignment horizontal="center" wrapText="1"/>
    </xf>
    <xf numFmtId="166" fontId="18" fillId="0" borderId="140" xfId="1" applyNumberFormat="1" applyFont="1" applyFill="1" applyBorder="1" applyAlignment="1">
      <alignment horizontal="right"/>
    </xf>
    <xf numFmtId="166" fontId="18" fillId="88" borderId="140" xfId="0" applyNumberFormat="1" applyFont="1" applyFill="1" applyBorder="1" applyAlignment="1">
      <alignment horizontal="right" wrapText="1"/>
    </xf>
    <xf numFmtId="0" fontId="18" fillId="0" borderId="140" xfId="0" applyFont="1" applyFill="1" applyBorder="1" applyProtection="1"/>
    <xf numFmtId="166" fontId="18" fillId="0" borderId="140" xfId="0" quotePrefix="1" applyNumberFormat="1" applyFont="1" applyFill="1" applyBorder="1" applyAlignment="1">
      <alignment horizontal="right"/>
    </xf>
    <xf numFmtId="166" fontId="18" fillId="0" borderId="140" xfId="1" applyNumberFormat="1" applyFont="1" applyFill="1" applyBorder="1" applyAlignment="1">
      <alignment horizontal="right" wrapText="1"/>
    </xf>
    <xf numFmtId="0" fontId="86" fillId="0" borderId="140" xfId="0" applyFont="1" applyFill="1" applyBorder="1"/>
    <xf numFmtId="166" fontId="86" fillId="0" borderId="140" xfId="0" quotePrefix="1" applyNumberFormat="1" applyFont="1" applyFill="1" applyBorder="1" applyAlignment="1">
      <alignment horizontal="right"/>
    </xf>
    <xf numFmtId="165" fontId="86" fillId="0" borderId="140" xfId="0" applyNumberFormat="1" applyFont="1" applyFill="1" applyBorder="1"/>
    <xf numFmtId="0" fontId="86" fillId="0" borderId="140" xfId="0" applyNumberFormat="1" applyFont="1" applyFill="1" applyBorder="1" applyAlignment="1"/>
    <xf numFmtId="165" fontId="86" fillId="0" borderId="140" xfId="1" applyNumberFormat="1" applyFont="1" applyFill="1" applyBorder="1" applyAlignment="1">
      <alignment horizontal="right"/>
    </xf>
    <xf numFmtId="0" fontId="86" fillId="0" borderId="0" xfId="0" applyFont="1" applyFill="1" applyBorder="1"/>
    <xf numFmtId="166" fontId="19" fillId="0" borderId="140" xfId="0" quotePrefix="1" applyNumberFormat="1" applyFont="1" applyFill="1" applyBorder="1" applyAlignment="1">
      <alignment horizontal="right"/>
    </xf>
    <xf numFmtId="165" fontId="86" fillId="0" borderId="140" xfId="0" applyNumberFormat="1" applyFont="1" applyFill="1" applyBorder="1" applyAlignment="1"/>
    <xf numFmtId="166" fontId="19" fillId="0" borderId="11" xfId="0" applyNumberFormat="1" applyFont="1" applyFill="1" applyBorder="1"/>
    <xf numFmtId="166" fontId="19" fillId="0" borderId="13" xfId="0" quotePrefix="1" applyNumberFormat="1" applyFont="1" applyFill="1" applyBorder="1" applyAlignment="1">
      <alignment horizontal="right"/>
    </xf>
    <xf numFmtId="0" fontId="19" fillId="0" borderId="140" xfId="0" applyFont="1" applyFill="1" applyBorder="1"/>
    <xf numFmtId="0" fontId="19" fillId="0" borderId="138" xfId="0" applyFont="1" applyFill="1" applyBorder="1"/>
    <xf numFmtId="38" fontId="18" fillId="0" borderId="140" xfId="0" applyNumberFormat="1" applyFont="1" applyFill="1" applyBorder="1"/>
    <xf numFmtId="164" fontId="19" fillId="0" borderId="140" xfId="0" applyNumberFormat="1" applyFont="1" applyFill="1" applyBorder="1" applyAlignment="1"/>
    <xf numFmtId="0" fontId="85" fillId="0" borderId="138" xfId="0" applyFont="1" applyFill="1" applyBorder="1"/>
    <xf numFmtId="165" fontId="18" fillId="0" borderId="140" xfId="0" applyNumberFormat="1" applyFont="1" applyFill="1" applyBorder="1"/>
    <xf numFmtId="165" fontId="19" fillId="0" borderId="140" xfId="0" applyNumberFormat="1" applyFont="1" applyFill="1" applyBorder="1"/>
    <xf numFmtId="165" fontId="19" fillId="0" borderId="138" xfId="0" applyNumberFormat="1" applyFont="1" applyFill="1" applyBorder="1"/>
    <xf numFmtId="165" fontId="18" fillId="0" borderId="140" xfId="0" applyNumberFormat="1" applyFont="1" applyFill="1" applyBorder="1" applyAlignment="1"/>
    <xf numFmtId="165" fontId="85" fillId="0" borderId="138" xfId="0" applyNumberFormat="1" applyFont="1" applyFill="1" applyBorder="1"/>
    <xf numFmtId="165" fontId="85" fillId="0" borderId="140" xfId="0" applyNumberFormat="1" applyFont="1" applyFill="1" applyBorder="1"/>
    <xf numFmtId="0" fontId="19" fillId="0" borderId="138" xfId="0" applyFont="1" applyFill="1" applyBorder="1" applyAlignment="1">
      <alignment horizontal="center"/>
    </xf>
    <xf numFmtId="0" fontId="85" fillId="0" borderId="138" xfId="0" applyFont="1" applyFill="1" applyBorder="1" applyAlignment="1">
      <alignment horizontal="center"/>
    </xf>
    <xf numFmtId="165" fontId="19" fillId="0" borderId="140" xfId="0" applyNumberFormat="1" applyFont="1" applyFill="1" applyBorder="1" applyAlignment="1">
      <alignment horizontal="center" wrapText="1"/>
    </xf>
    <xf numFmtId="165" fontId="19" fillId="0" borderId="140" xfId="0" applyNumberFormat="1" applyFont="1" applyFill="1" applyBorder="1" applyAlignment="1">
      <alignment horizontal="center"/>
    </xf>
    <xf numFmtId="165" fontId="86" fillId="0" borderId="140" xfId="0" applyNumberFormat="1" applyFont="1" applyFill="1" applyBorder="1" applyAlignment="1">
      <alignment horizontal="center"/>
    </xf>
    <xf numFmtId="165" fontId="19" fillId="0" borderId="138" xfId="0" applyNumberFormat="1" applyFont="1" applyFill="1" applyBorder="1" applyAlignment="1">
      <alignment horizontal="center"/>
    </xf>
    <xf numFmtId="165" fontId="85" fillId="0" borderId="138" xfId="0" applyNumberFormat="1" applyFont="1" applyFill="1" applyBorder="1" applyAlignment="1">
      <alignment horizontal="center"/>
    </xf>
    <xf numFmtId="166" fontId="18" fillId="0" borderId="138" xfId="0" applyNumberFormat="1" applyFont="1" applyFill="1" applyBorder="1" applyAlignment="1">
      <alignment horizontal="right"/>
    </xf>
    <xf numFmtId="166" fontId="19" fillId="0" borderId="140" xfId="1" applyNumberFormat="1" applyFont="1" applyFill="1" applyBorder="1" applyAlignment="1">
      <alignment horizontal="right" wrapText="1"/>
    </xf>
    <xf numFmtId="166" fontId="86" fillId="0" borderId="140" xfId="1" applyNumberFormat="1" applyFont="1" applyFill="1" applyBorder="1" applyAlignment="1">
      <alignment horizontal="right" wrapText="1"/>
    </xf>
    <xf numFmtId="165" fontId="18" fillId="0" borderId="140" xfId="1" applyNumberFormat="1" applyFont="1" applyFill="1" applyBorder="1" applyAlignment="1">
      <alignment horizontal="right"/>
    </xf>
    <xf numFmtId="165" fontId="18" fillId="0" borderId="140" xfId="0" applyNumberFormat="1" applyFont="1" applyFill="1" applyBorder="1" applyAlignment="1">
      <alignment horizontal="right"/>
    </xf>
    <xf numFmtId="165" fontId="18" fillId="0" borderId="138" xfId="0" applyNumberFormat="1" applyFont="1" applyFill="1" applyBorder="1" applyAlignment="1">
      <alignment horizontal="right"/>
    </xf>
    <xf numFmtId="166" fontId="19" fillId="0" borderId="138" xfId="0" applyNumberFormat="1" applyFont="1" applyFill="1" applyBorder="1"/>
    <xf numFmtId="165" fontId="19" fillId="0" borderId="140" xfId="0" applyNumberFormat="1" applyFont="1" applyFill="1" applyBorder="1" applyAlignment="1"/>
    <xf numFmtId="165" fontId="86" fillId="0" borderId="140" xfId="1" applyNumberFormat="1" applyFont="1" applyFill="1" applyBorder="1" applyAlignment="1">
      <alignment horizontal="right" wrapText="1"/>
    </xf>
    <xf numFmtId="166" fontId="86" fillId="0" borderId="138" xfId="0" applyNumberFormat="1" applyFont="1" applyFill="1" applyBorder="1"/>
    <xf numFmtId="165" fontId="86" fillId="0" borderId="140" xfId="0" applyNumberFormat="1" applyFont="1" applyFill="1" applyBorder="1" applyAlignment="1">
      <alignment horizontal="right"/>
    </xf>
    <xf numFmtId="165" fontId="86" fillId="0" borderId="138" xfId="0" applyNumberFormat="1" applyFont="1" applyFill="1" applyBorder="1" applyAlignment="1">
      <alignment horizontal="right"/>
    </xf>
    <xf numFmtId="166" fontId="86" fillId="0" borderId="140" xfId="0" applyNumberFormat="1" applyFont="1" applyFill="1" applyBorder="1"/>
    <xf numFmtId="165" fontId="86" fillId="0" borderId="138" xfId="0" applyNumberFormat="1" applyFont="1" applyFill="1" applyBorder="1"/>
    <xf numFmtId="165" fontId="219" fillId="0" borderId="140" xfId="0" applyNumberFormat="1" applyFont="1" applyFill="1" applyBorder="1"/>
    <xf numFmtId="0" fontId="19" fillId="0" borderId="133" xfId="0" applyFont="1" applyFill="1" applyBorder="1"/>
    <xf numFmtId="38" fontId="18" fillId="0" borderId="133" xfId="0" applyNumberFormat="1" applyFont="1" applyFill="1" applyBorder="1"/>
    <xf numFmtId="164" fontId="19" fillId="0" borderId="133" xfId="0" applyNumberFormat="1" applyFont="1" applyFill="1" applyBorder="1" applyAlignment="1"/>
    <xf numFmtId="165" fontId="18" fillId="0" borderId="133" xfId="0" applyNumberFormat="1" applyFont="1" applyFill="1" applyBorder="1"/>
    <xf numFmtId="165" fontId="18" fillId="0" borderId="133" xfId="0" applyNumberFormat="1" applyFont="1" applyFill="1" applyBorder="1" applyAlignment="1"/>
    <xf numFmtId="165" fontId="19" fillId="0" borderId="133" xfId="0" applyNumberFormat="1" applyFont="1" applyFill="1" applyBorder="1"/>
    <xf numFmtId="165" fontId="85" fillId="0" borderId="133" xfId="0" applyNumberFormat="1" applyFont="1" applyFill="1" applyBorder="1"/>
    <xf numFmtId="165" fontId="86" fillId="0" borderId="133" xfId="0" applyNumberFormat="1" applyFont="1" applyFill="1" applyBorder="1"/>
    <xf numFmtId="165" fontId="86" fillId="0" borderId="133" xfId="0" applyNumberFormat="1" applyFont="1" applyFill="1" applyBorder="1" applyAlignment="1"/>
    <xf numFmtId="165" fontId="19" fillId="0" borderId="129" xfId="0" applyNumberFormat="1" applyFont="1" applyFill="1" applyBorder="1"/>
    <xf numFmtId="0" fontId="18" fillId="0" borderId="138" xfId="0" applyFont="1" applyFill="1" applyBorder="1"/>
    <xf numFmtId="167" fontId="18" fillId="0" borderId="130" xfId="1" applyNumberFormat="1" applyFont="1" applyFill="1" applyBorder="1" applyAlignment="1">
      <alignment horizontal="right"/>
    </xf>
    <xf numFmtId="168" fontId="19" fillId="0" borderId="130" xfId="1" applyNumberFormat="1" applyFont="1" applyFill="1" applyBorder="1" applyAlignment="1">
      <alignment horizontal="right"/>
    </xf>
    <xf numFmtId="0" fontId="86" fillId="0" borderId="130" xfId="0" applyFont="1" applyFill="1" applyBorder="1"/>
    <xf numFmtId="165" fontId="18" fillId="0" borderId="130" xfId="1" applyNumberFormat="1" applyFont="1" applyFill="1" applyBorder="1" applyAlignment="1">
      <alignment horizontal="right"/>
    </xf>
    <xf numFmtId="165" fontId="18" fillId="0" borderId="130" xfId="0" applyNumberFormat="1" applyFont="1" applyFill="1" applyBorder="1"/>
    <xf numFmtId="165" fontId="86" fillId="0" borderId="130" xfId="0" applyNumberFormat="1" applyFont="1" applyFill="1" applyBorder="1"/>
    <xf numFmtId="165" fontId="86" fillId="0" borderId="130" xfId="1" applyNumberFormat="1" applyFont="1" applyFill="1" applyBorder="1" applyAlignment="1">
      <alignment horizontal="right"/>
    </xf>
    <xf numFmtId="165" fontId="18" fillId="0" borderId="128" xfId="0" applyNumberFormat="1" applyFont="1" applyFill="1" applyBorder="1"/>
    <xf numFmtId="0" fontId="18" fillId="0" borderId="140" xfId="0" applyFont="1" applyFill="1" applyBorder="1" applyAlignment="1">
      <alignment wrapText="1" shrinkToFit="1"/>
    </xf>
    <xf numFmtId="166" fontId="18" fillId="0" borderId="140" xfId="0" quotePrefix="1" applyNumberFormat="1" applyFont="1" applyFill="1" applyBorder="1" applyAlignment="1">
      <alignment horizontal="center"/>
    </xf>
    <xf numFmtId="166" fontId="19" fillId="0" borderId="140" xfId="1" applyNumberFormat="1" applyFont="1" applyFill="1" applyBorder="1" applyAlignment="1">
      <alignment horizontal="right"/>
    </xf>
    <xf numFmtId="166" fontId="18" fillId="0" borderId="138" xfId="0" applyNumberFormat="1" applyFont="1" applyFill="1" applyBorder="1"/>
    <xf numFmtId="166" fontId="85" fillId="0" borderId="140" xfId="0" applyNumberFormat="1" applyFont="1" applyFill="1" applyBorder="1"/>
    <xf numFmtId="166" fontId="85" fillId="0" borderId="138" xfId="0" applyNumberFormat="1" applyFont="1" applyFill="1" applyBorder="1"/>
    <xf numFmtId="164" fontId="18" fillId="0" borderId="140" xfId="0" applyNumberFormat="1" applyFont="1" applyFill="1" applyBorder="1" applyAlignment="1"/>
    <xf numFmtId="166" fontId="19" fillId="0" borderId="138" xfId="0" applyNumberFormat="1" applyFont="1" applyFill="1" applyBorder="1" applyAlignment="1">
      <alignment horizontal="right"/>
    </xf>
    <xf numFmtId="166" fontId="86" fillId="0" borderId="138" xfId="0" applyNumberFormat="1" applyFont="1" applyFill="1" applyBorder="1" applyAlignment="1">
      <alignment horizontal="right"/>
    </xf>
    <xf numFmtId="166" fontId="86" fillId="0" borderId="140" xfId="0" applyNumberFormat="1" applyFont="1" applyFill="1" applyBorder="1" applyAlignment="1">
      <alignment horizontal="right"/>
    </xf>
    <xf numFmtId="0" fontId="18" fillId="88" borderId="140" xfId="0" applyFont="1" applyFill="1" applyBorder="1" applyAlignment="1">
      <alignment horizontal="center" wrapText="1"/>
    </xf>
    <xf numFmtId="166" fontId="18" fillId="0" borderId="140" xfId="0" applyNumberFormat="1" applyFont="1" applyFill="1" applyBorder="1" applyAlignment="1">
      <alignment horizontal="right" wrapText="1"/>
    </xf>
    <xf numFmtId="0" fontId="85" fillId="0" borderId="140" xfId="0" applyFont="1" applyFill="1" applyBorder="1" applyAlignment="1">
      <alignment horizontal="center" wrapText="1"/>
    </xf>
    <xf numFmtId="166" fontId="19" fillId="0" borderId="140" xfId="0" applyNumberFormat="1" applyFont="1" applyFill="1" applyBorder="1" applyAlignment="1">
      <alignment horizontal="center" wrapText="1"/>
    </xf>
    <xf numFmtId="166" fontId="19" fillId="0" borderId="140" xfId="0" applyNumberFormat="1" applyFont="1" applyFill="1" applyBorder="1" applyAlignment="1">
      <alignment horizontal="right" wrapText="1"/>
    </xf>
    <xf numFmtId="165" fontId="18" fillId="0" borderId="140" xfId="1" applyNumberFormat="1" applyFont="1" applyFill="1" applyBorder="1" applyAlignment="1">
      <alignment horizontal="right" wrapText="1"/>
    </xf>
    <xf numFmtId="166" fontId="86" fillId="0" borderId="140" xfId="0" applyNumberFormat="1" applyFont="1" applyFill="1" applyBorder="1" applyAlignment="1">
      <alignment horizontal="right" wrapText="1"/>
    </xf>
    <xf numFmtId="0" fontId="14" fillId="88" borderId="10" xfId="0" applyFont="1" applyFill="1" applyBorder="1" applyProtection="1"/>
    <xf numFmtId="165" fontId="18" fillId="0" borderId="140" xfId="0" quotePrefix="1" applyNumberFormat="1" applyFont="1" applyFill="1" applyBorder="1" applyAlignment="1">
      <alignment horizontal="center"/>
    </xf>
    <xf numFmtId="166" fontId="18" fillId="0" borderId="140" xfId="0" applyNumberFormat="1" applyFont="1" applyFill="1" applyBorder="1"/>
    <xf numFmtId="166" fontId="85" fillId="0" borderId="140" xfId="1" applyNumberFormat="1" applyFont="1" applyFill="1" applyBorder="1" applyAlignment="1">
      <alignment horizontal="right"/>
    </xf>
    <xf numFmtId="166" fontId="85" fillId="0" borderId="140" xfId="0" applyNumberFormat="1" applyFont="1" applyFill="1" applyBorder="1" applyAlignment="1">
      <alignment horizontal="right" wrapText="1"/>
    </xf>
    <xf numFmtId="165" fontId="85" fillId="0" borderId="140" xfId="1" applyNumberFormat="1" applyFont="1" applyFill="1" applyBorder="1" applyAlignment="1">
      <alignment horizontal="right" wrapText="1"/>
    </xf>
    <xf numFmtId="165" fontId="19" fillId="0" borderId="140" xfId="0" applyNumberFormat="1" applyFont="1" applyFill="1" applyBorder="1" applyAlignment="1">
      <alignment horizontal="right"/>
    </xf>
    <xf numFmtId="165" fontId="85" fillId="0" borderId="140" xfId="0" applyNumberFormat="1" applyFont="1" applyFill="1" applyBorder="1" applyAlignment="1">
      <alignment horizontal="center" wrapText="1"/>
    </xf>
    <xf numFmtId="165" fontId="85" fillId="0" borderId="140" xfId="0" applyNumberFormat="1" applyFont="1" applyFill="1" applyBorder="1" applyAlignment="1">
      <alignment horizontal="center"/>
    </xf>
    <xf numFmtId="165" fontId="85" fillId="0" borderId="140" xfId="0" applyNumberFormat="1" applyFont="1" applyFill="1" applyBorder="1" applyAlignment="1"/>
    <xf numFmtId="165" fontId="85" fillId="0" borderId="138" xfId="0" applyNumberFormat="1" applyFont="1" applyFill="1" applyBorder="1" applyAlignment="1">
      <alignment horizontal="right"/>
    </xf>
    <xf numFmtId="165" fontId="85" fillId="0" borderId="140" xfId="0" applyNumberFormat="1" applyFont="1" applyFill="1" applyBorder="1" applyAlignment="1">
      <alignment horizontal="right" wrapText="1"/>
    </xf>
    <xf numFmtId="165" fontId="85" fillId="0" borderId="140" xfId="0" applyNumberFormat="1" applyFont="1" applyFill="1" applyBorder="1" applyAlignment="1">
      <alignment horizontal="right"/>
    </xf>
    <xf numFmtId="165" fontId="19" fillId="0" borderId="133" xfId="0" applyNumberFormat="1" applyFont="1" applyFill="1" applyBorder="1" applyAlignment="1"/>
    <xf numFmtId="165" fontId="85" fillId="0" borderId="129" xfId="0" applyNumberFormat="1" applyFont="1" applyFill="1" applyBorder="1"/>
    <xf numFmtId="165" fontId="18" fillId="0" borderId="138" xfId="0" applyNumberFormat="1" applyFont="1" applyFill="1" applyBorder="1"/>
    <xf numFmtId="165" fontId="19" fillId="0" borderId="130" xfId="1" applyNumberFormat="1" applyFont="1" applyFill="1" applyBorder="1" applyAlignment="1">
      <alignment horizontal="right"/>
    </xf>
    <xf numFmtId="165" fontId="86" fillId="0" borderId="128" xfId="0" applyNumberFormat="1" applyFont="1" applyFill="1" applyBorder="1"/>
    <xf numFmtId="165" fontId="86" fillId="0" borderId="140" xfId="0" quotePrefix="1" applyNumberFormat="1" applyFont="1" applyFill="1" applyBorder="1" applyAlignment="1">
      <alignment horizontal="center"/>
    </xf>
    <xf numFmtId="165" fontId="85" fillId="0" borderId="140" xfId="1" applyNumberFormat="1" applyFont="1" applyFill="1" applyBorder="1" applyAlignment="1">
      <alignment horizontal="right"/>
    </xf>
    <xf numFmtId="165" fontId="86" fillId="0" borderId="140" xfId="0" quotePrefix="1" applyNumberFormat="1" applyFont="1" applyFill="1" applyBorder="1" applyAlignment="1">
      <alignment horizontal="right"/>
    </xf>
    <xf numFmtId="0" fontId="100" fillId="88" borderId="12" xfId="0" applyFont="1" applyFill="1" applyBorder="1" applyAlignment="1"/>
    <xf numFmtId="170" fontId="100" fillId="88" borderId="13" xfId="0" applyNumberFormat="1" applyFont="1" applyFill="1" applyBorder="1" applyAlignment="1">
      <alignment wrapText="1"/>
    </xf>
    <xf numFmtId="6" fontId="18" fillId="0" borderId="134" xfId="137" applyNumberFormat="1" applyFont="1" applyFill="1" applyBorder="1" applyAlignment="1">
      <alignment horizontal="center"/>
    </xf>
    <xf numFmtId="3" fontId="15" fillId="0" borderId="37" xfId="0" applyNumberFormat="1" applyFont="1" applyFill="1" applyBorder="1" applyAlignment="1" applyProtection="1">
      <alignment horizontal="right" wrapText="1"/>
    </xf>
    <xf numFmtId="0" fontId="14" fillId="88" borderId="131" xfId="0" applyFont="1" applyFill="1" applyBorder="1" applyAlignment="1">
      <alignment vertical="center"/>
    </xf>
    <xf numFmtId="0" fontId="15" fillId="0" borderId="134" xfId="0" applyFont="1" applyFill="1" applyBorder="1" applyProtection="1"/>
    <xf numFmtId="0" fontId="15" fillId="0" borderId="131" xfId="0" applyFont="1" applyFill="1" applyBorder="1" applyProtection="1"/>
    <xf numFmtId="0" fontId="15" fillId="0" borderId="140" xfId="0" applyFont="1" applyFill="1" applyBorder="1" applyAlignment="1" applyProtection="1">
      <alignment horizontal="left"/>
    </xf>
    <xf numFmtId="0" fontId="14" fillId="0" borderId="134" xfId="0" applyFont="1" applyFill="1" applyBorder="1"/>
    <xf numFmtId="0" fontId="15" fillId="0" borderId="140" xfId="0" applyFont="1" applyFill="1" applyBorder="1" applyAlignment="1">
      <alignment horizontal="center" vertical="center"/>
    </xf>
    <xf numFmtId="0" fontId="14" fillId="0" borderId="140" xfId="0" applyFont="1" applyFill="1" applyBorder="1" applyAlignment="1">
      <alignment vertical="center"/>
    </xf>
    <xf numFmtId="166" fontId="14" fillId="2" borderId="140" xfId="0" applyNumberFormat="1" applyFont="1" applyFill="1" applyBorder="1" applyAlignment="1">
      <alignment horizontal="right" vertical="center"/>
    </xf>
    <xf numFmtId="3" fontId="14" fillId="3" borderId="140" xfId="0" applyNumberFormat="1" applyFont="1" applyFill="1" applyBorder="1" applyAlignment="1">
      <alignment horizontal="right" vertical="center" wrapText="1"/>
    </xf>
    <xf numFmtId="0" fontId="14" fillId="0" borderId="140" xfId="0" applyFont="1" applyFill="1" applyBorder="1" applyAlignment="1">
      <alignment vertical="top" wrapText="1"/>
    </xf>
    <xf numFmtId="0" fontId="14" fillId="0" borderId="131" xfId="0" applyFont="1" applyFill="1" applyBorder="1" applyAlignment="1" applyProtection="1">
      <alignment vertical="center"/>
    </xf>
    <xf numFmtId="2" fontId="14" fillId="2" borderId="140" xfId="0" applyNumberFormat="1" applyFont="1" applyFill="1" applyBorder="1" applyAlignment="1">
      <alignment horizontal="right" vertical="center"/>
    </xf>
    <xf numFmtId="3" fontId="14" fillId="3" borderId="134" xfId="0" applyNumberFormat="1" applyFont="1" applyFill="1" applyBorder="1" applyAlignment="1">
      <alignment horizontal="right" vertical="center" wrapText="1"/>
    </xf>
    <xf numFmtId="166" fontId="14" fillId="88" borderId="140" xfId="0" applyNumberFormat="1" applyFont="1" applyFill="1" applyBorder="1" applyAlignment="1">
      <alignment horizontal="left" vertical="top" wrapText="1"/>
    </xf>
    <xf numFmtId="0" fontId="14" fillId="0" borderId="140" xfId="0" applyFont="1" applyFill="1" applyBorder="1" applyAlignment="1" applyProtection="1">
      <alignment vertical="center"/>
    </xf>
    <xf numFmtId="166" fontId="19" fillId="88" borderId="140" xfId="0" applyNumberFormat="1" applyFont="1" applyFill="1" applyBorder="1" applyAlignment="1">
      <alignment horizontal="right" wrapText="1"/>
    </xf>
    <xf numFmtId="0" fontId="41" fillId="0" borderId="0" xfId="2" applyFont="1" applyFill="1" applyBorder="1" applyAlignment="1" applyProtection="1">
      <alignment wrapText="1"/>
    </xf>
    <xf numFmtId="0" fontId="44"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59" fillId="0" borderId="0" xfId="0" applyNumberFormat="1" applyFont="1" applyFill="1" applyBorder="1" applyAlignment="1" applyProtection="1">
      <alignment vertical="center" wrapText="1" shrinkToFit="1"/>
    </xf>
    <xf numFmtId="0" fontId="91" fillId="0" borderId="0" xfId="0" applyNumberFormat="1" applyFont="1" applyFill="1" applyBorder="1" applyAlignment="1" applyProtection="1">
      <alignment vertical="center" wrapText="1" shrinkToFit="1"/>
    </xf>
    <xf numFmtId="3" fontId="14" fillId="0" borderId="75" xfId="0" applyNumberFormat="1" applyFont="1" applyFill="1" applyBorder="1" applyAlignment="1">
      <alignment horizontal="right" vertical="center" wrapText="1"/>
    </xf>
    <xf numFmtId="0" fontId="14" fillId="0" borderId="13" xfId="0" applyFont="1" applyFill="1" applyBorder="1" applyAlignment="1">
      <alignment horizontal="right" vertical="center" wrapText="1"/>
    </xf>
    <xf numFmtId="0" fontId="228" fillId="0" borderId="0" xfId="0" applyNumberFormat="1" applyFont="1" applyFill="1" applyBorder="1" applyAlignment="1" applyProtection="1">
      <alignment vertical="top" wrapText="1" shrinkToFit="1"/>
    </xf>
    <xf numFmtId="0" fontId="227" fillId="0" borderId="0" xfId="0" applyFont="1" applyFill="1" applyAlignment="1">
      <alignment vertical="top" wrapText="1"/>
    </xf>
    <xf numFmtId="0" fontId="227" fillId="0" borderId="0" xfId="0" applyNumberFormat="1" applyFont="1" applyFill="1" applyBorder="1" applyAlignment="1" applyProtection="1">
      <alignment vertical="center" wrapText="1" shrinkToFit="1"/>
    </xf>
    <xf numFmtId="0" fontId="230" fillId="0" borderId="0" xfId="0" applyNumberFormat="1" applyFont="1" applyFill="1" applyBorder="1" applyAlignment="1" applyProtection="1">
      <alignment vertical="center" wrapText="1" shrinkToFit="1"/>
    </xf>
    <xf numFmtId="0" fontId="227" fillId="0" borderId="0" xfId="0" applyNumberFormat="1" applyFont="1" applyFill="1" applyBorder="1" applyAlignment="1" applyProtection="1">
      <alignment vertical="top" wrapText="1" shrinkToFit="1"/>
    </xf>
    <xf numFmtId="0" fontId="231" fillId="0" borderId="0" xfId="0" applyFont="1" applyAlignment="1">
      <alignment vertical="top" wrapText="1"/>
    </xf>
    <xf numFmtId="0" fontId="90" fillId="0" borderId="0" xfId="0" applyFont="1" applyFill="1" applyProtection="1"/>
    <xf numFmtId="0" fontId="15" fillId="0" borderId="85" xfId="0" applyFont="1" applyFill="1" applyBorder="1" applyAlignment="1" applyProtection="1">
      <alignment horizontal="center"/>
    </xf>
    <xf numFmtId="0" fontId="15" fillId="0" borderId="86" xfId="0" applyFont="1" applyFill="1" applyBorder="1" applyAlignment="1" applyProtection="1">
      <alignment horizontal="center"/>
    </xf>
    <xf numFmtId="0" fontId="15" fillId="0" borderId="87" xfId="0" applyFont="1" applyFill="1" applyBorder="1" applyAlignment="1" applyProtection="1">
      <alignment horizontal="center"/>
    </xf>
    <xf numFmtId="0" fontId="0" fillId="0" borderId="131" xfId="0" applyFont="1" applyFill="1" applyBorder="1" applyAlignment="1">
      <alignment horizontal="right" vertical="center" wrapText="1"/>
    </xf>
    <xf numFmtId="0" fontId="14" fillId="0" borderId="0" xfId="0" applyNumberFormat="1" applyFont="1" applyFill="1" applyBorder="1" applyAlignment="1" applyProtection="1">
      <alignment vertical="center" wrapText="1" shrinkToFit="1"/>
    </xf>
    <xf numFmtId="0" fontId="124" fillId="0" borderId="0" xfId="0" applyNumberFormat="1" applyFont="1" applyFill="1" applyBorder="1" applyAlignment="1" applyProtection="1">
      <alignment vertical="center" wrapText="1" shrinkToFit="1"/>
    </xf>
    <xf numFmtId="0" fontId="14" fillId="0" borderId="0" xfId="0" applyFont="1" applyFill="1" applyBorder="1" applyAlignment="1">
      <alignment vertical="center" wrapText="1"/>
    </xf>
    <xf numFmtId="0" fontId="14" fillId="0" borderId="0" xfId="0" applyFont="1" applyFill="1" applyAlignment="1">
      <alignment wrapText="1"/>
    </xf>
    <xf numFmtId="0" fontId="0" fillId="0" borderId="0" xfId="0" applyFont="1" applyFill="1" applyAlignment="1">
      <alignment wrapText="1"/>
    </xf>
    <xf numFmtId="0" fontId="0" fillId="0" borderId="0" xfId="0" applyFont="1" applyAlignment="1">
      <alignment wrapText="1"/>
    </xf>
    <xf numFmtId="0" fontId="15" fillId="0" borderId="138" xfId="0" applyFont="1" applyFill="1" applyBorder="1" applyAlignment="1">
      <alignment horizontal="center" vertical="center" wrapText="1"/>
    </xf>
    <xf numFmtId="0" fontId="0" fillId="0" borderId="130" xfId="0" applyFont="1" applyFill="1" applyBorder="1" applyAlignment="1">
      <alignment horizontal="center" vertical="center" wrapText="1"/>
    </xf>
    <xf numFmtId="0" fontId="0" fillId="0" borderId="128" xfId="0" applyFont="1" applyFill="1" applyBorder="1" applyAlignment="1">
      <alignment horizontal="center" vertical="center" wrapText="1"/>
    </xf>
    <xf numFmtId="0" fontId="15" fillId="0" borderId="134" xfId="0" applyFont="1" applyFill="1" applyBorder="1" applyAlignment="1">
      <alignment horizontal="center" vertical="center" wrapText="1"/>
    </xf>
    <xf numFmtId="0" fontId="15" fillId="0" borderId="13" xfId="0" applyFont="1" applyFill="1" applyBorder="1" applyAlignment="1">
      <alignment horizontal="center" vertical="center" wrapText="1"/>
    </xf>
    <xf numFmtId="3" fontId="14" fillId="3" borderId="134" xfId="0" applyNumberFormat="1" applyFont="1" applyFill="1" applyBorder="1" applyAlignment="1">
      <alignment horizontal="right" vertical="center" wrapText="1"/>
    </xf>
    <xf numFmtId="0" fontId="0" fillId="0" borderId="13" xfId="0" applyFont="1" applyBorder="1" applyAlignment="1">
      <alignment horizontal="right" vertical="center" wrapText="1"/>
    </xf>
    <xf numFmtId="0" fontId="14" fillId="0" borderId="134" xfId="0" applyFont="1" applyFill="1" applyBorder="1" applyAlignment="1">
      <alignment horizontal="left" vertical="center" wrapText="1"/>
    </xf>
    <xf numFmtId="0" fontId="14" fillId="0" borderId="131"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0" fillId="0" borderId="13" xfId="0" applyFont="1" applyFill="1" applyBorder="1" applyAlignment="1">
      <alignment horizontal="center" vertical="center" wrapText="1"/>
    </xf>
    <xf numFmtId="0" fontId="226" fillId="0" borderId="0" xfId="0" applyNumberFormat="1" applyFont="1" applyFill="1" applyBorder="1" applyAlignment="1" applyProtection="1">
      <alignment vertical="center" wrapText="1" shrinkToFit="1"/>
    </xf>
    <xf numFmtId="0" fontId="225" fillId="0" borderId="0" xfId="0" applyNumberFormat="1" applyFont="1" applyFill="1" applyBorder="1" applyAlignment="1" applyProtection="1">
      <alignment vertical="center" wrapText="1" shrinkToFit="1"/>
    </xf>
    <xf numFmtId="0" fontId="14" fillId="0" borderId="75" xfId="0" applyFont="1" applyFill="1" applyBorder="1" applyAlignment="1">
      <alignment horizontal="left" vertical="center" wrapText="1"/>
    </xf>
    <xf numFmtId="0" fontId="14" fillId="0" borderId="10" xfId="0" applyFont="1" applyFill="1" applyBorder="1" applyAlignment="1">
      <alignment horizontal="left" vertical="center" wrapText="1"/>
    </xf>
    <xf numFmtId="3" fontId="14" fillId="3" borderId="75" xfId="0" applyNumberFormat="1" applyFont="1" applyFill="1" applyBorder="1" applyAlignment="1">
      <alignment horizontal="right" vertical="center" wrapText="1"/>
    </xf>
    <xf numFmtId="0" fontId="15" fillId="0" borderId="85" xfId="0" applyFont="1" applyFill="1" applyBorder="1" applyAlignment="1">
      <alignment horizontal="center" vertical="center" wrapText="1"/>
    </xf>
    <xf numFmtId="0" fontId="15" fillId="0" borderId="86" xfId="0" applyFont="1" applyFill="1" applyBorder="1" applyAlignment="1">
      <alignment horizontal="center" vertical="center" wrapText="1"/>
    </xf>
    <xf numFmtId="0" fontId="15" fillId="0" borderId="87" xfId="0" applyFont="1" applyFill="1" applyBorder="1" applyAlignment="1">
      <alignment horizontal="center" vertical="center" wrapText="1"/>
    </xf>
    <xf numFmtId="0" fontId="15" fillId="0" borderId="75" xfId="0" applyFont="1" applyFill="1" applyBorder="1" applyAlignment="1">
      <alignment horizontal="center" vertical="center" wrapText="1"/>
    </xf>
    <xf numFmtId="0" fontId="0" fillId="0" borderId="13" xfId="0" applyFont="1" applyFill="1" applyBorder="1" applyAlignment="1">
      <alignment horizontal="center" wrapText="1"/>
    </xf>
    <xf numFmtId="0" fontId="19" fillId="0" borderId="140" xfId="0" applyFont="1" applyFill="1" applyBorder="1" applyAlignment="1">
      <alignment horizontal="center"/>
    </xf>
    <xf numFmtId="0" fontId="14" fillId="0" borderId="0" xfId="0" applyFont="1" applyFill="1" applyBorder="1" applyAlignment="1"/>
    <xf numFmtId="0" fontId="14" fillId="0" borderId="0" xfId="0" applyFont="1" applyFill="1" applyAlignment="1"/>
    <xf numFmtId="0" fontId="18" fillId="0" borderId="0" xfId="0" applyFont="1" applyFill="1" applyAlignment="1"/>
    <xf numFmtId="0" fontId="18" fillId="0" borderId="0" xfId="0" quotePrefix="1" applyFont="1" applyFill="1" applyAlignment="1">
      <alignment wrapText="1"/>
    </xf>
    <xf numFmtId="0" fontId="20" fillId="0" borderId="0" xfId="0" quotePrefix="1" applyFont="1" applyFill="1" applyAlignment="1">
      <alignment wrapText="1"/>
    </xf>
    <xf numFmtId="0" fontId="18" fillId="0" borderId="0" xfId="0" quotePrefix="1" applyFont="1" applyFill="1" applyAlignment="1">
      <alignment vertical="top" wrapText="1"/>
    </xf>
    <xf numFmtId="0" fontId="18" fillId="0" borderId="0" xfId="0" applyFont="1" applyFill="1" applyAlignment="1">
      <alignment vertical="top" wrapText="1"/>
    </xf>
    <xf numFmtId="0" fontId="14" fillId="0" borderId="0" xfId="0" applyFont="1" applyFill="1" applyAlignment="1">
      <alignment vertical="top" wrapText="1"/>
    </xf>
    <xf numFmtId="0" fontId="14" fillId="0" borderId="0" xfId="0" applyFont="1" applyAlignment="1">
      <alignment wrapText="1"/>
    </xf>
    <xf numFmtId="0" fontId="18" fillId="0" borderId="0" xfId="0" applyFont="1" applyFill="1" applyAlignment="1">
      <alignment wrapText="1"/>
    </xf>
    <xf numFmtId="0" fontId="14" fillId="0" borderId="0" xfId="0" quotePrefix="1" applyFont="1" applyFill="1" applyAlignment="1">
      <alignment vertical="top" wrapText="1"/>
    </xf>
    <xf numFmtId="0" fontId="124" fillId="0" borderId="0" xfId="0" applyFont="1" applyFill="1" applyAlignment="1">
      <alignment vertical="top" wrapText="1"/>
    </xf>
    <xf numFmtId="0" fontId="14" fillId="0" borderId="0" xfId="0" applyFont="1" applyAlignment="1">
      <alignment vertical="top" wrapText="1"/>
    </xf>
    <xf numFmtId="0" fontId="222" fillId="0" borderId="0" xfId="0" quotePrefix="1" applyFont="1" applyFill="1" applyAlignment="1">
      <alignment vertical="top" wrapText="1"/>
    </xf>
    <xf numFmtId="0" fontId="223" fillId="0" borderId="0" xfId="0" applyFont="1" applyFill="1" applyAlignment="1">
      <alignment vertical="top" wrapText="1"/>
    </xf>
    <xf numFmtId="0" fontId="222" fillId="0" borderId="0" xfId="0" applyFont="1" applyFill="1" applyAlignment="1">
      <alignment vertical="top" wrapText="1"/>
    </xf>
    <xf numFmtId="37" fontId="18" fillId="0" borderId="0" xfId="0" quotePrefix="1" applyNumberFormat="1" applyFont="1" applyFill="1" applyAlignment="1">
      <alignment wrapText="1"/>
    </xf>
    <xf numFmtId="3" fontId="90" fillId="0" borderId="0" xfId="134" applyNumberFormat="1" applyFont="1" applyFill="1" applyBorder="1" applyAlignment="1">
      <alignment horizontal="left" vertical="center" wrapText="1"/>
    </xf>
    <xf numFmtId="0" fontId="99" fillId="0" borderId="138" xfId="0" applyFont="1" applyFill="1" applyBorder="1" applyAlignment="1">
      <alignment wrapText="1"/>
    </xf>
    <xf numFmtId="0" fontId="108" fillId="0" borderId="130" xfId="0" applyFont="1" applyFill="1" applyBorder="1" applyAlignment="1">
      <alignment wrapText="1"/>
    </xf>
    <xf numFmtId="0" fontId="108" fillId="0" borderId="128" xfId="0" applyFont="1" applyFill="1" applyBorder="1" applyAlignment="1">
      <alignment wrapText="1"/>
    </xf>
    <xf numFmtId="0" fontId="99" fillId="87" borderId="138" xfId="0" applyFont="1" applyFill="1" applyBorder="1" applyAlignment="1"/>
    <xf numFmtId="0" fontId="0" fillId="87" borderId="130" xfId="0" applyFill="1" applyBorder="1" applyAlignment="1"/>
    <xf numFmtId="0" fontId="0" fillId="87" borderId="128" xfId="0" applyFill="1" applyBorder="1" applyAlignment="1"/>
    <xf numFmtId="0" fontId="24" fillId="0" borderId="0" xfId="0" applyFont="1" applyAlignment="1">
      <alignment wrapText="1"/>
    </xf>
    <xf numFmtId="3" fontId="16" fillId="0" borderId="0" xfId="134" applyNumberFormat="1" applyFont="1" applyFill="1" applyBorder="1" applyAlignment="1">
      <alignment horizontal="left" vertical="center" wrapText="1"/>
    </xf>
    <xf numFmtId="0" fontId="43" fillId="0" borderId="0" xfId="0" applyFont="1" applyFill="1" applyBorder="1" applyAlignment="1">
      <alignment horizontal="left" vertical="center" wrapText="1"/>
    </xf>
    <xf numFmtId="0" fontId="0" fillId="0" borderId="0" xfId="0" applyBorder="1" applyAlignment="1">
      <alignment vertical="center" wrapText="1"/>
    </xf>
    <xf numFmtId="0" fontId="14" fillId="0" borderId="0" xfId="0" applyFont="1" applyFill="1" applyBorder="1" applyAlignment="1">
      <alignment wrapText="1"/>
    </xf>
    <xf numFmtId="0" fontId="124" fillId="0" borderId="0" xfId="0" applyFont="1" applyFill="1" applyBorder="1" applyAlignment="1">
      <alignment wrapText="1"/>
    </xf>
    <xf numFmtId="0" fontId="0" fillId="0" borderId="0" xfId="0" applyFont="1" applyFill="1" applyBorder="1" applyAlignment="1">
      <alignment horizontal="left" wrapText="1"/>
    </xf>
    <xf numFmtId="0" fontId="14" fillId="0" borderId="0" xfId="0" applyFont="1" applyFill="1" applyBorder="1" applyAlignment="1">
      <alignment horizontal="left" wrapText="1"/>
    </xf>
    <xf numFmtId="0" fontId="0" fillId="0" borderId="0" xfId="0" applyFont="1" applyBorder="1" applyAlignment="1">
      <alignment vertical="center" wrapText="1"/>
    </xf>
    <xf numFmtId="0" fontId="0" fillId="0" borderId="0" xfId="0" applyFont="1" applyFill="1" applyBorder="1" applyAlignment="1">
      <alignment wrapText="1"/>
    </xf>
    <xf numFmtId="0" fontId="92" fillId="0" borderId="0" xfId="0" applyFont="1" applyFill="1" applyBorder="1" applyAlignment="1">
      <alignment wrapText="1"/>
    </xf>
    <xf numFmtId="0" fontId="14" fillId="0" borderId="0" xfId="0" applyFont="1" applyFill="1" applyAlignment="1">
      <alignment horizontal="left" vertical="top" wrapText="1"/>
    </xf>
    <xf numFmtId="0" fontId="45" fillId="23" borderId="138" xfId="3" quotePrefix="1" applyFont="1" applyFill="1" applyBorder="1" applyAlignment="1">
      <alignment horizontal="center"/>
    </xf>
    <xf numFmtId="0" fontId="45" fillId="23" borderId="130" xfId="3" quotePrefix="1" applyFont="1" applyFill="1" applyBorder="1" applyAlignment="1">
      <alignment horizontal="center"/>
    </xf>
    <xf numFmtId="0" fontId="45" fillId="23" borderId="128" xfId="3" quotePrefix="1" applyFont="1" applyFill="1" applyBorder="1" applyAlignment="1">
      <alignment horizontal="center"/>
    </xf>
    <xf numFmtId="0" fontId="46" fillId="0" borderId="139" xfId="3" applyFont="1" applyFill="1" applyBorder="1" applyAlignment="1">
      <alignment horizontal="center" vertical="center" wrapText="1"/>
    </xf>
    <xf numFmtId="0" fontId="46" fillId="0" borderId="11" xfId="3" applyFont="1" applyFill="1" applyBorder="1" applyAlignment="1">
      <alignment horizontal="center" vertical="center" wrapText="1"/>
    </xf>
    <xf numFmtId="0" fontId="46" fillId="0" borderId="134" xfId="3" applyFont="1" applyFill="1" applyBorder="1" applyAlignment="1">
      <alignment horizontal="center" vertical="center" wrapText="1"/>
    </xf>
    <xf numFmtId="0" fontId="46" fillId="0" borderId="13" xfId="3" applyFont="1" applyFill="1" applyBorder="1" applyAlignment="1">
      <alignment horizontal="center" vertical="center" wrapText="1"/>
    </xf>
    <xf numFmtId="173" fontId="47" fillId="0" borderId="134" xfId="3" applyNumberFormat="1" applyFont="1" applyFill="1" applyBorder="1" applyAlignment="1">
      <alignment horizontal="center" vertical="center"/>
    </xf>
    <xf numFmtId="173" fontId="47" fillId="0" borderId="10" xfId="3" applyNumberFormat="1" applyFont="1" applyFill="1" applyBorder="1" applyAlignment="1">
      <alignment horizontal="center" vertical="center"/>
    </xf>
    <xf numFmtId="6" fontId="47" fillId="47" borderId="0" xfId="3" applyNumberFormat="1" applyFont="1" applyFill="1" applyBorder="1" applyAlignment="1">
      <alignment horizontal="center"/>
    </xf>
    <xf numFmtId="6" fontId="47" fillId="47" borderId="9" xfId="3" applyNumberFormat="1" applyFont="1" applyFill="1" applyBorder="1" applyAlignment="1">
      <alignment horizontal="center"/>
    </xf>
    <xf numFmtId="0" fontId="84" fillId="0" borderId="0" xfId="0" applyFont="1" applyFill="1" applyAlignment="1">
      <alignment vertical="top" wrapText="1"/>
    </xf>
    <xf numFmtId="0" fontId="0" fillId="0" borderId="0" xfId="0" applyFill="1" applyAlignment="1">
      <alignment wrapText="1"/>
    </xf>
    <xf numFmtId="0" fontId="51" fillId="0" borderId="0" xfId="137" applyFont="1" applyFill="1" applyAlignment="1">
      <alignment wrapText="1"/>
    </xf>
    <xf numFmtId="0" fontId="83" fillId="0" borderId="0" xfId="137" applyFont="1" applyFill="1" applyAlignment="1">
      <alignment wrapText="1"/>
    </xf>
    <xf numFmtId="0" fontId="84" fillId="0" borderId="0" xfId="0" applyFont="1" applyFill="1" applyAlignment="1">
      <alignment vertical="center" wrapText="1"/>
    </xf>
    <xf numFmtId="0" fontId="84" fillId="0" borderId="0" xfId="0" applyFont="1" applyFill="1" applyAlignment="1">
      <alignment horizontal="left" vertical="top" wrapText="1"/>
    </xf>
    <xf numFmtId="0" fontId="17" fillId="0" borderId="137" xfId="137" applyFont="1" applyFill="1" applyBorder="1" applyAlignment="1">
      <alignment horizontal="center" vertical="center" wrapText="1"/>
    </xf>
    <xf numFmtId="0" fontId="17" fillId="0" borderId="14" xfId="137" applyFont="1" applyFill="1" applyBorder="1" applyAlignment="1">
      <alignment horizontal="center" vertical="center" wrapText="1"/>
    </xf>
    <xf numFmtId="0" fontId="17" fillId="0" borderId="5" xfId="137" applyFont="1" applyFill="1" applyBorder="1" applyAlignment="1">
      <alignment horizontal="center" vertical="center" wrapText="1"/>
    </xf>
  </cellXfs>
  <cellStyles count="7637">
    <cellStyle name="%" xfId="1201"/>
    <cellStyle name="% 2" xfId="1202"/>
    <cellStyle name="*MB Hardwired" xfId="1203"/>
    <cellStyle name="*MB Input Table Calc" xfId="1204"/>
    <cellStyle name="*MB Normal" xfId="1205"/>
    <cellStyle name="*MB Placeholder" xfId="1206"/>
    <cellStyle name="_x0013_,î3_x0001_N@4" xfId="1207"/>
    <cellStyle name="_x0013_,î3_x0001_N@4 2" xfId="1208"/>
    <cellStyle name="_x0013_,î3_x0001_N@4 2 2" xfId="1209"/>
    <cellStyle name="_x0013_,î3_x0001_N@4 3" xfId="1210"/>
    <cellStyle name=":¨áy¡’?(" xfId="1211"/>
    <cellStyle name=":¨áy¡’?( 2" xfId="1212"/>
    <cellStyle name="?? [0]_??" xfId="1213"/>
    <cellStyle name="?????_VERA" xfId="1214"/>
    <cellStyle name="??_?.????" xfId="1215"/>
    <cellStyle name="_2530023 2Q05 Analysis" xfId="1216"/>
    <cellStyle name="_2530023 2Q05 Analysis 2" xfId="1217"/>
    <cellStyle name="_August Expense Reports" xfId="1218"/>
    <cellStyle name="_August Expense Reports 2" xfId="1219"/>
    <cellStyle name="_August Expense Reports_PwrGen" xfId="1220"/>
    <cellStyle name="_August Expense Reports_PwrGen 2" xfId="1221"/>
    <cellStyle name="_Copy of HourlyPriceModelv2.01_MattB-Mar2007" xfId="1222"/>
    <cellStyle name="_HourlyPrices_NP15_2007-2030_20061222" xfId="1223"/>
    <cellStyle name="_HrlyInputs" xfId="1224"/>
    <cellStyle name="_IDSM Contracts- 10 15 10 tlc" xfId="1225"/>
    <cellStyle name="_IDSM Contracts- 10 15 10 tlc 2" xfId="1226"/>
    <cellStyle name="_July YTD Staff Aug_all IDSM Manipulated" xfId="1227"/>
    <cellStyle name="_July YTD Staff Aug_Teri" xfId="1228"/>
    <cellStyle name="_Labor and OH from Pavel" xfId="1229"/>
    <cellStyle name="_L-Other Non Current Liab" xfId="1230"/>
    <cellStyle name="_L-Other Non Current Liab 2" xfId="1231"/>
    <cellStyle name="_MthlyInputs" xfId="1232"/>
    <cellStyle name="_NP15" xfId="1233"/>
    <cellStyle name="_ORD303_HVAC_02 FEB 2011" xfId="1234"/>
    <cellStyle name="_Pavel_Staff Aug PCC charged 8.30" xfId="1235"/>
    <cellStyle name="_Transfers - Adjustments" xfId="1236"/>
    <cellStyle name="_Transfers - Adjustments 2" xfId="1237"/>
    <cellStyle name="_Transfers - Adjustments_PwrGen" xfId="1238"/>
    <cellStyle name="_Transfers - Adjustments_PwrGen 2" xfId="1239"/>
    <cellStyle name="_x0010_“+ˆÉ•?pý¤" xfId="1240"/>
    <cellStyle name="_x0010_“+ˆÉ•?pý¤ 2" xfId="1241"/>
    <cellStyle name="_x0010_“+ˆÉ•?pý¤ 2 2" xfId="1242"/>
    <cellStyle name="_x0010_“+ˆÉ•?pý¤ 3" xfId="1243"/>
    <cellStyle name="0" xfId="1244"/>
    <cellStyle name="10 in (Normal)" xfId="1245"/>
    <cellStyle name="10 in (Normal) 2" xfId="1246"/>
    <cellStyle name="10 in (Normal) 2 2" xfId="1247"/>
    <cellStyle name="10 in (Normal) 3" xfId="1248"/>
    <cellStyle name="20% - Accent1" xfId="743" builtinId="30" customBuiltin="1"/>
    <cellStyle name="20% - Accent1 10" xfId="1249"/>
    <cellStyle name="20% - Accent1 2" xfId="4"/>
    <cellStyle name="20% - Accent1 2 2" xfId="1250"/>
    <cellStyle name="20% - Accent1 2 2 2" xfId="1251"/>
    <cellStyle name="20% - Accent1 2 2 2 2" xfId="1252"/>
    <cellStyle name="20% - Accent1 2 2 3" xfId="1253"/>
    <cellStyle name="20% - Accent1 2 2 4" xfId="1254"/>
    <cellStyle name="20% - Accent1 2 2 5" xfId="1255"/>
    <cellStyle name="20% - Accent1 2 2 6" xfId="1256"/>
    <cellStyle name="20% - Accent1 2 3" xfId="1257"/>
    <cellStyle name="20% - Accent1 2 3 2" xfId="1258"/>
    <cellStyle name="20% - Accent1 2 3 3" xfId="1259"/>
    <cellStyle name="20% - Accent1 2 4" xfId="1260"/>
    <cellStyle name="20% - Accent1 2 5" xfId="1261"/>
    <cellStyle name="20% - Accent1 2 6" xfId="1262"/>
    <cellStyle name="20% - Accent1 2 7" xfId="1263"/>
    <cellStyle name="20% - Accent1 2 8" xfId="1264"/>
    <cellStyle name="20% - Accent1 3" xfId="5"/>
    <cellStyle name="20% - Accent1 3 2" xfId="1265"/>
    <cellStyle name="20% - Accent1 3 2 2" xfId="1266"/>
    <cellStyle name="20% - Accent1 3 2 2 2" xfId="1267"/>
    <cellStyle name="20% - Accent1 3 2 3" xfId="1268"/>
    <cellStyle name="20% - Accent1 3 2 4" xfId="1269"/>
    <cellStyle name="20% - Accent1 3 2 5" xfId="1270"/>
    <cellStyle name="20% - Accent1 3 2 6" xfId="1271"/>
    <cellStyle name="20% - Accent1 3 3" xfId="1272"/>
    <cellStyle name="20% - Accent1 3 3 2" xfId="1273"/>
    <cellStyle name="20% - Accent1 3 3 3" xfId="1274"/>
    <cellStyle name="20% - Accent1 3 4" xfId="1275"/>
    <cellStyle name="20% - Accent1 3 5" xfId="1276"/>
    <cellStyle name="20% - Accent1 3 6" xfId="1277"/>
    <cellStyle name="20% - Accent1 3 7" xfId="1278"/>
    <cellStyle name="20% - Accent1 4" xfId="6"/>
    <cellStyle name="20% - Accent1 4 2" xfId="1279"/>
    <cellStyle name="20% - Accent1 4 2 2" xfId="1280"/>
    <cellStyle name="20% - Accent1 4 2 2 2" xfId="1281"/>
    <cellStyle name="20% - Accent1 4 2 3" xfId="1282"/>
    <cellStyle name="20% - Accent1 4 2 4" xfId="1283"/>
    <cellStyle name="20% - Accent1 4 2 5" xfId="1284"/>
    <cellStyle name="20% - Accent1 4 2 6" xfId="1285"/>
    <cellStyle name="20% - Accent1 4 3" xfId="1286"/>
    <cellStyle name="20% - Accent1 4 3 2" xfId="1287"/>
    <cellStyle name="20% - Accent1 4 3 3" xfId="1288"/>
    <cellStyle name="20% - Accent1 4 4" xfId="1289"/>
    <cellStyle name="20% - Accent1 4 5" xfId="1290"/>
    <cellStyle name="20% - Accent1 4 6" xfId="1291"/>
    <cellStyle name="20% - Accent1 4 7" xfId="1292"/>
    <cellStyle name="20% - Accent1 5" xfId="7"/>
    <cellStyle name="20% - Accent1 5 2" xfId="1293"/>
    <cellStyle name="20% - Accent1 5 2 2" xfId="1294"/>
    <cellStyle name="20% - Accent1 5 2 2 2" xfId="1295"/>
    <cellStyle name="20% - Accent1 5 2 3" xfId="1296"/>
    <cellStyle name="20% - Accent1 5 2 4" xfId="1297"/>
    <cellStyle name="20% - Accent1 5 2 5" xfId="1298"/>
    <cellStyle name="20% - Accent1 5 2 6" xfId="1299"/>
    <cellStyle name="20% - Accent1 5 3" xfId="1300"/>
    <cellStyle name="20% - Accent1 5 3 2" xfId="1301"/>
    <cellStyle name="20% - Accent1 5 3 3" xfId="1302"/>
    <cellStyle name="20% - Accent1 5 4" xfId="1303"/>
    <cellStyle name="20% - Accent1 5 5" xfId="1304"/>
    <cellStyle name="20% - Accent1 5 6" xfId="1305"/>
    <cellStyle name="20% - Accent1 5 7" xfId="1306"/>
    <cellStyle name="20% - Accent1 6" xfId="8"/>
    <cellStyle name="20% - Accent1 6 2" xfId="1307"/>
    <cellStyle name="20% - Accent1 6 2 2" xfId="1308"/>
    <cellStyle name="20% - Accent1 6 2 2 2" xfId="1309"/>
    <cellStyle name="20% - Accent1 6 2 3" xfId="1310"/>
    <cellStyle name="20% - Accent1 6 2 4" xfId="1311"/>
    <cellStyle name="20% - Accent1 6 2 5" xfId="1312"/>
    <cellStyle name="20% - Accent1 6 2 6" xfId="1313"/>
    <cellStyle name="20% - Accent1 6 3" xfId="1314"/>
    <cellStyle name="20% - Accent1 6 3 2" xfId="1315"/>
    <cellStyle name="20% - Accent1 6 3 3" xfId="1316"/>
    <cellStyle name="20% - Accent1 6 4" xfId="1317"/>
    <cellStyle name="20% - Accent1 6 5" xfId="1318"/>
    <cellStyle name="20% - Accent1 6 6" xfId="1319"/>
    <cellStyle name="20% - Accent1 6 7" xfId="1320"/>
    <cellStyle name="20% - Accent1 7" xfId="1181"/>
    <cellStyle name="20% - Accent1 7 2" xfId="1321"/>
    <cellStyle name="20% - Accent1 7 2 2" xfId="1322"/>
    <cellStyle name="20% - Accent1 7 2 3" xfId="1323"/>
    <cellStyle name="20% - Accent1 7 3" xfId="1324"/>
    <cellStyle name="20% - Accent1 7 4" xfId="1325"/>
    <cellStyle name="20% - Accent1 7 5" xfId="1326"/>
    <cellStyle name="20% - Accent1 7 6" xfId="1327"/>
    <cellStyle name="20% - Accent1 8" xfId="1328"/>
    <cellStyle name="20% - Accent1 8 2" xfId="1329"/>
    <cellStyle name="20% - Accent1 8 2 2" xfId="1330"/>
    <cellStyle name="20% - Accent1 8 2 3" xfId="1331"/>
    <cellStyle name="20% - Accent1 8 3" xfId="1332"/>
    <cellStyle name="20% - Accent1 8 4" xfId="1333"/>
    <cellStyle name="20% - Accent1 8 5" xfId="1334"/>
    <cellStyle name="20% - Accent1 8 6" xfId="1335"/>
    <cellStyle name="20% - Accent1 9" xfId="1336"/>
    <cellStyle name="20% - Accent1 9 2" xfId="1337"/>
    <cellStyle name="20% - Accent2" xfId="747" builtinId="34" customBuiltin="1"/>
    <cellStyle name="20% - Accent2 10" xfId="1338"/>
    <cellStyle name="20% - Accent2 2" xfId="9"/>
    <cellStyle name="20% - Accent2 2 2" xfId="1339"/>
    <cellStyle name="20% - Accent2 2 2 2" xfId="1340"/>
    <cellStyle name="20% - Accent2 2 2 2 2" xfId="1341"/>
    <cellStyle name="20% - Accent2 2 2 3" xfId="1342"/>
    <cellStyle name="20% - Accent2 2 2 4" xfId="1343"/>
    <cellStyle name="20% - Accent2 2 2 5" xfId="1344"/>
    <cellStyle name="20% - Accent2 2 2 6" xfId="1345"/>
    <cellStyle name="20% - Accent2 2 3" xfId="1346"/>
    <cellStyle name="20% - Accent2 2 3 2" xfId="1347"/>
    <cellStyle name="20% - Accent2 2 3 3" xfId="1348"/>
    <cellStyle name="20% - Accent2 2 4" xfId="1349"/>
    <cellStyle name="20% - Accent2 2 5" xfId="1350"/>
    <cellStyle name="20% - Accent2 2 6" xfId="1351"/>
    <cellStyle name="20% - Accent2 2 7" xfId="1352"/>
    <cellStyle name="20% - Accent2 2 8" xfId="1353"/>
    <cellStyle name="20% - Accent2 3" xfId="10"/>
    <cellStyle name="20% - Accent2 3 2" xfId="1354"/>
    <cellStyle name="20% - Accent2 3 2 2" xfId="1355"/>
    <cellStyle name="20% - Accent2 3 2 2 2" xfId="1356"/>
    <cellStyle name="20% - Accent2 3 2 3" xfId="1357"/>
    <cellStyle name="20% - Accent2 3 2 4" xfId="1358"/>
    <cellStyle name="20% - Accent2 3 2 5" xfId="1359"/>
    <cellStyle name="20% - Accent2 3 2 6" xfId="1360"/>
    <cellStyle name="20% - Accent2 3 3" xfId="1361"/>
    <cellStyle name="20% - Accent2 3 3 2" xfId="1362"/>
    <cellStyle name="20% - Accent2 3 3 3" xfId="1363"/>
    <cellStyle name="20% - Accent2 3 4" xfId="1364"/>
    <cellStyle name="20% - Accent2 3 5" xfId="1365"/>
    <cellStyle name="20% - Accent2 3 6" xfId="1366"/>
    <cellStyle name="20% - Accent2 3 7" xfId="1367"/>
    <cellStyle name="20% - Accent2 4" xfId="11"/>
    <cellStyle name="20% - Accent2 4 2" xfId="1368"/>
    <cellStyle name="20% - Accent2 4 2 2" xfId="1369"/>
    <cellStyle name="20% - Accent2 4 2 2 2" xfId="1370"/>
    <cellStyle name="20% - Accent2 4 2 3" xfId="1371"/>
    <cellStyle name="20% - Accent2 4 2 4" xfId="1372"/>
    <cellStyle name="20% - Accent2 4 2 5" xfId="1373"/>
    <cellStyle name="20% - Accent2 4 2 6" xfId="1374"/>
    <cellStyle name="20% - Accent2 4 3" xfId="1375"/>
    <cellStyle name="20% - Accent2 4 3 2" xfId="1376"/>
    <cellStyle name="20% - Accent2 4 3 3" xfId="1377"/>
    <cellStyle name="20% - Accent2 4 4" xfId="1378"/>
    <cellStyle name="20% - Accent2 4 5" xfId="1379"/>
    <cellStyle name="20% - Accent2 4 6" xfId="1380"/>
    <cellStyle name="20% - Accent2 4 7" xfId="1381"/>
    <cellStyle name="20% - Accent2 5" xfId="12"/>
    <cellStyle name="20% - Accent2 5 2" xfId="1382"/>
    <cellStyle name="20% - Accent2 5 2 2" xfId="1383"/>
    <cellStyle name="20% - Accent2 5 2 2 2" xfId="1384"/>
    <cellStyle name="20% - Accent2 5 2 3" xfId="1385"/>
    <cellStyle name="20% - Accent2 5 2 4" xfId="1386"/>
    <cellStyle name="20% - Accent2 5 2 5" xfId="1387"/>
    <cellStyle name="20% - Accent2 5 2 6" xfId="1388"/>
    <cellStyle name="20% - Accent2 5 3" xfId="1389"/>
    <cellStyle name="20% - Accent2 5 3 2" xfId="1390"/>
    <cellStyle name="20% - Accent2 5 3 3" xfId="1391"/>
    <cellStyle name="20% - Accent2 5 4" xfId="1392"/>
    <cellStyle name="20% - Accent2 5 5" xfId="1393"/>
    <cellStyle name="20% - Accent2 5 6" xfId="1394"/>
    <cellStyle name="20% - Accent2 5 7" xfId="1395"/>
    <cellStyle name="20% - Accent2 6" xfId="13"/>
    <cellStyle name="20% - Accent2 6 2" xfId="1396"/>
    <cellStyle name="20% - Accent2 6 2 2" xfId="1397"/>
    <cellStyle name="20% - Accent2 6 2 2 2" xfId="1398"/>
    <cellStyle name="20% - Accent2 6 2 3" xfId="1399"/>
    <cellStyle name="20% - Accent2 6 2 4" xfId="1400"/>
    <cellStyle name="20% - Accent2 6 2 5" xfId="1401"/>
    <cellStyle name="20% - Accent2 6 2 6" xfId="1402"/>
    <cellStyle name="20% - Accent2 6 3" xfId="1403"/>
    <cellStyle name="20% - Accent2 6 3 2" xfId="1404"/>
    <cellStyle name="20% - Accent2 6 3 3" xfId="1405"/>
    <cellStyle name="20% - Accent2 6 4" xfId="1406"/>
    <cellStyle name="20% - Accent2 6 5" xfId="1407"/>
    <cellStyle name="20% - Accent2 6 6" xfId="1408"/>
    <cellStyle name="20% - Accent2 6 7" xfId="1409"/>
    <cellStyle name="20% - Accent2 7" xfId="1183"/>
    <cellStyle name="20% - Accent2 7 2" xfId="1410"/>
    <cellStyle name="20% - Accent2 7 2 2" xfId="1411"/>
    <cellStyle name="20% - Accent2 7 2 3" xfId="1412"/>
    <cellStyle name="20% - Accent2 7 3" xfId="1413"/>
    <cellStyle name="20% - Accent2 7 4" xfId="1414"/>
    <cellStyle name="20% - Accent2 7 5" xfId="1415"/>
    <cellStyle name="20% - Accent2 7 6" xfId="1416"/>
    <cellStyle name="20% - Accent2 8" xfId="1417"/>
    <cellStyle name="20% - Accent2 8 2" xfId="1418"/>
    <cellStyle name="20% - Accent2 8 2 2" xfId="1419"/>
    <cellStyle name="20% - Accent2 8 2 3" xfId="1420"/>
    <cellStyle name="20% - Accent2 8 3" xfId="1421"/>
    <cellStyle name="20% - Accent2 8 4" xfId="1422"/>
    <cellStyle name="20% - Accent2 8 5" xfId="1423"/>
    <cellStyle name="20% - Accent2 8 6" xfId="1424"/>
    <cellStyle name="20% - Accent2 9" xfId="1425"/>
    <cellStyle name="20% - Accent2 9 2" xfId="1426"/>
    <cellStyle name="20% - Accent3" xfId="751" builtinId="38" customBuiltin="1"/>
    <cellStyle name="20% - Accent3 10" xfId="1427"/>
    <cellStyle name="20% - Accent3 2" xfId="14"/>
    <cellStyle name="20% - Accent3 2 2" xfId="1428"/>
    <cellStyle name="20% - Accent3 2 2 2" xfId="1429"/>
    <cellStyle name="20% - Accent3 2 2 2 2" xfId="1430"/>
    <cellStyle name="20% - Accent3 2 2 3" xfId="1431"/>
    <cellStyle name="20% - Accent3 2 2 4" xfId="1432"/>
    <cellStyle name="20% - Accent3 2 2 5" xfId="1433"/>
    <cellStyle name="20% - Accent3 2 2 6" xfId="1434"/>
    <cellStyle name="20% - Accent3 2 3" xfId="1435"/>
    <cellStyle name="20% - Accent3 2 3 2" xfId="1436"/>
    <cellStyle name="20% - Accent3 2 3 3" xfId="1437"/>
    <cellStyle name="20% - Accent3 2 4" xfId="1438"/>
    <cellStyle name="20% - Accent3 2 5" xfId="1439"/>
    <cellStyle name="20% - Accent3 2 6" xfId="1440"/>
    <cellStyle name="20% - Accent3 2 7" xfId="1441"/>
    <cellStyle name="20% - Accent3 2 8" xfId="1442"/>
    <cellStyle name="20% - Accent3 3" xfId="15"/>
    <cellStyle name="20% - Accent3 3 2" xfId="1443"/>
    <cellStyle name="20% - Accent3 3 2 2" xfId="1444"/>
    <cellStyle name="20% - Accent3 3 2 2 2" xfId="1445"/>
    <cellStyle name="20% - Accent3 3 2 3" xfId="1446"/>
    <cellStyle name="20% - Accent3 3 2 4" xfId="1447"/>
    <cellStyle name="20% - Accent3 3 2 5" xfId="1448"/>
    <cellStyle name="20% - Accent3 3 2 6" xfId="1449"/>
    <cellStyle name="20% - Accent3 3 3" xfId="1450"/>
    <cellStyle name="20% - Accent3 3 3 2" xfId="1451"/>
    <cellStyle name="20% - Accent3 3 3 3" xfId="1452"/>
    <cellStyle name="20% - Accent3 3 4" xfId="1453"/>
    <cellStyle name="20% - Accent3 3 5" xfId="1454"/>
    <cellStyle name="20% - Accent3 3 6" xfId="1455"/>
    <cellStyle name="20% - Accent3 3 7" xfId="1456"/>
    <cellStyle name="20% - Accent3 4" xfId="16"/>
    <cellStyle name="20% - Accent3 4 2" xfId="1457"/>
    <cellStyle name="20% - Accent3 4 2 2" xfId="1458"/>
    <cellStyle name="20% - Accent3 4 2 2 2" xfId="1459"/>
    <cellStyle name="20% - Accent3 4 2 3" xfId="1460"/>
    <cellStyle name="20% - Accent3 4 2 4" xfId="1461"/>
    <cellStyle name="20% - Accent3 4 2 5" xfId="1462"/>
    <cellStyle name="20% - Accent3 4 2 6" xfId="1463"/>
    <cellStyle name="20% - Accent3 4 3" xfId="1464"/>
    <cellStyle name="20% - Accent3 4 3 2" xfId="1465"/>
    <cellStyle name="20% - Accent3 4 3 3" xfId="1466"/>
    <cellStyle name="20% - Accent3 4 4" xfId="1467"/>
    <cellStyle name="20% - Accent3 4 5" xfId="1468"/>
    <cellStyle name="20% - Accent3 4 6" xfId="1469"/>
    <cellStyle name="20% - Accent3 4 7" xfId="1470"/>
    <cellStyle name="20% - Accent3 5" xfId="17"/>
    <cellStyle name="20% - Accent3 5 2" xfId="1471"/>
    <cellStyle name="20% - Accent3 5 2 2" xfId="1472"/>
    <cellStyle name="20% - Accent3 5 2 2 2" xfId="1473"/>
    <cellStyle name="20% - Accent3 5 2 3" xfId="1474"/>
    <cellStyle name="20% - Accent3 5 2 4" xfId="1475"/>
    <cellStyle name="20% - Accent3 5 2 5" xfId="1476"/>
    <cellStyle name="20% - Accent3 5 2 6" xfId="1477"/>
    <cellStyle name="20% - Accent3 5 3" xfId="1478"/>
    <cellStyle name="20% - Accent3 5 3 2" xfId="1479"/>
    <cellStyle name="20% - Accent3 5 3 3" xfId="1480"/>
    <cellStyle name="20% - Accent3 5 4" xfId="1481"/>
    <cellStyle name="20% - Accent3 5 5" xfId="1482"/>
    <cellStyle name="20% - Accent3 5 6" xfId="1483"/>
    <cellStyle name="20% - Accent3 5 7" xfId="1484"/>
    <cellStyle name="20% - Accent3 6" xfId="18"/>
    <cellStyle name="20% - Accent3 6 2" xfId="1485"/>
    <cellStyle name="20% - Accent3 6 2 2" xfId="1486"/>
    <cellStyle name="20% - Accent3 6 2 2 2" xfId="1487"/>
    <cellStyle name="20% - Accent3 6 2 3" xfId="1488"/>
    <cellStyle name="20% - Accent3 6 2 4" xfId="1489"/>
    <cellStyle name="20% - Accent3 6 2 5" xfId="1490"/>
    <cellStyle name="20% - Accent3 6 2 6" xfId="1491"/>
    <cellStyle name="20% - Accent3 6 3" xfId="1492"/>
    <cellStyle name="20% - Accent3 6 3 2" xfId="1493"/>
    <cellStyle name="20% - Accent3 6 3 3" xfId="1494"/>
    <cellStyle name="20% - Accent3 6 4" xfId="1495"/>
    <cellStyle name="20% - Accent3 6 5" xfId="1496"/>
    <cellStyle name="20% - Accent3 6 6" xfId="1497"/>
    <cellStyle name="20% - Accent3 6 7" xfId="1498"/>
    <cellStyle name="20% - Accent3 7" xfId="1185"/>
    <cellStyle name="20% - Accent3 7 2" xfId="1499"/>
    <cellStyle name="20% - Accent3 7 2 2" xfId="1500"/>
    <cellStyle name="20% - Accent3 7 2 3" xfId="1501"/>
    <cellStyle name="20% - Accent3 7 3" xfId="1502"/>
    <cellStyle name="20% - Accent3 7 4" xfId="1503"/>
    <cellStyle name="20% - Accent3 7 5" xfId="1504"/>
    <cellStyle name="20% - Accent3 7 6" xfId="1505"/>
    <cellStyle name="20% - Accent3 8" xfId="1506"/>
    <cellStyle name="20% - Accent3 8 2" xfId="1507"/>
    <cellStyle name="20% - Accent3 8 2 2" xfId="1508"/>
    <cellStyle name="20% - Accent3 8 2 3" xfId="1509"/>
    <cellStyle name="20% - Accent3 8 3" xfId="1510"/>
    <cellStyle name="20% - Accent3 8 4" xfId="1511"/>
    <cellStyle name="20% - Accent3 8 5" xfId="1512"/>
    <cellStyle name="20% - Accent3 8 6" xfId="1513"/>
    <cellStyle name="20% - Accent3 9" xfId="1514"/>
    <cellStyle name="20% - Accent3 9 2" xfId="1515"/>
    <cellStyle name="20% - Accent4" xfId="755" builtinId="42" customBuiltin="1"/>
    <cellStyle name="20% - Accent4 10" xfId="1516"/>
    <cellStyle name="20% - Accent4 2" xfId="19"/>
    <cellStyle name="20% - Accent4 2 2" xfId="1517"/>
    <cellStyle name="20% - Accent4 2 2 2" xfId="1518"/>
    <cellStyle name="20% - Accent4 2 2 2 2" xfId="1519"/>
    <cellStyle name="20% - Accent4 2 2 3" xfId="1520"/>
    <cellStyle name="20% - Accent4 2 2 4" xfId="1521"/>
    <cellStyle name="20% - Accent4 2 2 5" xfId="1522"/>
    <cellStyle name="20% - Accent4 2 2 6" xfId="1523"/>
    <cellStyle name="20% - Accent4 2 3" xfId="1524"/>
    <cellStyle name="20% - Accent4 2 3 2" xfId="1525"/>
    <cellStyle name="20% - Accent4 2 3 3" xfId="1526"/>
    <cellStyle name="20% - Accent4 2 4" xfId="1527"/>
    <cellStyle name="20% - Accent4 2 5" xfId="1528"/>
    <cellStyle name="20% - Accent4 2 6" xfId="1529"/>
    <cellStyle name="20% - Accent4 2 7" xfId="1530"/>
    <cellStyle name="20% - Accent4 2 8" xfId="1531"/>
    <cellStyle name="20% - Accent4 3" xfId="20"/>
    <cellStyle name="20% - Accent4 3 2" xfId="1532"/>
    <cellStyle name="20% - Accent4 3 2 2" xfId="1533"/>
    <cellStyle name="20% - Accent4 3 2 2 2" xfId="1534"/>
    <cellStyle name="20% - Accent4 3 2 3" xfId="1535"/>
    <cellStyle name="20% - Accent4 3 2 4" xfId="1536"/>
    <cellStyle name="20% - Accent4 3 2 5" xfId="1537"/>
    <cellStyle name="20% - Accent4 3 2 6" xfId="1538"/>
    <cellStyle name="20% - Accent4 3 3" xfId="1539"/>
    <cellStyle name="20% - Accent4 3 3 2" xfId="1540"/>
    <cellStyle name="20% - Accent4 3 3 3" xfId="1541"/>
    <cellStyle name="20% - Accent4 3 4" xfId="1542"/>
    <cellStyle name="20% - Accent4 3 5" xfId="1543"/>
    <cellStyle name="20% - Accent4 3 6" xfId="1544"/>
    <cellStyle name="20% - Accent4 3 7" xfId="1545"/>
    <cellStyle name="20% - Accent4 4" xfId="21"/>
    <cellStyle name="20% - Accent4 4 2" xfId="1546"/>
    <cellStyle name="20% - Accent4 4 2 2" xfId="1547"/>
    <cellStyle name="20% - Accent4 4 2 2 2" xfId="1548"/>
    <cellStyle name="20% - Accent4 4 2 3" xfId="1549"/>
    <cellStyle name="20% - Accent4 4 2 4" xfId="1550"/>
    <cellStyle name="20% - Accent4 4 2 5" xfId="1551"/>
    <cellStyle name="20% - Accent4 4 2 6" xfId="1552"/>
    <cellStyle name="20% - Accent4 4 3" xfId="1553"/>
    <cellStyle name="20% - Accent4 4 3 2" xfId="1554"/>
    <cellStyle name="20% - Accent4 4 3 3" xfId="1555"/>
    <cellStyle name="20% - Accent4 4 4" xfId="1556"/>
    <cellStyle name="20% - Accent4 4 5" xfId="1557"/>
    <cellStyle name="20% - Accent4 4 6" xfId="1558"/>
    <cellStyle name="20% - Accent4 4 7" xfId="1559"/>
    <cellStyle name="20% - Accent4 5" xfId="22"/>
    <cellStyle name="20% - Accent4 5 2" xfId="1560"/>
    <cellStyle name="20% - Accent4 5 2 2" xfId="1561"/>
    <cellStyle name="20% - Accent4 5 2 2 2" xfId="1562"/>
    <cellStyle name="20% - Accent4 5 2 3" xfId="1563"/>
    <cellStyle name="20% - Accent4 5 2 4" xfId="1564"/>
    <cellStyle name="20% - Accent4 5 2 5" xfId="1565"/>
    <cellStyle name="20% - Accent4 5 2 6" xfId="1566"/>
    <cellStyle name="20% - Accent4 5 3" xfId="1567"/>
    <cellStyle name="20% - Accent4 5 3 2" xfId="1568"/>
    <cellStyle name="20% - Accent4 5 3 3" xfId="1569"/>
    <cellStyle name="20% - Accent4 5 4" xfId="1570"/>
    <cellStyle name="20% - Accent4 5 5" xfId="1571"/>
    <cellStyle name="20% - Accent4 5 6" xfId="1572"/>
    <cellStyle name="20% - Accent4 5 7" xfId="1573"/>
    <cellStyle name="20% - Accent4 6" xfId="23"/>
    <cellStyle name="20% - Accent4 6 2" xfId="1574"/>
    <cellStyle name="20% - Accent4 6 2 2" xfId="1575"/>
    <cellStyle name="20% - Accent4 6 2 2 2" xfId="1576"/>
    <cellStyle name="20% - Accent4 6 2 3" xfId="1577"/>
    <cellStyle name="20% - Accent4 6 2 4" xfId="1578"/>
    <cellStyle name="20% - Accent4 6 2 5" xfId="1579"/>
    <cellStyle name="20% - Accent4 6 2 6" xfId="1580"/>
    <cellStyle name="20% - Accent4 6 3" xfId="1581"/>
    <cellStyle name="20% - Accent4 6 3 2" xfId="1582"/>
    <cellStyle name="20% - Accent4 6 3 3" xfId="1583"/>
    <cellStyle name="20% - Accent4 6 4" xfId="1584"/>
    <cellStyle name="20% - Accent4 6 5" xfId="1585"/>
    <cellStyle name="20% - Accent4 6 6" xfId="1586"/>
    <cellStyle name="20% - Accent4 6 7" xfId="1587"/>
    <cellStyle name="20% - Accent4 7" xfId="1187"/>
    <cellStyle name="20% - Accent4 7 2" xfId="1588"/>
    <cellStyle name="20% - Accent4 7 2 2" xfId="1589"/>
    <cellStyle name="20% - Accent4 7 2 3" xfId="1590"/>
    <cellStyle name="20% - Accent4 7 3" xfId="1591"/>
    <cellStyle name="20% - Accent4 7 4" xfId="1592"/>
    <cellStyle name="20% - Accent4 7 5" xfId="1593"/>
    <cellStyle name="20% - Accent4 7 6" xfId="1594"/>
    <cellStyle name="20% - Accent4 8" xfId="1595"/>
    <cellStyle name="20% - Accent4 8 2" xfId="1596"/>
    <cellStyle name="20% - Accent4 8 2 2" xfId="1597"/>
    <cellStyle name="20% - Accent4 8 2 3" xfId="1598"/>
    <cellStyle name="20% - Accent4 8 3" xfId="1599"/>
    <cellStyle name="20% - Accent4 8 4" xfId="1600"/>
    <cellStyle name="20% - Accent4 8 5" xfId="1601"/>
    <cellStyle name="20% - Accent4 8 6" xfId="1602"/>
    <cellStyle name="20% - Accent4 9" xfId="1603"/>
    <cellStyle name="20% - Accent4 9 2" xfId="1604"/>
    <cellStyle name="20% - Accent5" xfId="759" builtinId="46" customBuiltin="1"/>
    <cellStyle name="20% - Accent5 10" xfId="1605"/>
    <cellStyle name="20% - Accent5 2" xfId="24"/>
    <cellStyle name="20% - Accent5 2 2" xfId="1606"/>
    <cellStyle name="20% - Accent5 2 2 2" xfId="1607"/>
    <cellStyle name="20% - Accent5 2 2 2 2" xfId="1608"/>
    <cellStyle name="20% - Accent5 2 2 3" xfId="1609"/>
    <cellStyle name="20% - Accent5 2 2 4" xfId="1610"/>
    <cellStyle name="20% - Accent5 2 2 5" xfId="1611"/>
    <cellStyle name="20% - Accent5 2 2 6" xfId="1612"/>
    <cellStyle name="20% - Accent5 2 3" xfId="1613"/>
    <cellStyle name="20% - Accent5 2 3 2" xfId="1614"/>
    <cellStyle name="20% - Accent5 2 3 3" xfId="1615"/>
    <cellStyle name="20% - Accent5 2 4" xfId="1616"/>
    <cellStyle name="20% - Accent5 2 5" xfId="1617"/>
    <cellStyle name="20% - Accent5 2 6" xfId="1618"/>
    <cellStyle name="20% - Accent5 2 7" xfId="1619"/>
    <cellStyle name="20% - Accent5 2 8" xfId="1620"/>
    <cellStyle name="20% - Accent5 3" xfId="25"/>
    <cellStyle name="20% - Accent5 3 2" xfId="1621"/>
    <cellStyle name="20% - Accent5 3 2 2" xfId="1622"/>
    <cellStyle name="20% - Accent5 3 2 2 2" xfId="1623"/>
    <cellStyle name="20% - Accent5 3 2 3" xfId="1624"/>
    <cellStyle name="20% - Accent5 3 2 4" xfId="1625"/>
    <cellStyle name="20% - Accent5 3 2 5" xfId="1626"/>
    <cellStyle name="20% - Accent5 3 2 6" xfId="1627"/>
    <cellStyle name="20% - Accent5 3 3" xfId="1628"/>
    <cellStyle name="20% - Accent5 3 3 2" xfId="1629"/>
    <cellStyle name="20% - Accent5 3 3 3" xfId="1630"/>
    <cellStyle name="20% - Accent5 3 4" xfId="1631"/>
    <cellStyle name="20% - Accent5 3 5" xfId="1632"/>
    <cellStyle name="20% - Accent5 3 6" xfId="1633"/>
    <cellStyle name="20% - Accent5 3 7" xfId="1634"/>
    <cellStyle name="20% - Accent5 4" xfId="26"/>
    <cellStyle name="20% - Accent5 4 2" xfId="1635"/>
    <cellStyle name="20% - Accent5 4 2 2" xfId="1636"/>
    <cellStyle name="20% - Accent5 4 2 2 2" xfId="1637"/>
    <cellStyle name="20% - Accent5 4 2 3" xfId="1638"/>
    <cellStyle name="20% - Accent5 4 2 4" xfId="1639"/>
    <cellStyle name="20% - Accent5 4 2 5" xfId="1640"/>
    <cellStyle name="20% - Accent5 4 2 6" xfId="1641"/>
    <cellStyle name="20% - Accent5 4 3" xfId="1642"/>
    <cellStyle name="20% - Accent5 4 3 2" xfId="1643"/>
    <cellStyle name="20% - Accent5 4 3 3" xfId="1644"/>
    <cellStyle name="20% - Accent5 4 4" xfId="1645"/>
    <cellStyle name="20% - Accent5 4 5" xfId="1646"/>
    <cellStyle name="20% - Accent5 4 6" xfId="1647"/>
    <cellStyle name="20% - Accent5 4 7" xfId="1648"/>
    <cellStyle name="20% - Accent5 5" xfId="27"/>
    <cellStyle name="20% - Accent5 5 2" xfId="1649"/>
    <cellStyle name="20% - Accent5 5 2 2" xfId="1650"/>
    <cellStyle name="20% - Accent5 5 2 2 2" xfId="1651"/>
    <cellStyle name="20% - Accent5 5 2 3" xfId="1652"/>
    <cellStyle name="20% - Accent5 5 2 4" xfId="1653"/>
    <cellStyle name="20% - Accent5 5 2 5" xfId="1654"/>
    <cellStyle name="20% - Accent5 5 2 6" xfId="1655"/>
    <cellStyle name="20% - Accent5 5 3" xfId="1656"/>
    <cellStyle name="20% - Accent5 5 3 2" xfId="1657"/>
    <cellStyle name="20% - Accent5 5 3 3" xfId="1658"/>
    <cellStyle name="20% - Accent5 5 4" xfId="1659"/>
    <cellStyle name="20% - Accent5 5 5" xfId="1660"/>
    <cellStyle name="20% - Accent5 5 6" xfId="1661"/>
    <cellStyle name="20% - Accent5 5 7" xfId="1662"/>
    <cellStyle name="20% - Accent5 6" xfId="28"/>
    <cellStyle name="20% - Accent5 6 2" xfId="1663"/>
    <cellStyle name="20% - Accent5 6 2 2" xfId="1664"/>
    <cellStyle name="20% - Accent5 6 2 2 2" xfId="1665"/>
    <cellStyle name="20% - Accent5 6 2 3" xfId="1666"/>
    <cellStyle name="20% - Accent5 6 2 4" xfId="1667"/>
    <cellStyle name="20% - Accent5 6 2 5" xfId="1668"/>
    <cellStyle name="20% - Accent5 6 2 6" xfId="1669"/>
    <cellStyle name="20% - Accent5 6 3" xfId="1670"/>
    <cellStyle name="20% - Accent5 6 3 2" xfId="1671"/>
    <cellStyle name="20% - Accent5 6 3 3" xfId="1672"/>
    <cellStyle name="20% - Accent5 6 4" xfId="1673"/>
    <cellStyle name="20% - Accent5 6 5" xfId="1674"/>
    <cellStyle name="20% - Accent5 6 6" xfId="1675"/>
    <cellStyle name="20% - Accent5 6 7" xfId="1676"/>
    <cellStyle name="20% - Accent5 7" xfId="1189"/>
    <cellStyle name="20% - Accent5 7 2" xfId="1677"/>
    <cellStyle name="20% - Accent5 7 2 2" xfId="1678"/>
    <cellStyle name="20% - Accent5 7 2 3" xfId="1679"/>
    <cellStyle name="20% - Accent5 7 3" xfId="1680"/>
    <cellStyle name="20% - Accent5 7 4" xfId="1681"/>
    <cellStyle name="20% - Accent5 7 5" xfId="1682"/>
    <cellStyle name="20% - Accent5 7 6" xfId="1683"/>
    <cellStyle name="20% - Accent5 8" xfId="1684"/>
    <cellStyle name="20% - Accent5 8 2" xfId="1685"/>
    <cellStyle name="20% - Accent5 8 2 2" xfId="1686"/>
    <cellStyle name="20% - Accent5 8 2 3" xfId="1687"/>
    <cellStyle name="20% - Accent5 8 3" xfId="1688"/>
    <cellStyle name="20% - Accent5 8 4" xfId="1689"/>
    <cellStyle name="20% - Accent5 8 5" xfId="1690"/>
    <cellStyle name="20% - Accent5 8 6" xfId="1691"/>
    <cellStyle name="20% - Accent5 9" xfId="1692"/>
    <cellStyle name="20% - Accent5 9 2" xfId="1693"/>
    <cellStyle name="20% - Accent6" xfId="763" builtinId="50" customBuiltin="1"/>
    <cellStyle name="20% - Accent6 10" xfId="1694"/>
    <cellStyle name="20% - Accent6 2" xfId="29"/>
    <cellStyle name="20% - Accent6 2 2" xfId="1695"/>
    <cellStyle name="20% - Accent6 2 2 2" xfId="1696"/>
    <cellStyle name="20% - Accent6 2 2 2 2" xfId="1697"/>
    <cellStyle name="20% - Accent6 2 2 3" xfId="1698"/>
    <cellStyle name="20% - Accent6 2 2 4" xfId="1699"/>
    <cellStyle name="20% - Accent6 2 2 5" xfId="1700"/>
    <cellStyle name="20% - Accent6 2 2 6" xfId="1701"/>
    <cellStyle name="20% - Accent6 2 3" xfId="1702"/>
    <cellStyle name="20% - Accent6 2 3 2" xfId="1703"/>
    <cellStyle name="20% - Accent6 2 3 3" xfId="1704"/>
    <cellStyle name="20% - Accent6 2 4" xfId="1705"/>
    <cellStyle name="20% - Accent6 2 5" xfId="1706"/>
    <cellStyle name="20% - Accent6 2 6" xfId="1707"/>
    <cellStyle name="20% - Accent6 2 7" xfId="1708"/>
    <cellStyle name="20% - Accent6 2 8" xfId="1709"/>
    <cellStyle name="20% - Accent6 3" xfId="30"/>
    <cellStyle name="20% - Accent6 3 2" xfId="1710"/>
    <cellStyle name="20% - Accent6 3 2 2" xfId="1711"/>
    <cellStyle name="20% - Accent6 3 2 2 2" xfId="1712"/>
    <cellStyle name="20% - Accent6 3 2 3" xfId="1713"/>
    <cellStyle name="20% - Accent6 3 2 4" xfId="1714"/>
    <cellStyle name="20% - Accent6 3 2 5" xfId="1715"/>
    <cellStyle name="20% - Accent6 3 2 6" xfId="1716"/>
    <cellStyle name="20% - Accent6 3 3" xfId="1717"/>
    <cellStyle name="20% - Accent6 3 3 2" xfId="1718"/>
    <cellStyle name="20% - Accent6 3 3 3" xfId="1719"/>
    <cellStyle name="20% - Accent6 3 4" xfId="1720"/>
    <cellStyle name="20% - Accent6 3 5" xfId="1721"/>
    <cellStyle name="20% - Accent6 3 6" xfId="1722"/>
    <cellStyle name="20% - Accent6 3 7" xfId="1723"/>
    <cellStyle name="20% - Accent6 4" xfId="31"/>
    <cellStyle name="20% - Accent6 4 2" xfId="1724"/>
    <cellStyle name="20% - Accent6 4 2 2" xfId="1725"/>
    <cellStyle name="20% - Accent6 4 2 2 2" xfId="1726"/>
    <cellStyle name="20% - Accent6 4 2 3" xfId="1727"/>
    <cellStyle name="20% - Accent6 4 2 4" xfId="1728"/>
    <cellStyle name="20% - Accent6 4 2 5" xfId="1729"/>
    <cellStyle name="20% - Accent6 4 2 6" xfId="1730"/>
    <cellStyle name="20% - Accent6 4 3" xfId="1731"/>
    <cellStyle name="20% - Accent6 4 3 2" xfId="1732"/>
    <cellStyle name="20% - Accent6 4 3 3" xfId="1733"/>
    <cellStyle name="20% - Accent6 4 4" xfId="1734"/>
    <cellStyle name="20% - Accent6 4 5" xfId="1735"/>
    <cellStyle name="20% - Accent6 4 6" xfId="1736"/>
    <cellStyle name="20% - Accent6 4 7" xfId="1737"/>
    <cellStyle name="20% - Accent6 5" xfId="32"/>
    <cellStyle name="20% - Accent6 5 2" xfId="1738"/>
    <cellStyle name="20% - Accent6 5 2 2" xfId="1739"/>
    <cellStyle name="20% - Accent6 5 2 2 2" xfId="1740"/>
    <cellStyle name="20% - Accent6 5 2 3" xfId="1741"/>
    <cellStyle name="20% - Accent6 5 2 4" xfId="1742"/>
    <cellStyle name="20% - Accent6 5 2 5" xfId="1743"/>
    <cellStyle name="20% - Accent6 5 2 6" xfId="1744"/>
    <cellStyle name="20% - Accent6 5 3" xfId="1745"/>
    <cellStyle name="20% - Accent6 5 3 2" xfId="1746"/>
    <cellStyle name="20% - Accent6 5 3 3" xfId="1747"/>
    <cellStyle name="20% - Accent6 5 4" xfId="1748"/>
    <cellStyle name="20% - Accent6 5 5" xfId="1749"/>
    <cellStyle name="20% - Accent6 5 6" xfId="1750"/>
    <cellStyle name="20% - Accent6 5 7" xfId="1751"/>
    <cellStyle name="20% - Accent6 6" xfId="33"/>
    <cellStyle name="20% - Accent6 6 2" xfId="1752"/>
    <cellStyle name="20% - Accent6 6 2 2" xfId="1753"/>
    <cellStyle name="20% - Accent6 6 2 2 2" xfId="1754"/>
    <cellStyle name="20% - Accent6 6 2 3" xfId="1755"/>
    <cellStyle name="20% - Accent6 6 2 4" xfId="1756"/>
    <cellStyle name="20% - Accent6 6 2 5" xfId="1757"/>
    <cellStyle name="20% - Accent6 6 2 6" xfId="1758"/>
    <cellStyle name="20% - Accent6 6 3" xfId="1759"/>
    <cellStyle name="20% - Accent6 6 3 2" xfId="1760"/>
    <cellStyle name="20% - Accent6 6 3 3" xfId="1761"/>
    <cellStyle name="20% - Accent6 6 4" xfId="1762"/>
    <cellStyle name="20% - Accent6 6 5" xfId="1763"/>
    <cellStyle name="20% - Accent6 6 6" xfId="1764"/>
    <cellStyle name="20% - Accent6 6 7" xfId="1765"/>
    <cellStyle name="20% - Accent6 7" xfId="1191"/>
    <cellStyle name="20% - Accent6 7 2" xfId="1766"/>
    <cellStyle name="20% - Accent6 7 2 2" xfId="1767"/>
    <cellStyle name="20% - Accent6 7 2 3" xfId="1768"/>
    <cellStyle name="20% - Accent6 7 3" xfId="1769"/>
    <cellStyle name="20% - Accent6 7 4" xfId="1770"/>
    <cellStyle name="20% - Accent6 7 5" xfId="1771"/>
    <cellStyle name="20% - Accent6 7 6" xfId="1772"/>
    <cellStyle name="20% - Accent6 8" xfId="1773"/>
    <cellStyle name="20% - Accent6 8 2" xfId="1774"/>
    <cellStyle name="20% - Accent6 8 2 2" xfId="1775"/>
    <cellStyle name="20% - Accent6 8 2 3" xfId="1776"/>
    <cellStyle name="20% - Accent6 8 3" xfId="1777"/>
    <cellStyle name="20% - Accent6 8 4" xfId="1778"/>
    <cellStyle name="20% - Accent6 8 5" xfId="1779"/>
    <cellStyle name="20% - Accent6 8 6" xfId="1780"/>
    <cellStyle name="20% - Accent6 9" xfId="1781"/>
    <cellStyle name="20% - Accent6 9 2" xfId="1782"/>
    <cellStyle name="2decimal" xfId="1783"/>
    <cellStyle name="40% - Accent1" xfId="744" builtinId="31" customBuiltin="1"/>
    <cellStyle name="40% - Accent1 10" xfId="1784"/>
    <cellStyle name="40% - Accent1 2" xfId="34"/>
    <cellStyle name="40% - Accent1 2 2" xfId="1785"/>
    <cellStyle name="40% - Accent1 2 2 2" xfId="1786"/>
    <cellStyle name="40% - Accent1 2 2 2 2" xfId="1787"/>
    <cellStyle name="40% - Accent1 2 2 3" xfId="1788"/>
    <cellStyle name="40% - Accent1 2 2 4" xfId="1789"/>
    <cellStyle name="40% - Accent1 2 2 5" xfId="1790"/>
    <cellStyle name="40% - Accent1 2 2 6" xfId="1791"/>
    <cellStyle name="40% - Accent1 2 3" xfId="1792"/>
    <cellStyle name="40% - Accent1 2 3 2" xfId="1793"/>
    <cellStyle name="40% - Accent1 2 3 3" xfId="1794"/>
    <cellStyle name="40% - Accent1 2 4" xfId="1795"/>
    <cellStyle name="40% - Accent1 2 5" xfId="1796"/>
    <cellStyle name="40% - Accent1 2 6" xfId="1797"/>
    <cellStyle name="40% - Accent1 2 7" xfId="1798"/>
    <cellStyle name="40% - Accent1 2 8" xfId="1799"/>
    <cellStyle name="40% - Accent1 3" xfId="35"/>
    <cellStyle name="40% - Accent1 3 2" xfId="1800"/>
    <cellStyle name="40% - Accent1 3 2 2" xfId="1801"/>
    <cellStyle name="40% - Accent1 3 2 2 2" xfId="1802"/>
    <cellStyle name="40% - Accent1 3 2 3" xfId="1803"/>
    <cellStyle name="40% - Accent1 3 2 4" xfId="1804"/>
    <cellStyle name="40% - Accent1 3 2 5" xfId="1805"/>
    <cellStyle name="40% - Accent1 3 2 6" xfId="1806"/>
    <cellStyle name="40% - Accent1 3 3" xfId="1807"/>
    <cellStyle name="40% - Accent1 3 3 2" xfId="1808"/>
    <cellStyle name="40% - Accent1 3 3 3" xfId="1809"/>
    <cellStyle name="40% - Accent1 3 4" xfId="1810"/>
    <cellStyle name="40% - Accent1 3 5" xfId="1811"/>
    <cellStyle name="40% - Accent1 3 6" xfId="1812"/>
    <cellStyle name="40% - Accent1 3 7" xfId="1813"/>
    <cellStyle name="40% - Accent1 4" xfId="36"/>
    <cellStyle name="40% - Accent1 4 2" xfId="1814"/>
    <cellStyle name="40% - Accent1 4 2 2" xfId="1815"/>
    <cellStyle name="40% - Accent1 4 2 2 2" xfId="1816"/>
    <cellStyle name="40% - Accent1 4 2 3" xfId="1817"/>
    <cellStyle name="40% - Accent1 4 2 4" xfId="1818"/>
    <cellStyle name="40% - Accent1 4 2 5" xfId="1819"/>
    <cellStyle name="40% - Accent1 4 2 6" xfId="1820"/>
    <cellStyle name="40% - Accent1 4 3" xfId="1821"/>
    <cellStyle name="40% - Accent1 4 3 2" xfId="1822"/>
    <cellStyle name="40% - Accent1 4 3 3" xfId="1823"/>
    <cellStyle name="40% - Accent1 4 4" xfId="1824"/>
    <cellStyle name="40% - Accent1 4 5" xfId="1825"/>
    <cellStyle name="40% - Accent1 4 6" xfId="1826"/>
    <cellStyle name="40% - Accent1 4 7" xfId="1827"/>
    <cellStyle name="40% - Accent1 5" xfId="37"/>
    <cellStyle name="40% - Accent1 5 2" xfId="1828"/>
    <cellStyle name="40% - Accent1 5 2 2" xfId="1829"/>
    <cellStyle name="40% - Accent1 5 2 2 2" xfId="1830"/>
    <cellStyle name="40% - Accent1 5 2 3" xfId="1831"/>
    <cellStyle name="40% - Accent1 5 2 4" xfId="1832"/>
    <cellStyle name="40% - Accent1 5 2 5" xfId="1833"/>
    <cellStyle name="40% - Accent1 5 2 6" xfId="1834"/>
    <cellStyle name="40% - Accent1 5 3" xfId="1835"/>
    <cellStyle name="40% - Accent1 5 3 2" xfId="1836"/>
    <cellStyle name="40% - Accent1 5 3 3" xfId="1837"/>
    <cellStyle name="40% - Accent1 5 4" xfId="1838"/>
    <cellStyle name="40% - Accent1 5 5" xfId="1839"/>
    <cellStyle name="40% - Accent1 5 6" xfId="1840"/>
    <cellStyle name="40% - Accent1 5 7" xfId="1841"/>
    <cellStyle name="40% - Accent1 6" xfId="38"/>
    <cellStyle name="40% - Accent1 6 2" xfId="1842"/>
    <cellStyle name="40% - Accent1 6 2 2" xfId="1843"/>
    <cellStyle name="40% - Accent1 6 2 2 2" xfId="1844"/>
    <cellStyle name="40% - Accent1 6 2 3" xfId="1845"/>
    <cellStyle name="40% - Accent1 6 2 4" xfId="1846"/>
    <cellStyle name="40% - Accent1 6 2 5" xfId="1847"/>
    <cellStyle name="40% - Accent1 6 2 6" xfId="1848"/>
    <cellStyle name="40% - Accent1 6 3" xfId="1849"/>
    <cellStyle name="40% - Accent1 6 3 2" xfId="1850"/>
    <cellStyle name="40% - Accent1 6 3 3" xfId="1851"/>
    <cellStyle name="40% - Accent1 6 4" xfId="1852"/>
    <cellStyle name="40% - Accent1 6 5" xfId="1853"/>
    <cellStyle name="40% - Accent1 6 6" xfId="1854"/>
    <cellStyle name="40% - Accent1 6 7" xfId="1855"/>
    <cellStyle name="40% - Accent1 7" xfId="1182"/>
    <cellStyle name="40% - Accent1 7 2" xfId="1856"/>
    <cellStyle name="40% - Accent1 7 2 2" xfId="1857"/>
    <cellStyle name="40% - Accent1 7 2 3" xfId="1858"/>
    <cellStyle name="40% - Accent1 7 3" xfId="1859"/>
    <cellStyle name="40% - Accent1 7 4" xfId="1860"/>
    <cellStyle name="40% - Accent1 7 5" xfId="1861"/>
    <cellStyle name="40% - Accent1 7 6" xfId="1862"/>
    <cellStyle name="40% - Accent1 8" xfId="1863"/>
    <cellStyle name="40% - Accent1 8 2" xfId="1864"/>
    <cellStyle name="40% - Accent1 8 2 2" xfId="1865"/>
    <cellStyle name="40% - Accent1 8 2 3" xfId="1866"/>
    <cellStyle name="40% - Accent1 8 3" xfId="1867"/>
    <cellStyle name="40% - Accent1 8 4" xfId="1868"/>
    <cellStyle name="40% - Accent1 8 5" xfId="1869"/>
    <cellStyle name="40% - Accent1 8 6" xfId="1870"/>
    <cellStyle name="40% - Accent1 9" xfId="1871"/>
    <cellStyle name="40% - Accent1 9 2" xfId="1872"/>
    <cellStyle name="40% - Accent2" xfId="748" builtinId="35" customBuiltin="1"/>
    <cellStyle name="40% - Accent2 10" xfId="1873"/>
    <cellStyle name="40% - Accent2 2" xfId="39"/>
    <cellStyle name="40% - Accent2 2 2" xfId="1874"/>
    <cellStyle name="40% - Accent2 2 2 2" xfId="1875"/>
    <cellStyle name="40% - Accent2 2 2 2 2" xfId="1876"/>
    <cellStyle name="40% - Accent2 2 2 3" xfId="1877"/>
    <cellStyle name="40% - Accent2 2 2 4" xfId="1878"/>
    <cellStyle name="40% - Accent2 2 2 5" xfId="1879"/>
    <cellStyle name="40% - Accent2 2 2 6" xfId="1880"/>
    <cellStyle name="40% - Accent2 2 3" xfId="1881"/>
    <cellStyle name="40% - Accent2 2 3 2" xfId="1882"/>
    <cellStyle name="40% - Accent2 2 3 3" xfId="1883"/>
    <cellStyle name="40% - Accent2 2 4" xfId="1884"/>
    <cellStyle name="40% - Accent2 2 5" xfId="1885"/>
    <cellStyle name="40% - Accent2 2 6" xfId="1886"/>
    <cellStyle name="40% - Accent2 2 7" xfId="1887"/>
    <cellStyle name="40% - Accent2 2 8" xfId="1888"/>
    <cellStyle name="40% - Accent2 3" xfId="40"/>
    <cellStyle name="40% - Accent2 3 2" xfId="1889"/>
    <cellStyle name="40% - Accent2 3 2 2" xfId="1890"/>
    <cellStyle name="40% - Accent2 3 2 2 2" xfId="1891"/>
    <cellStyle name="40% - Accent2 3 2 3" xfId="1892"/>
    <cellStyle name="40% - Accent2 3 2 4" xfId="1893"/>
    <cellStyle name="40% - Accent2 3 2 5" xfId="1894"/>
    <cellStyle name="40% - Accent2 3 2 6" xfId="1895"/>
    <cellStyle name="40% - Accent2 3 3" xfId="1896"/>
    <cellStyle name="40% - Accent2 3 3 2" xfId="1897"/>
    <cellStyle name="40% - Accent2 3 3 3" xfId="1898"/>
    <cellStyle name="40% - Accent2 3 4" xfId="1899"/>
    <cellStyle name="40% - Accent2 3 5" xfId="1900"/>
    <cellStyle name="40% - Accent2 3 6" xfId="1901"/>
    <cellStyle name="40% - Accent2 3 7" xfId="1902"/>
    <cellStyle name="40% - Accent2 4" xfId="41"/>
    <cellStyle name="40% - Accent2 4 2" xfId="1903"/>
    <cellStyle name="40% - Accent2 4 2 2" xfId="1904"/>
    <cellStyle name="40% - Accent2 4 2 2 2" xfId="1905"/>
    <cellStyle name="40% - Accent2 4 2 3" xfId="1906"/>
    <cellStyle name="40% - Accent2 4 2 4" xfId="1907"/>
    <cellStyle name="40% - Accent2 4 2 5" xfId="1908"/>
    <cellStyle name="40% - Accent2 4 2 6" xfId="1909"/>
    <cellStyle name="40% - Accent2 4 3" xfId="1910"/>
    <cellStyle name="40% - Accent2 4 3 2" xfId="1911"/>
    <cellStyle name="40% - Accent2 4 3 3" xfId="1912"/>
    <cellStyle name="40% - Accent2 4 4" xfId="1913"/>
    <cellStyle name="40% - Accent2 4 5" xfId="1914"/>
    <cellStyle name="40% - Accent2 4 6" xfId="1915"/>
    <cellStyle name="40% - Accent2 4 7" xfId="1916"/>
    <cellStyle name="40% - Accent2 5" xfId="42"/>
    <cellStyle name="40% - Accent2 5 2" xfId="1917"/>
    <cellStyle name="40% - Accent2 5 2 2" xfId="1918"/>
    <cellStyle name="40% - Accent2 5 2 2 2" xfId="1919"/>
    <cellStyle name="40% - Accent2 5 2 3" xfId="1920"/>
    <cellStyle name="40% - Accent2 5 2 4" xfId="1921"/>
    <cellStyle name="40% - Accent2 5 2 5" xfId="1922"/>
    <cellStyle name="40% - Accent2 5 2 6" xfId="1923"/>
    <cellStyle name="40% - Accent2 5 3" xfId="1924"/>
    <cellStyle name="40% - Accent2 5 3 2" xfId="1925"/>
    <cellStyle name="40% - Accent2 5 3 3" xfId="1926"/>
    <cellStyle name="40% - Accent2 5 4" xfId="1927"/>
    <cellStyle name="40% - Accent2 5 5" xfId="1928"/>
    <cellStyle name="40% - Accent2 5 6" xfId="1929"/>
    <cellStyle name="40% - Accent2 5 7" xfId="1930"/>
    <cellStyle name="40% - Accent2 6" xfId="43"/>
    <cellStyle name="40% - Accent2 6 2" xfId="1931"/>
    <cellStyle name="40% - Accent2 6 2 2" xfId="1932"/>
    <cellStyle name="40% - Accent2 6 2 2 2" xfId="1933"/>
    <cellStyle name="40% - Accent2 6 2 3" xfId="1934"/>
    <cellStyle name="40% - Accent2 6 2 4" xfId="1935"/>
    <cellStyle name="40% - Accent2 6 2 5" xfId="1936"/>
    <cellStyle name="40% - Accent2 6 2 6" xfId="1937"/>
    <cellStyle name="40% - Accent2 6 3" xfId="1938"/>
    <cellStyle name="40% - Accent2 6 3 2" xfId="1939"/>
    <cellStyle name="40% - Accent2 6 3 3" xfId="1940"/>
    <cellStyle name="40% - Accent2 6 4" xfId="1941"/>
    <cellStyle name="40% - Accent2 6 5" xfId="1942"/>
    <cellStyle name="40% - Accent2 6 6" xfId="1943"/>
    <cellStyle name="40% - Accent2 6 7" xfId="1944"/>
    <cellStyle name="40% - Accent2 7" xfId="1184"/>
    <cellStyle name="40% - Accent2 7 2" xfId="1945"/>
    <cellStyle name="40% - Accent2 7 2 2" xfId="1946"/>
    <cellStyle name="40% - Accent2 7 2 3" xfId="1947"/>
    <cellStyle name="40% - Accent2 7 3" xfId="1948"/>
    <cellStyle name="40% - Accent2 7 4" xfId="1949"/>
    <cellStyle name="40% - Accent2 7 5" xfId="1950"/>
    <cellStyle name="40% - Accent2 7 6" xfId="1951"/>
    <cellStyle name="40% - Accent2 8" xfId="1952"/>
    <cellStyle name="40% - Accent2 8 2" xfId="1953"/>
    <cellStyle name="40% - Accent2 8 2 2" xfId="1954"/>
    <cellStyle name="40% - Accent2 8 2 3" xfId="1955"/>
    <cellStyle name="40% - Accent2 8 3" xfId="1956"/>
    <cellStyle name="40% - Accent2 8 4" xfId="1957"/>
    <cellStyle name="40% - Accent2 8 5" xfId="1958"/>
    <cellStyle name="40% - Accent2 8 6" xfId="1959"/>
    <cellStyle name="40% - Accent2 9" xfId="1960"/>
    <cellStyle name="40% - Accent2 9 2" xfId="1961"/>
    <cellStyle name="40% - Accent3" xfId="752" builtinId="39" customBuiltin="1"/>
    <cellStyle name="40% - Accent3 10" xfId="1962"/>
    <cellStyle name="40% - Accent3 2" xfId="44"/>
    <cellStyle name="40% - Accent3 2 2" xfId="1963"/>
    <cellStyle name="40% - Accent3 2 2 2" xfId="1964"/>
    <cellStyle name="40% - Accent3 2 2 2 2" xfId="1965"/>
    <cellStyle name="40% - Accent3 2 2 3" xfId="1966"/>
    <cellStyle name="40% - Accent3 2 2 4" xfId="1967"/>
    <cellStyle name="40% - Accent3 2 2 5" xfId="1968"/>
    <cellStyle name="40% - Accent3 2 2 6" xfId="1969"/>
    <cellStyle name="40% - Accent3 2 3" xfId="1970"/>
    <cellStyle name="40% - Accent3 2 3 2" xfId="1971"/>
    <cellStyle name="40% - Accent3 2 3 3" xfId="1972"/>
    <cellStyle name="40% - Accent3 2 4" xfId="1973"/>
    <cellStyle name="40% - Accent3 2 5" xfId="1974"/>
    <cellStyle name="40% - Accent3 2 6" xfId="1975"/>
    <cellStyle name="40% - Accent3 2 7" xfId="1976"/>
    <cellStyle name="40% - Accent3 2 8" xfId="1977"/>
    <cellStyle name="40% - Accent3 3" xfId="45"/>
    <cellStyle name="40% - Accent3 3 2" xfId="1978"/>
    <cellStyle name="40% - Accent3 3 2 2" xfId="1979"/>
    <cellStyle name="40% - Accent3 3 2 2 2" xfId="1980"/>
    <cellStyle name="40% - Accent3 3 2 3" xfId="1981"/>
    <cellStyle name="40% - Accent3 3 2 4" xfId="1982"/>
    <cellStyle name="40% - Accent3 3 2 5" xfId="1983"/>
    <cellStyle name="40% - Accent3 3 2 6" xfId="1984"/>
    <cellStyle name="40% - Accent3 3 3" xfId="1985"/>
    <cellStyle name="40% - Accent3 3 3 2" xfId="1986"/>
    <cellStyle name="40% - Accent3 3 3 3" xfId="1987"/>
    <cellStyle name="40% - Accent3 3 4" xfId="1988"/>
    <cellStyle name="40% - Accent3 3 5" xfId="1989"/>
    <cellStyle name="40% - Accent3 3 6" xfId="1990"/>
    <cellStyle name="40% - Accent3 3 7" xfId="1991"/>
    <cellStyle name="40% - Accent3 4" xfId="46"/>
    <cellStyle name="40% - Accent3 4 2" xfId="1992"/>
    <cellStyle name="40% - Accent3 4 2 2" xfId="1993"/>
    <cellStyle name="40% - Accent3 4 2 2 2" xfId="1994"/>
    <cellStyle name="40% - Accent3 4 2 3" xfId="1995"/>
    <cellStyle name="40% - Accent3 4 2 4" xfId="1996"/>
    <cellStyle name="40% - Accent3 4 2 5" xfId="1997"/>
    <cellStyle name="40% - Accent3 4 2 6" xfId="1998"/>
    <cellStyle name="40% - Accent3 4 3" xfId="1999"/>
    <cellStyle name="40% - Accent3 4 3 2" xfId="2000"/>
    <cellStyle name="40% - Accent3 4 3 3" xfId="2001"/>
    <cellStyle name="40% - Accent3 4 4" xfId="2002"/>
    <cellStyle name="40% - Accent3 4 5" xfId="2003"/>
    <cellStyle name="40% - Accent3 4 6" xfId="2004"/>
    <cellStyle name="40% - Accent3 4 7" xfId="2005"/>
    <cellStyle name="40% - Accent3 5" xfId="47"/>
    <cellStyle name="40% - Accent3 5 2" xfId="2006"/>
    <cellStyle name="40% - Accent3 5 2 2" xfId="2007"/>
    <cellStyle name="40% - Accent3 5 2 2 2" xfId="2008"/>
    <cellStyle name="40% - Accent3 5 2 3" xfId="2009"/>
    <cellStyle name="40% - Accent3 5 2 4" xfId="2010"/>
    <cellStyle name="40% - Accent3 5 2 5" xfId="2011"/>
    <cellStyle name="40% - Accent3 5 2 6" xfId="2012"/>
    <cellStyle name="40% - Accent3 5 3" xfId="2013"/>
    <cellStyle name="40% - Accent3 5 3 2" xfId="2014"/>
    <cellStyle name="40% - Accent3 5 3 3" xfId="2015"/>
    <cellStyle name="40% - Accent3 5 4" xfId="2016"/>
    <cellStyle name="40% - Accent3 5 5" xfId="2017"/>
    <cellStyle name="40% - Accent3 5 6" xfId="2018"/>
    <cellStyle name="40% - Accent3 5 7" xfId="2019"/>
    <cellStyle name="40% - Accent3 6" xfId="48"/>
    <cellStyle name="40% - Accent3 6 2" xfId="2020"/>
    <cellStyle name="40% - Accent3 6 2 2" xfId="2021"/>
    <cellStyle name="40% - Accent3 6 2 2 2" xfId="2022"/>
    <cellStyle name="40% - Accent3 6 2 3" xfId="2023"/>
    <cellStyle name="40% - Accent3 6 2 4" xfId="2024"/>
    <cellStyle name="40% - Accent3 6 2 5" xfId="2025"/>
    <cellStyle name="40% - Accent3 6 2 6" xfId="2026"/>
    <cellStyle name="40% - Accent3 6 3" xfId="2027"/>
    <cellStyle name="40% - Accent3 6 3 2" xfId="2028"/>
    <cellStyle name="40% - Accent3 6 3 3" xfId="2029"/>
    <cellStyle name="40% - Accent3 6 4" xfId="2030"/>
    <cellStyle name="40% - Accent3 6 5" xfId="2031"/>
    <cellStyle name="40% - Accent3 6 6" xfId="2032"/>
    <cellStyle name="40% - Accent3 6 7" xfId="2033"/>
    <cellStyle name="40% - Accent3 7" xfId="1186"/>
    <cellStyle name="40% - Accent3 7 2" xfId="2034"/>
    <cellStyle name="40% - Accent3 7 2 2" xfId="2035"/>
    <cellStyle name="40% - Accent3 7 2 3" xfId="2036"/>
    <cellStyle name="40% - Accent3 7 3" xfId="2037"/>
    <cellStyle name="40% - Accent3 7 4" xfId="2038"/>
    <cellStyle name="40% - Accent3 7 5" xfId="2039"/>
    <cellStyle name="40% - Accent3 7 6" xfId="2040"/>
    <cellStyle name="40% - Accent3 8" xfId="2041"/>
    <cellStyle name="40% - Accent3 8 2" xfId="2042"/>
    <cellStyle name="40% - Accent3 8 2 2" xfId="2043"/>
    <cellStyle name="40% - Accent3 8 2 3" xfId="2044"/>
    <cellStyle name="40% - Accent3 8 3" xfId="2045"/>
    <cellStyle name="40% - Accent3 8 4" xfId="2046"/>
    <cellStyle name="40% - Accent3 8 5" xfId="2047"/>
    <cellStyle name="40% - Accent3 8 6" xfId="2048"/>
    <cellStyle name="40% - Accent3 9" xfId="2049"/>
    <cellStyle name="40% - Accent3 9 2" xfId="2050"/>
    <cellStyle name="40% - Accent4" xfId="756" builtinId="43" customBuiltin="1"/>
    <cellStyle name="40% - Accent4 10" xfId="2051"/>
    <cellStyle name="40% - Accent4 2" xfId="49"/>
    <cellStyle name="40% - Accent4 2 2" xfId="2052"/>
    <cellStyle name="40% - Accent4 2 2 2" xfId="2053"/>
    <cellStyle name="40% - Accent4 2 2 2 2" xfId="2054"/>
    <cellStyle name="40% - Accent4 2 2 3" xfId="2055"/>
    <cellStyle name="40% - Accent4 2 2 4" xfId="2056"/>
    <cellStyle name="40% - Accent4 2 2 5" xfId="2057"/>
    <cellStyle name="40% - Accent4 2 2 6" xfId="2058"/>
    <cellStyle name="40% - Accent4 2 3" xfId="2059"/>
    <cellStyle name="40% - Accent4 2 3 2" xfId="2060"/>
    <cellStyle name="40% - Accent4 2 3 3" xfId="2061"/>
    <cellStyle name="40% - Accent4 2 4" xfId="2062"/>
    <cellStyle name="40% - Accent4 2 5" xfId="2063"/>
    <cellStyle name="40% - Accent4 2 6" xfId="2064"/>
    <cellStyle name="40% - Accent4 2 7" xfId="2065"/>
    <cellStyle name="40% - Accent4 2 8" xfId="2066"/>
    <cellStyle name="40% - Accent4 3" xfId="50"/>
    <cellStyle name="40% - Accent4 3 2" xfId="2067"/>
    <cellStyle name="40% - Accent4 3 2 2" xfId="2068"/>
    <cellStyle name="40% - Accent4 3 2 2 2" xfId="2069"/>
    <cellStyle name="40% - Accent4 3 2 3" xfId="2070"/>
    <cellStyle name="40% - Accent4 3 2 4" xfId="2071"/>
    <cellStyle name="40% - Accent4 3 2 5" xfId="2072"/>
    <cellStyle name="40% - Accent4 3 2 6" xfId="2073"/>
    <cellStyle name="40% - Accent4 3 3" xfId="2074"/>
    <cellStyle name="40% - Accent4 3 3 2" xfId="2075"/>
    <cellStyle name="40% - Accent4 3 3 3" xfId="2076"/>
    <cellStyle name="40% - Accent4 3 4" xfId="2077"/>
    <cellStyle name="40% - Accent4 3 5" xfId="2078"/>
    <cellStyle name="40% - Accent4 3 6" xfId="2079"/>
    <cellStyle name="40% - Accent4 3 7" xfId="2080"/>
    <cellStyle name="40% - Accent4 4" xfId="51"/>
    <cellStyle name="40% - Accent4 4 2" xfId="2081"/>
    <cellStyle name="40% - Accent4 4 2 2" xfId="2082"/>
    <cellStyle name="40% - Accent4 4 2 2 2" xfId="2083"/>
    <cellStyle name="40% - Accent4 4 2 3" xfId="2084"/>
    <cellStyle name="40% - Accent4 4 2 4" xfId="2085"/>
    <cellStyle name="40% - Accent4 4 2 5" xfId="2086"/>
    <cellStyle name="40% - Accent4 4 2 6" xfId="2087"/>
    <cellStyle name="40% - Accent4 4 3" xfId="2088"/>
    <cellStyle name="40% - Accent4 4 3 2" xfId="2089"/>
    <cellStyle name="40% - Accent4 4 3 3" xfId="2090"/>
    <cellStyle name="40% - Accent4 4 4" xfId="2091"/>
    <cellStyle name="40% - Accent4 4 5" xfId="2092"/>
    <cellStyle name="40% - Accent4 4 6" xfId="2093"/>
    <cellStyle name="40% - Accent4 4 7" xfId="2094"/>
    <cellStyle name="40% - Accent4 5" xfId="52"/>
    <cellStyle name="40% - Accent4 5 2" xfId="2095"/>
    <cellStyle name="40% - Accent4 5 2 2" xfId="2096"/>
    <cellStyle name="40% - Accent4 5 2 2 2" xfId="2097"/>
    <cellStyle name="40% - Accent4 5 2 3" xfId="2098"/>
    <cellStyle name="40% - Accent4 5 2 4" xfId="2099"/>
    <cellStyle name="40% - Accent4 5 2 5" xfId="2100"/>
    <cellStyle name="40% - Accent4 5 2 6" xfId="2101"/>
    <cellStyle name="40% - Accent4 5 3" xfId="2102"/>
    <cellStyle name="40% - Accent4 5 3 2" xfId="2103"/>
    <cellStyle name="40% - Accent4 5 3 3" xfId="2104"/>
    <cellStyle name="40% - Accent4 5 4" xfId="2105"/>
    <cellStyle name="40% - Accent4 5 5" xfId="2106"/>
    <cellStyle name="40% - Accent4 5 6" xfId="2107"/>
    <cellStyle name="40% - Accent4 5 7" xfId="2108"/>
    <cellStyle name="40% - Accent4 6" xfId="53"/>
    <cellStyle name="40% - Accent4 6 2" xfId="2109"/>
    <cellStyle name="40% - Accent4 6 2 2" xfId="2110"/>
    <cellStyle name="40% - Accent4 6 2 2 2" xfId="2111"/>
    <cellStyle name="40% - Accent4 6 2 3" xfId="2112"/>
    <cellStyle name="40% - Accent4 6 2 4" xfId="2113"/>
    <cellStyle name="40% - Accent4 6 2 5" xfId="2114"/>
    <cellStyle name="40% - Accent4 6 2 6" xfId="2115"/>
    <cellStyle name="40% - Accent4 6 3" xfId="2116"/>
    <cellStyle name="40% - Accent4 6 3 2" xfId="2117"/>
    <cellStyle name="40% - Accent4 6 3 3" xfId="2118"/>
    <cellStyle name="40% - Accent4 6 4" xfId="2119"/>
    <cellStyle name="40% - Accent4 6 5" xfId="2120"/>
    <cellStyle name="40% - Accent4 6 6" xfId="2121"/>
    <cellStyle name="40% - Accent4 6 7" xfId="2122"/>
    <cellStyle name="40% - Accent4 7" xfId="1188"/>
    <cellStyle name="40% - Accent4 7 2" xfId="2123"/>
    <cellStyle name="40% - Accent4 7 2 2" xfId="2124"/>
    <cellStyle name="40% - Accent4 7 2 3" xfId="2125"/>
    <cellStyle name="40% - Accent4 7 3" xfId="2126"/>
    <cellStyle name="40% - Accent4 7 4" xfId="2127"/>
    <cellStyle name="40% - Accent4 7 5" xfId="2128"/>
    <cellStyle name="40% - Accent4 7 6" xfId="2129"/>
    <cellStyle name="40% - Accent4 8" xfId="2130"/>
    <cellStyle name="40% - Accent4 8 2" xfId="2131"/>
    <cellStyle name="40% - Accent4 8 2 2" xfId="2132"/>
    <cellStyle name="40% - Accent4 8 2 3" xfId="2133"/>
    <cellStyle name="40% - Accent4 8 3" xfId="2134"/>
    <cellStyle name="40% - Accent4 8 4" xfId="2135"/>
    <cellStyle name="40% - Accent4 8 5" xfId="2136"/>
    <cellStyle name="40% - Accent4 8 6" xfId="2137"/>
    <cellStyle name="40% - Accent4 9" xfId="2138"/>
    <cellStyle name="40% - Accent4 9 2" xfId="2139"/>
    <cellStyle name="40% - Accent5" xfId="760" builtinId="47" customBuiltin="1"/>
    <cellStyle name="40% - Accent5 10" xfId="2140"/>
    <cellStyle name="40% - Accent5 2" xfId="54"/>
    <cellStyle name="40% - Accent5 2 2" xfId="2141"/>
    <cellStyle name="40% - Accent5 2 2 2" xfId="2142"/>
    <cellStyle name="40% - Accent5 2 2 2 2" xfId="2143"/>
    <cellStyle name="40% - Accent5 2 2 3" xfId="2144"/>
    <cellStyle name="40% - Accent5 2 2 4" xfId="2145"/>
    <cellStyle name="40% - Accent5 2 2 5" xfId="2146"/>
    <cellStyle name="40% - Accent5 2 2 6" xfId="2147"/>
    <cellStyle name="40% - Accent5 2 3" xfId="2148"/>
    <cellStyle name="40% - Accent5 2 3 2" xfId="2149"/>
    <cellStyle name="40% - Accent5 2 3 3" xfId="2150"/>
    <cellStyle name="40% - Accent5 2 4" xfId="2151"/>
    <cellStyle name="40% - Accent5 2 5" xfId="2152"/>
    <cellStyle name="40% - Accent5 2 6" xfId="2153"/>
    <cellStyle name="40% - Accent5 2 7" xfId="2154"/>
    <cellStyle name="40% - Accent5 2 8" xfId="2155"/>
    <cellStyle name="40% - Accent5 3" xfId="55"/>
    <cellStyle name="40% - Accent5 3 2" xfId="2156"/>
    <cellStyle name="40% - Accent5 3 2 2" xfId="2157"/>
    <cellStyle name="40% - Accent5 3 2 2 2" xfId="2158"/>
    <cellStyle name="40% - Accent5 3 2 3" xfId="2159"/>
    <cellStyle name="40% - Accent5 3 2 4" xfId="2160"/>
    <cellStyle name="40% - Accent5 3 2 5" xfId="2161"/>
    <cellStyle name="40% - Accent5 3 2 6" xfId="2162"/>
    <cellStyle name="40% - Accent5 3 3" xfId="2163"/>
    <cellStyle name="40% - Accent5 3 3 2" xfId="2164"/>
    <cellStyle name="40% - Accent5 3 3 3" xfId="2165"/>
    <cellStyle name="40% - Accent5 3 4" xfId="2166"/>
    <cellStyle name="40% - Accent5 3 5" xfId="2167"/>
    <cellStyle name="40% - Accent5 3 6" xfId="2168"/>
    <cellStyle name="40% - Accent5 3 7" xfId="2169"/>
    <cellStyle name="40% - Accent5 4" xfId="56"/>
    <cellStyle name="40% - Accent5 4 2" xfId="2170"/>
    <cellStyle name="40% - Accent5 4 2 2" xfId="2171"/>
    <cellStyle name="40% - Accent5 4 2 2 2" xfId="2172"/>
    <cellStyle name="40% - Accent5 4 2 3" xfId="2173"/>
    <cellStyle name="40% - Accent5 4 2 4" xfId="2174"/>
    <cellStyle name="40% - Accent5 4 2 5" xfId="2175"/>
    <cellStyle name="40% - Accent5 4 2 6" xfId="2176"/>
    <cellStyle name="40% - Accent5 4 3" xfId="2177"/>
    <cellStyle name="40% - Accent5 4 3 2" xfId="2178"/>
    <cellStyle name="40% - Accent5 4 3 3" xfId="2179"/>
    <cellStyle name="40% - Accent5 4 4" xfId="2180"/>
    <cellStyle name="40% - Accent5 4 5" xfId="2181"/>
    <cellStyle name="40% - Accent5 4 6" xfId="2182"/>
    <cellStyle name="40% - Accent5 4 7" xfId="2183"/>
    <cellStyle name="40% - Accent5 5" xfId="57"/>
    <cellStyle name="40% - Accent5 5 2" xfId="2184"/>
    <cellStyle name="40% - Accent5 5 2 2" xfId="2185"/>
    <cellStyle name="40% - Accent5 5 2 2 2" xfId="2186"/>
    <cellStyle name="40% - Accent5 5 2 3" xfId="2187"/>
    <cellStyle name="40% - Accent5 5 2 4" xfId="2188"/>
    <cellStyle name="40% - Accent5 5 2 5" xfId="2189"/>
    <cellStyle name="40% - Accent5 5 2 6" xfId="2190"/>
    <cellStyle name="40% - Accent5 5 3" xfId="2191"/>
    <cellStyle name="40% - Accent5 5 3 2" xfId="2192"/>
    <cellStyle name="40% - Accent5 5 3 3" xfId="2193"/>
    <cellStyle name="40% - Accent5 5 4" xfId="2194"/>
    <cellStyle name="40% - Accent5 5 5" xfId="2195"/>
    <cellStyle name="40% - Accent5 5 6" xfId="2196"/>
    <cellStyle name="40% - Accent5 5 7" xfId="2197"/>
    <cellStyle name="40% - Accent5 6" xfId="58"/>
    <cellStyle name="40% - Accent5 6 2" xfId="2198"/>
    <cellStyle name="40% - Accent5 6 2 2" xfId="2199"/>
    <cellStyle name="40% - Accent5 6 2 2 2" xfId="2200"/>
    <cellStyle name="40% - Accent5 6 2 3" xfId="2201"/>
    <cellStyle name="40% - Accent5 6 2 4" xfId="2202"/>
    <cellStyle name="40% - Accent5 6 2 5" xfId="2203"/>
    <cellStyle name="40% - Accent5 6 2 6" xfId="2204"/>
    <cellStyle name="40% - Accent5 6 3" xfId="2205"/>
    <cellStyle name="40% - Accent5 6 3 2" xfId="2206"/>
    <cellStyle name="40% - Accent5 6 3 3" xfId="2207"/>
    <cellStyle name="40% - Accent5 6 4" xfId="2208"/>
    <cellStyle name="40% - Accent5 6 5" xfId="2209"/>
    <cellStyle name="40% - Accent5 6 6" xfId="2210"/>
    <cellStyle name="40% - Accent5 6 7" xfId="2211"/>
    <cellStyle name="40% - Accent5 7" xfId="1190"/>
    <cellStyle name="40% - Accent5 7 2" xfId="2212"/>
    <cellStyle name="40% - Accent5 7 2 2" xfId="2213"/>
    <cellStyle name="40% - Accent5 7 2 3" xfId="2214"/>
    <cellStyle name="40% - Accent5 7 3" xfId="2215"/>
    <cellStyle name="40% - Accent5 7 4" xfId="2216"/>
    <cellStyle name="40% - Accent5 7 5" xfId="2217"/>
    <cellStyle name="40% - Accent5 7 6" xfId="2218"/>
    <cellStyle name="40% - Accent5 8" xfId="2219"/>
    <cellStyle name="40% - Accent5 8 2" xfId="2220"/>
    <cellStyle name="40% - Accent5 8 2 2" xfId="2221"/>
    <cellStyle name="40% - Accent5 8 2 3" xfId="2222"/>
    <cellStyle name="40% - Accent5 8 3" xfId="2223"/>
    <cellStyle name="40% - Accent5 8 4" xfId="2224"/>
    <cellStyle name="40% - Accent5 8 5" xfId="2225"/>
    <cellStyle name="40% - Accent5 8 6" xfId="2226"/>
    <cellStyle name="40% - Accent5 9" xfId="2227"/>
    <cellStyle name="40% - Accent5 9 2" xfId="2228"/>
    <cellStyle name="40% - Accent6" xfId="764" builtinId="51" customBuiltin="1"/>
    <cellStyle name="40% - Accent6 10" xfId="2229"/>
    <cellStyle name="40% - Accent6 2" xfId="59"/>
    <cellStyle name="40% - Accent6 2 2" xfId="2230"/>
    <cellStyle name="40% - Accent6 2 2 2" xfId="2231"/>
    <cellStyle name="40% - Accent6 2 2 2 2" xfId="2232"/>
    <cellStyle name="40% - Accent6 2 2 3" xfId="2233"/>
    <cellStyle name="40% - Accent6 2 2 4" xfId="2234"/>
    <cellStyle name="40% - Accent6 2 2 5" xfId="2235"/>
    <cellStyle name="40% - Accent6 2 2 6" xfId="2236"/>
    <cellStyle name="40% - Accent6 2 3" xfId="2237"/>
    <cellStyle name="40% - Accent6 2 3 2" xfId="2238"/>
    <cellStyle name="40% - Accent6 2 3 3" xfId="2239"/>
    <cellStyle name="40% - Accent6 2 4" xfId="2240"/>
    <cellStyle name="40% - Accent6 2 5" xfId="2241"/>
    <cellStyle name="40% - Accent6 2 6" xfId="2242"/>
    <cellStyle name="40% - Accent6 2 7" xfId="2243"/>
    <cellStyle name="40% - Accent6 2 8" xfId="2244"/>
    <cellStyle name="40% - Accent6 3" xfId="60"/>
    <cellStyle name="40% - Accent6 3 2" xfId="2245"/>
    <cellStyle name="40% - Accent6 3 2 2" xfId="2246"/>
    <cellStyle name="40% - Accent6 3 2 2 2" xfId="2247"/>
    <cellStyle name="40% - Accent6 3 2 3" xfId="2248"/>
    <cellStyle name="40% - Accent6 3 2 4" xfId="2249"/>
    <cellStyle name="40% - Accent6 3 2 5" xfId="2250"/>
    <cellStyle name="40% - Accent6 3 2 6" xfId="2251"/>
    <cellStyle name="40% - Accent6 3 3" xfId="2252"/>
    <cellStyle name="40% - Accent6 3 3 2" xfId="2253"/>
    <cellStyle name="40% - Accent6 3 3 3" xfId="2254"/>
    <cellStyle name="40% - Accent6 3 4" xfId="2255"/>
    <cellStyle name="40% - Accent6 3 5" xfId="2256"/>
    <cellStyle name="40% - Accent6 3 6" xfId="2257"/>
    <cellStyle name="40% - Accent6 3 7" xfId="2258"/>
    <cellStyle name="40% - Accent6 4" xfId="61"/>
    <cellStyle name="40% - Accent6 4 2" xfId="2259"/>
    <cellStyle name="40% - Accent6 4 2 2" xfId="2260"/>
    <cellStyle name="40% - Accent6 4 2 2 2" xfId="2261"/>
    <cellStyle name="40% - Accent6 4 2 3" xfId="2262"/>
    <cellStyle name="40% - Accent6 4 2 4" xfId="2263"/>
    <cellStyle name="40% - Accent6 4 2 5" xfId="2264"/>
    <cellStyle name="40% - Accent6 4 2 6" xfId="2265"/>
    <cellStyle name="40% - Accent6 4 3" xfId="2266"/>
    <cellStyle name="40% - Accent6 4 3 2" xfId="2267"/>
    <cellStyle name="40% - Accent6 4 3 3" xfId="2268"/>
    <cellStyle name="40% - Accent6 4 4" xfId="2269"/>
    <cellStyle name="40% - Accent6 4 5" xfId="2270"/>
    <cellStyle name="40% - Accent6 4 6" xfId="2271"/>
    <cellStyle name="40% - Accent6 4 7" xfId="2272"/>
    <cellStyle name="40% - Accent6 5" xfId="62"/>
    <cellStyle name="40% - Accent6 5 2" xfId="2273"/>
    <cellStyle name="40% - Accent6 5 2 2" xfId="2274"/>
    <cellStyle name="40% - Accent6 5 2 2 2" xfId="2275"/>
    <cellStyle name="40% - Accent6 5 2 3" xfId="2276"/>
    <cellStyle name="40% - Accent6 5 2 4" xfId="2277"/>
    <cellStyle name="40% - Accent6 5 2 5" xfId="2278"/>
    <cellStyle name="40% - Accent6 5 2 6" xfId="2279"/>
    <cellStyle name="40% - Accent6 5 3" xfId="2280"/>
    <cellStyle name="40% - Accent6 5 3 2" xfId="2281"/>
    <cellStyle name="40% - Accent6 5 3 3" xfId="2282"/>
    <cellStyle name="40% - Accent6 5 4" xfId="2283"/>
    <cellStyle name="40% - Accent6 5 5" xfId="2284"/>
    <cellStyle name="40% - Accent6 5 6" xfId="2285"/>
    <cellStyle name="40% - Accent6 5 7" xfId="2286"/>
    <cellStyle name="40% - Accent6 6" xfId="63"/>
    <cellStyle name="40% - Accent6 6 2" xfId="2287"/>
    <cellStyle name="40% - Accent6 6 2 2" xfId="2288"/>
    <cellStyle name="40% - Accent6 6 2 2 2" xfId="2289"/>
    <cellStyle name="40% - Accent6 6 2 3" xfId="2290"/>
    <cellStyle name="40% - Accent6 6 2 4" xfId="2291"/>
    <cellStyle name="40% - Accent6 6 2 5" xfId="2292"/>
    <cellStyle name="40% - Accent6 6 2 6" xfId="2293"/>
    <cellStyle name="40% - Accent6 6 3" xfId="2294"/>
    <cellStyle name="40% - Accent6 6 3 2" xfId="2295"/>
    <cellStyle name="40% - Accent6 6 3 3" xfId="2296"/>
    <cellStyle name="40% - Accent6 6 4" xfId="2297"/>
    <cellStyle name="40% - Accent6 6 5" xfId="2298"/>
    <cellStyle name="40% - Accent6 6 6" xfId="2299"/>
    <cellStyle name="40% - Accent6 6 7" xfId="2300"/>
    <cellStyle name="40% - Accent6 7" xfId="1192"/>
    <cellStyle name="40% - Accent6 7 2" xfId="2301"/>
    <cellStyle name="40% - Accent6 7 2 2" xfId="2302"/>
    <cellStyle name="40% - Accent6 7 2 3" xfId="2303"/>
    <cellStyle name="40% - Accent6 7 3" xfId="2304"/>
    <cellStyle name="40% - Accent6 7 4" xfId="2305"/>
    <cellStyle name="40% - Accent6 7 5" xfId="2306"/>
    <cellStyle name="40% - Accent6 7 6" xfId="2307"/>
    <cellStyle name="40% - Accent6 8" xfId="2308"/>
    <cellStyle name="40% - Accent6 8 2" xfId="2309"/>
    <cellStyle name="40% - Accent6 8 2 2" xfId="2310"/>
    <cellStyle name="40% - Accent6 8 2 3" xfId="2311"/>
    <cellStyle name="40% - Accent6 8 3" xfId="2312"/>
    <cellStyle name="40% - Accent6 8 4" xfId="2313"/>
    <cellStyle name="40% - Accent6 8 5" xfId="2314"/>
    <cellStyle name="40% - Accent6 8 6" xfId="2315"/>
    <cellStyle name="40% - Accent6 9" xfId="2316"/>
    <cellStyle name="40% - Accent6 9 2" xfId="2317"/>
    <cellStyle name="5 in (Normal)" xfId="2318"/>
    <cellStyle name="5 in (Normal) 2" xfId="2319"/>
    <cellStyle name="5 in (Normal) 2 2" xfId="2320"/>
    <cellStyle name="5 in (Normal) 3" xfId="2321"/>
    <cellStyle name="60% - Accent1" xfId="745" builtinId="32" customBuiltin="1"/>
    <cellStyle name="60% - Accent1 2" xfId="144"/>
    <cellStyle name="60% - Accent1 2 2" xfId="2322"/>
    <cellStyle name="60% - Accent1 2 3" xfId="2323"/>
    <cellStyle name="60% - Accent1 3" xfId="2324"/>
    <cellStyle name="60% - Accent1 3 2" xfId="2325"/>
    <cellStyle name="60% - Accent1 4" xfId="2326"/>
    <cellStyle name="60% - Accent1 4 2" xfId="2327"/>
    <cellStyle name="60% - Accent1 5" xfId="2328"/>
    <cellStyle name="60% - Accent1 5 2" xfId="2329"/>
    <cellStyle name="60% - Accent1 6" xfId="2330"/>
    <cellStyle name="60% - Accent1 7" xfId="2331"/>
    <cellStyle name="60% - Accent1 8" xfId="2332"/>
    <cellStyle name="60% - Accent2" xfId="749" builtinId="36" customBuiltin="1"/>
    <cellStyle name="60% - Accent2 2" xfId="145"/>
    <cellStyle name="60% - Accent2 2 2" xfId="2333"/>
    <cellStyle name="60% - Accent2 3" xfId="2334"/>
    <cellStyle name="60% - Accent2 3 2" xfId="2335"/>
    <cellStyle name="60% - Accent2 4" xfId="2336"/>
    <cellStyle name="60% - Accent2 4 2" xfId="2337"/>
    <cellStyle name="60% - Accent2 5" xfId="2338"/>
    <cellStyle name="60% - Accent2 6" xfId="2339"/>
    <cellStyle name="60% - Accent2 7" xfId="2340"/>
    <cellStyle name="60% - Accent2 8" xfId="2341"/>
    <cellStyle name="60% - Accent3" xfId="753" builtinId="40" customBuiltin="1"/>
    <cellStyle name="60% - Accent3 2" xfId="146"/>
    <cellStyle name="60% - Accent3 2 2" xfId="2342"/>
    <cellStyle name="60% - Accent3 3" xfId="2343"/>
    <cellStyle name="60% - Accent3 3 2" xfId="2344"/>
    <cellStyle name="60% - Accent3 4" xfId="2345"/>
    <cellStyle name="60% - Accent3 4 2" xfId="2346"/>
    <cellStyle name="60% - Accent3 5" xfId="2347"/>
    <cellStyle name="60% - Accent3 5 2" xfId="2348"/>
    <cellStyle name="60% - Accent3 6" xfId="2349"/>
    <cellStyle name="60% - Accent3 7" xfId="2350"/>
    <cellStyle name="60% - Accent3 8" xfId="2351"/>
    <cellStyle name="60% - Accent4" xfId="757" builtinId="44" customBuiltin="1"/>
    <cellStyle name="60% - Accent4 2" xfId="147"/>
    <cellStyle name="60% - Accent4 2 2" xfId="2352"/>
    <cellStyle name="60% - Accent4 3" xfId="2353"/>
    <cellStyle name="60% - Accent4 3 2" xfId="2354"/>
    <cellStyle name="60% - Accent4 4" xfId="2355"/>
    <cellStyle name="60% - Accent4 4 2" xfId="2356"/>
    <cellStyle name="60% - Accent4 5" xfId="2357"/>
    <cellStyle name="60% - Accent4 5 2" xfId="2358"/>
    <cellStyle name="60% - Accent4 6" xfId="2359"/>
    <cellStyle name="60% - Accent4 7" xfId="2360"/>
    <cellStyle name="60% - Accent4 8" xfId="2361"/>
    <cellStyle name="60% - Accent5" xfId="761" builtinId="48" customBuiltin="1"/>
    <cellStyle name="60% - Accent5 2" xfId="148"/>
    <cellStyle name="60% - Accent5 2 2" xfId="2362"/>
    <cellStyle name="60% - Accent5 3" xfId="2363"/>
    <cellStyle name="60% - Accent5 3 2" xfId="2364"/>
    <cellStyle name="60% - Accent5 4" xfId="2365"/>
    <cellStyle name="60% - Accent5 4 2" xfId="2366"/>
    <cellStyle name="60% - Accent5 5" xfId="2367"/>
    <cellStyle name="60% - Accent5 6" xfId="2368"/>
    <cellStyle name="60% - Accent5 7" xfId="2369"/>
    <cellStyle name="60% - Accent5 8" xfId="2370"/>
    <cellStyle name="60% - Accent6" xfId="765" builtinId="52" customBuiltin="1"/>
    <cellStyle name="60% - Accent6 2" xfId="149"/>
    <cellStyle name="60% - Accent6 2 2" xfId="2371"/>
    <cellStyle name="60% - Accent6 3" xfId="2372"/>
    <cellStyle name="60% - Accent6 3 2" xfId="2373"/>
    <cellStyle name="60% - Accent6 4" xfId="2374"/>
    <cellStyle name="60% - Accent6 4 2" xfId="2375"/>
    <cellStyle name="60% - Accent6 5" xfId="2376"/>
    <cellStyle name="60% - Accent6 5 2" xfId="2377"/>
    <cellStyle name="60% - Accent6 6" xfId="2378"/>
    <cellStyle name="60% - Accent6 7" xfId="2379"/>
    <cellStyle name="60% - Accent6 8" xfId="2380"/>
    <cellStyle name="Accent1" xfId="742" builtinId="29" customBuiltin="1"/>
    <cellStyle name="Accent1 - 20%" xfId="150"/>
    <cellStyle name="Accent1 - 40%" xfId="151"/>
    <cellStyle name="Accent1 - 60%" xfId="152"/>
    <cellStyle name="Accent1 10" xfId="153"/>
    <cellStyle name="Accent1 11" xfId="154"/>
    <cellStyle name="Accent1 12" xfId="155"/>
    <cellStyle name="Accent1 13" xfId="156"/>
    <cellStyle name="Accent1 14" xfId="157"/>
    <cellStyle name="Accent1 15" xfId="158"/>
    <cellStyle name="Accent1 16" xfId="159"/>
    <cellStyle name="Accent1 17" xfId="160"/>
    <cellStyle name="Accent1 18" xfId="161"/>
    <cellStyle name="Accent1 19" xfId="162"/>
    <cellStyle name="Accent1 2" xfId="163"/>
    <cellStyle name="Accent1 2 2" xfId="2381"/>
    <cellStyle name="Accent1 20" xfId="164"/>
    <cellStyle name="Accent1 21" xfId="165"/>
    <cellStyle name="Accent1 22" xfId="166"/>
    <cellStyle name="Accent1 23" xfId="167"/>
    <cellStyle name="Accent1 24" xfId="168"/>
    <cellStyle name="Accent1 25" xfId="169"/>
    <cellStyle name="Accent1 26" xfId="170"/>
    <cellStyle name="Accent1 27" xfId="7571"/>
    <cellStyle name="Accent1 28" xfId="7572"/>
    <cellStyle name="Accent1 29" xfId="7573"/>
    <cellStyle name="Accent1 3" xfId="171"/>
    <cellStyle name="Accent1 3 2" xfId="2382"/>
    <cellStyle name="Accent1 3 3" xfId="2383"/>
    <cellStyle name="Accent1 30" xfId="7574"/>
    <cellStyle name="Accent1 31" xfId="7575"/>
    <cellStyle name="Accent1 32" xfId="7576"/>
    <cellStyle name="Accent1 33" xfId="7577"/>
    <cellStyle name="Accent1 34" xfId="7578"/>
    <cellStyle name="Accent1 35" xfId="7579"/>
    <cellStyle name="Accent1 36" xfId="7580"/>
    <cellStyle name="Accent1 37" xfId="7581"/>
    <cellStyle name="Accent1 4" xfId="172"/>
    <cellStyle name="Accent1 4 2" xfId="2384"/>
    <cellStyle name="Accent1 4 3" xfId="2385"/>
    <cellStyle name="Accent1 5" xfId="173"/>
    <cellStyle name="Accent1 5 2" xfId="2386"/>
    <cellStyle name="Accent1 5 3" xfId="2387"/>
    <cellStyle name="Accent1 6" xfId="174"/>
    <cellStyle name="Accent1 6 2" xfId="2388"/>
    <cellStyle name="Accent1 6 3" xfId="2389"/>
    <cellStyle name="Accent1 7" xfId="175"/>
    <cellStyle name="Accent1 7 2" xfId="2390"/>
    <cellStyle name="Accent1 7 3" xfId="2391"/>
    <cellStyle name="Accent1 8" xfId="176"/>
    <cellStyle name="Accent1 8 2" xfId="2392"/>
    <cellStyle name="Accent1 9" xfId="177"/>
    <cellStyle name="Accent2" xfId="746" builtinId="33" customBuiltin="1"/>
    <cellStyle name="Accent2 - 20%" xfId="178"/>
    <cellStyle name="Accent2 - 40%" xfId="179"/>
    <cellStyle name="Accent2 - 60%" xfId="180"/>
    <cellStyle name="Accent2 10" xfId="181"/>
    <cellStyle name="Accent2 11" xfId="182"/>
    <cellStyle name="Accent2 12" xfId="183"/>
    <cellStyle name="Accent2 13" xfId="184"/>
    <cellStyle name="Accent2 14" xfId="185"/>
    <cellStyle name="Accent2 15" xfId="186"/>
    <cellStyle name="Accent2 16" xfId="187"/>
    <cellStyle name="Accent2 17" xfId="188"/>
    <cellStyle name="Accent2 18" xfId="189"/>
    <cellStyle name="Accent2 19" xfId="190"/>
    <cellStyle name="Accent2 2" xfId="191"/>
    <cellStyle name="Accent2 2 2" xfId="2393"/>
    <cellStyle name="Accent2 20" xfId="192"/>
    <cellStyle name="Accent2 21" xfId="193"/>
    <cellStyle name="Accent2 22" xfId="194"/>
    <cellStyle name="Accent2 23" xfId="195"/>
    <cellStyle name="Accent2 24" xfId="196"/>
    <cellStyle name="Accent2 25" xfId="197"/>
    <cellStyle name="Accent2 26" xfId="198"/>
    <cellStyle name="Accent2 27" xfId="7582"/>
    <cellStyle name="Accent2 28" xfId="7583"/>
    <cellStyle name="Accent2 29" xfId="7584"/>
    <cellStyle name="Accent2 3" xfId="199"/>
    <cellStyle name="Accent2 3 2" xfId="2394"/>
    <cellStyle name="Accent2 3 3" xfId="2395"/>
    <cellStyle name="Accent2 30" xfId="7585"/>
    <cellStyle name="Accent2 31" xfId="7586"/>
    <cellStyle name="Accent2 32" xfId="7587"/>
    <cellStyle name="Accent2 33" xfId="7588"/>
    <cellStyle name="Accent2 34" xfId="7589"/>
    <cellStyle name="Accent2 35" xfId="7590"/>
    <cellStyle name="Accent2 36" xfId="7591"/>
    <cellStyle name="Accent2 37" xfId="7592"/>
    <cellStyle name="Accent2 4" xfId="200"/>
    <cellStyle name="Accent2 4 2" xfId="2396"/>
    <cellStyle name="Accent2 4 3" xfId="2397"/>
    <cellStyle name="Accent2 5" xfId="201"/>
    <cellStyle name="Accent2 5 2" xfId="2398"/>
    <cellStyle name="Accent2 5 3" xfId="2399"/>
    <cellStyle name="Accent2 6" xfId="202"/>
    <cellStyle name="Accent2 6 2" xfId="2400"/>
    <cellStyle name="Accent2 6 3" xfId="2401"/>
    <cellStyle name="Accent2 7" xfId="203"/>
    <cellStyle name="Accent2 7 2" xfId="2402"/>
    <cellStyle name="Accent2 8" xfId="204"/>
    <cellStyle name="Accent2 8 2" xfId="2403"/>
    <cellStyle name="Accent2 9" xfId="205"/>
    <cellStyle name="Accent3" xfId="750" builtinId="37" customBuiltin="1"/>
    <cellStyle name="Accent3 - 20%" xfId="206"/>
    <cellStyle name="Accent3 - 40%" xfId="207"/>
    <cellStyle name="Accent3 - 60%" xfId="208"/>
    <cellStyle name="Accent3 10" xfId="209"/>
    <cellStyle name="Accent3 11" xfId="210"/>
    <cellStyle name="Accent3 12" xfId="211"/>
    <cellStyle name="Accent3 13" xfId="212"/>
    <cellStyle name="Accent3 14" xfId="213"/>
    <cellStyle name="Accent3 15" xfId="214"/>
    <cellStyle name="Accent3 16" xfId="215"/>
    <cellStyle name="Accent3 17" xfId="216"/>
    <cellStyle name="Accent3 18" xfId="217"/>
    <cellStyle name="Accent3 19" xfId="218"/>
    <cellStyle name="Accent3 2" xfId="219"/>
    <cellStyle name="Accent3 2 2" xfId="2404"/>
    <cellStyle name="Accent3 20" xfId="220"/>
    <cellStyle name="Accent3 21" xfId="221"/>
    <cellStyle name="Accent3 22" xfId="222"/>
    <cellStyle name="Accent3 23" xfId="223"/>
    <cellStyle name="Accent3 24" xfId="224"/>
    <cellStyle name="Accent3 25" xfId="225"/>
    <cellStyle name="Accent3 26" xfId="226"/>
    <cellStyle name="Accent3 27" xfId="7593"/>
    <cellStyle name="Accent3 28" xfId="7594"/>
    <cellStyle name="Accent3 29" xfId="7595"/>
    <cellStyle name="Accent3 3" xfId="227"/>
    <cellStyle name="Accent3 3 2" xfId="2405"/>
    <cellStyle name="Accent3 3 3" xfId="2406"/>
    <cellStyle name="Accent3 30" xfId="7596"/>
    <cellStyle name="Accent3 31" xfId="7597"/>
    <cellStyle name="Accent3 32" xfId="7598"/>
    <cellStyle name="Accent3 33" xfId="7599"/>
    <cellStyle name="Accent3 34" xfId="7600"/>
    <cellStyle name="Accent3 35" xfId="7601"/>
    <cellStyle name="Accent3 36" xfId="7602"/>
    <cellStyle name="Accent3 37" xfId="7603"/>
    <cellStyle name="Accent3 4" xfId="228"/>
    <cellStyle name="Accent3 4 2" xfId="2407"/>
    <cellStyle name="Accent3 4 3" xfId="2408"/>
    <cellStyle name="Accent3 5" xfId="229"/>
    <cellStyle name="Accent3 5 2" xfId="2409"/>
    <cellStyle name="Accent3 5 3" xfId="2410"/>
    <cellStyle name="Accent3 6" xfId="230"/>
    <cellStyle name="Accent3 6 2" xfId="2411"/>
    <cellStyle name="Accent3 6 3" xfId="2412"/>
    <cellStyle name="Accent3 7" xfId="231"/>
    <cellStyle name="Accent3 7 2" xfId="2413"/>
    <cellStyle name="Accent3 8" xfId="232"/>
    <cellStyle name="Accent3 8 2" xfId="2414"/>
    <cellStyle name="Accent3 9" xfId="233"/>
    <cellStyle name="Accent4" xfId="754" builtinId="41" customBuiltin="1"/>
    <cellStyle name="Accent4 - 20%" xfId="234"/>
    <cellStyle name="Accent4 - 40%" xfId="235"/>
    <cellStyle name="Accent4 - 60%" xfId="236"/>
    <cellStyle name="Accent4 10" xfId="237"/>
    <cellStyle name="Accent4 11" xfId="238"/>
    <cellStyle name="Accent4 12" xfId="239"/>
    <cellStyle name="Accent4 13" xfId="240"/>
    <cellStyle name="Accent4 14" xfId="241"/>
    <cellStyle name="Accent4 15" xfId="242"/>
    <cellStyle name="Accent4 16" xfId="243"/>
    <cellStyle name="Accent4 17" xfId="244"/>
    <cellStyle name="Accent4 18" xfId="245"/>
    <cellStyle name="Accent4 19" xfId="246"/>
    <cellStyle name="Accent4 2" xfId="247"/>
    <cellStyle name="Accent4 2 2" xfId="2415"/>
    <cellStyle name="Accent4 20" xfId="248"/>
    <cellStyle name="Accent4 21" xfId="249"/>
    <cellStyle name="Accent4 22" xfId="250"/>
    <cellStyle name="Accent4 23" xfId="251"/>
    <cellStyle name="Accent4 24" xfId="252"/>
    <cellStyle name="Accent4 25" xfId="253"/>
    <cellStyle name="Accent4 26" xfId="254"/>
    <cellStyle name="Accent4 27" xfId="7604"/>
    <cellStyle name="Accent4 28" xfId="7605"/>
    <cellStyle name="Accent4 29" xfId="7606"/>
    <cellStyle name="Accent4 3" xfId="255"/>
    <cellStyle name="Accent4 3 2" xfId="2416"/>
    <cellStyle name="Accent4 3 3" xfId="2417"/>
    <cellStyle name="Accent4 30" xfId="7607"/>
    <cellStyle name="Accent4 31" xfId="7608"/>
    <cellStyle name="Accent4 32" xfId="7609"/>
    <cellStyle name="Accent4 33" xfId="7610"/>
    <cellStyle name="Accent4 34" xfId="7611"/>
    <cellStyle name="Accent4 35" xfId="7612"/>
    <cellStyle name="Accent4 36" xfId="7613"/>
    <cellStyle name="Accent4 37" xfId="7614"/>
    <cellStyle name="Accent4 4" xfId="256"/>
    <cellStyle name="Accent4 4 2" xfId="2418"/>
    <cellStyle name="Accent4 4 3" xfId="2419"/>
    <cellStyle name="Accent4 5" xfId="257"/>
    <cellStyle name="Accent4 5 2" xfId="2420"/>
    <cellStyle name="Accent4 5 3" xfId="2421"/>
    <cellStyle name="Accent4 6" xfId="258"/>
    <cellStyle name="Accent4 6 2" xfId="2422"/>
    <cellStyle name="Accent4 6 3" xfId="2423"/>
    <cellStyle name="Accent4 7" xfId="259"/>
    <cellStyle name="Accent4 7 2" xfId="2424"/>
    <cellStyle name="Accent4 7 3" xfId="2425"/>
    <cellStyle name="Accent4 8" xfId="260"/>
    <cellStyle name="Accent4 8 2" xfId="2426"/>
    <cellStyle name="Accent4 9" xfId="261"/>
    <cellStyle name="Accent5" xfId="758" builtinId="45" customBuiltin="1"/>
    <cellStyle name="Accent5 - 20%" xfId="262"/>
    <cellStyle name="Accent5 - 40%" xfId="263"/>
    <cellStyle name="Accent5 - 60%" xfId="264"/>
    <cellStyle name="Accent5 10" xfId="265"/>
    <cellStyle name="Accent5 11" xfId="266"/>
    <cellStyle name="Accent5 12" xfId="267"/>
    <cellStyle name="Accent5 13" xfId="268"/>
    <cellStyle name="Accent5 14" xfId="269"/>
    <cellStyle name="Accent5 15" xfId="270"/>
    <cellStyle name="Accent5 16" xfId="271"/>
    <cellStyle name="Accent5 17" xfId="272"/>
    <cellStyle name="Accent5 18" xfId="273"/>
    <cellStyle name="Accent5 19" xfId="274"/>
    <cellStyle name="Accent5 2" xfId="275"/>
    <cellStyle name="Accent5 2 2" xfId="2427"/>
    <cellStyle name="Accent5 20" xfId="276"/>
    <cellStyle name="Accent5 21" xfId="277"/>
    <cellStyle name="Accent5 22" xfId="278"/>
    <cellStyle name="Accent5 23" xfId="279"/>
    <cellStyle name="Accent5 24" xfId="280"/>
    <cellStyle name="Accent5 25" xfId="281"/>
    <cellStyle name="Accent5 26" xfId="282"/>
    <cellStyle name="Accent5 27" xfId="7615"/>
    <cellStyle name="Accent5 28" xfId="7616"/>
    <cellStyle name="Accent5 29" xfId="7617"/>
    <cellStyle name="Accent5 3" xfId="283"/>
    <cellStyle name="Accent5 3 2" xfId="2428"/>
    <cellStyle name="Accent5 3 3" xfId="2429"/>
    <cellStyle name="Accent5 30" xfId="7618"/>
    <cellStyle name="Accent5 31" xfId="7619"/>
    <cellStyle name="Accent5 32" xfId="7620"/>
    <cellStyle name="Accent5 33" xfId="7621"/>
    <cellStyle name="Accent5 34" xfId="7622"/>
    <cellStyle name="Accent5 35" xfId="7623"/>
    <cellStyle name="Accent5 36" xfId="7624"/>
    <cellStyle name="Accent5 37" xfId="7625"/>
    <cellStyle name="Accent5 4" xfId="284"/>
    <cellStyle name="Accent5 4 2" xfId="2430"/>
    <cellStyle name="Accent5 4 3" xfId="2431"/>
    <cellStyle name="Accent5 5" xfId="285"/>
    <cellStyle name="Accent5 5 2" xfId="2432"/>
    <cellStyle name="Accent5 5 3" xfId="2433"/>
    <cellStyle name="Accent5 6" xfId="286"/>
    <cellStyle name="Accent5 6 2" xfId="2434"/>
    <cellStyle name="Accent5 6 3" xfId="2435"/>
    <cellStyle name="Accent5 7" xfId="287"/>
    <cellStyle name="Accent5 7 2" xfId="2436"/>
    <cellStyle name="Accent5 8" xfId="288"/>
    <cellStyle name="Accent5 8 2" xfId="2437"/>
    <cellStyle name="Accent5 9" xfId="289"/>
    <cellStyle name="Accent6" xfId="762" builtinId="49" customBuiltin="1"/>
    <cellStyle name="Accent6 - 20%" xfId="290"/>
    <cellStyle name="Accent6 - 40%" xfId="291"/>
    <cellStyle name="Accent6 - 60%" xfId="292"/>
    <cellStyle name="Accent6 10" xfId="293"/>
    <cellStyle name="Accent6 11" xfId="294"/>
    <cellStyle name="Accent6 12" xfId="295"/>
    <cellStyle name="Accent6 13" xfId="296"/>
    <cellStyle name="Accent6 14" xfId="297"/>
    <cellStyle name="Accent6 15" xfId="298"/>
    <cellStyle name="Accent6 16" xfId="299"/>
    <cellStyle name="Accent6 17" xfId="300"/>
    <cellStyle name="Accent6 18" xfId="301"/>
    <cellStyle name="Accent6 19" xfId="302"/>
    <cellStyle name="Accent6 2" xfId="303"/>
    <cellStyle name="Accent6 2 2" xfId="2438"/>
    <cellStyle name="Accent6 20" xfId="304"/>
    <cellStyle name="Accent6 21" xfId="305"/>
    <cellStyle name="Accent6 22" xfId="306"/>
    <cellStyle name="Accent6 23" xfId="307"/>
    <cellStyle name="Accent6 24" xfId="308"/>
    <cellStyle name="Accent6 25" xfId="309"/>
    <cellStyle name="Accent6 26" xfId="310"/>
    <cellStyle name="Accent6 27" xfId="7626"/>
    <cellStyle name="Accent6 28" xfId="7627"/>
    <cellStyle name="Accent6 29" xfId="7628"/>
    <cellStyle name="Accent6 3" xfId="311"/>
    <cellStyle name="Accent6 3 2" xfId="2439"/>
    <cellStyle name="Accent6 3 3" xfId="2440"/>
    <cellStyle name="Accent6 30" xfId="7629"/>
    <cellStyle name="Accent6 31" xfId="7630"/>
    <cellStyle name="Accent6 32" xfId="7631"/>
    <cellStyle name="Accent6 33" xfId="7632"/>
    <cellStyle name="Accent6 34" xfId="7633"/>
    <cellStyle name="Accent6 35" xfId="7634"/>
    <cellStyle name="Accent6 36" xfId="7635"/>
    <cellStyle name="Accent6 37" xfId="7636"/>
    <cellStyle name="Accent6 4" xfId="312"/>
    <cellStyle name="Accent6 4 2" xfId="2441"/>
    <cellStyle name="Accent6 4 3" xfId="2442"/>
    <cellStyle name="Accent6 5" xfId="313"/>
    <cellStyle name="Accent6 5 2" xfId="2443"/>
    <cellStyle name="Accent6 5 3" xfId="2444"/>
    <cellStyle name="Accent6 6" xfId="314"/>
    <cellStyle name="Accent6 6 2" xfId="2445"/>
    <cellStyle name="Accent6 6 3" xfId="2446"/>
    <cellStyle name="Accent6 7" xfId="315"/>
    <cellStyle name="Accent6 7 2" xfId="2447"/>
    <cellStyle name="Accent6 7 3" xfId="2448"/>
    <cellStyle name="Accent6 8" xfId="316"/>
    <cellStyle name="Accent6 8 2" xfId="2449"/>
    <cellStyle name="Accent6 9" xfId="317"/>
    <cellStyle name="Actual Date" xfId="2450"/>
    <cellStyle name="Actual Date 2" xfId="2451"/>
    <cellStyle name="Actual Date 2 2" xfId="2452"/>
    <cellStyle name="Actual Date 3" xfId="2453"/>
    <cellStyle name="Actual Date 3 2" xfId="2454"/>
    <cellStyle name="Actual Date 4" xfId="2455"/>
    <cellStyle name="Actual Date_2010-2012 Program Workbook_Incent_FS" xfId="2456"/>
    <cellStyle name="Array Enter" xfId="2457"/>
    <cellStyle name="Bad" xfId="732" builtinId="27" customBuiltin="1"/>
    <cellStyle name="Bad 2" xfId="318"/>
    <cellStyle name="Bad 2 2" xfId="2458"/>
    <cellStyle name="Bad 3" xfId="2459"/>
    <cellStyle name="Bad 3 2" xfId="2460"/>
    <cellStyle name="Bad 4" xfId="2461"/>
    <cellStyle name="Bad 4 2" xfId="2462"/>
    <cellStyle name="Bad 5" xfId="2463"/>
    <cellStyle name="Bad 5 2" xfId="2464"/>
    <cellStyle name="Bad 6" xfId="2465"/>
    <cellStyle name="Bad 6 2" xfId="2466"/>
    <cellStyle name="Bad 7" xfId="2467"/>
    <cellStyle name="Bad 8" xfId="2468"/>
    <cellStyle name="Bad 9" xfId="2469"/>
    <cellStyle name="basic" xfId="2470"/>
    <cellStyle name="billion" xfId="2471"/>
    <cellStyle name="billion 2" xfId="2472"/>
    <cellStyle name="billion 2 2" xfId="2473"/>
    <cellStyle name="billion 3" xfId="2474"/>
    <cellStyle name="Biomass" xfId="2475"/>
    <cellStyle name="Calc Currency (0)" xfId="2476"/>
    <cellStyle name="Calculation" xfId="736" builtinId="22" customBuiltin="1"/>
    <cellStyle name="Calculation 2" xfId="319"/>
    <cellStyle name="Calculation 2 2" xfId="2477"/>
    <cellStyle name="Calculation 2 3" xfId="2478"/>
    <cellStyle name="Calculation 3" xfId="2479"/>
    <cellStyle name="Calculation 3 2" xfId="2480"/>
    <cellStyle name="Calculation 4" xfId="2481"/>
    <cellStyle name="Calculation 4 2" xfId="2482"/>
    <cellStyle name="Calculation 5" xfId="2483"/>
    <cellStyle name="Calculation 5 2" xfId="2484"/>
    <cellStyle name="Calculation 6" xfId="2485"/>
    <cellStyle name="Calculation 6 2" xfId="2486"/>
    <cellStyle name="Calculation 7" xfId="2487"/>
    <cellStyle name="Calculation 7 2" xfId="2488"/>
    <cellStyle name="Calculation 8" xfId="2489"/>
    <cellStyle name="Charts Background" xfId="2490"/>
    <cellStyle name="Check Cell" xfId="738" builtinId="23" customBuiltin="1"/>
    <cellStyle name="Check Cell 2" xfId="320"/>
    <cellStyle name="Check Cell 2 2" xfId="2491"/>
    <cellStyle name="Check Cell 3" xfId="2492"/>
    <cellStyle name="Check Cell 3 2" xfId="2493"/>
    <cellStyle name="Check Cell 4" xfId="2494"/>
    <cellStyle name="Check Cell 4 2" xfId="2495"/>
    <cellStyle name="Check Cell 5" xfId="2496"/>
    <cellStyle name="Check Cell 5 2" xfId="2497"/>
    <cellStyle name="Check Cell 6" xfId="2498"/>
    <cellStyle name="Check Cell 7" xfId="2499"/>
    <cellStyle name="Check Cell 8" xfId="2500"/>
    <cellStyle name="Comma" xfId="1" builtinId="3"/>
    <cellStyle name="Comma  - Style1" xfId="2501"/>
    <cellStyle name="Comma  - Style2" xfId="2502"/>
    <cellStyle name="Comma  - Style3" xfId="2503"/>
    <cellStyle name="Comma  - Style4" xfId="2504"/>
    <cellStyle name="Comma  - Style5" xfId="2505"/>
    <cellStyle name="Comma  - Style6" xfId="2506"/>
    <cellStyle name="Comma  - Style7" xfId="2507"/>
    <cellStyle name="Comma  - Style8" xfId="2508"/>
    <cellStyle name="Comma [0] 2" xfId="2509"/>
    <cellStyle name="Comma [0] 3" xfId="2510"/>
    <cellStyle name="Comma [0] 3 2" xfId="2511"/>
    <cellStyle name="Comma [0] 4" xfId="2512"/>
    <cellStyle name="Comma [0] 5" xfId="2513"/>
    <cellStyle name="Comma [0] 5 2" xfId="2514"/>
    <cellStyle name="Comma [0] 6" xfId="2515"/>
    <cellStyle name="Comma [0] 7" xfId="2516"/>
    <cellStyle name="Comma 10" xfId="2517"/>
    <cellStyle name="Comma 10 2" xfId="2518"/>
    <cellStyle name="Comma 10 2 2" xfId="2519"/>
    <cellStyle name="Comma 10 2 3" xfId="2520"/>
    <cellStyle name="Comma 10 3" xfId="2521"/>
    <cellStyle name="Comma 10 4" xfId="2522"/>
    <cellStyle name="Comma 11" xfId="2523"/>
    <cellStyle name="Comma 11 2" xfId="2524"/>
    <cellStyle name="Comma 11 2 2" xfId="2525"/>
    <cellStyle name="Comma 11 2 2 2" xfId="2526"/>
    <cellStyle name="Comma 11 2 2 2 2" xfId="2527"/>
    <cellStyle name="Comma 11 2 2 3" xfId="2528"/>
    <cellStyle name="Comma 11 2 3" xfId="2529"/>
    <cellStyle name="Comma 11 2 3 2" xfId="2530"/>
    <cellStyle name="Comma 11 2 4" xfId="2531"/>
    <cellStyle name="Comma 11 3" xfId="2532"/>
    <cellStyle name="Comma 11 3 2" xfId="2533"/>
    <cellStyle name="Comma 11 4" xfId="2534"/>
    <cellStyle name="Comma 11 5" xfId="2535"/>
    <cellStyle name="Comma 12" xfId="2536"/>
    <cellStyle name="Comma 12 2" xfId="2537"/>
    <cellStyle name="Comma 12 2 2" xfId="2538"/>
    <cellStyle name="Comma 12 2 2 2" xfId="2539"/>
    <cellStyle name="Comma 12 2 3" xfId="2540"/>
    <cellStyle name="Comma 12 3" xfId="2541"/>
    <cellStyle name="Comma 12 3 2" xfId="2542"/>
    <cellStyle name="Comma 12 4" xfId="2543"/>
    <cellStyle name="Comma 12 5" xfId="2544"/>
    <cellStyle name="Comma 13" xfId="2545"/>
    <cellStyle name="Comma 13 2" xfId="2546"/>
    <cellStyle name="Comma 13 2 2" xfId="2547"/>
    <cellStyle name="Comma 13 3" xfId="2548"/>
    <cellStyle name="Comma 13 4" xfId="2549"/>
    <cellStyle name="Comma 14" xfId="2550"/>
    <cellStyle name="Comma 14 2" xfId="2551"/>
    <cellStyle name="Comma 14 2 2" xfId="2552"/>
    <cellStyle name="Comma 14 3" xfId="2553"/>
    <cellStyle name="Comma 14 4" xfId="2554"/>
    <cellStyle name="Comma 15" xfId="2555"/>
    <cellStyle name="Comma 16" xfId="2556"/>
    <cellStyle name="Comma 17" xfId="2557"/>
    <cellStyle name="Comma 2" xfId="134"/>
    <cellStyle name="Comma 2 2" xfId="143"/>
    <cellStyle name="Comma 2 2 2" xfId="2558"/>
    <cellStyle name="Comma 2 2 3" xfId="2559"/>
    <cellStyle name="Comma 2 3" xfId="2560"/>
    <cellStyle name="Comma 2 3 2" xfId="2561"/>
    <cellStyle name="Comma 2 4" xfId="2562"/>
    <cellStyle name="Comma 2 5" xfId="2563"/>
    <cellStyle name="Comma 2 6" xfId="2564"/>
    <cellStyle name="Comma 2 7" xfId="2565"/>
    <cellStyle name="Comma 3" xfId="775"/>
    <cellStyle name="Comma 3 2" xfId="2566"/>
    <cellStyle name="Comma 3 2 2" xfId="2567"/>
    <cellStyle name="Comma 3 2 2 2" xfId="2568"/>
    <cellStyle name="Comma 3 2 3" xfId="2569"/>
    <cellStyle name="Comma 3 3" xfId="2570"/>
    <cellStyle name="Comma 3 3 2" xfId="2571"/>
    <cellStyle name="Comma 3 4" xfId="2572"/>
    <cellStyle name="Comma 3 4 2" xfId="2573"/>
    <cellStyle name="Comma 3 5" xfId="2574"/>
    <cellStyle name="Comma 3 5 2" xfId="2575"/>
    <cellStyle name="Comma 3 6" xfId="2576"/>
    <cellStyle name="Comma 3 7" xfId="2577"/>
    <cellStyle name="Comma 3 8" xfId="2578"/>
    <cellStyle name="Comma 4" xfId="773"/>
    <cellStyle name="Comma 4 2" xfId="2579"/>
    <cellStyle name="Comma 4 2 2" xfId="2580"/>
    <cellStyle name="Comma 4 2 3" xfId="2581"/>
    <cellStyle name="Comma 4 3" xfId="2582"/>
    <cellStyle name="Comma 5" xfId="779"/>
    <cellStyle name="Comma 5 2" xfId="2583"/>
    <cellStyle name="Comma 5 2 2" xfId="2584"/>
    <cellStyle name="Comma 5 3" xfId="2585"/>
    <cellStyle name="Comma 5 3 2" xfId="2586"/>
    <cellStyle name="Comma 6" xfId="781"/>
    <cellStyle name="Comma 6 2" xfId="1196"/>
    <cellStyle name="Comma 6 3" xfId="2587"/>
    <cellStyle name="Comma 7" xfId="782"/>
    <cellStyle name="Comma 7 2" xfId="2588"/>
    <cellStyle name="Comma 7 3" xfId="2589"/>
    <cellStyle name="Comma 8" xfId="786"/>
    <cellStyle name="Comma 8 2" xfId="2590"/>
    <cellStyle name="Comma 9" xfId="2591"/>
    <cellStyle name="Comma 9 2" xfId="2592"/>
    <cellStyle name="Comma 9 3" xfId="2593"/>
    <cellStyle name="Comma 9 3 2" xfId="2594"/>
    <cellStyle name="Comma0" xfId="2595"/>
    <cellStyle name="Comma0 2" xfId="2596"/>
    <cellStyle name="Comma0 2 2" xfId="2597"/>
    <cellStyle name="Comma0 3" xfId="2598"/>
    <cellStyle name="Comma0 3 2" xfId="2599"/>
    <cellStyle name="Comma0 4" xfId="2600"/>
    <cellStyle name="Copied" xfId="2601"/>
    <cellStyle name="Currency" xfId="789" builtinId="4"/>
    <cellStyle name="Currency [$0]" xfId="2602"/>
    <cellStyle name="Currency [£0]" xfId="2603"/>
    <cellStyle name="Currency 10" xfId="2604"/>
    <cellStyle name="Currency 11" xfId="2605"/>
    <cellStyle name="Currency 12" xfId="2606"/>
    <cellStyle name="Currency 12 2" xfId="2607"/>
    <cellStyle name="Currency 13" xfId="2608"/>
    <cellStyle name="Currency 13 2" xfId="2609"/>
    <cellStyle name="Currency 13 2 2" xfId="2610"/>
    <cellStyle name="Currency 13 2 3" xfId="2611"/>
    <cellStyle name="Currency 13 3" xfId="2612"/>
    <cellStyle name="Currency 13 4" xfId="2613"/>
    <cellStyle name="Currency 14" xfId="2614"/>
    <cellStyle name="Currency 14 2" xfId="2615"/>
    <cellStyle name="Currency 14 2 2" xfId="2616"/>
    <cellStyle name="Currency 14 3" xfId="2617"/>
    <cellStyle name="Currency 15" xfId="2618"/>
    <cellStyle name="Currency 15 2" xfId="2619"/>
    <cellStyle name="Currency 16" xfId="2620"/>
    <cellStyle name="Currency 17" xfId="2621"/>
    <cellStyle name="Currency 18" xfId="2622"/>
    <cellStyle name="Currency 2" xfId="135"/>
    <cellStyle name="Currency 2 2" xfId="2623"/>
    <cellStyle name="Currency 2 2 2" xfId="2624"/>
    <cellStyle name="Currency 2 2 3" xfId="2625"/>
    <cellStyle name="Currency 2 2 4" xfId="7570"/>
    <cellStyle name="Currency 2 3" xfId="2626"/>
    <cellStyle name="Currency 2 3 2" xfId="2627"/>
    <cellStyle name="Currency 2 4" xfId="2628"/>
    <cellStyle name="Currency 2 4 2" xfId="2629"/>
    <cellStyle name="Currency 2 4 2 2" xfId="2630"/>
    <cellStyle name="Currency 2 4 3" xfId="2631"/>
    <cellStyle name="Currency 2 5" xfId="2632"/>
    <cellStyle name="Currency 2 5 2" xfId="2633"/>
    <cellStyle name="Currency 2 6" xfId="2634"/>
    <cellStyle name="Currency 2 7" xfId="2635"/>
    <cellStyle name="Currency 3" xfId="139"/>
    <cellStyle name="Currency 3 2" xfId="383"/>
    <cellStyle name="Currency 3 2 2" xfId="473"/>
    <cellStyle name="Currency 3 2 2 2" xfId="950"/>
    <cellStyle name="Currency 3 2 3" xfId="862"/>
    <cellStyle name="Currency 3 3" xfId="500"/>
    <cellStyle name="Currency 3 3 2" xfId="977"/>
    <cellStyle name="Currency 3 3 3" xfId="2636"/>
    <cellStyle name="Currency 3 4" xfId="515"/>
    <cellStyle name="Currency 3 4 2" xfId="979"/>
    <cellStyle name="Currency 3 5" xfId="421"/>
    <cellStyle name="Currency 3 5 2" xfId="898"/>
    <cellStyle name="Currency 3 6" xfId="824"/>
    <cellStyle name="Currency 4" xfId="2637"/>
    <cellStyle name="Currency 4 2" xfId="2638"/>
    <cellStyle name="Currency 4 2 2" xfId="2639"/>
    <cellStyle name="Currency 4 3" xfId="2640"/>
    <cellStyle name="Currency 4 3 2" xfId="2641"/>
    <cellStyle name="Currency 4 4" xfId="2642"/>
    <cellStyle name="Currency 5" xfId="2643"/>
    <cellStyle name="Currency 5 2" xfId="2644"/>
    <cellStyle name="Currency 5 2 2" xfId="2645"/>
    <cellStyle name="Currency 5 3" xfId="2646"/>
    <cellStyle name="Currency 6" xfId="2647"/>
    <cellStyle name="Currency 6 2" xfId="2648"/>
    <cellStyle name="Currency 6 2 2" xfId="2649"/>
    <cellStyle name="Currency 6 3" xfId="2650"/>
    <cellStyle name="Currency 7" xfId="2651"/>
    <cellStyle name="Currency 7 2" xfId="2652"/>
    <cellStyle name="Currency 7 3" xfId="2653"/>
    <cellStyle name="Currency 7 3 2" xfId="2654"/>
    <cellStyle name="Currency 7 4" xfId="2655"/>
    <cellStyle name="Currency 8" xfId="2656"/>
    <cellStyle name="Currency 8 2" xfId="2657"/>
    <cellStyle name="Currency 8 2 2" xfId="2658"/>
    <cellStyle name="Currency 8 3" xfId="2659"/>
    <cellStyle name="Currency 9" xfId="2660"/>
    <cellStyle name="Currency0" xfId="2661"/>
    <cellStyle name="Currency0 2" xfId="2662"/>
    <cellStyle name="Currency0 2 2" xfId="2663"/>
    <cellStyle name="Currency0 3" xfId="2664"/>
    <cellStyle name="Currency0 3 2" xfId="2665"/>
    <cellStyle name="Currency0 4" xfId="2666"/>
    <cellStyle name="Currency0 5" xfId="2667"/>
    <cellStyle name="Currency0nospace" xfId="2668"/>
    <cellStyle name="Currency2" xfId="2669"/>
    <cellStyle name="Date" xfId="2670"/>
    <cellStyle name="Date 2" xfId="2671"/>
    <cellStyle name="Dollars &amp; Cents" xfId="2672"/>
    <cellStyle name="Emphasis 1" xfId="321"/>
    <cellStyle name="Emphasis 2" xfId="322"/>
    <cellStyle name="Emphasis 3" xfId="323"/>
    <cellStyle name="Entered" xfId="2673"/>
    <cellStyle name="Euro" xfId="2674"/>
    <cellStyle name="Euro 2" xfId="2675"/>
    <cellStyle name="Euro 2 2" xfId="2676"/>
    <cellStyle name="Euro 3" xfId="2677"/>
    <cellStyle name="Euro billion" xfId="2678"/>
    <cellStyle name="Euro billion 2" xfId="2679"/>
    <cellStyle name="Euro billion 2 2" xfId="2680"/>
    <cellStyle name="Euro billion 3" xfId="2681"/>
    <cellStyle name="Euro million" xfId="2682"/>
    <cellStyle name="Euro million 2" xfId="2683"/>
    <cellStyle name="Euro million 2 2" xfId="2684"/>
    <cellStyle name="Euro million 3" xfId="2685"/>
    <cellStyle name="Euro thousand" xfId="2686"/>
    <cellStyle name="Euro thousand 2" xfId="2687"/>
    <cellStyle name="Euro thousand 2 2" xfId="2688"/>
    <cellStyle name="Euro thousand 3" xfId="2689"/>
    <cellStyle name="Euro_12889 GP Contracts v3" xfId="2690"/>
    <cellStyle name="Explanatory Text" xfId="740" builtinId="53" customBuiltin="1"/>
    <cellStyle name="Explanatory Text 2" xfId="324"/>
    <cellStyle name="Explanatory Text 2 2" xfId="2691"/>
    <cellStyle name="Explanatory Text 3" xfId="2692"/>
    <cellStyle name="Explanatory Text 3 2" xfId="2693"/>
    <cellStyle name="Explanatory Text 4" xfId="2694"/>
    <cellStyle name="Explanatory Text 4 2" xfId="2695"/>
    <cellStyle name="Explanatory Text 5" xfId="2696"/>
    <cellStyle name="Explanatory Text 6" xfId="2697"/>
    <cellStyle name="Explanatory Text 7" xfId="2698"/>
    <cellStyle name="Explanatory Text 8" xfId="2699"/>
    <cellStyle name="Fixed" xfId="2700"/>
    <cellStyle name="Fixed 2" xfId="2701"/>
    <cellStyle name="Fixed 2 2" xfId="2702"/>
    <cellStyle name="Fixed 3" xfId="2703"/>
    <cellStyle name="Fixed 3 2" xfId="2704"/>
    <cellStyle name="Fixed 4" xfId="2705"/>
    <cellStyle name="Fixed 5" xfId="2706"/>
    <cellStyle name="Fixed_2010-2012 Program Workbook_Incent_FS" xfId="2707"/>
    <cellStyle name="Forecast" xfId="2708"/>
    <cellStyle name="fred" xfId="2709"/>
    <cellStyle name="Fred%" xfId="2710"/>
    <cellStyle name="GBP" xfId="2711"/>
    <cellStyle name="GBP 2" xfId="2712"/>
    <cellStyle name="GBP 2 2" xfId="2713"/>
    <cellStyle name="GBP 3" xfId="2714"/>
    <cellStyle name="GBP billion" xfId="2715"/>
    <cellStyle name="GBP million" xfId="2716"/>
    <cellStyle name="GBP million 2" xfId="2717"/>
    <cellStyle name="GBP million 2 2" xfId="2718"/>
    <cellStyle name="GBP million 3" xfId="2719"/>
    <cellStyle name="GBP thousand" xfId="2720"/>
    <cellStyle name="General" xfId="2721"/>
    <cellStyle name="General 2" xfId="2722"/>
    <cellStyle name="General 2 2" xfId="2723"/>
    <cellStyle name="General 3" xfId="2724"/>
    <cellStyle name="Good" xfId="731" builtinId="26" customBuiltin="1"/>
    <cellStyle name="Good 2" xfId="325"/>
    <cellStyle name="Good 2 2" xfId="2725"/>
    <cellStyle name="Good 3" xfId="2726"/>
    <cellStyle name="Good 3 2" xfId="2727"/>
    <cellStyle name="Good 4" xfId="2728"/>
    <cellStyle name="Good 4 2" xfId="2729"/>
    <cellStyle name="Good 5" xfId="2730"/>
    <cellStyle name="Good 5 2" xfId="2731"/>
    <cellStyle name="Good 6" xfId="2732"/>
    <cellStyle name="Good 7" xfId="2733"/>
    <cellStyle name="Good 8" xfId="2734"/>
    <cellStyle name="Grey" xfId="2735"/>
    <cellStyle name="Grey 2" xfId="2736"/>
    <cellStyle name="Grey_2010-2012 Program Workbook Completed_Incent_V2" xfId="2737"/>
    <cellStyle name="HEADER" xfId="2738"/>
    <cellStyle name="Header1" xfId="2739"/>
    <cellStyle name="Header2" xfId="2740"/>
    <cellStyle name="Header2 2" xfId="2741"/>
    <cellStyle name="Header2 2 2" xfId="2742"/>
    <cellStyle name="Header2 2 3" xfId="2743"/>
    <cellStyle name="Header2 3" xfId="2744"/>
    <cellStyle name="Header2 4" xfId="2745"/>
    <cellStyle name="Heading 1" xfId="727" builtinId="16" customBuiltin="1"/>
    <cellStyle name="Heading 1 10" xfId="2746"/>
    <cellStyle name="Heading 1 11" xfId="2747"/>
    <cellStyle name="Heading 1 12" xfId="2748"/>
    <cellStyle name="Heading 1 13" xfId="2749"/>
    <cellStyle name="Heading 1 14" xfId="2750"/>
    <cellStyle name="Heading 1 2" xfId="326"/>
    <cellStyle name="Heading 1 2 2" xfId="2751"/>
    <cellStyle name="Heading 1 2 3" xfId="2752"/>
    <cellStyle name="Heading 1 3" xfId="2753"/>
    <cellStyle name="Heading 1 3 2" xfId="2754"/>
    <cellStyle name="Heading 1 3 3" xfId="2755"/>
    <cellStyle name="Heading 1 4" xfId="2756"/>
    <cellStyle name="Heading 1 4 2" xfId="2757"/>
    <cellStyle name="Heading 1 4 3" xfId="2758"/>
    <cellStyle name="Heading 1 5" xfId="2759"/>
    <cellStyle name="Heading 1 5 2" xfId="2760"/>
    <cellStyle name="Heading 1 6" xfId="2761"/>
    <cellStyle name="Heading 1 6 2" xfId="2762"/>
    <cellStyle name="Heading 1 7" xfId="2763"/>
    <cellStyle name="Heading 1 7 2" xfId="2764"/>
    <cellStyle name="Heading 1 8" xfId="2765"/>
    <cellStyle name="Heading 1 8 2" xfId="2766"/>
    <cellStyle name="Heading 1 9" xfId="2767"/>
    <cellStyle name="Heading 2" xfId="728" builtinId="17" customBuiltin="1"/>
    <cellStyle name="Heading 2 10" xfId="2768"/>
    <cellStyle name="Heading 2 11" xfId="2769"/>
    <cellStyle name="Heading 2 12" xfId="2770"/>
    <cellStyle name="Heading 2 13" xfId="2771"/>
    <cellStyle name="Heading 2 14" xfId="2772"/>
    <cellStyle name="Heading 2 2" xfId="327"/>
    <cellStyle name="Heading 2 2 2" xfId="2773"/>
    <cellStyle name="Heading 2 2 3" xfId="2774"/>
    <cellStyle name="Heading 2 3" xfId="2775"/>
    <cellStyle name="Heading 2 3 2" xfId="2776"/>
    <cellStyle name="Heading 2 3 3" xfId="2777"/>
    <cellStyle name="Heading 2 4" xfId="2778"/>
    <cellStyle name="Heading 2 4 2" xfId="2779"/>
    <cellStyle name="Heading 2 4 3" xfId="2780"/>
    <cellStyle name="Heading 2 5" xfId="2781"/>
    <cellStyle name="Heading 2 5 2" xfId="2782"/>
    <cellStyle name="Heading 2 6" xfId="2783"/>
    <cellStyle name="Heading 2 6 2" xfId="2784"/>
    <cellStyle name="Heading 2 7" xfId="2785"/>
    <cellStyle name="Heading 2 7 2" xfId="2786"/>
    <cellStyle name="Heading 2 8" xfId="2787"/>
    <cellStyle name="Heading 2 8 2" xfId="2788"/>
    <cellStyle name="Heading 2 9" xfId="2789"/>
    <cellStyle name="Heading 3" xfId="729" builtinId="18" customBuiltin="1"/>
    <cellStyle name="Heading 3 2" xfId="328"/>
    <cellStyle name="Heading 3 2 2" xfId="2790"/>
    <cellStyle name="Heading 3 3" xfId="2791"/>
    <cellStyle name="Heading 3 3 2" xfId="2792"/>
    <cellStyle name="Heading 3 4" xfId="2793"/>
    <cellStyle name="Heading 3 4 2" xfId="2794"/>
    <cellStyle name="Heading 3 5" xfId="2795"/>
    <cellStyle name="Heading 3 6" xfId="2796"/>
    <cellStyle name="Heading 3 7" xfId="2797"/>
    <cellStyle name="Heading 3 8" xfId="2798"/>
    <cellStyle name="Heading 4" xfId="730" builtinId="19" customBuiltin="1"/>
    <cellStyle name="Heading 4 2" xfId="329"/>
    <cellStyle name="Heading 4 2 2" xfId="2799"/>
    <cellStyle name="Heading 4 3" xfId="2800"/>
    <cellStyle name="Heading 4 3 2" xfId="2801"/>
    <cellStyle name="Heading 4 4" xfId="2802"/>
    <cellStyle name="Heading 4 4 2" xfId="2803"/>
    <cellStyle name="Heading 4 5" xfId="2804"/>
    <cellStyle name="Heading 4 6" xfId="2805"/>
    <cellStyle name="Heading 4 7" xfId="2806"/>
    <cellStyle name="Heading 4 8" xfId="2807"/>
    <cellStyle name="Heading1" xfId="2808"/>
    <cellStyle name="Heading1 2" xfId="2809"/>
    <cellStyle name="Heading1 2 2" xfId="2810"/>
    <cellStyle name="Heading1 3" xfId="2811"/>
    <cellStyle name="Heading1 3 2" xfId="2812"/>
    <cellStyle name="Heading1 4" xfId="2813"/>
    <cellStyle name="Heading1_2010-2012 Program Workbook_Incent_FS" xfId="2814"/>
    <cellStyle name="Heading2" xfId="2815"/>
    <cellStyle name="Heading2 2" xfId="2816"/>
    <cellStyle name="Heading2 2 2" xfId="2817"/>
    <cellStyle name="Heading2 3" xfId="2818"/>
    <cellStyle name="Heading2 3 2" xfId="2819"/>
    <cellStyle name="Heading2 4" xfId="2820"/>
    <cellStyle name="Heading2_2010-2012 Program Workbook_Incent_FS" xfId="2821"/>
    <cellStyle name="Hidden" xfId="2822"/>
    <cellStyle name="Hidden 2" xfId="2823"/>
    <cellStyle name="HIGHLIGHT" xfId="2824"/>
    <cellStyle name="highlite" xfId="2825"/>
    <cellStyle name="hilite" xfId="2826"/>
    <cellStyle name="Hyperlink" xfId="2" builtinId="8"/>
    <cellStyle name="Hyperlink 2" xfId="341"/>
    <cellStyle name="Hyperlink 2 2" xfId="2827"/>
    <cellStyle name="Input" xfId="734" builtinId="20" customBuiltin="1"/>
    <cellStyle name="Input [yellow]" xfId="2828"/>
    <cellStyle name="Input [yellow] 2" xfId="2829"/>
    <cellStyle name="Input [yellow] 2 2" xfId="2830"/>
    <cellStyle name="Input [yellow] 2 2 2" xfId="2831"/>
    <cellStyle name="Input [yellow] 2 3" xfId="2832"/>
    <cellStyle name="Input [yellow] 3" xfId="2833"/>
    <cellStyle name="Input [yellow] 3 2" xfId="2834"/>
    <cellStyle name="Input [yellow] 4" xfId="2835"/>
    <cellStyle name="Input [yellow]_2010-2012 Program Workbook Completed_Incent_V2" xfId="2836"/>
    <cellStyle name="Input 2" xfId="330"/>
    <cellStyle name="Input 2 2" xfId="2837"/>
    <cellStyle name="Input 2 3" xfId="2838"/>
    <cellStyle name="Input 3" xfId="2839"/>
    <cellStyle name="Input 3 2" xfId="2840"/>
    <cellStyle name="Input 4" xfId="2841"/>
    <cellStyle name="Input 4 2" xfId="2842"/>
    <cellStyle name="Input 5" xfId="2843"/>
    <cellStyle name="Input 5 2" xfId="2844"/>
    <cellStyle name="Input 6" xfId="2845"/>
    <cellStyle name="Input 6 2" xfId="2846"/>
    <cellStyle name="Input 7" xfId="2847"/>
    <cellStyle name="Input 7 2" xfId="2848"/>
    <cellStyle name="Input 8" xfId="2849"/>
    <cellStyle name="LabelWithTotals" xfId="2850"/>
    <cellStyle name="Linked Cell" xfId="737" builtinId="24" customBuiltin="1"/>
    <cellStyle name="Linked Cell 2" xfId="331"/>
    <cellStyle name="Linked Cell 2 2" xfId="2851"/>
    <cellStyle name="Linked Cell 2 3" xfId="2852"/>
    <cellStyle name="Linked Cell 3" xfId="2853"/>
    <cellStyle name="Linked Cell 3 2" xfId="2854"/>
    <cellStyle name="Linked Cell 4" xfId="2855"/>
    <cellStyle name="Linked Cell 4 2" xfId="2856"/>
    <cellStyle name="Linked Cell 5" xfId="2857"/>
    <cellStyle name="Linked Cell 5 2" xfId="2858"/>
    <cellStyle name="Linked Cell 6" xfId="2859"/>
    <cellStyle name="Linked Cell 7" xfId="2860"/>
    <cellStyle name="Linked Cell 8" xfId="2861"/>
    <cellStyle name="Millares [0]_2AV_M_M " xfId="2862"/>
    <cellStyle name="Millares_2AV_M_M " xfId="2863"/>
    <cellStyle name="million" xfId="2864"/>
    <cellStyle name="million 2" xfId="2865"/>
    <cellStyle name="million 2 2" xfId="2866"/>
    <cellStyle name="million 3" xfId="2867"/>
    <cellStyle name="Moneda [0]_2AV_M_M " xfId="2868"/>
    <cellStyle name="Moneda_2AV_M_M " xfId="2869"/>
    <cellStyle name="MyHeading1" xfId="2870"/>
    <cellStyle name="MyHeading1 2" xfId="2871"/>
    <cellStyle name="Neutral" xfId="733" builtinId="28" customBuiltin="1"/>
    <cellStyle name="Neutral 2" xfId="332"/>
    <cellStyle name="Neutral 2 2" xfId="2872"/>
    <cellStyle name="Neutral 3" xfId="2873"/>
    <cellStyle name="Neutral 3 2" xfId="2874"/>
    <cellStyle name="Neutral 4" xfId="2875"/>
    <cellStyle name="Neutral 4 2" xfId="2876"/>
    <cellStyle name="Neutral 5" xfId="2877"/>
    <cellStyle name="Neutral 6" xfId="2878"/>
    <cellStyle name="Neutral 7" xfId="2879"/>
    <cellStyle name="Neutral 8" xfId="2880"/>
    <cellStyle name="no dec" xfId="2881"/>
    <cellStyle name="Normal" xfId="0" builtinId="0"/>
    <cellStyle name="Normal - Style1" xfId="2882"/>
    <cellStyle name="Normal - Style1 2" xfId="2883"/>
    <cellStyle name="Normal - Style1 2 2" xfId="2884"/>
    <cellStyle name="Normal - Style1 3" xfId="2885"/>
    <cellStyle name="Normal - Style1 3 2" xfId="2886"/>
    <cellStyle name="Normal - Style1 4" xfId="2887"/>
    <cellStyle name="Normal - Style1_2010-2012 Program Workbook_Incent_FS" xfId="2888"/>
    <cellStyle name="Normal - Style2" xfId="2889"/>
    <cellStyle name="Normal - Style3" xfId="2890"/>
    <cellStyle name="Normal - Style4" xfId="2891"/>
    <cellStyle name="Normal - Style5" xfId="2892"/>
    <cellStyle name="Normal - Style6" xfId="2893"/>
    <cellStyle name="Normal - Style7" xfId="2894"/>
    <cellStyle name="Normal - Style8" xfId="2895"/>
    <cellStyle name="Normal 10" xfId="766"/>
    <cellStyle name="Normal 10 2" xfId="2896"/>
    <cellStyle name="Normal 10 3" xfId="2897"/>
    <cellStyle name="Normal 10 4" xfId="2898"/>
    <cellStyle name="Normal 11" xfId="778"/>
    <cellStyle name="Normal 11 2" xfId="2899"/>
    <cellStyle name="Normal 11 2 2" xfId="2900"/>
    <cellStyle name="Normal 11 2 2 2" xfId="2901"/>
    <cellStyle name="Normal 11 2 2 3" xfId="2902"/>
    <cellStyle name="Normal 11 2 3" xfId="2903"/>
    <cellStyle name="Normal 11 2 4" xfId="2904"/>
    <cellStyle name="Normal 11 3" xfId="2905"/>
    <cellStyle name="Normal 11 3 2" xfId="2906"/>
    <cellStyle name="Normal 11 4" xfId="2907"/>
    <cellStyle name="Normal 12" xfId="780"/>
    <cellStyle name="Normal 12 2" xfId="1195"/>
    <cellStyle name="Normal 12 2 2" xfId="2908"/>
    <cellStyle name="Normal 12 3" xfId="2909"/>
    <cellStyle name="Normal 12 3 2" xfId="2910"/>
    <cellStyle name="Normal 12 4" xfId="2911"/>
    <cellStyle name="Normal 12 5" xfId="2912"/>
    <cellStyle name="Normal 12 6" xfId="2913"/>
    <cellStyle name="Normal 12_2010 - 2012 CEE Analysis - 2012 Budget DRAFT 11.1.11" xfId="2914"/>
    <cellStyle name="Normal 13" xfId="784"/>
    <cellStyle name="Normal 13 2" xfId="2915"/>
    <cellStyle name="Normal 13 3" xfId="2916"/>
    <cellStyle name="Normal 13 4" xfId="2917"/>
    <cellStyle name="Normal 13 4 2" xfId="2918"/>
    <cellStyle name="Normal 13 5" xfId="2919"/>
    <cellStyle name="Normal 14" xfId="725"/>
    <cellStyle name="Normal 14 2" xfId="2920"/>
    <cellStyle name="Normal 14 2 2" xfId="2921"/>
    <cellStyle name="Normal 14 3" xfId="2922"/>
    <cellStyle name="Normal 14 4" xfId="2923"/>
    <cellStyle name="Normal 14 4 2" xfId="2924"/>
    <cellStyle name="Normal 14 5" xfId="2925"/>
    <cellStyle name="Normal 15" xfId="788"/>
    <cellStyle name="Normal 15 2" xfId="2926"/>
    <cellStyle name="Normal 15 3" xfId="2927"/>
    <cellStyle name="Normal 15 4" xfId="2928"/>
    <cellStyle name="Normal 16" xfId="2929"/>
    <cellStyle name="Normal 16 2" xfId="2930"/>
    <cellStyle name="Normal 16 2 2" xfId="2931"/>
    <cellStyle name="Normal 16 3" xfId="2932"/>
    <cellStyle name="Normal 16 3 2" xfId="2933"/>
    <cellStyle name="Normal 16 4" xfId="2934"/>
    <cellStyle name="Normal 16_E3 model inputs for comparison" xfId="2935"/>
    <cellStyle name="Normal 17" xfId="2936"/>
    <cellStyle name="Normal 17 2" xfId="2937"/>
    <cellStyle name="Normal 17 3" xfId="2938"/>
    <cellStyle name="Normal 17 4" xfId="2939"/>
    <cellStyle name="Normal 18" xfId="2940"/>
    <cellStyle name="Normal 18 2" xfId="2941"/>
    <cellStyle name="Normal 18 3" xfId="2942"/>
    <cellStyle name="Normal 18 4" xfId="2943"/>
    <cellStyle name="Normal 19" xfId="2944"/>
    <cellStyle name="Normal 19 2" xfId="2945"/>
    <cellStyle name="Normal 19 3" xfId="2946"/>
    <cellStyle name="Normal 2" xfId="3"/>
    <cellStyle name="Normal 2 10" xfId="2947"/>
    <cellStyle name="Normal 2 10 10" xfId="2948"/>
    <cellStyle name="Normal 2 10 10 2" xfId="2949"/>
    <cellStyle name="Normal 2 10 11" xfId="2950"/>
    <cellStyle name="Normal 2 10 11 2" xfId="2951"/>
    <cellStyle name="Normal 2 10 12" xfId="2952"/>
    <cellStyle name="Normal 2 10 12 2" xfId="2953"/>
    <cellStyle name="Normal 2 10 13" xfId="2954"/>
    <cellStyle name="Normal 2 10 13 2" xfId="2955"/>
    <cellStyle name="Normal 2 10 14" xfId="2956"/>
    <cellStyle name="Normal 2 10 14 2" xfId="2957"/>
    <cellStyle name="Normal 2 10 15" xfId="2958"/>
    <cellStyle name="Normal 2 10 15 2" xfId="2959"/>
    <cellStyle name="Normal 2 10 16" xfId="2960"/>
    <cellStyle name="Normal 2 10 16 2" xfId="2961"/>
    <cellStyle name="Normal 2 10 17" xfId="2962"/>
    <cellStyle name="Normal 2 10 17 2" xfId="2963"/>
    <cellStyle name="Normal 2 10 18" xfId="2964"/>
    <cellStyle name="Normal 2 10 18 2" xfId="2965"/>
    <cellStyle name="Normal 2 10 19" xfId="2966"/>
    <cellStyle name="Normal 2 10 19 2" xfId="2967"/>
    <cellStyle name="Normal 2 10 2" xfId="2968"/>
    <cellStyle name="Normal 2 10 2 2" xfId="2969"/>
    <cellStyle name="Normal 2 10 20" xfId="2970"/>
    <cellStyle name="Normal 2 10 20 2" xfId="2971"/>
    <cellStyle name="Normal 2 10 21" xfId="2972"/>
    <cellStyle name="Normal 2 10 21 2" xfId="2973"/>
    <cellStyle name="Normal 2 10 22" xfId="2974"/>
    <cellStyle name="Normal 2 10 22 2" xfId="2975"/>
    <cellStyle name="Normal 2 10 23" xfId="2976"/>
    <cellStyle name="Normal 2 10 23 2" xfId="2977"/>
    <cellStyle name="Normal 2 10 24" xfId="2978"/>
    <cellStyle name="Normal 2 10 3" xfId="2979"/>
    <cellStyle name="Normal 2 10 3 2" xfId="2980"/>
    <cellStyle name="Normal 2 10 4" xfId="2981"/>
    <cellStyle name="Normal 2 10 4 2" xfId="2982"/>
    <cellStyle name="Normal 2 10 5" xfId="2983"/>
    <cellStyle name="Normal 2 10 5 2" xfId="2984"/>
    <cellStyle name="Normal 2 10 6" xfId="2985"/>
    <cellStyle name="Normal 2 10 6 2" xfId="2986"/>
    <cellStyle name="Normal 2 10 7" xfId="2987"/>
    <cellStyle name="Normal 2 10 7 2" xfId="2988"/>
    <cellStyle name="Normal 2 10 8" xfId="2989"/>
    <cellStyle name="Normal 2 10 8 2" xfId="2990"/>
    <cellStyle name="Normal 2 10 9" xfId="2991"/>
    <cellStyle name="Normal 2 10 9 2" xfId="2992"/>
    <cellStyle name="Normal 2 100" xfId="2993"/>
    <cellStyle name="Normal 2 101" xfId="2994"/>
    <cellStyle name="Normal 2 102" xfId="2995"/>
    <cellStyle name="Normal 2 11" xfId="2996"/>
    <cellStyle name="Normal 2 11 10" xfId="2997"/>
    <cellStyle name="Normal 2 11 10 2" xfId="2998"/>
    <cellStyle name="Normal 2 11 11" xfId="2999"/>
    <cellStyle name="Normal 2 11 11 2" xfId="3000"/>
    <cellStyle name="Normal 2 11 12" xfId="3001"/>
    <cellStyle name="Normal 2 11 12 2" xfId="3002"/>
    <cellStyle name="Normal 2 11 13" xfId="3003"/>
    <cellStyle name="Normal 2 11 13 2" xfId="3004"/>
    <cellStyle name="Normal 2 11 14" xfId="3005"/>
    <cellStyle name="Normal 2 11 14 2" xfId="3006"/>
    <cellStyle name="Normal 2 11 15" xfId="3007"/>
    <cellStyle name="Normal 2 11 15 2" xfId="3008"/>
    <cellStyle name="Normal 2 11 16" xfId="3009"/>
    <cellStyle name="Normal 2 11 16 2" xfId="3010"/>
    <cellStyle name="Normal 2 11 17" xfId="3011"/>
    <cellStyle name="Normal 2 11 17 2" xfId="3012"/>
    <cellStyle name="Normal 2 11 18" xfId="3013"/>
    <cellStyle name="Normal 2 11 18 2" xfId="3014"/>
    <cellStyle name="Normal 2 11 19" xfId="3015"/>
    <cellStyle name="Normal 2 11 19 2" xfId="3016"/>
    <cellStyle name="Normal 2 11 2" xfId="3017"/>
    <cellStyle name="Normal 2 11 2 2" xfId="3018"/>
    <cellStyle name="Normal 2 11 20" xfId="3019"/>
    <cellStyle name="Normal 2 11 20 2" xfId="3020"/>
    <cellStyle name="Normal 2 11 21" xfId="3021"/>
    <cellStyle name="Normal 2 11 21 2" xfId="3022"/>
    <cellStyle name="Normal 2 11 22" xfId="3023"/>
    <cellStyle name="Normal 2 11 22 2" xfId="3024"/>
    <cellStyle name="Normal 2 11 23" xfId="3025"/>
    <cellStyle name="Normal 2 11 23 2" xfId="3026"/>
    <cellStyle name="Normal 2 11 24" xfId="3027"/>
    <cellStyle name="Normal 2 11 3" xfId="3028"/>
    <cellStyle name="Normal 2 11 3 2" xfId="3029"/>
    <cellStyle name="Normal 2 11 4" xfId="3030"/>
    <cellStyle name="Normal 2 11 4 2" xfId="3031"/>
    <cellStyle name="Normal 2 11 5" xfId="3032"/>
    <cellStyle name="Normal 2 11 5 2" xfId="3033"/>
    <cellStyle name="Normal 2 11 6" xfId="3034"/>
    <cellStyle name="Normal 2 11 6 2" xfId="3035"/>
    <cellStyle name="Normal 2 11 7" xfId="3036"/>
    <cellStyle name="Normal 2 11 7 2" xfId="3037"/>
    <cellStyle name="Normal 2 11 8" xfId="3038"/>
    <cellStyle name="Normal 2 11 8 2" xfId="3039"/>
    <cellStyle name="Normal 2 11 9" xfId="3040"/>
    <cellStyle name="Normal 2 11 9 2" xfId="3041"/>
    <cellStyle name="Normal 2 12" xfId="3042"/>
    <cellStyle name="Normal 2 12 10" xfId="3043"/>
    <cellStyle name="Normal 2 12 10 2" xfId="3044"/>
    <cellStyle name="Normal 2 12 11" xfId="3045"/>
    <cellStyle name="Normal 2 12 11 2" xfId="3046"/>
    <cellStyle name="Normal 2 12 12" xfId="3047"/>
    <cellStyle name="Normal 2 12 12 2" xfId="3048"/>
    <cellStyle name="Normal 2 12 13" xfId="3049"/>
    <cellStyle name="Normal 2 12 13 2" xfId="3050"/>
    <cellStyle name="Normal 2 12 14" xfId="3051"/>
    <cellStyle name="Normal 2 12 14 2" xfId="3052"/>
    <cellStyle name="Normal 2 12 15" xfId="3053"/>
    <cellStyle name="Normal 2 12 15 2" xfId="3054"/>
    <cellStyle name="Normal 2 12 16" xfId="3055"/>
    <cellStyle name="Normal 2 12 16 2" xfId="3056"/>
    <cellStyle name="Normal 2 12 17" xfId="3057"/>
    <cellStyle name="Normal 2 12 17 2" xfId="3058"/>
    <cellStyle name="Normal 2 12 18" xfId="3059"/>
    <cellStyle name="Normal 2 12 18 2" xfId="3060"/>
    <cellStyle name="Normal 2 12 19" xfId="3061"/>
    <cellStyle name="Normal 2 12 19 2" xfId="3062"/>
    <cellStyle name="Normal 2 12 2" xfId="3063"/>
    <cellStyle name="Normal 2 12 2 2" xfId="3064"/>
    <cellStyle name="Normal 2 12 20" xfId="3065"/>
    <cellStyle name="Normal 2 12 20 2" xfId="3066"/>
    <cellStyle name="Normal 2 12 21" xfId="3067"/>
    <cellStyle name="Normal 2 12 21 2" xfId="3068"/>
    <cellStyle name="Normal 2 12 22" xfId="3069"/>
    <cellStyle name="Normal 2 12 22 2" xfId="3070"/>
    <cellStyle name="Normal 2 12 23" xfId="3071"/>
    <cellStyle name="Normal 2 12 23 2" xfId="3072"/>
    <cellStyle name="Normal 2 12 24" xfId="3073"/>
    <cellStyle name="Normal 2 12 3" xfId="3074"/>
    <cellStyle name="Normal 2 12 3 2" xfId="3075"/>
    <cellStyle name="Normal 2 12 4" xfId="3076"/>
    <cellStyle name="Normal 2 12 4 2" xfId="3077"/>
    <cellStyle name="Normal 2 12 5" xfId="3078"/>
    <cellStyle name="Normal 2 12 5 2" xfId="3079"/>
    <cellStyle name="Normal 2 12 6" xfId="3080"/>
    <cellStyle name="Normal 2 12 6 2" xfId="3081"/>
    <cellStyle name="Normal 2 12 7" xfId="3082"/>
    <cellStyle name="Normal 2 12 7 2" xfId="3083"/>
    <cellStyle name="Normal 2 12 8" xfId="3084"/>
    <cellStyle name="Normal 2 12 8 2" xfId="3085"/>
    <cellStyle name="Normal 2 12 9" xfId="3086"/>
    <cellStyle name="Normal 2 12 9 2" xfId="3087"/>
    <cellStyle name="Normal 2 13" xfId="3088"/>
    <cellStyle name="Normal 2 13 10" xfId="3089"/>
    <cellStyle name="Normal 2 13 10 2" xfId="3090"/>
    <cellStyle name="Normal 2 13 11" xfId="3091"/>
    <cellStyle name="Normal 2 13 11 2" xfId="3092"/>
    <cellStyle name="Normal 2 13 12" xfId="3093"/>
    <cellStyle name="Normal 2 13 12 2" xfId="3094"/>
    <cellStyle name="Normal 2 13 13" xfId="3095"/>
    <cellStyle name="Normal 2 13 13 2" xfId="3096"/>
    <cellStyle name="Normal 2 13 14" xfId="3097"/>
    <cellStyle name="Normal 2 13 14 2" xfId="3098"/>
    <cellStyle name="Normal 2 13 15" xfId="3099"/>
    <cellStyle name="Normal 2 13 15 2" xfId="3100"/>
    <cellStyle name="Normal 2 13 16" xfId="3101"/>
    <cellStyle name="Normal 2 13 16 2" xfId="3102"/>
    <cellStyle name="Normal 2 13 17" xfId="3103"/>
    <cellStyle name="Normal 2 13 17 2" xfId="3104"/>
    <cellStyle name="Normal 2 13 18" xfId="3105"/>
    <cellStyle name="Normal 2 13 18 2" xfId="3106"/>
    <cellStyle name="Normal 2 13 19" xfId="3107"/>
    <cellStyle name="Normal 2 13 19 2" xfId="3108"/>
    <cellStyle name="Normal 2 13 2" xfId="3109"/>
    <cellStyle name="Normal 2 13 2 2" xfId="3110"/>
    <cellStyle name="Normal 2 13 20" xfId="3111"/>
    <cellStyle name="Normal 2 13 20 2" xfId="3112"/>
    <cellStyle name="Normal 2 13 21" xfId="3113"/>
    <cellStyle name="Normal 2 13 21 2" xfId="3114"/>
    <cellStyle name="Normal 2 13 22" xfId="3115"/>
    <cellStyle name="Normal 2 13 22 2" xfId="3116"/>
    <cellStyle name="Normal 2 13 23" xfId="3117"/>
    <cellStyle name="Normal 2 13 23 2" xfId="3118"/>
    <cellStyle name="Normal 2 13 24" xfId="3119"/>
    <cellStyle name="Normal 2 13 3" xfId="3120"/>
    <cellStyle name="Normal 2 13 3 2" xfId="3121"/>
    <cellStyle name="Normal 2 13 4" xfId="3122"/>
    <cellStyle name="Normal 2 13 4 2" xfId="3123"/>
    <cellStyle name="Normal 2 13 5" xfId="3124"/>
    <cellStyle name="Normal 2 13 5 2" xfId="3125"/>
    <cellStyle name="Normal 2 13 6" xfId="3126"/>
    <cellStyle name="Normal 2 13 6 2" xfId="3127"/>
    <cellStyle name="Normal 2 13 7" xfId="3128"/>
    <cellStyle name="Normal 2 13 7 2" xfId="3129"/>
    <cellStyle name="Normal 2 13 8" xfId="3130"/>
    <cellStyle name="Normal 2 13 8 2" xfId="3131"/>
    <cellStyle name="Normal 2 13 9" xfId="3132"/>
    <cellStyle name="Normal 2 13 9 2" xfId="3133"/>
    <cellStyle name="Normal 2 14" xfId="3134"/>
    <cellStyle name="Normal 2 14 10" xfId="3135"/>
    <cellStyle name="Normal 2 14 10 2" xfId="3136"/>
    <cellStyle name="Normal 2 14 11" xfId="3137"/>
    <cellStyle name="Normal 2 14 11 2" xfId="3138"/>
    <cellStyle name="Normal 2 14 12" xfId="3139"/>
    <cellStyle name="Normal 2 14 12 2" xfId="3140"/>
    <cellStyle name="Normal 2 14 13" xfId="3141"/>
    <cellStyle name="Normal 2 14 13 2" xfId="3142"/>
    <cellStyle name="Normal 2 14 14" xfId="3143"/>
    <cellStyle name="Normal 2 14 14 2" xfId="3144"/>
    <cellStyle name="Normal 2 14 15" xfId="3145"/>
    <cellStyle name="Normal 2 14 15 2" xfId="3146"/>
    <cellStyle name="Normal 2 14 16" xfId="3147"/>
    <cellStyle name="Normal 2 14 16 2" xfId="3148"/>
    <cellStyle name="Normal 2 14 17" xfId="3149"/>
    <cellStyle name="Normal 2 14 17 2" xfId="3150"/>
    <cellStyle name="Normal 2 14 18" xfId="3151"/>
    <cellStyle name="Normal 2 14 18 2" xfId="3152"/>
    <cellStyle name="Normal 2 14 19" xfId="3153"/>
    <cellStyle name="Normal 2 14 19 2" xfId="3154"/>
    <cellStyle name="Normal 2 14 2" xfId="3155"/>
    <cellStyle name="Normal 2 14 2 2" xfId="3156"/>
    <cellStyle name="Normal 2 14 20" xfId="3157"/>
    <cellStyle name="Normal 2 14 20 2" xfId="3158"/>
    <cellStyle name="Normal 2 14 21" xfId="3159"/>
    <cellStyle name="Normal 2 14 21 2" xfId="3160"/>
    <cellStyle name="Normal 2 14 22" xfId="3161"/>
    <cellStyle name="Normal 2 14 22 2" xfId="3162"/>
    <cellStyle name="Normal 2 14 23" xfId="3163"/>
    <cellStyle name="Normal 2 14 23 2" xfId="3164"/>
    <cellStyle name="Normal 2 14 24" xfId="3165"/>
    <cellStyle name="Normal 2 14 3" xfId="3166"/>
    <cellStyle name="Normal 2 14 3 2" xfId="3167"/>
    <cellStyle name="Normal 2 14 4" xfId="3168"/>
    <cellStyle name="Normal 2 14 4 2" xfId="3169"/>
    <cellStyle name="Normal 2 14 5" xfId="3170"/>
    <cellStyle name="Normal 2 14 5 2" xfId="3171"/>
    <cellStyle name="Normal 2 14 6" xfId="3172"/>
    <cellStyle name="Normal 2 14 6 2" xfId="3173"/>
    <cellStyle name="Normal 2 14 7" xfId="3174"/>
    <cellStyle name="Normal 2 14 7 2" xfId="3175"/>
    <cellStyle name="Normal 2 14 8" xfId="3176"/>
    <cellStyle name="Normal 2 14 8 2" xfId="3177"/>
    <cellStyle name="Normal 2 14 9" xfId="3178"/>
    <cellStyle name="Normal 2 14 9 2" xfId="3179"/>
    <cellStyle name="Normal 2 15" xfId="3180"/>
    <cellStyle name="Normal 2 15 10" xfId="3181"/>
    <cellStyle name="Normal 2 15 10 2" xfId="3182"/>
    <cellStyle name="Normal 2 15 11" xfId="3183"/>
    <cellStyle name="Normal 2 15 11 2" xfId="3184"/>
    <cellStyle name="Normal 2 15 12" xfId="3185"/>
    <cellStyle name="Normal 2 15 12 2" xfId="3186"/>
    <cellStyle name="Normal 2 15 13" xfId="3187"/>
    <cellStyle name="Normal 2 15 13 2" xfId="3188"/>
    <cellStyle name="Normal 2 15 14" xfId="3189"/>
    <cellStyle name="Normal 2 15 14 2" xfId="3190"/>
    <cellStyle name="Normal 2 15 15" xfId="3191"/>
    <cellStyle name="Normal 2 15 15 2" xfId="3192"/>
    <cellStyle name="Normal 2 15 16" xfId="3193"/>
    <cellStyle name="Normal 2 15 16 2" xfId="3194"/>
    <cellStyle name="Normal 2 15 17" xfId="3195"/>
    <cellStyle name="Normal 2 15 17 2" xfId="3196"/>
    <cellStyle name="Normal 2 15 18" xfId="3197"/>
    <cellStyle name="Normal 2 15 18 2" xfId="3198"/>
    <cellStyle name="Normal 2 15 19" xfId="3199"/>
    <cellStyle name="Normal 2 15 19 2" xfId="3200"/>
    <cellStyle name="Normal 2 15 2" xfId="3201"/>
    <cellStyle name="Normal 2 15 2 2" xfId="3202"/>
    <cellStyle name="Normal 2 15 20" xfId="3203"/>
    <cellStyle name="Normal 2 15 20 2" xfId="3204"/>
    <cellStyle name="Normal 2 15 21" xfId="3205"/>
    <cellStyle name="Normal 2 15 21 2" xfId="3206"/>
    <cellStyle name="Normal 2 15 22" xfId="3207"/>
    <cellStyle name="Normal 2 15 22 2" xfId="3208"/>
    <cellStyle name="Normal 2 15 23" xfId="3209"/>
    <cellStyle name="Normal 2 15 23 2" xfId="3210"/>
    <cellStyle name="Normal 2 15 24" xfId="3211"/>
    <cellStyle name="Normal 2 15 3" xfId="3212"/>
    <cellStyle name="Normal 2 15 3 2" xfId="3213"/>
    <cellStyle name="Normal 2 15 4" xfId="3214"/>
    <cellStyle name="Normal 2 15 4 2" xfId="3215"/>
    <cellStyle name="Normal 2 15 5" xfId="3216"/>
    <cellStyle name="Normal 2 15 5 2" xfId="3217"/>
    <cellStyle name="Normal 2 15 6" xfId="3218"/>
    <cellStyle name="Normal 2 15 6 2" xfId="3219"/>
    <cellStyle name="Normal 2 15 7" xfId="3220"/>
    <cellStyle name="Normal 2 15 7 2" xfId="3221"/>
    <cellStyle name="Normal 2 15 8" xfId="3222"/>
    <cellStyle name="Normal 2 15 8 2" xfId="3223"/>
    <cellStyle name="Normal 2 15 9" xfId="3224"/>
    <cellStyle name="Normal 2 15 9 2" xfId="3225"/>
    <cellStyle name="Normal 2 16" xfId="3226"/>
    <cellStyle name="Normal 2 16 10" xfId="3227"/>
    <cellStyle name="Normal 2 16 10 2" xfId="3228"/>
    <cellStyle name="Normal 2 16 11" xfId="3229"/>
    <cellStyle name="Normal 2 16 11 2" xfId="3230"/>
    <cellStyle name="Normal 2 16 12" xfId="3231"/>
    <cellStyle name="Normal 2 16 12 2" xfId="3232"/>
    <cellStyle name="Normal 2 16 13" xfId="3233"/>
    <cellStyle name="Normal 2 16 13 2" xfId="3234"/>
    <cellStyle name="Normal 2 16 14" xfId="3235"/>
    <cellStyle name="Normal 2 16 14 2" xfId="3236"/>
    <cellStyle name="Normal 2 16 15" xfId="3237"/>
    <cellStyle name="Normal 2 16 15 2" xfId="3238"/>
    <cellStyle name="Normal 2 16 16" xfId="3239"/>
    <cellStyle name="Normal 2 16 16 2" xfId="3240"/>
    <cellStyle name="Normal 2 16 17" xfId="3241"/>
    <cellStyle name="Normal 2 16 17 2" xfId="3242"/>
    <cellStyle name="Normal 2 16 18" xfId="3243"/>
    <cellStyle name="Normal 2 16 18 2" xfId="3244"/>
    <cellStyle name="Normal 2 16 19" xfId="3245"/>
    <cellStyle name="Normal 2 16 19 2" xfId="3246"/>
    <cellStyle name="Normal 2 16 2" xfId="3247"/>
    <cellStyle name="Normal 2 16 2 2" xfId="3248"/>
    <cellStyle name="Normal 2 16 20" xfId="3249"/>
    <cellStyle name="Normal 2 16 20 2" xfId="3250"/>
    <cellStyle name="Normal 2 16 21" xfId="3251"/>
    <cellStyle name="Normal 2 16 21 2" xfId="3252"/>
    <cellStyle name="Normal 2 16 22" xfId="3253"/>
    <cellStyle name="Normal 2 16 22 2" xfId="3254"/>
    <cellStyle name="Normal 2 16 23" xfId="3255"/>
    <cellStyle name="Normal 2 16 23 2" xfId="3256"/>
    <cellStyle name="Normal 2 16 24" xfId="3257"/>
    <cellStyle name="Normal 2 16 3" xfId="3258"/>
    <cellStyle name="Normal 2 16 3 2" xfId="3259"/>
    <cellStyle name="Normal 2 16 4" xfId="3260"/>
    <cellStyle name="Normal 2 16 4 2" xfId="3261"/>
    <cellStyle name="Normal 2 16 5" xfId="3262"/>
    <cellStyle name="Normal 2 16 5 2" xfId="3263"/>
    <cellStyle name="Normal 2 16 6" xfId="3264"/>
    <cellStyle name="Normal 2 16 6 2" xfId="3265"/>
    <cellStyle name="Normal 2 16 7" xfId="3266"/>
    <cellStyle name="Normal 2 16 7 2" xfId="3267"/>
    <cellStyle name="Normal 2 16 8" xfId="3268"/>
    <cellStyle name="Normal 2 16 8 2" xfId="3269"/>
    <cellStyle name="Normal 2 16 9" xfId="3270"/>
    <cellStyle name="Normal 2 16 9 2" xfId="3271"/>
    <cellStyle name="Normal 2 17" xfId="3272"/>
    <cellStyle name="Normal 2 17 10" xfId="3273"/>
    <cellStyle name="Normal 2 17 10 2" xfId="3274"/>
    <cellStyle name="Normal 2 17 11" xfId="3275"/>
    <cellStyle name="Normal 2 17 11 2" xfId="3276"/>
    <cellStyle name="Normal 2 17 12" xfId="3277"/>
    <cellStyle name="Normal 2 17 12 2" xfId="3278"/>
    <cellStyle name="Normal 2 17 13" xfId="3279"/>
    <cellStyle name="Normal 2 17 13 2" xfId="3280"/>
    <cellStyle name="Normal 2 17 14" xfId="3281"/>
    <cellStyle name="Normal 2 17 14 2" xfId="3282"/>
    <cellStyle name="Normal 2 17 15" xfId="3283"/>
    <cellStyle name="Normal 2 17 15 2" xfId="3284"/>
    <cellStyle name="Normal 2 17 16" xfId="3285"/>
    <cellStyle name="Normal 2 17 16 2" xfId="3286"/>
    <cellStyle name="Normal 2 17 17" xfId="3287"/>
    <cellStyle name="Normal 2 17 17 2" xfId="3288"/>
    <cellStyle name="Normal 2 17 18" xfId="3289"/>
    <cellStyle name="Normal 2 17 18 2" xfId="3290"/>
    <cellStyle name="Normal 2 17 19" xfId="3291"/>
    <cellStyle name="Normal 2 17 19 2" xfId="3292"/>
    <cellStyle name="Normal 2 17 2" xfId="3293"/>
    <cellStyle name="Normal 2 17 2 2" xfId="3294"/>
    <cellStyle name="Normal 2 17 20" xfId="3295"/>
    <cellStyle name="Normal 2 17 20 2" xfId="3296"/>
    <cellStyle name="Normal 2 17 21" xfId="3297"/>
    <cellStyle name="Normal 2 17 21 2" xfId="3298"/>
    <cellStyle name="Normal 2 17 22" xfId="3299"/>
    <cellStyle name="Normal 2 17 22 2" xfId="3300"/>
    <cellStyle name="Normal 2 17 23" xfId="3301"/>
    <cellStyle name="Normal 2 17 23 2" xfId="3302"/>
    <cellStyle name="Normal 2 17 24" xfId="3303"/>
    <cellStyle name="Normal 2 17 3" xfId="3304"/>
    <cellStyle name="Normal 2 17 3 2" xfId="3305"/>
    <cellStyle name="Normal 2 17 4" xfId="3306"/>
    <cellStyle name="Normal 2 17 4 2" xfId="3307"/>
    <cellStyle name="Normal 2 17 5" xfId="3308"/>
    <cellStyle name="Normal 2 17 5 2" xfId="3309"/>
    <cellStyle name="Normal 2 17 6" xfId="3310"/>
    <cellStyle name="Normal 2 17 6 2" xfId="3311"/>
    <cellStyle name="Normal 2 17 7" xfId="3312"/>
    <cellStyle name="Normal 2 17 7 2" xfId="3313"/>
    <cellStyle name="Normal 2 17 8" xfId="3314"/>
    <cellStyle name="Normal 2 17 8 2" xfId="3315"/>
    <cellStyle name="Normal 2 17 9" xfId="3316"/>
    <cellStyle name="Normal 2 17 9 2" xfId="3317"/>
    <cellStyle name="Normal 2 18" xfId="3318"/>
    <cellStyle name="Normal 2 18 10" xfId="3319"/>
    <cellStyle name="Normal 2 18 10 2" xfId="3320"/>
    <cellStyle name="Normal 2 18 11" xfId="3321"/>
    <cellStyle name="Normal 2 18 11 2" xfId="3322"/>
    <cellStyle name="Normal 2 18 12" xfId="3323"/>
    <cellStyle name="Normal 2 18 12 2" xfId="3324"/>
    <cellStyle name="Normal 2 18 13" xfId="3325"/>
    <cellStyle name="Normal 2 18 13 2" xfId="3326"/>
    <cellStyle name="Normal 2 18 14" xfId="3327"/>
    <cellStyle name="Normal 2 18 14 2" xfId="3328"/>
    <cellStyle name="Normal 2 18 15" xfId="3329"/>
    <cellStyle name="Normal 2 18 15 2" xfId="3330"/>
    <cellStyle name="Normal 2 18 16" xfId="3331"/>
    <cellStyle name="Normal 2 18 16 2" xfId="3332"/>
    <cellStyle name="Normal 2 18 17" xfId="3333"/>
    <cellStyle name="Normal 2 18 17 2" xfId="3334"/>
    <cellStyle name="Normal 2 18 18" xfId="3335"/>
    <cellStyle name="Normal 2 18 18 2" xfId="3336"/>
    <cellStyle name="Normal 2 18 19" xfId="3337"/>
    <cellStyle name="Normal 2 18 19 2" xfId="3338"/>
    <cellStyle name="Normal 2 18 2" xfId="3339"/>
    <cellStyle name="Normal 2 18 2 2" xfId="3340"/>
    <cellStyle name="Normal 2 18 20" xfId="3341"/>
    <cellStyle name="Normal 2 18 20 2" xfId="3342"/>
    <cellStyle name="Normal 2 18 21" xfId="3343"/>
    <cellStyle name="Normal 2 18 21 2" xfId="3344"/>
    <cellStyle name="Normal 2 18 22" xfId="3345"/>
    <cellStyle name="Normal 2 18 22 2" xfId="3346"/>
    <cellStyle name="Normal 2 18 23" xfId="3347"/>
    <cellStyle name="Normal 2 18 23 2" xfId="3348"/>
    <cellStyle name="Normal 2 18 24" xfId="3349"/>
    <cellStyle name="Normal 2 18 3" xfId="3350"/>
    <cellStyle name="Normal 2 18 3 2" xfId="3351"/>
    <cellStyle name="Normal 2 18 4" xfId="3352"/>
    <cellStyle name="Normal 2 18 4 2" xfId="3353"/>
    <cellStyle name="Normal 2 18 5" xfId="3354"/>
    <cellStyle name="Normal 2 18 5 2" xfId="3355"/>
    <cellStyle name="Normal 2 18 6" xfId="3356"/>
    <cellStyle name="Normal 2 18 6 2" xfId="3357"/>
    <cellStyle name="Normal 2 18 7" xfId="3358"/>
    <cellStyle name="Normal 2 18 7 2" xfId="3359"/>
    <cellStyle name="Normal 2 18 8" xfId="3360"/>
    <cellStyle name="Normal 2 18 8 2" xfId="3361"/>
    <cellStyle name="Normal 2 18 9" xfId="3362"/>
    <cellStyle name="Normal 2 18 9 2" xfId="3363"/>
    <cellStyle name="Normal 2 19" xfId="3364"/>
    <cellStyle name="Normal 2 19 10" xfId="3365"/>
    <cellStyle name="Normal 2 19 10 2" xfId="3366"/>
    <cellStyle name="Normal 2 19 11" xfId="3367"/>
    <cellStyle name="Normal 2 19 11 2" xfId="3368"/>
    <cellStyle name="Normal 2 19 12" xfId="3369"/>
    <cellStyle name="Normal 2 19 12 2" xfId="3370"/>
    <cellStyle name="Normal 2 19 13" xfId="3371"/>
    <cellStyle name="Normal 2 19 13 2" xfId="3372"/>
    <cellStyle name="Normal 2 19 14" xfId="3373"/>
    <cellStyle name="Normal 2 19 14 2" xfId="3374"/>
    <cellStyle name="Normal 2 19 15" xfId="3375"/>
    <cellStyle name="Normal 2 19 15 2" xfId="3376"/>
    <cellStyle name="Normal 2 19 16" xfId="3377"/>
    <cellStyle name="Normal 2 19 16 2" xfId="3378"/>
    <cellStyle name="Normal 2 19 17" xfId="3379"/>
    <cellStyle name="Normal 2 19 17 2" xfId="3380"/>
    <cellStyle name="Normal 2 19 18" xfId="3381"/>
    <cellStyle name="Normal 2 19 18 2" xfId="3382"/>
    <cellStyle name="Normal 2 19 19" xfId="3383"/>
    <cellStyle name="Normal 2 19 19 2" xfId="3384"/>
    <cellStyle name="Normal 2 19 2" xfId="3385"/>
    <cellStyle name="Normal 2 19 2 2" xfId="3386"/>
    <cellStyle name="Normal 2 19 20" xfId="3387"/>
    <cellStyle name="Normal 2 19 20 2" xfId="3388"/>
    <cellStyle name="Normal 2 19 21" xfId="3389"/>
    <cellStyle name="Normal 2 19 21 2" xfId="3390"/>
    <cellStyle name="Normal 2 19 22" xfId="3391"/>
    <cellStyle name="Normal 2 19 22 2" xfId="3392"/>
    <cellStyle name="Normal 2 19 23" xfId="3393"/>
    <cellStyle name="Normal 2 19 23 2" xfId="3394"/>
    <cellStyle name="Normal 2 19 24" xfId="3395"/>
    <cellStyle name="Normal 2 19 3" xfId="3396"/>
    <cellStyle name="Normal 2 19 3 2" xfId="3397"/>
    <cellStyle name="Normal 2 19 4" xfId="3398"/>
    <cellStyle name="Normal 2 19 4 2" xfId="3399"/>
    <cellStyle name="Normal 2 19 5" xfId="3400"/>
    <cellStyle name="Normal 2 19 5 2" xfId="3401"/>
    <cellStyle name="Normal 2 19 6" xfId="3402"/>
    <cellStyle name="Normal 2 19 6 2" xfId="3403"/>
    <cellStyle name="Normal 2 19 7" xfId="3404"/>
    <cellStyle name="Normal 2 19 7 2" xfId="3405"/>
    <cellStyle name="Normal 2 19 8" xfId="3406"/>
    <cellStyle name="Normal 2 19 8 2" xfId="3407"/>
    <cellStyle name="Normal 2 19 9" xfId="3408"/>
    <cellStyle name="Normal 2 19 9 2" xfId="3409"/>
    <cellStyle name="Normal 2 2" xfId="64"/>
    <cellStyle name="Normal 2 2 2" xfId="770"/>
    <cellStyle name="Normal 2 2 2 2" xfId="3410"/>
    <cellStyle name="Normal 2 2 2 2 2" xfId="3411"/>
    <cellStyle name="Normal 2 2 2 2 2 2" xfId="3412"/>
    <cellStyle name="Normal 2 2 2 2 2 3" xfId="3413"/>
    <cellStyle name="Normal 2 2 2 2 3" xfId="3414"/>
    <cellStyle name="Normal 2 2 2 2 3 2" xfId="3415"/>
    <cellStyle name="Normal 2 2 2 2 3 3" xfId="3416"/>
    <cellStyle name="Normal 2 2 2 2 4" xfId="3417"/>
    <cellStyle name="Normal 2 2 2 2 4 2" xfId="3418"/>
    <cellStyle name="Normal 2 2 2 2 4 3" xfId="3419"/>
    <cellStyle name="Normal 2 2 2 3" xfId="3420"/>
    <cellStyle name="Normal 2 2 2 4" xfId="3421"/>
    <cellStyle name="Normal 2 2 2 5" xfId="3422"/>
    <cellStyle name="Normal 2 2 3" xfId="3423"/>
    <cellStyle name="Normal 2 2 3 2" xfId="3424"/>
    <cellStyle name="Normal 2 2 3 3" xfId="3425"/>
    <cellStyle name="Normal 2 2 4" xfId="3426"/>
    <cellStyle name="Normal 2 2 4 2" xfId="3427"/>
    <cellStyle name="Normal 2 2 4 3" xfId="3428"/>
    <cellStyle name="Normal 2 2 5" xfId="3429"/>
    <cellStyle name="Normal 2 2 5 2" xfId="3430"/>
    <cellStyle name="Normal 2 2 5 3" xfId="3431"/>
    <cellStyle name="Normal 2 2 6" xfId="3432"/>
    <cellStyle name="Normal 2 2 6 2" xfId="3433"/>
    <cellStyle name="Normal 2 2 6 3" xfId="3434"/>
    <cellStyle name="Normal 2 2 7" xfId="3435"/>
    <cellStyle name="Normal 2 2 8" xfId="3436"/>
    <cellStyle name="Normal 2 2 9" xfId="3437"/>
    <cellStyle name="Normal 2 20" xfId="3438"/>
    <cellStyle name="Normal 2 20 10" xfId="3439"/>
    <cellStyle name="Normal 2 20 10 2" xfId="3440"/>
    <cellStyle name="Normal 2 20 11" xfId="3441"/>
    <cellStyle name="Normal 2 20 11 2" xfId="3442"/>
    <cellStyle name="Normal 2 20 12" xfId="3443"/>
    <cellStyle name="Normal 2 20 12 2" xfId="3444"/>
    <cellStyle name="Normal 2 20 13" xfId="3445"/>
    <cellStyle name="Normal 2 20 13 2" xfId="3446"/>
    <cellStyle name="Normal 2 20 14" xfId="3447"/>
    <cellStyle name="Normal 2 20 14 2" xfId="3448"/>
    <cellStyle name="Normal 2 20 15" xfId="3449"/>
    <cellStyle name="Normal 2 20 15 2" xfId="3450"/>
    <cellStyle name="Normal 2 20 16" xfId="3451"/>
    <cellStyle name="Normal 2 20 16 2" xfId="3452"/>
    <cellStyle name="Normal 2 20 17" xfId="3453"/>
    <cellStyle name="Normal 2 20 17 2" xfId="3454"/>
    <cellStyle name="Normal 2 20 18" xfId="3455"/>
    <cellStyle name="Normal 2 20 18 2" xfId="3456"/>
    <cellStyle name="Normal 2 20 19" xfId="3457"/>
    <cellStyle name="Normal 2 20 19 2" xfId="3458"/>
    <cellStyle name="Normal 2 20 2" xfId="3459"/>
    <cellStyle name="Normal 2 20 2 2" xfId="3460"/>
    <cellStyle name="Normal 2 20 20" xfId="3461"/>
    <cellStyle name="Normal 2 20 20 2" xfId="3462"/>
    <cellStyle name="Normal 2 20 21" xfId="3463"/>
    <cellStyle name="Normal 2 20 21 2" xfId="3464"/>
    <cellStyle name="Normal 2 20 22" xfId="3465"/>
    <cellStyle name="Normal 2 20 22 2" xfId="3466"/>
    <cellStyle name="Normal 2 20 23" xfId="3467"/>
    <cellStyle name="Normal 2 20 23 2" xfId="3468"/>
    <cellStyle name="Normal 2 20 24" xfId="3469"/>
    <cellStyle name="Normal 2 20 3" xfId="3470"/>
    <cellStyle name="Normal 2 20 3 2" xfId="3471"/>
    <cellStyle name="Normal 2 20 4" xfId="3472"/>
    <cellStyle name="Normal 2 20 4 2" xfId="3473"/>
    <cellStyle name="Normal 2 20 5" xfId="3474"/>
    <cellStyle name="Normal 2 20 5 2" xfId="3475"/>
    <cellStyle name="Normal 2 20 6" xfId="3476"/>
    <cellStyle name="Normal 2 20 6 2" xfId="3477"/>
    <cellStyle name="Normal 2 20 7" xfId="3478"/>
    <cellStyle name="Normal 2 20 7 2" xfId="3479"/>
    <cellStyle name="Normal 2 20 8" xfId="3480"/>
    <cellStyle name="Normal 2 20 8 2" xfId="3481"/>
    <cellStyle name="Normal 2 20 9" xfId="3482"/>
    <cellStyle name="Normal 2 20 9 2" xfId="3483"/>
    <cellStyle name="Normal 2 21" xfId="3484"/>
    <cellStyle name="Normal 2 21 10" xfId="3485"/>
    <cellStyle name="Normal 2 21 10 2" xfId="3486"/>
    <cellStyle name="Normal 2 21 11" xfId="3487"/>
    <cellStyle name="Normal 2 21 11 2" xfId="3488"/>
    <cellStyle name="Normal 2 21 12" xfId="3489"/>
    <cellStyle name="Normal 2 21 12 2" xfId="3490"/>
    <cellStyle name="Normal 2 21 13" xfId="3491"/>
    <cellStyle name="Normal 2 21 13 2" xfId="3492"/>
    <cellStyle name="Normal 2 21 14" xfId="3493"/>
    <cellStyle name="Normal 2 21 14 2" xfId="3494"/>
    <cellStyle name="Normal 2 21 15" xfId="3495"/>
    <cellStyle name="Normal 2 21 15 2" xfId="3496"/>
    <cellStyle name="Normal 2 21 16" xfId="3497"/>
    <cellStyle name="Normal 2 21 16 2" xfId="3498"/>
    <cellStyle name="Normal 2 21 17" xfId="3499"/>
    <cellStyle name="Normal 2 21 17 2" xfId="3500"/>
    <cellStyle name="Normal 2 21 18" xfId="3501"/>
    <cellStyle name="Normal 2 21 18 2" xfId="3502"/>
    <cellStyle name="Normal 2 21 19" xfId="3503"/>
    <cellStyle name="Normal 2 21 19 2" xfId="3504"/>
    <cellStyle name="Normal 2 21 2" xfId="3505"/>
    <cellStyle name="Normal 2 21 2 2" xfId="3506"/>
    <cellStyle name="Normal 2 21 20" xfId="3507"/>
    <cellStyle name="Normal 2 21 20 2" xfId="3508"/>
    <cellStyle name="Normal 2 21 21" xfId="3509"/>
    <cellStyle name="Normal 2 21 21 2" xfId="3510"/>
    <cellStyle name="Normal 2 21 22" xfId="3511"/>
    <cellStyle name="Normal 2 21 22 2" xfId="3512"/>
    <cellStyle name="Normal 2 21 23" xfId="3513"/>
    <cellStyle name="Normal 2 21 23 2" xfId="3514"/>
    <cellStyle name="Normal 2 21 24" xfId="3515"/>
    <cellStyle name="Normal 2 21 3" xfId="3516"/>
    <cellStyle name="Normal 2 21 3 2" xfId="3517"/>
    <cellStyle name="Normal 2 21 4" xfId="3518"/>
    <cellStyle name="Normal 2 21 4 2" xfId="3519"/>
    <cellStyle name="Normal 2 21 5" xfId="3520"/>
    <cellStyle name="Normal 2 21 5 2" xfId="3521"/>
    <cellStyle name="Normal 2 21 6" xfId="3522"/>
    <cellStyle name="Normal 2 21 6 2" xfId="3523"/>
    <cellStyle name="Normal 2 21 7" xfId="3524"/>
    <cellStyle name="Normal 2 21 7 2" xfId="3525"/>
    <cellStyle name="Normal 2 21 8" xfId="3526"/>
    <cellStyle name="Normal 2 21 8 2" xfId="3527"/>
    <cellStyle name="Normal 2 21 9" xfId="3528"/>
    <cellStyle name="Normal 2 21 9 2" xfId="3529"/>
    <cellStyle name="Normal 2 22" xfId="3530"/>
    <cellStyle name="Normal 2 22 10" xfId="3531"/>
    <cellStyle name="Normal 2 22 10 2" xfId="3532"/>
    <cellStyle name="Normal 2 22 11" xfId="3533"/>
    <cellStyle name="Normal 2 22 11 2" xfId="3534"/>
    <cellStyle name="Normal 2 22 12" xfId="3535"/>
    <cellStyle name="Normal 2 22 12 2" xfId="3536"/>
    <cellStyle name="Normal 2 22 13" xfId="3537"/>
    <cellStyle name="Normal 2 22 13 2" xfId="3538"/>
    <cellStyle name="Normal 2 22 14" xfId="3539"/>
    <cellStyle name="Normal 2 22 14 2" xfId="3540"/>
    <cellStyle name="Normal 2 22 15" xfId="3541"/>
    <cellStyle name="Normal 2 22 15 2" xfId="3542"/>
    <cellStyle name="Normal 2 22 16" xfId="3543"/>
    <cellStyle name="Normal 2 22 16 2" xfId="3544"/>
    <cellStyle name="Normal 2 22 17" xfId="3545"/>
    <cellStyle name="Normal 2 22 17 2" xfId="3546"/>
    <cellStyle name="Normal 2 22 18" xfId="3547"/>
    <cellStyle name="Normal 2 22 18 2" xfId="3548"/>
    <cellStyle name="Normal 2 22 19" xfId="3549"/>
    <cellStyle name="Normal 2 22 19 2" xfId="3550"/>
    <cellStyle name="Normal 2 22 2" xfId="3551"/>
    <cellStyle name="Normal 2 22 2 2" xfId="3552"/>
    <cellStyle name="Normal 2 22 20" xfId="3553"/>
    <cellStyle name="Normal 2 22 20 2" xfId="3554"/>
    <cellStyle name="Normal 2 22 21" xfId="3555"/>
    <cellStyle name="Normal 2 22 21 2" xfId="3556"/>
    <cellStyle name="Normal 2 22 22" xfId="3557"/>
    <cellStyle name="Normal 2 22 22 2" xfId="3558"/>
    <cellStyle name="Normal 2 22 23" xfId="3559"/>
    <cellStyle name="Normal 2 22 23 2" xfId="3560"/>
    <cellStyle name="Normal 2 22 24" xfId="3561"/>
    <cellStyle name="Normal 2 22 3" xfId="3562"/>
    <cellStyle name="Normal 2 22 3 2" xfId="3563"/>
    <cellStyle name="Normal 2 22 4" xfId="3564"/>
    <cellStyle name="Normal 2 22 4 2" xfId="3565"/>
    <cellStyle name="Normal 2 22 5" xfId="3566"/>
    <cellStyle name="Normal 2 22 5 2" xfId="3567"/>
    <cellStyle name="Normal 2 22 6" xfId="3568"/>
    <cellStyle name="Normal 2 22 6 2" xfId="3569"/>
    <cellStyle name="Normal 2 22 7" xfId="3570"/>
    <cellStyle name="Normal 2 22 7 2" xfId="3571"/>
    <cellStyle name="Normal 2 22 8" xfId="3572"/>
    <cellStyle name="Normal 2 22 8 2" xfId="3573"/>
    <cellStyle name="Normal 2 22 9" xfId="3574"/>
    <cellStyle name="Normal 2 22 9 2" xfId="3575"/>
    <cellStyle name="Normal 2 23" xfId="3576"/>
    <cellStyle name="Normal 2 23 10" xfId="3577"/>
    <cellStyle name="Normal 2 23 10 2" xfId="3578"/>
    <cellStyle name="Normal 2 23 11" xfId="3579"/>
    <cellStyle name="Normal 2 23 11 2" xfId="3580"/>
    <cellStyle name="Normal 2 23 12" xfId="3581"/>
    <cellStyle name="Normal 2 23 12 2" xfId="3582"/>
    <cellStyle name="Normal 2 23 13" xfId="3583"/>
    <cellStyle name="Normal 2 23 13 2" xfId="3584"/>
    <cellStyle name="Normal 2 23 14" xfId="3585"/>
    <cellStyle name="Normal 2 23 14 2" xfId="3586"/>
    <cellStyle name="Normal 2 23 15" xfId="3587"/>
    <cellStyle name="Normal 2 23 15 2" xfId="3588"/>
    <cellStyle name="Normal 2 23 16" xfId="3589"/>
    <cellStyle name="Normal 2 23 16 2" xfId="3590"/>
    <cellStyle name="Normal 2 23 17" xfId="3591"/>
    <cellStyle name="Normal 2 23 17 2" xfId="3592"/>
    <cellStyle name="Normal 2 23 18" xfId="3593"/>
    <cellStyle name="Normal 2 23 18 2" xfId="3594"/>
    <cellStyle name="Normal 2 23 19" xfId="3595"/>
    <cellStyle name="Normal 2 23 19 2" xfId="3596"/>
    <cellStyle name="Normal 2 23 2" xfId="3597"/>
    <cellStyle name="Normal 2 23 2 2" xfId="3598"/>
    <cellStyle name="Normal 2 23 20" xfId="3599"/>
    <cellStyle name="Normal 2 23 20 2" xfId="3600"/>
    <cellStyle name="Normal 2 23 21" xfId="3601"/>
    <cellStyle name="Normal 2 23 21 2" xfId="3602"/>
    <cellStyle name="Normal 2 23 22" xfId="3603"/>
    <cellStyle name="Normal 2 23 22 2" xfId="3604"/>
    <cellStyle name="Normal 2 23 23" xfId="3605"/>
    <cellStyle name="Normal 2 23 23 2" xfId="3606"/>
    <cellStyle name="Normal 2 23 24" xfId="3607"/>
    <cellStyle name="Normal 2 23 3" xfId="3608"/>
    <cellStyle name="Normal 2 23 3 2" xfId="3609"/>
    <cellStyle name="Normal 2 23 4" xfId="3610"/>
    <cellStyle name="Normal 2 23 4 2" xfId="3611"/>
    <cellStyle name="Normal 2 23 5" xfId="3612"/>
    <cellStyle name="Normal 2 23 5 2" xfId="3613"/>
    <cellStyle name="Normal 2 23 6" xfId="3614"/>
    <cellStyle name="Normal 2 23 6 2" xfId="3615"/>
    <cellStyle name="Normal 2 23 7" xfId="3616"/>
    <cellStyle name="Normal 2 23 7 2" xfId="3617"/>
    <cellStyle name="Normal 2 23 8" xfId="3618"/>
    <cellStyle name="Normal 2 23 8 2" xfId="3619"/>
    <cellStyle name="Normal 2 23 9" xfId="3620"/>
    <cellStyle name="Normal 2 23 9 2" xfId="3621"/>
    <cellStyle name="Normal 2 24" xfId="3622"/>
    <cellStyle name="Normal 2 24 10" xfId="3623"/>
    <cellStyle name="Normal 2 24 10 2" xfId="3624"/>
    <cellStyle name="Normal 2 24 11" xfId="3625"/>
    <cellStyle name="Normal 2 24 11 2" xfId="3626"/>
    <cellStyle name="Normal 2 24 12" xfId="3627"/>
    <cellStyle name="Normal 2 24 12 2" xfId="3628"/>
    <cellStyle name="Normal 2 24 13" xfId="3629"/>
    <cellStyle name="Normal 2 24 13 2" xfId="3630"/>
    <cellStyle name="Normal 2 24 14" xfId="3631"/>
    <cellStyle name="Normal 2 24 14 2" xfId="3632"/>
    <cellStyle name="Normal 2 24 15" xfId="3633"/>
    <cellStyle name="Normal 2 24 15 2" xfId="3634"/>
    <cellStyle name="Normal 2 24 16" xfId="3635"/>
    <cellStyle name="Normal 2 24 16 2" xfId="3636"/>
    <cellStyle name="Normal 2 24 17" xfId="3637"/>
    <cellStyle name="Normal 2 24 17 2" xfId="3638"/>
    <cellStyle name="Normal 2 24 18" xfId="3639"/>
    <cellStyle name="Normal 2 24 18 2" xfId="3640"/>
    <cellStyle name="Normal 2 24 19" xfId="3641"/>
    <cellStyle name="Normal 2 24 19 2" xfId="3642"/>
    <cellStyle name="Normal 2 24 2" xfId="3643"/>
    <cellStyle name="Normal 2 24 2 2" xfId="3644"/>
    <cellStyle name="Normal 2 24 20" xfId="3645"/>
    <cellStyle name="Normal 2 24 20 2" xfId="3646"/>
    <cellStyle name="Normal 2 24 21" xfId="3647"/>
    <cellStyle name="Normal 2 24 21 2" xfId="3648"/>
    <cellStyle name="Normal 2 24 22" xfId="3649"/>
    <cellStyle name="Normal 2 24 22 2" xfId="3650"/>
    <cellStyle name="Normal 2 24 23" xfId="3651"/>
    <cellStyle name="Normal 2 24 23 2" xfId="3652"/>
    <cellStyle name="Normal 2 24 24" xfId="3653"/>
    <cellStyle name="Normal 2 24 3" xfId="3654"/>
    <cellStyle name="Normal 2 24 3 2" xfId="3655"/>
    <cellStyle name="Normal 2 24 4" xfId="3656"/>
    <cellStyle name="Normal 2 24 4 2" xfId="3657"/>
    <cellStyle name="Normal 2 24 5" xfId="3658"/>
    <cellStyle name="Normal 2 24 5 2" xfId="3659"/>
    <cellStyle name="Normal 2 24 6" xfId="3660"/>
    <cellStyle name="Normal 2 24 6 2" xfId="3661"/>
    <cellStyle name="Normal 2 24 7" xfId="3662"/>
    <cellStyle name="Normal 2 24 7 2" xfId="3663"/>
    <cellStyle name="Normal 2 24 8" xfId="3664"/>
    <cellStyle name="Normal 2 24 8 2" xfId="3665"/>
    <cellStyle name="Normal 2 24 9" xfId="3666"/>
    <cellStyle name="Normal 2 24 9 2" xfId="3667"/>
    <cellStyle name="Normal 2 25" xfId="3668"/>
    <cellStyle name="Normal 2 25 10" xfId="3669"/>
    <cellStyle name="Normal 2 25 10 2" xfId="3670"/>
    <cellStyle name="Normal 2 25 11" xfId="3671"/>
    <cellStyle name="Normal 2 25 11 2" xfId="3672"/>
    <cellStyle name="Normal 2 25 12" xfId="3673"/>
    <cellStyle name="Normal 2 25 12 2" xfId="3674"/>
    <cellStyle name="Normal 2 25 13" xfId="3675"/>
    <cellStyle name="Normal 2 25 13 2" xfId="3676"/>
    <cellStyle name="Normal 2 25 14" xfId="3677"/>
    <cellStyle name="Normal 2 25 14 2" xfId="3678"/>
    <cellStyle name="Normal 2 25 15" xfId="3679"/>
    <cellStyle name="Normal 2 25 15 2" xfId="3680"/>
    <cellStyle name="Normal 2 25 16" xfId="3681"/>
    <cellStyle name="Normal 2 25 16 2" xfId="3682"/>
    <cellStyle name="Normal 2 25 17" xfId="3683"/>
    <cellStyle name="Normal 2 25 17 2" xfId="3684"/>
    <cellStyle name="Normal 2 25 18" xfId="3685"/>
    <cellStyle name="Normal 2 25 18 2" xfId="3686"/>
    <cellStyle name="Normal 2 25 19" xfId="3687"/>
    <cellStyle name="Normal 2 25 19 2" xfId="3688"/>
    <cellStyle name="Normal 2 25 2" xfId="3689"/>
    <cellStyle name="Normal 2 25 2 2" xfId="3690"/>
    <cellStyle name="Normal 2 25 20" xfId="3691"/>
    <cellStyle name="Normal 2 25 20 2" xfId="3692"/>
    <cellStyle name="Normal 2 25 21" xfId="3693"/>
    <cellStyle name="Normal 2 25 21 2" xfId="3694"/>
    <cellStyle name="Normal 2 25 22" xfId="3695"/>
    <cellStyle name="Normal 2 25 22 2" xfId="3696"/>
    <cellStyle name="Normal 2 25 23" xfId="3697"/>
    <cellStyle name="Normal 2 25 23 2" xfId="3698"/>
    <cellStyle name="Normal 2 25 24" xfId="3699"/>
    <cellStyle name="Normal 2 25 3" xfId="3700"/>
    <cellStyle name="Normal 2 25 3 2" xfId="3701"/>
    <cellStyle name="Normal 2 25 4" xfId="3702"/>
    <cellStyle name="Normal 2 25 4 2" xfId="3703"/>
    <cellStyle name="Normal 2 25 5" xfId="3704"/>
    <cellStyle name="Normal 2 25 5 2" xfId="3705"/>
    <cellStyle name="Normal 2 25 6" xfId="3706"/>
    <cellStyle name="Normal 2 25 6 2" xfId="3707"/>
    <cellStyle name="Normal 2 25 7" xfId="3708"/>
    <cellStyle name="Normal 2 25 7 2" xfId="3709"/>
    <cellStyle name="Normal 2 25 8" xfId="3710"/>
    <cellStyle name="Normal 2 25 8 2" xfId="3711"/>
    <cellStyle name="Normal 2 25 9" xfId="3712"/>
    <cellStyle name="Normal 2 25 9 2" xfId="3713"/>
    <cellStyle name="Normal 2 26" xfId="3714"/>
    <cellStyle name="Normal 2 26 10" xfId="3715"/>
    <cellStyle name="Normal 2 26 10 2" xfId="3716"/>
    <cellStyle name="Normal 2 26 11" xfId="3717"/>
    <cellStyle name="Normal 2 26 11 2" xfId="3718"/>
    <cellStyle name="Normal 2 26 12" xfId="3719"/>
    <cellStyle name="Normal 2 26 12 2" xfId="3720"/>
    <cellStyle name="Normal 2 26 13" xfId="3721"/>
    <cellStyle name="Normal 2 26 13 2" xfId="3722"/>
    <cellStyle name="Normal 2 26 14" xfId="3723"/>
    <cellStyle name="Normal 2 26 14 2" xfId="3724"/>
    <cellStyle name="Normal 2 26 15" xfId="3725"/>
    <cellStyle name="Normal 2 26 15 2" xfId="3726"/>
    <cellStyle name="Normal 2 26 16" xfId="3727"/>
    <cellStyle name="Normal 2 26 16 2" xfId="3728"/>
    <cellStyle name="Normal 2 26 17" xfId="3729"/>
    <cellStyle name="Normal 2 26 17 2" xfId="3730"/>
    <cellStyle name="Normal 2 26 18" xfId="3731"/>
    <cellStyle name="Normal 2 26 18 2" xfId="3732"/>
    <cellStyle name="Normal 2 26 19" xfId="3733"/>
    <cellStyle name="Normal 2 26 19 2" xfId="3734"/>
    <cellStyle name="Normal 2 26 2" xfId="3735"/>
    <cellStyle name="Normal 2 26 2 2" xfId="3736"/>
    <cellStyle name="Normal 2 26 20" xfId="3737"/>
    <cellStyle name="Normal 2 26 20 2" xfId="3738"/>
    <cellStyle name="Normal 2 26 21" xfId="3739"/>
    <cellStyle name="Normal 2 26 21 2" xfId="3740"/>
    <cellStyle name="Normal 2 26 22" xfId="3741"/>
    <cellStyle name="Normal 2 26 22 2" xfId="3742"/>
    <cellStyle name="Normal 2 26 23" xfId="3743"/>
    <cellStyle name="Normal 2 26 23 2" xfId="3744"/>
    <cellStyle name="Normal 2 26 24" xfId="3745"/>
    <cellStyle name="Normal 2 26 3" xfId="3746"/>
    <cellStyle name="Normal 2 26 3 2" xfId="3747"/>
    <cellStyle name="Normal 2 26 4" xfId="3748"/>
    <cellStyle name="Normal 2 26 4 2" xfId="3749"/>
    <cellStyle name="Normal 2 26 5" xfId="3750"/>
    <cellStyle name="Normal 2 26 5 2" xfId="3751"/>
    <cellStyle name="Normal 2 26 6" xfId="3752"/>
    <cellStyle name="Normal 2 26 6 2" xfId="3753"/>
    <cellStyle name="Normal 2 26 7" xfId="3754"/>
    <cellStyle name="Normal 2 26 7 2" xfId="3755"/>
    <cellStyle name="Normal 2 26 8" xfId="3756"/>
    <cellStyle name="Normal 2 26 8 2" xfId="3757"/>
    <cellStyle name="Normal 2 26 9" xfId="3758"/>
    <cellStyle name="Normal 2 26 9 2" xfId="3759"/>
    <cellStyle name="Normal 2 27" xfId="3760"/>
    <cellStyle name="Normal 2 27 10" xfId="3761"/>
    <cellStyle name="Normal 2 27 10 2" xfId="3762"/>
    <cellStyle name="Normal 2 27 11" xfId="3763"/>
    <cellStyle name="Normal 2 27 11 2" xfId="3764"/>
    <cellStyle name="Normal 2 27 12" xfId="3765"/>
    <cellStyle name="Normal 2 27 12 2" xfId="3766"/>
    <cellStyle name="Normal 2 27 13" xfId="3767"/>
    <cellStyle name="Normal 2 27 13 2" xfId="3768"/>
    <cellStyle name="Normal 2 27 14" xfId="3769"/>
    <cellStyle name="Normal 2 27 14 2" xfId="3770"/>
    <cellStyle name="Normal 2 27 15" xfId="3771"/>
    <cellStyle name="Normal 2 27 15 2" xfId="3772"/>
    <cellStyle name="Normal 2 27 16" xfId="3773"/>
    <cellStyle name="Normal 2 27 16 2" xfId="3774"/>
    <cellStyle name="Normal 2 27 17" xfId="3775"/>
    <cellStyle name="Normal 2 27 17 2" xfId="3776"/>
    <cellStyle name="Normal 2 27 18" xfId="3777"/>
    <cellStyle name="Normal 2 27 18 2" xfId="3778"/>
    <cellStyle name="Normal 2 27 19" xfId="3779"/>
    <cellStyle name="Normal 2 27 19 2" xfId="3780"/>
    <cellStyle name="Normal 2 27 2" xfId="3781"/>
    <cellStyle name="Normal 2 27 2 2" xfId="3782"/>
    <cellStyle name="Normal 2 27 20" xfId="3783"/>
    <cellStyle name="Normal 2 27 20 2" xfId="3784"/>
    <cellStyle name="Normal 2 27 21" xfId="3785"/>
    <cellStyle name="Normal 2 27 21 2" xfId="3786"/>
    <cellStyle name="Normal 2 27 22" xfId="3787"/>
    <cellStyle name="Normal 2 27 22 2" xfId="3788"/>
    <cellStyle name="Normal 2 27 23" xfId="3789"/>
    <cellStyle name="Normal 2 27 23 2" xfId="3790"/>
    <cellStyle name="Normal 2 27 24" xfId="3791"/>
    <cellStyle name="Normal 2 27 3" xfId="3792"/>
    <cellStyle name="Normal 2 27 3 2" xfId="3793"/>
    <cellStyle name="Normal 2 27 4" xfId="3794"/>
    <cellStyle name="Normal 2 27 4 2" xfId="3795"/>
    <cellStyle name="Normal 2 27 5" xfId="3796"/>
    <cellStyle name="Normal 2 27 5 2" xfId="3797"/>
    <cellStyle name="Normal 2 27 6" xfId="3798"/>
    <cellStyle name="Normal 2 27 6 2" xfId="3799"/>
    <cellStyle name="Normal 2 27 7" xfId="3800"/>
    <cellStyle name="Normal 2 27 7 2" xfId="3801"/>
    <cellStyle name="Normal 2 27 8" xfId="3802"/>
    <cellStyle name="Normal 2 27 8 2" xfId="3803"/>
    <cellStyle name="Normal 2 27 9" xfId="3804"/>
    <cellStyle name="Normal 2 27 9 2" xfId="3805"/>
    <cellStyle name="Normal 2 28" xfId="3806"/>
    <cellStyle name="Normal 2 28 10" xfId="3807"/>
    <cellStyle name="Normal 2 28 10 2" xfId="3808"/>
    <cellStyle name="Normal 2 28 11" xfId="3809"/>
    <cellStyle name="Normal 2 28 11 2" xfId="3810"/>
    <cellStyle name="Normal 2 28 12" xfId="3811"/>
    <cellStyle name="Normal 2 28 12 2" xfId="3812"/>
    <cellStyle name="Normal 2 28 13" xfId="3813"/>
    <cellStyle name="Normal 2 28 13 2" xfId="3814"/>
    <cellStyle name="Normal 2 28 14" xfId="3815"/>
    <cellStyle name="Normal 2 28 14 2" xfId="3816"/>
    <cellStyle name="Normal 2 28 15" xfId="3817"/>
    <cellStyle name="Normal 2 28 15 2" xfId="3818"/>
    <cellStyle name="Normal 2 28 16" xfId="3819"/>
    <cellStyle name="Normal 2 28 16 2" xfId="3820"/>
    <cellStyle name="Normal 2 28 17" xfId="3821"/>
    <cellStyle name="Normal 2 28 17 2" xfId="3822"/>
    <cellStyle name="Normal 2 28 18" xfId="3823"/>
    <cellStyle name="Normal 2 28 18 2" xfId="3824"/>
    <cellStyle name="Normal 2 28 19" xfId="3825"/>
    <cellStyle name="Normal 2 28 19 2" xfId="3826"/>
    <cellStyle name="Normal 2 28 2" xfId="3827"/>
    <cellStyle name="Normal 2 28 2 2" xfId="3828"/>
    <cellStyle name="Normal 2 28 20" xfId="3829"/>
    <cellStyle name="Normal 2 28 20 2" xfId="3830"/>
    <cellStyle name="Normal 2 28 21" xfId="3831"/>
    <cellStyle name="Normal 2 28 21 2" xfId="3832"/>
    <cellStyle name="Normal 2 28 22" xfId="3833"/>
    <cellStyle name="Normal 2 28 22 2" xfId="3834"/>
    <cellStyle name="Normal 2 28 23" xfId="3835"/>
    <cellStyle name="Normal 2 28 23 2" xfId="3836"/>
    <cellStyle name="Normal 2 28 24" xfId="3837"/>
    <cellStyle name="Normal 2 28 3" xfId="3838"/>
    <cellStyle name="Normal 2 28 3 2" xfId="3839"/>
    <cellStyle name="Normal 2 28 4" xfId="3840"/>
    <cellStyle name="Normal 2 28 4 2" xfId="3841"/>
    <cellStyle name="Normal 2 28 5" xfId="3842"/>
    <cellStyle name="Normal 2 28 5 2" xfId="3843"/>
    <cellStyle name="Normal 2 28 6" xfId="3844"/>
    <cellStyle name="Normal 2 28 6 2" xfId="3845"/>
    <cellStyle name="Normal 2 28 7" xfId="3846"/>
    <cellStyle name="Normal 2 28 7 2" xfId="3847"/>
    <cellStyle name="Normal 2 28 8" xfId="3848"/>
    <cellStyle name="Normal 2 28 8 2" xfId="3849"/>
    <cellStyle name="Normal 2 28 9" xfId="3850"/>
    <cellStyle name="Normal 2 28 9 2" xfId="3851"/>
    <cellStyle name="Normal 2 29" xfId="3852"/>
    <cellStyle name="Normal 2 29 10" xfId="3853"/>
    <cellStyle name="Normal 2 29 10 2" xfId="3854"/>
    <cellStyle name="Normal 2 29 11" xfId="3855"/>
    <cellStyle name="Normal 2 29 11 2" xfId="3856"/>
    <cellStyle name="Normal 2 29 12" xfId="3857"/>
    <cellStyle name="Normal 2 29 12 2" xfId="3858"/>
    <cellStyle name="Normal 2 29 13" xfId="3859"/>
    <cellStyle name="Normal 2 29 13 2" xfId="3860"/>
    <cellStyle name="Normal 2 29 14" xfId="3861"/>
    <cellStyle name="Normal 2 29 14 2" xfId="3862"/>
    <cellStyle name="Normal 2 29 15" xfId="3863"/>
    <cellStyle name="Normal 2 29 15 2" xfId="3864"/>
    <cellStyle name="Normal 2 29 16" xfId="3865"/>
    <cellStyle name="Normal 2 29 16 2" xfId="3866"/>
    <cellStyle name="Normal 2 29 17" xfId="3867"/>
    <cellStyle name="Normal 2 29 17 2" xfId="3868"/>
    <cellStyle name="Normal 2 29 18" xfId="3869"/>
    <cellStyle name="Normal 2 29 18 2" xfId="3870"/>
    <cellStyle name="Normal 2 29 19" xfId="3871"/>
    <cellStyle name="Normal 2 29 19 2" xfId="3872"/>
    <cellStyle name="Normal 2 29 2" xfId="3873"/>
    <cellStyle name="Normal 2 29 2 2" xfId="3874"/>
    <cellStyle name="Normal 2 29 20" xfId="3875"/>
    <cellStyle name="Normal 2 29 20 2" xfId="3876"/>
    <cellStyle name="Normal 2 29 21" xfId="3877"/>
    <cellStyle name="Normal 2 29 21 2" xfId="3878"/>
    <cellStyle name="Normal 2 29 22" xfId="3879"/>
    <cellStyle name="Normal 2 29 22 2" xfId="3880"/>
    <cellStyle name="Normal 2 29 23" xfId="3881"/>
    <cellStyle name="Normal 2 29 23 2" xfId="3882"/>
    <cellStyle name="Normal 2 29 24" xfId="3883"/>
    <cellStyle name="Normal 2 29 3" xfId="3884"/>
    <cellStyle name="Normal 2 29 3 2" xfId="3885"/>
    <cellStyle name="Normal 2 29 4" xfId="3886"/>
    <cellStyle name="Normal 2 29 4 2" xfId="3887"/>
    <cellStyle name="Normal 2 29 5" xfId="3888"/>
    <cellStyle name="Normal 2 29 5 2" xfId="3889"/>
    <cellStyle name="Normal 2 29 6" xfId="3890"/>
    <cellStyle name="Normal 2 29 6 2" xfId="3891"/>
    <cellStyle name="Normal 2 29 7" xfId="3892"/>
    <cellStyle name="Normal 2 29 7 2" xfId="3893"/>
    <cellStyle name="Normal 2 29 8" xfId="3894"/>
    <cellStyle name="Normal 2 29 8 2" xfId="3895"/>
    <cellStyle name="Normal 2 29 9" xfId="3896"/>
    <cellStyle name="Normal 2 29 9 2" xfId="3897"/>
    <cellStyle name="Normal 2 3" xfId="142"/>
    <cellStyle name="Normal 2 3 2" xfId="768"/>
    <cellStyle name="Normal 2 3 2 2" xfId="3898"/>
    <cellStyle name="Normal 2 3 3" xfId="3899"/>
    <cellStyle name="Normal 2 3 3 2" xfId="3900"/>
    <cellStyle name="Normal 2 3 4" xfId="3901"/>
    <cellStyle name="Normal 2 3 5" xfId="3902"/>
    <cellStyle name="Normal 2 30" xfId="3903"/>
    <cellStyle name="Normal 2 30 10" xfId="3904"/>
    <cellStyle name="Normal 2 30 10 2" xfId="3905"/>
    <cellStyle name="Normal 2 30 11" xfId="3906"/>
    <cellStyle name="Normal 2 30 11 2" xfId="3907"/>
    <cellStyle name="Normal 2 30 12" xfId="3908"/>
    <cellStyle name="Normal 2 30 12 2" xfId="3909"/>
    <cellStyle name="Normal 2 30 13" xfId="3910"/>
    <cellStyle name="Normal 2 30 13 2" xfId="3911"/>
    <cellStyle name="Normal 2 30 14" xfId="3912"/>
    <cellStyle name="Normal 2 30 14 2" xfId="3913"/>
    <cellStyle name="Normal 2 30 15" xfId="3914"/>
    <cellStyle name="Normal 2 30 15 2" xfId="3915"/>
    <cellStyle name="Normal 2 30 16" xfId="3916"/>
    <cellStyle name="Normal 2 30 16 2" xfId="3917"/>
    <cellStyle name="Normal 2 30 17" xfId="3918"/>
    <cellStyle name="Normal 2 30 17 2" xfId="3919"/>
    <cellStyle name="Normal 2 30 18" xfId="3920"/>
    <cellStyle name="Normal 2 30 18 2" xfId="3921"/>
    <cellStyle name="Normal 2 30 19" xfId="3922"/>
    <cellStyle name="Normal 2 30 19 2" xfId="3923"/>
    <cellStyle name="Normal 2 30 2" xfId="3924"/>
    <cellStyle name="Normal 2 30 2 2" xfId="3925"/>
    <cellStyle name="Normal 2 30 20" xfId="3926"/>
    <cellStyle name="Normal 2 30 20 2" xfId="3927"/>
    <cellStyle name="Normal 2 30 21" xfId="3928"/>
    <cellStyle name="Normal 2 30 21 2" xfId="3929"/>
    <cellStyle name="Normal 2 30 22" xfId="3930"/>
    <cellStyle name="Normal 2 30 22 2" xfId="3931"/>
    <cellStyle name="Normal 2 30 23" xfId="3932"/>
    <cellStyle name="Normal 2 30 23 2" xfId="3933"/>
    <cellStyle name="Normal 2 30 24" xfId="3934"/>
    <cellStyle name="Normal 2 30 3" xfId="3935"/>
    <cellStyle name="Normal 2 30 3 2" xfId="3936"/>
    <cellStyle name="Normal 2 30 4" xfId="3937"/>
    <cellStyle name="Normal 2 30 4 2" xfId="3938"/>
    <cellStyle name="Normal 2 30 5" xfId="3939"/>
    <cellStyle name="Normal 2 30 5 2" xfId="3940"/>
    <cellStyle name="Normal 2 30 6" xfId="3941"/>
    <cellStyle name="Normal 2 30 6 2" xfId="3942"/>
    <cellStyle name="Normal 2 30 7" xfId="3943"/>
    <cellStyle name="Normal 2 30 7 2" xfId="3944"/>
    <cellStyle name="Normal 2 30 8" xfId="3945"/>
    <cellStyle name="Normal 2 30 8 2" xfId="3946"/>
    <cellStyle name="Normal 2 30 9" xfId="3947"/>
    <cellStyle name="Normal 2 30 9 2" xfId="3948"/>
    <cellStyle name="Normal 2 31" xfId="3949"/>
    <cellStyle name="Normal 2 31 10" xfId="3950"/>
    <cellStyle name="Normal 2 31 10 2" xfId="3951"/>
    <cellStyle name="Normal 2 31 11" xfId="3952"/>
    <cellStyle name="Normal 2 31 11 2" xfId="3953"/>
    <cellStyle name="Normal 2 31 12" xfId="3954"/>
    <cellStyle name="Normal 2 31 12 2" xfId="3955"/>
    <cellStyle name="Normal 2 31 13" xfId="3956"/>
    <cellStyle name="Normal 2 31 13 2" xfId="3957"/>
    <cellStyle name="Normal 2 31 14" xfId="3958"/>
    <cellStyle name="Normal 2 31 14 2" xfId="3959"/>
    <cellStyle name="Normal 2 31 15" xfId="3960"/>
    <cellStyle name="Normal 2 31 15 2" xfId="3961"/>
    <cellStyle name="Normal 2 31 16" xfId="3962"/>
    <cellStyle name="Normal 2 31 16 2" xfId="3963"/>
    <cellStyle name="Normal 2 31 17" xfId="3964"/>
    <cellStyle name="Normal 2 31 17 2" xfId="3965"/>
    <cellStyle name="Normal 2 31 18" xfId="3966"/>
    <cellStyle name="Normal 2 31 18 2" xfId="3967"/>
    <cellStyle name="Normal 2 31 19" xfId="3968"/>
    <cellStyle name="Normal 2 31 19 2" xfId="3969"/>
    <cellStyle name="Normal 2 31 2" xfId="3970"/>
    <cellStyle name="Normal 2 31 2 2" xfId="3971"/>
    <cellStyle name="Normal 2 31 20" xfId="3972"/>
    <cellStyle name="Normal 2 31 20 2" xfId="3973"/>
    <cellStyle name="Normal 2 31 21" xfId="3974"/>
    <cellStyle name="Normal 2 31 21 2" xfId="3975"/>
    <cellStyle name="Normal 2 31 22" xfId="3976"/>
    <cellStyle name="Normal 2 31 22 2" xfId="3977"/>
    <cellStyle name="Normal 2 31 23" xfId="3978"/>
    <cellStyle name="Normal 2 31 23 2" xfId="3979"/>
    <cellStyle name="Normal 2 31 24" xfId="3980"/>
    <cellStyle name="Normal 2 31 3" xfId="3981"/>
    <cellStyle name="Normal 2 31 3 2" xfId="3982"/>
    <cellStyle name="Normal 2 31 4" xfId="3983"/>
    <cellStyle name="Normal 2 31 4 2" xfId="3984"/>
    <cellStyle name="Normal 2 31 5" xfId="3985"/>
    <cellStyle name="Normal 2 31 5 2" xfId="3986"/>
    <cellStyle name="Normal 2 31 6" xfId="3987"/>
    <cellStyle name="Normal 2 31 6 2" xfId="3988"/>
    <cellStyle name="Normal 2 31 7" xfId="3989"/>
    <cellStyle name="Normal 2 31 7 2" xfId="3990"/>
    <cellStyle name="Normal 2 31 8" xfId="3991"/>
    <cellStyle name="Normal 2 31 8 2" xfId="3992"/>
    <cellStyle name="Normal 2 31 9" xfId="3993"/>
    <cellStyle name="Normal 2 31 9 2" xfId="3994"/>
    <cellStyle name="Normal 2 32" xfId="3995"/>
    <cellStyle name="Normal 2 32 10" xfId="3996"/>
    <cellStyle name="Normal 2 32 10 2" xfId="3997"/>
    <cellStyle name="Normal 2 32 11" xfId="3998"/>
    <cellStyle name="Normal 2 32 11 2" xfId="3999"/>
    <cellStyle name="Normal 2 32 12" xfId="4000"/>
    <cellStyle name="Normal 2 32 12 2" xfId="4001"/>
    <cellStyle name="Normal 2 32 13" xfId="4002"/>
    <cellStyle name="Normal 2 32 13 2" xfId="4003"/>
    <cellStyle name="Normal 2 32 14" xfId="4004"/>
    <cellStyle name="Normal 2 32 14 2" xfId="4005"/>
    <cellStyle name="Normal 2 32 15" xfId="4006"/>
    <cellStyle name="Normal 2 32 15 2" xfId="4007"/>
    <cellStyle name="Normal 2 32 16" xfId="4008"/>
    <cellStyle name="Normal 2 32 16 2" xfId="4009"/>
    <cellStyle name="Normal 2 32 17" xfId="4010"/>
    <cellStyle name="Normal 2 32 17 2" xfId="4011"/>
    <cellStyle name="Normal 2 32 18" xfId="4012"/>
    <cellStyle name="Normal 2 32 18 2" xfId="4013"/>
    <cellStyle name="Normal 2 32 19" xfId="4014"/>
    <cellStyle name="Normal 2 32 19 2" xfId="4015"/>
    <cellStyle name="Normal 2 32 2" xfId="4016"/>
    <cellStyle name="Normal 2 32 2 2" xfId="4017"/>
    <cellStyle name="Normal 2 32 20" xfId="4018"/>
    <cellStyle name="Normal 2 32 20 2" xfId="4019"/>
    <cellStyle name="Normal 2 32 21" xfId="4020"/>
    <cellStyle name="Normal 2 32 21 2" xfId="4021"/>
    <cellStyle name="Normal 2 32 22" xfId="4022"/>
    <cellStyle name="Normal 2 32 22 2" xfId="4023"/>
    <cellStyle name="Normal 2 32 23" xfId="4024"/>
    <cellStyle name="Normal 2 32 23 2" xfId="4025"/>
    <cellStyle name="Normal 2 32 24" xfId="4026"/>
    <cellStyle name="Normal 2 32 3" xfId="4027"/>
    <cellStyle name="Normal 2 32 3 2" xfId="4028"/>
    <cellStyle name="Normal 2 32 4" xfId="4029"/>
    <cellStyle name="Normal 2 32 4 2" xfId="4030"/>
    <cellStyle name="Normal 2 32 5" xfId="4031"/>
    <cellStyle name="Normal 2 32 5 2" xfId="4032"/>
    <cellStyle name="Normal 2 32 6" xfId="4033"/>
    <cellStyle name="Normal 2 32 6 2" xfId="4034"/>
    <cellStyle name="Normal 2 32 7" xfId="4035"/>
    <cellStyle name="Normal 2 32 7 2" xfId="4036"/>
    <cellStyle name="Normal 2 32 8" xfId="4037"/>
    <cellStyle name="Normal 2 32 8 2" xfId="4038"/>
    <cellStyle name="Normal 2 32 9" xfId="4039"/>
    <cellStyle name="Normal 2 32 9 2" xfId="4040"/>
    <cellStyle name="Normal 2 33" xfId="4041"/>
    <cellStyle name="Normal 2 33 10" xfId="4042"/>
    <cellStyle name="Normal 2 33 10 2" xfId="4043"/>
    <cellStyle name="Normal 2 33 11" xfId="4044"/>
    <cellStyle name="Normal 2 33 11 2" xfId="4045"/>
    <cellStyle name="Normal 2 33 12" xfId="4046"/>
    <cellStyle name="Normal 2 33 12 2" xfId="4047"/>
    <cellStyle name="Normal 2 33 13" xfId="4048"/>
    <cellStyle name="Normal 2 33 13 2" xfId="4049"/>
    <cellStyle name="Normal 2 33 14" xfId="4050"/>
    <cellStyle name="Normal 2 33 14 2" xfId="4051"/>
    <cellStyle name="Normal 2 33 15" xfId="4052"/>
    <cellStyle name="Normal 2 33 15 2" xfId="4053"/>
    <cellStyle name="Normal 2 33 16" xfId="4054"/>
    <cellStyle name="Normal 2 33 16 2" xfId="4055"/>
    <cellStyle name="Normal 2 33 17" xfId="4056"/>
    <cellStyle name="Normal 2 33 17 2" xfId="4057"/>
    <cellStyle name="Normal 2 33 18" xfId="4058"/>
    <cellStyle name="Normal 2 33 18 2" xfId="4059"/>
    <cellStyle name="Normal 2 33 19" xfId="4060"/>
    <cellStyle name="Normal 2 33 19 2" xfId="4061"/>
    <cellStyle name="Normal 2 33 2" xfId="4062"/>
    <cellStyle name="Normal 2 33 2 2" xfId="4063"/>
    <cellStyle name="Normal 2 33 20" xfId="4064"/>
    <cellStyle name="Normal 2 33 20 2" xfId="4065"/>
    <cellStyle name="Normal 2 33 21" xfId="4066"/>
    <cellStyle name="Normal 2 33 21 2" xfId="4067"/>
    <cellStyle name="Normal 2 33 22" xfId="4068"/>
    <cellStyle name="Normal 2 33 22 2" xfId="4069"/>
    <cellStyle name="Normal 2 33 23" xfId="4070"/>
    <cellStyle name="Normal 2 33 23 2" xfId="4071"/>
    <cellStyle name="Normal 2 33 24" xfId="4072"/>
    <cellStyle name="Normal 2 33 3" xfId="4073"/>
    <cellStyle name="Normal 2 33 3 2" xfId="4074"/>
    <cellStyle name="Normal 2 33 4" xfId="4075"/>
    <cellStyle name="Normal 2 33 4 2" xfId="4076"/>
    <cellStyle name="Normal 2 33 5" xfId="4077"/>
    <cellStyle name="Normal 2 33 5 2" xfId="4078"/>
    <cellStyle name="Normal 2 33 6" xfId="4079"/>
    <cellStyle name="Normal 2 33 6 2" xfId="4080"/>
    <cellStyle name="Normal 2 33 7" xfId="4081"/>
    <cellStyle name="Normal 2 33 7 2" xfId="4082"/>
    <cellStyle name="Normal 2 33 8" xfId="4083"/>
    <cellStyle name="Normal 2 33 8 2" xfId="4084"/>
    <cellStyle name="Normal 2 33 9" xfId="4085"/>
    <cellStyle name="Normal 2 33 9 2" xfId="4086"/>
    <cellStyle name="Normal 2 34" xfId="4087"/>
    <cellStyle name="Normal 2 34 10" xfId="4088"/>
    <cellStyle name="Normal 2 34 10 2" xfId="4089"/>
    <cellStyle name="Normal 2 34 11" xfId="4090"/>
    <cellStyle name="Normal 2 34 11 2" xfId="4091"/>
    <cellStyle name="Normal 2 34 12" xfId="4092"/>
    <cellStyle name="Normal 2 34 12 2" xfId="4093"/>
    <cellStyle name="Normal 2 34 13" xfId="4094"/>
    <cellStyle name="Normal 2 34 13 2" xfId="4095"/>
    <cellStyle name="Normal 2 34 14" xfId="4096"/>
    <cellStyle name="Normal 2 34 14 2" xfId="4097"/>
    <cellStyle name="Normal 2 34 15" xfId="4098"/>
    <cellStyle name="Normal 2 34 15 2" xfId="4099"/>
    <cellStyle name="Normal 2 34 16" xfId="4100"/>
    <cellStyle name="Normal 2 34 16 2" xfId="4101"/>
    <cellStyle name="Normal 2 34 17" xfId="4102"/>
    <cellStyle name="Normal 2 34 17 2" xfId="4103"/>
    <cellStyle name="Normal 2 34 18" xfId="4104"/>
    <cellStyle name="Normal 2 34 18 2" xfId="4105"/>
    <cellStyle name="Normal 2 34 19" xfId="4106"/>
    <cellStyle name="Normal 2 34 19 2" xfId="4107"/>
    <cellStyle name="Normal 2 34 2" xfId="4108"/>
    <cellStyle name="Normal 2 34 2 2" xfId="4109"/>
    <cellStyle name="Normal 2 34 20" xfId="4110"/>
    <cellStyle name="Normal 2 34 20 2" xfId="4111"/>
    <cellStyle name="Normal 2 34 21" xfId="4112"/>
    <cellStyle name="Normal 2 34 21 2" xfId="4113"/>
    <cellStyle name="Normal 2 34 22" xfId="4114"/>
    <cellStyle name="Normal 2 34 22 2" xfId="4115"/>
    <cellStyle name="Normal 2 34 23" xfId="4116"/>
    <cellStyle name="Normal 2 34 23 2" xfId="4117"/>
    <cellStyle name="Normal 2 34 24" xfId="4118"/>
    <cellStyle name="Normal 2 34 3" xfId="4119"/>
    <cellStyle name="Normal 2 34 3 2" xfId="4120"/>
    <cellStyle name="Normal 2 34 4" xfId="4121"/>
    <cellStyle name="Normal 2 34 4 2" xfId="4122"/>
    <cellStyle name="Normal 2 34 5" xfId="4123"/>
    <cellStyle name="Normal 2 34 5 2" xfId="4124"/>
    <cellStyle name="Normal 2 34 6" xfId="4125"/>
    <cellStyle name="Normal 2 34 6 2" xfId="4126"/>
    <cellStyle name="Normal 2 34 7" xfId="4127"/>
    <cellStyle name="Normal 2 34 7 2" xfId="4128"/>
    <cellStyle name="Normal 2 34 8" xfId="4129"/>
    <cellStyle name="Normal 2 34 8 2" xfId="4130"/>
    <cellStyle name="Normal 2 34 9" xfId="4131"/>
    <cellStyle name="Normal 2 34 9 2" xfId="4132"/>
    <cellStyle name="Normal 2 35" xfId="4133"/>
    <cellStyle name="Normal 2 35 10" xfId="4134"/>
    <cellStyle name="Normal 2 35 10 2" xfId="4135"/>
    <cellStyle name="Normal 2 35 11" xfId="4136"/>
    <cellStyle name="Normal 2 35 11 2" xfId="4137"/>
    <cellStyle name="Normal 2 35 12" xfId="4138"/>
    <cellStyle name="Normal 2 35 12 2" xfId="4139"/>
    <cellStyle name="Normal 2 35 13" xfId="4140"/>
    <cellStyle name="Normal 2 35 13 2" xfId="4141"/>
    <cellStyle name="Normal 2 35 14" xfId="4142"/>
    <cellStyle name="Normal 2 35 14 2" xfId="4143"/>
    <cellStyle name="Normal 2 35 15" xfId="4144"/>
    <cellStyle name="Normal 2 35 15 2" xfId="4145"/>
    <cellStyle name="Normal 2 35 16" xfId="4146"/>
    <cellStyle name="Normal 2 35 16 2" xfId="4147"/>
    <cellStyle name="Normal 2 35 17" xfId="4148"/>
    <cellStyle name="Normal 2 35 17 2" xfId="4149"/>
    <cellStyle name="Normal 2 35 18" xfId="4150"/>
    <cellStyle name="Normal 2 35 18 2" xfId="4151"/>
    <cellStyle name="Normal 2 35 19" xfId="4152"/>
    <cellStyle name="Normal 2 35 19 2" xfId="4153"/>
    <cellStyle name="Normal 2 35 2" xfId="4154"/>
    <cellStyle name="Normal 2 35 2 2" xfId="4155"/>
    <cellStyle name="Normal 2 35 20" xfId="4156"/>
    <cellStyle name="Normal 2 35 20 2" xfId="4157"/>
    <cellStyle name="Normal 2 35 21" xfId="4158"/>
    <cellStyle name="Normal 2 35 21 2" xfId="4159"/>
    <cellStyle name="Normal 2 35 22" xfId="4160"/>
    <cellStyle name="Normal 2 35 22 2" xfId="4161"/>
    <cellStyle name="Normal 2 35 23" xfId="4162"/>
    <cellStyle name="Normal 2 35 23 2" xfId="4163"/>
    <cellStyle name="Normal 2 35 24" xfId="4164"/>
    <cellStyle name="Normal 2 35 3" xfId="4165"/>
    <cellStyle name="Normal 2 35 3 2" xfId="4166"/>
    <cellStyle name="Normal 2 35 4" xfId="4167"/>
    <cellStyle name="Normal 2 35 4 2" xfId="4168"/>
    <cellStyle name="Normal 2 35 5" xfId="4169"/>
    <cellStyle name="Normal 2 35 5 2" xfId="4170"/>
    <cellStyle name="Normal 2 35 6" xfId="4171"/>
    <cellStyle name="Normal 2 35 6 2" xfId="4172"/>
    <cellStyle name="Normal 2 35 7" xfId="4173"/>
    <cellStyle name="Normal 2 35 7 2" xfId="4174"/>
    <cellStyle name="Normal 2 35 8" xfId="4175"/>
    <cellStyle name="Normal 2 35 8 2" xfId="4176"/>
    <cellStyle name="Normal 2 35 9" xfId="4177"/>
    <cellStyle name="Normal 2 35 9 2" xfId="4178"/>
    <cellStyle name="Normal 2 36" xfId="4179"/>
    <cellStyle name="Normal 2 36 10" xfId="4180"/>
    <cellStyle name="Normal 2 36 10 2" xfId="4181"/>
    <cellStyle name="Normal 2 36 11" xfId="4182"/>
    <cellStyle name="Normal 2 36 11 2" xfId="4183"/>
    <cellStyle name="Normal 2 36 12" xfId="4184"/>
    <cellStyle name="Normal 2 36 12 2" xfId="4185"/>
    <cellStyle name="Normal 2 36 13" xfId="4186"/>
    <cellStyle name="Normal 2 36 13 2" xfId="4187"/>
    <cellStyle name="Normal 2 36 14" xfId="4188"/>
    <cellStyle name="Normal 2 36 14 2" xfId="4189"/>
    <cellStyle name="Normal 2 36 15" xfId="4190"/>
    <cellStyle name="Normal 2 36 15 2" xfId="4191"/>
    <cellStyle name="Normal 2 36 16" xfId="4192"/>
    <cellStyle name="Normal 2 36 16 2" xfId="4193"/>
    <cellStyle name="Normal 2 36 17" xfId="4194"/>
    <cellStyle name="Normal 2 36 17 2" xfId="4195"/>
    <cellStyle name="Normal 2 36 18" xfId="4196"/>
    <cellStyle name="Normal 2 36 18 2" xfId="4197"/>
    <cellStyle name="Normal 2 36 19" xfId="4198"/>
    <cellStyle name="Normal 2 36 19 2" xfId="4199"/>
    <cellStyle name="Normal 2 36 2" xfId="4200"/>
    <cellStyle name="Normal 2 36 2 2" xfId="4201"/>
    <cellStyle name="Normal 2 36 20" xfId="4202"/>
    <cellStyle name="Normal 2 36 20 2" xfId="4203"/>
    <cellStyle name="Normal 2 36 21" xfId="4204"/>
    <cellStyle name="Normal 2 36 21 2" xfId="4205"/>
    <cellStyle name="Normal 2 36 22" xfId="4206"/>
    <cellStyle name="Normal 2 36 22 2" xfId="4207"/>
    <cellStyle name="Normal 2 36 23" xfId="4208"/>
    <cellStyle name="Normal 2 36 23 2" xfId="4209"/>
    <cellStyle name="Normal 2 36 24" xfId="4210"/>
    <cellStyle name="Normal 2 36 3" xfId="4211"/>
    <cellStyle name="Normal 2 36 3 2" xfId="4212"/>
    <cellStyle name="Normal 2 36 4" xfId="4213"/>
    <cellStyle name="Normal 2 36 4 2" xfId="4214"/>
    <cellStyle name="Normal 2 36 5" xfId="4215"/>
    <cellStyle name="Normal 2 36 5 2" xfId="4216"/>
    <cellStyle name="Normal 2 36 6" xfId="4217"/>
    <cellStyle name="Normal 2 36 6 2" xfId="4218"/>
    <cellStyle name="Normal 2 36 7" xfId="4219"/>
    <cellStyle name="Normal 2 36 7 2" xfId="4220"/>
    <cellStyle name="Normal 2 36 8" xfId="4221"/>
    <cellStyle name="Normal 2 36 8 2" xfId="4222"/>
    <cellStyle name="Normal 2 36 9" xfId="4223"/>
    <cellStyle name="Normal 2 36 9 2" xfId="4224"/>
    <cellStyle name="Normal 2 37" xfId="4225"/>
    <cellStyle name="Normal 2 37 10" xfId="4226"/>
    <cellStyle name="Normal 2 37 10 2" xfId="4227"/>
    <cellStyle name="Normal 2 37 11" xfId="4228"/>
    <cellStyle name="Normal 2 37 11 2" xfId="4229"/>
    <cellStyle name="Normal 2 37 12" xfId="4230"/>
    <cellStyle name="Normal 2 37 12 2" xfId="4231"/>
    <cellStyle name="Normal 2 37 13" xfId="4232"/>
    <cellStyle name="Normal 2 37 13 2" xfId="4233"/>
    <cellStyle name="Normal 2 37 14" xfId="4234"/>
    <cellStyle name="Normal 2 37 14 2" xfId="4235"/>
    <cellStyle name="Normal 2 37 15" xfId="4236"/>
    <cellStyle name="Normal 2 37 15 2" xfId="4237"/>
    <cellStyle name="Normal 2 37 16" xfId="4238"/>
    <cellStyle name="Normal 2 37 16 2" xfId="4239"/>
    <cellStyle name="Normal 2 37 17" xfId="4240"/>
    <cellStyle name="Normal 2 37 17 2" xfId="4241"/>
    <cellStyle name="Normal 2 37 18" xfId="4242"/>
    <cellStyle name="Normal 2 37 18 2" xfId="4243"/>
    <cellStyle name="Normal 2 37 19" xfId="4244"/>
    <cellStyle name="Normal 2 37 19 2" xfId="4245"/>
    <cellStyle name="Normal 2 37 2" xfId="4246"/>
    <cellStyle name="Normal 2 37 2 2" xfId="4247"/>
    <cellStyle name="Normal 2 37 20" xfId="4248"/>
    <cellStyle name="Normal 2 37 20 2" xfId="4249"/>
    <cellStyle name="Normal 2 37 21" xfId="4250"/>
    <cellStyle name="Normal 2 37 21 2" xfId="4251"/>
    <cellStyle name="Normal 2 37 22" xfId="4252"/>
    <cellStyle name="Normal 2 37 22 2" xfId="4253"/>
    <cellStyle name="Normal 2 37 23" xfId="4254"/>
    <cellStyle name="Normal 2 37 23 2" xfId="4255"/>
    <cellStyle name="Normal 2 37 24" xfId="4256"/>
    <cellStyle name="Normal 2 37 3" xfId="4257"/>
    <cellStyle name="Normal 2 37 3 2" xfId="4258"/>
    <cellStyle name="Normal 2 37 4" xfId="4259"/>
    <cellStyle name="Normal 2 37 4 2" xfId="4260"/>
    <cellStyle name="Normal 2 37 5" xfId="4261"/>
    <cellStyle name="Normal 2 37 5 2" xfId="4262"/>
    <cellStyle name="Normal 2 37 6" xfId="4263"/>
    <cellStyle name="Normal 2 37 6 2" xfId="4264"/>
    <cellStyle name="Normal 2 37 7" xfId="4265"/>
    <cellStyle name="Normal 2 37 7 2" xfId="4266"/>
    <cellStyle name="Normal 2 37 8" xfId="4267"/>
    <cellStyle name="Normal 2 37 8 2" xfId="4268"/>
    <cellStyle name="Normal 2 37 9" xfId="4269"/>
    <cellStyle name="Normal 2 37 9 2" xfId="4270"/>
    <cellStyle name="Normal 2 38" xfId="4271"/>
    <cellStyle name="Normal 2 38 10" xfId="4272"/>
    <cellStyle name="Normal 2 38 10 2" xfId="4273"/>
    <cellStyle name="Normal 2 38 11" xfId="4274"/>
    <cellStyle name="Normal 2 38 11 2" xfId="4275"/>
    <cellStyle name="Normal 2 38 12" xfId="4276"/>
    <cellStyle name="Normal 2 38 12 2" xfId="4277"/>
    <cellStyle name="Normal 2 38 13" xfId="4278"/>
    <cellStyle name="Normal 2 38 13 2" xfId="4279"/>
    <cellStyle name="Normal 2 38 14" xfId="4280"/>
    <cellStyle name="Normal 2 38 14 2" xfId="4281"/>
    <cellStyle name="Normal 2 38 15" xfId="4282"/>
    <cellStyle name="Normal 2 38 15 2" xfId="4283"/>
    <cellStyle name="Normal 2 38 16" xfId="4284"/>
    <cellStyle name="Normal 2 38 16 2" xfId="4285"/>
    <cellStyle name="Normal 2 38 17" xfId="4286"/>
    <cellStyle name="Normal 2 38 17 2" xfId="4287"/>
    <cellStyle name="Normal 2 38 18" xfId="4288"/>
    <cellStyle name="Normal 2 38 18 2" xfId="4289"/>
    <cellStyle name="Normal 2 38 19" xfId="4290"/>
    <cellStyle name="Normal 2 38 19 2" xfId="4291"/>
    <cellStyle name="Normal 2 38 2" xfId="4292"/>
    <cellStyle name="Normal 2 38 2 2" xfId="4293"/>
    <cellStyle name="Normal 2 38 20" xfId="4294"/>
    <cellStyle name="Normal 2 38 20 2" xfId="4295"/>
    <cellStyle name="Normal 2 38 21" xfId="4296"/>
    <cellStyle name="Normal 2 38 21 2" xfId="4297"/>
    <cellStyle name="Normal 2 38 22" xfId="4298"/>
    <cellStyle name="Normal 2 38 22 2" xfId="4299"/>
    <cellStyle name="Normal 2 38 23" xfId="4300"/>
    <cellStyle name="Normal 2 38 23 2" xfId="4301"/>
    <cellStyle name="Normal 2 38 24" xfId="4302"/>
    <cellStyle name="Normal 2 38 3" xfId="4303"/>
    <cellStyle name="Normal 2 38 3 2" xfId="4304"/>
    <cellStyle name="Normal 2 38 4" xfId="4305"/>
    <cellStyle name="Normal 2 38 4 2" xfId="4306"/>
    <cellStyle name="Normal 2 38 5" xfId="4307"/>
    <cellStyle name="Normal 2 38 5 2" xfId="4308"/>
    <cellStyle name="Normal 2 38 6" xfId="4309"/>
    <cellStyle name="Normal 2 38 6 2" xfId="4310"/>
    <cellStyle name="Normal 2 38 7" xfId="4311"/>
    <cellStyle name="Normal 2 38 7 2" xfId="4312"/>
    <cellStyle name="Normal 2 38 8" xfId="4313"/>
    <cellStyle name="Normal 2 38 8 2" xfId="4314"/>
    <cellStyle name="Normal 2 38 9" xfId="4315"/>
    <cellStyle name="Normal 2 38 9 2" xfId="4316"/>
    <cellStyle name="Normal 2 39" xfId="4317"/>
    <cellStyle name="Normal 2 39 10" xfId="4318"/>
    <cellStyle name="Normal 2 39 10 2" xfId="4319"/>
    <cellStyle name="Normal 2 39 11" xfId="4320"/>
    <cellStyle name="Normal 2 39 11 2" xfId="4321"/>
    <cellStyle name="Normal 2 39 12" xfId="4322"/>
    <cellStyle name="Normal 2 39 12 2" xfId="4323"/>
    <cellStyle name="Normal 2 39 13" xfId="4324"/>
    <cellStyle name="Normal 2 39 13 2" xfId="4325"/>
    <cellStyle name="Normal 2 39 14" xfId="4326"/>
    <cellStyle name="Normal 2 39 14 2" xfId="4327"/>
    <cellStyle name="Normal 2 39 15" xfId="4328"/>
    <cellStyle name="Normal 2 39 15 2" xfId="4329"/>
    <cellStyle name="Normal 2 39 16" xfId="4330"/>
    <cellStyle name="Normal 2 39 16 2" xfId="4331"/>
    <cellStyle name="Normal 2 39 17" xfId="4332"/>
    <cellStyle name="Normal 2 39 17 2" xfId="4333"/>
    <cellStyle name="Normal 2 39 18" xfId="4334"/>
    <cellStyle name="Normal 2 39 18 2" xfId="4335"/>
    <cellStyle name="Normal 2 39 19" xfId="4336"/>
    <cellStyle name="Normal 2 39 19 2" xfId="4337"/>
    <cellStyle name="Normal 2 39 2" xfId="4338"/>
    <cellStyle name="Normal 2 39 2 2" xfId="4339"/>
    <cellStyle name="Normal 2 39 20" xfId="4340"/>
    <cellStyle name="Normal 2 39 20 2" xfId="4341"/>
    <cellStyle name="Normal 2 39 21" xfId="4342"/>
    <cellStyle name="Normal 2 39 21 2" xfId="4343"/>
    <cellStyle name="Normal 2 39 22" xfId="4344"/>
    <cellStyle name="Normal 2 39 22 2" xfId="4345"/>
    <cellStyle name="Normal 2 39 23" xfId="4346"/>
    <cellStyle name="Normal 2 39 23 2" xfId="4347"/>
    <cellStyle name="Normal 2 39 24" xfId="4348"/>
    <cellStyle name="Normal 2 39 3" xfId="4349"/>
    <cellStyle name="Normal 2 39 3 2" xfId="4350"/>
    <cellStyle name="Normal 2 39 4" xfId="4351"/>
    <cellStyle name="Normal 2 39 4 2" xfId="4352"/>
    <cellStyle name="Normal 2 39 5" xfId="4353"/>
    <cellStyle name="Normal 2 39 5 2" xfId="4354"/>
    <cellStyle name="Normal 2 39 6" xfId="4355"/>
    <cellStyle name="Normal 2 39 6 2" xfId="4356"/>
    <cellStyle name="Normal 2 39 7" xfId="4357"/>
    <cellStyle name="Normal 2 39 7 2" xfId="4358"/>
    <cellStyle name="Normal 2 39 8" xfId="4359"/>
    <cellStyle name="Normal 2 39 8 2" xfId="4360"/>
    <cellStyle name="Normal 2 39 9" xfId="4361"/>
    <cellStyle name="Normal 2 39 9 2" xfId="4362"/>
    <cellStyle name="Normal 2 4" xfId="345"/>
    <cellStyle name="Normal 2 4 2" xfId="4363"/>
    <cellStyle name="Normal 2 4 3" xfId="4364"/>
    <cellStyle name="Normal 2 40" xfId="4365"/>
    <cellStyle name="Normal 2 40 2" xfId="4366"/>
    <cellStyle name="Normal 2 41" xfId="4367"/>
    <cellStyle name="Normal 2 41 2" xfId="4368"/>
    <cellStyle name="Normal 2 42" xfId="4369"/>
    <cellStyle name="Normal 2 42 2" xfId="4370"/>
    <cellStyle name="Normal 2 43" xfId="4371"/>
    <cellStyle name="Normal 2 43 2" xfId="4372"/>
    <cellStyle name="Normal 2 44" xfId="4373"/>
    <cellStyle name="Normal 2 44 2" xfId="4374"/>
    <cellStyle name="Normal 2 45" xfId="4375"/>
    <cellStyle name="Normal 2 45 2" xfId="4376"/>
    <cellStyle name="Normal 2 46" xfId="4377"/>
    <cellStyle name="Normal 2 46 2" xfId="4378"/>
    <cellStyle name="Normal 2 47" xfId="4379"/>
    <cellStyle name="Normal 2 47 2" xfId="4380"/>
    <cellStyle name="Normal 2 48" xfId="4381"/>
    <cellStyle name="Normal 2 48 2" xfId="4382"/>
    <cellStyle name="Normal 2 49" xfId="4383"/>
    <cellStyle name="Normal 2 49 2" xfId="4384"/>
    <cellStyle name="Normal 2 5" xfId="4385"/>
    <cellStyle name="Normal 2 5 10" xfId="4386"/>
    <cellStyle name="Normal 2 5 10 2" xfId="4387"/>
    <cellStyle name="Normal 2 5 11" xfId="4388"/>
    <cellStyle name="Normal 2 5 11 2" xfId="4389"/>
    <cellStyle name="Normal 2 5 12" xfId="4390"/>
    <cellStyle name="Normal 2 5 12 2" xfId="4391"/>
    <cellStyle name="Normal 2 5 13" xfId="4392"/>
    <cellStyle name="Normal 2 5 13 2" xfId="4393"/>
    <cellStyle name="Normal 2 5 14" xfId="4394"/>
    <cellStyle name="Normal 2 5 14 2" xfId="4395"/>
    <cellStyle name="Normal 2 5 15" xfId="4396"/>
    <cellStyle name="Normal 2 5 15 2" xfId="4397"/>
    <cellStyle name="Normal 2 5 16" xfId="4398"/>
    <cellStyle name="Normal 2 5 16 2" xfId="4399"/>
    <cellStyle name="Normal 2 5 17" xfId="4400"/>
    <cellStyle name="Normal 2 5 17 2" xfId="4401"/>
    <cellStyle name="Normal 2 5 18" xfId="4402"/>
    <cellStyle name="Normal 2 5 18 2" xfId="4403"/>
    <cellStyle name="Normal 2 5 19" xfId="4404"/>
    <cellStyle name="Normal 2 5 19 2" xfId="4405"/>
    <cellStyle name="Normal 2 5 2" xfId="4406"/>
    <cellStyle name="Normal 2 5 2 10" xfId="4407"/>
    <cellStyle name="Normal 2 5 2 10 2" xfId="4408"/>
    <cellStyle name="Normal 2 5 2 11" xfId="4409"/>
    <cellStyle name="Normal 2 5 2 11 2" xfId="4410"/>
    <cellStyle name="Normal 2 5 2 12" xfId="4411"/>
    <cellStyle name="Normal 2 5 2 12 2" xfId="4412"/>
    <cellStyle name="Normal 2 5 2 13" xfId="4413"/>
    <cellStyle name="Normal 2 5 2 13 2" xfId="4414"/>
    <cellStyle name="Normal 2 5 2 14" xfId="4415"/>
    <cellStyle name="Normal 2 5 2 14 2" xfId="4416"/>
    <cellStyle name="Normal 2 5 2 15" xfId="4417"/>
    <cellStyle name="Normal 2 5 2 15 2" xfId="4418"/>
    <cellStyle name="Normal 2 5 2 16" xfId="4419"/>
    <cellStyle name="Normal 2 5 2 16 2" xfId="4420"/>
    <cellStyle name="Normal 2 5 2 17" xfId="4421"/>
    <cellStyle name="Normal 2 5 2 17 2" xfId="4422"/>
    <cellStyle name="Normal 2 5 2 18" xfId="4423"/>
    <cellStyle name="Normal 2 5 2 18 2" xfId="4424"/>
    <cellStyle name="Normal 2 5 2 19" xfId="4425"/>
    <cellStyle name="Normal 2 5 2 19 2" xfId="4426"/>
    <cellStyle name="Normal 2 5 2 2" xfId="4427"/>
    <cellStyle name="Normal 2 5 2 2 10" xfId="4428"/>
    <cellStyle name="Normal 2 5 2 2 10 2" xfId="4429"/>
    <cellStyle name="Normal 2 5 2 2 11" xfId="4430"/>
    <cellStyle name="Normal 2 5 2 2 11 2" xfId="4431"/>
    <cellStyle name="Normal 2 5 2 2 12" xfId="4432"/>
    <cellStyle name="Normal 2 5 2 2 12 2" xfId="4433"/>
    <cellStyle name="Normal 2 5 2 2 13" xfId="4434"/>
    <cellStyle name="Normal 2 5 2 2 13 2" xfId="4435"/>
    <cellStyle name="Normal 2 5 2 2 14" xfId="4436"/>
    <cellStyle name="Normal 2 5 2 2 14 2" xfId="4437"/>
    <cellStyle name="Normal 2 5 2 2 15" xfId="4438"/>
    <cellStyle name="Normal 2 5 2 2 15 2" xfId="4439"/>
    <cellStyle name="Normal 2 5 2 2 16" xfId="4440"/>
    <cellStyle name="Normal 2 5 2 2 16 2" xfId="4441"/>
    <cellStyle name="Normal 2 5 2 2 17" xfId="4442"/>
    <cellStyle name="Normal 2 5 2 2 17 2" xfId="4443"/>
    <cellStyle name="Normal 2 5 2 2 18" xfId="4444"/>
    <cellStyle name="Normal 2 5 2 2 18 2" xfId="4445"/>
    <cellStyle name="Normal 2 5 2 2 19" xfId="4446"/>
    <cellStyle name="Normal 2 5 2 2 19 2" xfId="4447"/>
    <cellStyle name="Normal 2 5 2 2 2" xfId="4448"/>
    <cellStyle name="Normal 2 5 2 2 2 2" xfId="4449"/>
    <cellStyle name="Normal 2 5 2 2 20" xfId="4450"/>
    <cellStyle name="Normal 2 5 2 2 20 2" xfId="4451"/>
    <cellStyle name="Normal 2 5 2 2 21" xfId="4452"/>
    <cellStyle name="Normal 2 5 2 2 21 2" xfId="4453"/>
    <cellStyle name="Normal 2 5 2 2 22" xfId="4454"/>
    <cellStyle name="Normal 2 5 2 2 22 2" xfId="4455"/>
    <cellStyle name="Normal 2 5 2 2 23" xfId="4456"/>
    <cellStyle name="Normal 2 5 2 2 23 2" xfId="4457"/>
    <cellStyle name="Normal 2 5 2 2 24" xfId="4458"/>
    <cellStyle name="Normal 2 5 2 2 24 2" xfId="4459"/>
    <cellStyle name="Normal 2 5 2 2 25" xfId="4460"/>
    <cellStyle name="Normal 2 5 2 2 25 2" xfId="4461"/>
    <cellStyle name="Normal 2 5 2 2 26" xfId="4462"/>
    <cellStyle name="Normal 2 5 2 2 26 2" xfId="4463"/>
    <cellStyle name="Normal 2 5 2 2 27" xfId="4464"/>
    <cellStyle name="Normal 2 5 2 2 27 2" xfId="4465"/>
    <cellStyle name="Normal 2 5 2 2 28" xfId="4466"/>
    <cellStyle name="Normal 2 5 2 2 28 2" xfId="4467"/>
    <cellStyle name="Normal 2 5 2 2 29" xfId="4468"/>
    <cellStyle name="Normal 2 5 2 2 29 2" xfId="4469"/>
    <cellStyle name="Normal 2 5 2 2 3" xfId="4470"/>
    <cellStyle name="Normal 2 5 2 2 3 2" xfId="4471"/>
    <cellStyle name="Normal 2 5 2 2 30" xfId="4472"/>
    <cellStyle name="Normal 2 5 2 2 30 2" xfId="4473"/>
    <cellStyle name="Normal 2 5 2 2 31" xfId="4474"/>
    <cellStyle name="Normal 2 5 2 2 31 2" xfId="4475"/>
    <cellStyle name="Normal 2 5 2 2 32" xfId="4476"/>
    <cellStyle name="Normal 2 5 2 2 32 2" xfId="4477"/>
    <cellStyle name="Normal 2 5 2 2 33" xfId="4478"/>
    <cellStyle name="Normal 2 5 2 2 33 2" xfId="4479"/>
    <cellStyle name="Normal 2 5 2 2 34" xfId="4480"/>
    <cellStyle name="Normal 2 5 2 2 34 2" xfId="4481"/>
    <cellStyle name="Normal 2 5 2 2 35" xfId="4482"/>
    <cellStyle name="Normal 2 5 2 2 35 2" xfId="4483"/>
    <cellStyle name="Normal 2 5 2 2 36" xfId="4484"/>
    <cellStyle name="Normal 2 5 2 2 36 2" xfId="4485"/>
    <cellStyle name="Normal 2 5 2 2 37" xfId="4486"/>
    <cellStyle name="Normal 2 5 2 2 37 2" xfId="4487"/>
    <cellStyle name="Normal 2 5 2 2 38" xfId="4488"/>
    <cellStyle name="Normal 2 5 2 2 38 2" xfId="4489"/>
    <cellStyle name="Normal 2 5 2 2 39" xfId="4490"/>
    <cellStyle name="Normal 2 5 2 2 39 2" xfId="4491"/>
    <cellStyle name="Normal 2 5 2 2 4" xfId="4492"/>
    <cellStyle name="Normal 2 5 2 2 4 2" xfId="4493"/>
    <cellStyle name="Normal 2 5 2 2 40" xfId="4494"/>
    <cellStyle name="Normal 2 5 2 2 40 2" xfId="4495"/>
    <cellStyle name="Normal 2 5 2 2 41" xfId="4496"/>
    <cellStyle name="Normal 2 5 2 2 41 2" xfId="4497"/>
    <cellStyle name="Normal 2 5 2 2 42" xfId="4498"/>
    <cellStyle name="Normal 2 5 2 2 42 2" xfId="4499"/>
    <cellStyle name="Normal 2 5 2 2 43" xfId="4500"/>
    <cellStyle name="Normal 2 5 2 2 43 2" xfId="4501"/>
    <cellStyle name="Normal 2 5 2 2 44" xfId="4502"/>
    <cellStyle name="Normal 2 5 2 2 44 2" xfId="4503"/>
    <cellStyle name="Normal 2 5 2 2 45" xfId="4504"/>
    <cellStyle name="Normal 2 5 2 2 45 2" xfId="4505"/>
    <cellStyle name="Normal 2 5 2 2 46" xfId="4506"/>
    <cellStyle name="Normal 2 5 2 2 46 2" xfId="4507"/>
    <cellStyle name="Normal 2 5 2 2 47" xfId="4508"/>
    <cellStyle name="Normal 2 5 2 2 47 2" xfId="4509"/>
    <cellStyle name="Normal 2 5 2 2 48" xfId="4510"/>
    <cellStyle name="Normal 2 5 2 2 48 2" xfId="4511"/>
    <cellStyle name="Normal 2 5 2 2 49" xfId="4512"/>
    <cellStyle name="Normal 2 5 2 2 49 2" xfId="4513"/>
    <cellStyle name="Normal 2 5 2 2 5" xfId="4514"/>
    <cellStyle name="Normal 2 5 2 2 5 2" xfId="4515"/>
    <cellStyle name="Normal 2 5 2 2 50" xfId="4516"/>
    <cellStyle name="Normal 2 5 2 2 50 2" xfId="4517"/>
    <cellStyle name="Normal 2 5 2 2 51" xfId="4518"/>
    <cellStyle name="Normal 2 5 2 2 51 2" xfId="4519"/>
    <cellStyle name="Normal 2 5 2 2 52" xfId="4520"/>
    <cellStyle name="Normal 2 5 2 2 52 2" xfId="4521"/>
    <cellStyle name="Normal 2 5 2 2 53" xfId="4522"/>
    <cellStyle name="Normal 2 5 2 2 53 2" xfId="4523"/>
    <cellStyle name="Normal 2 5 2 2 54" xfId="4524"/>
    <cellStyle name="Normal 2 5 2 2 54 2" xfId="4525"/>
    <cellStyle name="Normal 2 5 2 2 55" xfId="4526"/>
    <cellStyle name="Normal 2 5 2 2 55 2" xfId="4527"/>
    <cellStyle name="Normal 2 5 2 2 56" xfId="4528"/>
    <cellStyle name="Normal 2 5 2 2 6" xfId="4529"/>
    <cellStyle name="Normal 2 5 2 2 6 2" xfId="4530"/>
    <cellStyle name="Normal 2 5 2 2 7" xfId="4531"/>
    <cellStyle name="Normal 2 5 2 2 7 2" xfId="4532"/>
    <cellStyle name="Normal 2 5 2 2 8" xfId="4533"/>
    <cellStyle name="Normal 2 5 2 2 8 2" xfId="4534"/>
    <cellStyle name="Normal 2 5 2 2 9" xfId="4535"/>
    <cellStyle name="Normal 2 5 2 2 9 2" xfId="4536"/>
    <cellStyle name="Normal 2 5 2 20" xfId="4537"/>
    <cellStyle name="Normal 2 5 2 20 2" xfId="4538"/>
    <cellStyle name="Normal 2 5 2 21" xfId="4539"/>
    <cellStyle name="Normal 2 5 2 21 2" xfId="4540"/>
    <cellStyle name="Normal 2 5 2 22" xfId="4541"/>
    <cellStyle name="Normal 2 5 2 22 2" xfId="4542"/>
    <cellStyle name="Normal 2 5 2 23" xfId="4543"/>
    <cellStyle name="Normal 2 5 2 23 2" xfId="4544"/>
    <cellStyle name="Normal 2 5 2 24" xfId="4545"/>
    <cellStyle name="Normal 2 5 2 24 2" xfId="4546"/>
    <cellStyle name="Normal 2 5 2 25" xfId="4547"/>
    <cellStyle name="Normal 2 5 2 25 2" xfId="4548"/>
    <cellStyle name="Normal 2 5 2 26" xfId="4549"/>
    <cellStyle name="Normal 2 5 2 26 2" xfId="4550"/>
    <cellStyle name="Normal 2 5 2 27" xfId="4551"/>
    <cellStyle name="Normal 2 5 2 27 2" xfId="4552"/>
    <cellStyle name="Normal 2 5 2 28" xfId="4553"/>
    <cellStyle name="Normal 2 5 2 28 2" xfId="4554"/>
    <cellStyle name="Normal 2 5 2 29" xfId="4555"/>
    <cellStyle name="Normal 2 5 2 29 2" xfId="4556"/>
    <cellStyle name="Normal 2 5 2 3" xfId="4557"/>
    <cellStyle name="Normal 2 5 2 3 2" xfId="4558"/>
    <cellStyle name="Normal 2 5 2 30" xfId="4559"/>
    <cellStyle name="Normal 2 5 2 30 2" xfId="4560"/>
    <cellStyle name="Normal 2 5 2 31" xfId="4561"/>
    <cellStyle name="Normal 2 5 2 31 2" xfId="4562"/>
    <cellStyle name="Normal 2 5 2 32" xfId="4563"/>
    <cellStyle name="Normal 2 5 2 32 2" xfId="4564"/>
    <cellStyle name="Normal 2 5 2 33" xfId="4565"/>
    <cellStyle name="Normal 2 5 2 33 2" xfId="4566"/>
    <cellStyle name="Normal 2 5 2 34" xfId="4567"/>
    <cellStyle name="Normal 2 5 2 4" xfId="4568"/>
    <cellStyle name="Normal 2 5 2 4 2" xfId="4569"/>
    <cellStyle name="Normal 2 5 2 5" xfId="4570"/>
    <cellStyle name="Normal 2 5 2 5 2" xfId="4571"/>
    <cellStyle name="Normal 2 5 2 6" xfId="4572"/>
    <cellStyle name="Normal 2 5 2 6 2" xfId="4573"/>
    <cellStyle name="Normal 2 5 2 7" xfId="4574"/>
    <cellStyle name="Normal 2 5 2 7 2" xfId="4575"/>
    <cellStyle name="Normal 2 5 2 8" xfId="4576"/>
    <cellStyle name="Normal 2 5 2 8 2" xfId="4577"/>
    <cellStyle name="Normal 2 5 2 9" xfId="4578"/>
    <cellStyle name="Normal 2 5 2 9 2" xfId="4579"/>
    <cellStyle name="Normal 2 5 20" xfId="4580"/>
    <cellStyle name="Normal 2 5 20 2" xfId="4581"/>
    <cellStyle name="Normal 2 5 21" xfId="4582"/>
    <cellStyle name="Normal 2 5 21 2" xfId="4583"/>
    <cellStyle name="Normal 2 5 22" xfId="4584"/>
    <cellStyle name="Normal 2 5 22 2" xfId="4585"/>
    <cellStyle name="Normal 2 5 23" xfId="4586"/>
    <cellStyle name="Normal 2 5 23 2" xfId="4587"/>
    <cellStyle name="Normal 2 5 24" xfId="4588"/>
    <cellStyle name="Normal 2 5 24 2" xfId="4589"/>
    <cellStyle name="Normal 2 5 25" xfId="4590"/>
    <cellStyle name="Normal 2 5 25 2" xfId="4591"/>
    <cellStyle name="Normal 2 5 26" xfId="4592"/>
    <cellStyle name="Normal 2 5 26 2" xfId="4593"/>
    <cellStyle name="Normal 2 5 27" xfId="4594"/>
    <cellStyle name="Normal 2 5 27 2" xfId="4595"/>
    <cellStyle name="Normal 2 5 28" xfId="4596"/>
    <cellStyle name="Normal 2 5 28 2" xfId="4597"/>
    <cellStyle name="Normal 2 5 29" xfId="4598"/>
    <cellStyle name="Normal 2 5 29 2" xfId="4599"/>
    <cellStyle name="Normal 2 5 3" xfId="4600"/>
    <cellStyle name="Normal 2 5 3 2" xfId="4601"/>
    <cellStyle name="Normal 2 5 30" xfId="4602"/>
    <cellStyle name="Normal 2 5 30 2" xfId="4603"/>
    <cellStyle name="Normal 2 5 31" xfId="4604"/>
    <cellStyle name="Normal 2 5 31 2" xfId="4605"/>
    <cellStyle name="Normal 2 5 32" xfId="4606"/>
    <cellStyle name="Normal 2 5 32 2" xfId="4607"/>
    <cellStyle name="Normal 2 5 33" xfId="4608"/>
    <cellStyle name="Normal 2 5 33 2" xfId="4609"/>
    <cellStyle name="Normal 2 5 34" xfId="4610"/>
    <cellStyle name="Normal 2 5 34 2" xfId="4611"/>
    <cellStyle name="Normal 2 5 35" xfId="4612"/>
    <cellStyle name="Normal 2 5 35 2" xfId="4613"/>
    <cellStyle name="Normal 2 5 36" xfId="4614"/>
    <cellStyle name="Normal 2 5 36 2" xfId="4615"/>
    <cellStyle name="Normal 2 5 37" xfId="4616"/>
    <cellStyle name="Normal 2 5 37 2" xfId="4617"/>
    <cellStyle name="Normal 2 5 38" xfId="4618"/>
    <cellStyle name="Normal 2 5 38 2" xfId="4619"/>
    <cellStyle name="Normal 2 5 39" xfId="4620"/>
    <cellStyle name="Normal 2 5 39 2" xfId="4621"/>
    <cellStyle name="Normal 2 5 4" xfId="4622"/>
    <cellStyle name="Normal 2 5 4 2" xfId="4623"/>
    <cellStyle name="Normal 2 5 40" xfId="4624"/>
    <cellStyle name="Normal 2 5 40 2" xfId="4625"/>
    <cellStyle name="Normal 2 5 41" xfId="4626"/>
    <cellStyle name="Normal 2 5 41 2" xfId="4627"/>
    <cellStyle name="Normal 2 5 42" xfId="4628"/>
    <cellStyle name="Normal 2 5 42 2" xfId="4629"/>
    <cellStyle name="Normal 2 5 43" xfId="4630"/>
    <cellStyle name="Normal 2 5 43 2" xfId="4631"/>
    <cellStyle name="Normal 2 5 44" xfId="4632"/>
    <cellStyle name="Normal 2 5 44 2" xfId="4633"/>
    <cellStyle name="Normal 2 5 45" xfId="4634"/>
    <cellStyle name="Normal 2 5 45 2" xfId="4635"/>
    <cellStyle name="Normal 2 5 46" xfId="4636"/>
    <cellStyle name="Normal 2 5 46 2" xfId="4637"/>
    <cellStyle name="Normal 2 5 47" xfId="4638"/>
    <cellStyle name="Normal 2 5 47 2" xfId="4639"/>
    <cellStyle name="Normal 2 5 48" xfId="4640"/>
    <cellStyle name="Normal 2 5 48 2" xfId="4641"/>
    <cellStyle name="Normal 2 5 49" xfId="4642"/>
    <cellStyle name="Normal 2 5 49 2" xfId="4643"/>
    <cellStyle name="Normal 2 5 5" xfId="4644"/>
    <cellStyle name="Normal 2 5 5 2" xfId="4645"/>
    <cellStyle name="Normal 2 5 50" xfId="4646"/>
    <cellStyle name="Normal 2 5 50 2" xfId="4647"/>
    <cellStyle name="Normal 2 5 51" xfId="4648"/>
    <cellStyle name="Normal 2 5 51 2" xfId="4649"/>
    <cellStyle name="Normal 2 5 52" xfId="4650"/>
    <cellStyle name="Normal 2 5 52 2" xfId="4651"/>
    <cellStyle name="Normal 2 5 53" xfId="4652"/>
    <cellStyle name="Normal 2 5 53 2" xfId="4653"/>
    <cellStyle name="Normal 2 5 54" xfId="4654"/>
    <cellStyle name="Normal 2 5 54 2" xfId="4655"/>
    <cellStyle name="Normal 2 5 55" xfId="4656"/>
    <cellStyle name="Normal 2 5 55 2" xfId="4657"/>
    <cellStyle name="Normal 2 5 56" xfId="4658"/>
    <cellStyle name="Normal 2 5 56 2" xfId="4659"/>
    <cellStyle name="Normal 2 5 57" xfId="4660"/>
    <cellStyle name="Normal 2 5 57 2" xfId="4661"/>
    <cellStyle name="Normal 2 5 58" xfId="4662"/>
    <cellStyle name="Normal 2 5 58 2" xfId="4663"/>
    <cellStyle name="Normal 2 5 59" xfId="4664"/>
    <cellStyle name="Normal 2 5 59 2" xfId="4665"/>
    <cellStyle name="Normal 2 5 6" xfId="4666"/>
    <cellStyle name="Normal 2 5 6 2" xfId="4667"/>
    <cellStyle name="Normal 2 5 60" xfId="4668"/>
    <cellStyle name="Normal 2 5 60 2" xfId="4669"/>
    <cellStyle name="Normal 2 5 61" xfId="4670"/>
    <cellStyle name="Normal 2 5 61 2" xfId="4671"/>
    <cellStyle name="Normal 2 5 62" xfId="4672"/>
    <cellStyle name="Normal 2 5 62 2" xfId="4673"/>
    <cellStyle name="Normal 2 5 63" xfId="4674"/>
    <cellStyle name="Normal 2 5 63 2" xfId="4675"/>
    <cellStyle name="Normal 2 5 64" xfId="4676"/>
    <cellStyle name="Normal 2 5 64 2" xfId="4677"/>
    <cellStyle name="Normal 2 5 65" xfId="4678"/>
    <cellStyle name="Normal 2 5 65 2" xfId="4679"/>
    <cellStyle name="Normal 2 5 66" xfId="4680"/>
    <cellStyle name="Normal 2 5 66 2" xfId="4681"/>
    <cellStyle name="Normal 2 5 67" xfId="4682"/>
    <cellStyle name="Normal 2 5 67 2" xfId="4683"/>
    <cellStyle name="Normal 2 5 68" xfId="4684"/>
    <cellStyle name="Normal 2 5 68 2" xfId="4685"/>
    <cellStyle name="Normal 2 5 69" xfId="4686"/>
    <cellStyle name="Normal 2 5 69 2" xfId="4687"/>
    <cellStyle name="Normal 2 5 7" xfId="4688"/>
    <cellStyle name="Normal 2 5 7 2" xfId="4689"/>
    <cellStyle name="Normal 2 5 70" xfId="4690"/>
    <cellStyle name="Normal 2 5 70 2" xfId="4691"/>
    <cellStyle name="Normal 2 5 71" xfId="4692"/>
    <cellStyle name="Normal 2 5 71 2" xfId="4693"/>
    <cellStyle name="Normal 2 5 72" xfId="4694"/>
    <cellStyle name="Normal 2 5 72 2" xfId="4695"/>
    <cellStyle name="Normal 2 5 73" xfId="4696"/>
    <cellStyle name="Normal 2 5 73 2" xfId="4697"/>
    <cellStyle name="Normal 2 5 74" xfId="4698"/>
    <cellStyle name="Normal 2 5 74 2" xfId="4699"/>
    <cellStyle name="Normal 2 5 75" xfId="4700"/>
    <cellStyle name="Normal 2 5 75 2" xfId="4701"/>
    <cellStyle name="Normal 2 5 76" xfId="4702"/>
    <cellStyle name="Normal 2 5 76 2" xfId="4703"/>
    <cellStyle name="Normal 2 5 77" xfId="4704"/>
    <cellStyle name="Normal 2 5 77 2" xfId="4705"/>
    <cellStyle name="Normal 2 5 78" xfId="4706"/>
    <cellStyle name="Normal 2 5 78 2" xfId="4707"/>
    <cellStyle name="Normal 2 5 79" xfId="4708"/>
    <cellStyle name="Normal 2 5 79 2" xfId="4709"/>
    <cellStyle name="Normal 2 5 8" xfId="4710"/>
    <cellStyle name="Normal 2 5 8 2" xfId="4711"/>
    <cellStyle name="Normal 2 5 80" xfId="4712"/>
    <cellStyle name="Normal 2 5 80 2" xfId="4713"/>
    <cellStyle name="Normal 2 5 81" xfId="4714"/>
    <cellStyle name="Normal 2 5 81 2" xfId="4715"/>
    <cellStyle name="Normal 2 5 82" xfId="4716"/>
    <cellStyle name="Normal 2 5 82 2" xfId="4717"/>
    <cellStyle name="Normal 2 5 83" xfId="4718"/>
    <cellStyle name="Normal 2 5 83 2" xfId="4719"/>
    <cellStyle name="Normal 2 5 84" xfId="4720"/>
    <cellStyle name="Normal 2 5 84 2" xfId="4721"/>
    <cellStyle name="Normal 2 5 85" xfId="4722"/>
    <cellStyle name="Normal 2 5 85 2" xfId="4723"/>
    <cellStyle name="Normal 2 5 86" xfId="4724"/>
    <cellStyle name="Normal 2 5 86 2" xfId="4725"/>
    <cellStyle name="Normal 2 5 87" xfId="4726"/>
    <cellStyle name="Normal 2 5 87 2" xfId="4727"/>
    <cellStyle name="Normal 2 5 88" xfId="4728"/>
    <cellStyle name="Normal 2 5 89" xfId="4729"/>
    <cellStyle name="Normal 2 5 9" xfId="4730"/>
    <cellStyle name="Normal 2 5 9 2" xfId="4731"/>
    <cellStyle name="Normal 2 5_DEER 032008 Cost Summary Delivery - Rev 4 (2)" xfId="4732"/>
    <cellStyle name="Normal 2 50" xfId="4733"/>
    <cellStyle name="Normal 2 50 2" xfId="4734"/>
    <cellStyle name="Normal 2 51" xfId="4735"/>
    <cellStyle name="Normal 2 51 2" xfId="4736"/>
    <cellStyle name="Normal 2 52" xfId="4737"/>
    <cellStyle name="Normal 2 52 2" xfId="4738"/>
    <cellStyle name="Normal 2 53" xfId="4739"/>
    <cellStyle name="Normal 2 53 2" xfId="4740"/>
    <cellStyle name="Normal 2 54" xfId="4741"/>
    <cellStyle name="Normal 2 54 2" xfId="4742"/>
    <cellStyle name="Normal 2 55" xfId="4743"/>
    <cellStyle name="Normal 2 55 2" xfId="4744"/>
    <cellStyle name="Normal 2 56" xfId="4745"/>
    <cellStyle name="Normal 2 56 2" xfId="4746"/>
    <cellStyle name="Normal 2 57" xfId="4747"/>
    <cellStyle name="Normal 2 57 2" xfId="4748"/>
    <cellStyle name="Normal 2 58" xfId="4749"/>
    <cellStyle name="Normal 2 58 2" xfId="4750"/>
    <cellStyle name="Normal 2 59" xfId="4751"/>
    <cellStyle name="Normal 2 59 2" xfId="4752"/>
    <cellStyle name="Normal 2 6" xfId="4753"/>
    <cellStyle name="Normal 2 6 2" xfId="4754"/>
    <cellStyle name="Normal 2 6 3" xfId="4755"/>
    <cellStyle name="Normal 2 60" xfId="4756"/>
    <cellStyle name="Normal 2 60 2" xfId="4757"/>
    <cellStyle name="Normal 2 61" xfId="4758"/>
    <cellStyle name="Normal 2 61 2" xfId="4759"/>
    <cellStyle name="Normal 2 62" xfId="4760"/>
    <cellStyle name="Normal 2 62 2" xfId="4761"/>
    <cellStyle name="Normal 2 63" xfId="4762"/>
    <cellStyle name="Normal 2 63 2" xfId="4763"/>
    <cellStyle name="Normal 2 64" xfId="4764"/>
    <cellStyle name="Normal 2 64 2" xfId="4765"/>
    <cellStyle name="Normal 2 65" xfId="4766"/>
    <cellStyle name="Normal 2 65 2" xfId="4767"/>
    <cellStyle name="Normal 2 66" xfId="4768"/>
    <cellStyle name="Normal 2 66 2" xfId="4769"/>
    <cellStyle name="Normal 2 67" xfId="4770"/>
    <cellStyle name="Normal 2 67 2" xfId="4771"/>
    <cellStyle name="Normal 2 68" xfId="4772"/>
    <cellStyle name="Normal 2 68 2" xfId="4773"/>
    <cellStyle name="Normal 2 69" xfId="4774"/>
    <cellStyle name="Normal 2 69 2" xfId="4775"/>
    <cellStyle name="Normal 2 7" xfId="4776"/>
    <cellStyle name="Normal 2 7 2" xfId="4777"/>
    <cellStyle name="Normal 2 70" xfId="4778"/>
    <cellStyle name="Normal 2 70 2" xfId="4779"/>
    <cellStyle name="Normal 2 71" xfId="4780"/>
    <cellStyle name="Normal 2 71 2" xfId="4781"/>
    <cellStyle name="Normal 2 72" xfId="4782"/>
    <cellStyle name="Normal 2 72 2" xfId="4783"/>
    <cellStyle name="Normal 2 73" xfId="4784"/>
    <cellStyle name="Normal 2 73 2" xfId="4785"/>
    <cellStyle name="Normal 2 74" xfId="4786"/>
    <cellStyle name="Normal 2 74 2" xfId="4787"/>
    <cellStyle name="Normal 2 75" xfId="4788"/>
    <cellStyle name="Normal 2 75 2" xfId="4789"/>
    <cellStyle name="Normal 2 76" xfId="4790"/>
    <cellStyle name="Normal 2 76 2" xfId="4791"/>
    <cellStyle name="Normal 2 77" xfId="4792"/>
    <cellStyle name="Normal 2 77 2" xfId="4793"/>
    <cellStyle name="Normal 2 78" xfId="4794"/>
    <cellStyle name="Normal 2 78 2" xfId="4795"/>
    <cellStyle name="Normal 2 79" xfId="4796"/>
    <cellStyle name="Normal 2 79 2" xfId="4797"/>
    <cellStyle name="Normal 2 8" xfId="4798"/>
    <cellStyle name="Normal 2 8 10" xfId="4799"/>
    <cellStyle name="Normal 2 8 10 2" xfId="4800"/>
    <cellStyle name="Normal 2 8 11" xfId="4801"/>
    <cellStyle name="Normal 2 8 11 2" xfId="4802"/>
    <cellStyle name="Normal 2 8 12" xfId="4803"/>
    <cellStyle name="Normal 2 8 12 2" xfId="4804"/>
    <cellStyle name="Normal 2 8 13" xfId="4805"/>
    <cellStyle name="Normal 2 8 13 2" xfId="4806"/>
    <cellStyle name="Normal 2 8 14" xfId="4807"/>
    <cellStyle name="Normal 2 8 14 2" xfId="4808"/>
    <cellStyle name="Normal 2 8 15" xfId="4809"/>
    <cellStyle name="Normal 2 8 15 2" xfId="4810"/>
    <cellStyle name="Normal 2 8 16" xfId="4811"/>
    <cellStyle name="Normal 2 8 16 2" xfId="4812"/>
    <cellStyle name="Normal 2 8 17" xfId="4813"/>
    <cellStyle name="Normal 2 8 17 2" xfId="4814"/>
    <cellStyle name="Normal 2 8 18" xfId="4815"/>
    <cellStyle name="Normal 2 8 18 2" xfId="4816"/>
    <cellStyle name="Normal 2 8 19" xfId="4817"/>
    <cellStyle name="Normal 2 8 19 2" xfId="4818"/>
    <cellStyle name="Normal 2 8 2" xfId="4819"/>
    <cellStyle name="Normal 2 8 2 2" xfId="4820"/>
    <cellStyle name="Normal 2 8 20" xfId="4821"/>
    <cellStyle name="Normal 2 8 20 2" xfId="4822"/>
    <cellStyle name="Normal 2 8 21" xfId="4823"/>
    <cellStyle name="Normal 2 8 21 2" xfId="4824"/>
    <cellStyle name="Normal 2 8 22" xfId="4825"/>
    <cellStyle name="Normal 2 8 22 2" xfId="4826"/>
    <cellStyle name="Normal 2 8 23" xfId="4827"/>
    <cellStyle name="Normal 2 8 23 2" xfId="4828"/>
    <cellStyle name="Normal 2 8 24" xfId="4829"/>
    <cellStyle name="Normal 2 8 3" xfId="4830"/>
    <cellStyle name="Normal 2 8 3 2" xfId="4831"/>
    <cellStyle name="Normal 2 8 4" xfId="4832"/>
    <cellStyle name="Normal 2 8 4 2" xfId="4833"/>
    <cellStyle name="Normal 2 8 5" xfId="4834"/>
    <cellStyle name="Normal 2 8 5 2" xfId="4835"/>
    <cellStyle name="Normal 2 8 6" xfId="4836"/>
    <cellStyle name="Normal 2 8 6 2" xfId="4837"/>
    <cellStyle name="Normal 2 8 7" xfId="4838"/>
    <cellStyle name="Normal 2 8 7 2" xfId="4839"/>
    <cellStyle name="Normal 2 8 8" xfId="4840"/>
    <cellStyle name="Normal 2 8 8 2" xfId="4841"/>
    <cellStyle name="Normal 2 8 9" xfId="4842"/>
    <cellStyle name="Normal 2 8 9 2" xfId="4843"/>
    <cellStyle name="Normal 2 80" xfId="4844"/>
    <cellStyle name="Normal 2 80 2" xfId="4845"/>
    <cellStyle name="Normal 2 81" xfId="4846"/>
    <cellStyle name="Normal 2 81 2" xfId="4847"/>
    <cellStyle name="Normal 2 82" xfId="4848"/>
    <cellStyle name="Normal 2 82 2" xfId="4849"/>
    <cellStyle name="Normal 2 83" xfId="4850"/>
    <cellStyle name="Normal 2 83 2" xfId="4851"/>
    <cellStyle name="Normal 2 84" xfId="4852"/>
    <cellStyle name="Normal 2 84 2" xfId="4853"/>
    <cellStyle name="Normal 2 85" xfId="4854"/>
    <cellStyle name="Normal 2 85 2" xfId="4855"/>
    <cellStyle name="Normal 2 86" xfId="4856"/>
    <cellStyle name="Normal 2 86 2" xfId="4857"/>
    <cellStyle name="Normal 2 87" xfId="4858"/>
    <cellStyle name="Normal 2 87 2" xfId="4859"/>
    <cellStyle name="Normal 2 88" xfId="4860"/>
    <cellStyle name="Normal 2 88 2" xfId="4861"/>
    <cellStyle name="Normal 2 89" xfId="4862"/>
    <cellStyle name="Normal 2 89 2" xfId="4863"/>
    <cellStyle name="Normal 2 9" xfId="4864"/>
    <cellStyle name="Normal 2 9 10" xfId="4865"/>
    <cellStyle name="Normal 2 9 10 2" xfId="4866"/>
    <cellStyle name="Normal 2 9 11" xfId="4867"/>
    <cellStyle name="Normal 2 9 11 2" xfId="4868"/>
    <cellStyle name="Normal 2 9 12" xfId="4869"/>
    <cellStyle name="Normal 2 9 12 2" xfId="4870"/>
    <cellStyle name="Normal 2 9 13" xfId="4871"/>
    <cellStyle name="Normal 2 9 13 2" xfId="4872"/>
    <cellStyle name="Normal 2 9 14" xfId="4873"/>
    <cellStyle name="Normal 2 9 14 2" xfId="4874"/>
    <cellStyle name="Normal 2 9 15" xfId="4875"/>
    <cellStyle name="Normal 2 9 15 2" xfId="4876"/>
    <cellStyle name="Normal 2 9 16" xfId="4877"/>
    <cellStyle name="Normal 2 9 16 2" xfId="4878"/>
    <cellStyle name="Normal 2 9 17" xfId="4879"/>
    <cellStyle name="Normal 2 9 17 2" xfId="4880"/>
    <cellStyle name="Normal 2 9 18" xfId="4881"/>
    <cellStyle name="Normal 2 9 18 2" xfId="4882"/>
    <cellStyle name="Normal 2 9 19" xfId="4883"/>
    <cellStyle name="Normal 2 9 19 2" xfId="4884"/>
    <cellStyle name="Normal 2 9 2" xfId="4885"/>
    <cellStyle name="Normal 2 9 2 2" xfId="4886"/>
    <cellStyle name="Normal 2 9 20" xfId="4887"/>
    <cellStyle name="Normal 2 9 20 2" xfId="4888"/>
    <cellStyle name="Normal 2 9 21" xfId="4889"/>
    <cellStyle name="Normal 2 9 21 2" xfId="4890"/>
    <cellStyle name="Normal 2 9 22" xfId="4891"/>
    <cellStyle name="Normal 2 9 22 2" xfId="4892"/>
    <cellStyle name="Normal 2 9 23" xfId="4893"/>
    <cellStyle name="Normal 2 9 23 2" xfId="4894"/>
    <cellStyle name="Normal 2 9 24" xfId="4895"/>
    <cellStyle name="Normal 2 9 3" xfId="4896"/>
    <cellStyle name="Normal 2 9 3 2" xfId="4897"/>
    <cellStyle name="Normal 2 9 4" xfId="4898"/>
    <cellStyle name="Normal 2 9 4 2" xfId="4899"/>
    <cellStyle name="Normal 2 9 5" xfId="4900"/>
    <cellStyle name="Normal 2 9 5 2" xfId="4901"/>
    <cellStyle name="Normal 2 9 6" xfId="4902"/>
    <cellStyle name="Normal 2 9 6 2" xfId="4903"/>
    <cellStyle name="Normal 2 9 7" xfId="4904"/>
    <cellStyle name="Normal 2 9 7 2" xfId="4905"/>
    <cellStyle name="Normal 2 9 8" xfId="4906"/>
    <cellStyle name="Normal 2 9 8 2" xfId="4907"/>
    <cellStyle name="Normal 2 9 9" xfId="4908"/>
    <cellStyle name="Normal 2 9 9 2" xfId="4909"/>
    <cellStyle name="Normal 2 90" xfId="4910"/>
    <cellStyle name="Normal 2 90 2" xfId="4911"/>
    <cellStyle name="Normal 2 91" xfId="4912"/>
    <cellStyle name="Normal 2 91 2" xfId="4913"/>
    <cellStyle name="Normal 2 92" xfId="4914"/>
    <cellStyle name="Normal 2 92 2" xfId="4915"/>
    <cellStyle name="Normal 2 93" xfId="4916"/>
    <cellStyle name="Normal 2 93 2" xfId="4917"/>
    <cellStyle name="Normal 2 94" xfId="4918"/>
    <cellStyle name="Normal 2 94 2" xfId="4919"/>
    <cellStyle name="Normal 2 94 3" xfId="4920"/>
    <cellStyle name="Normal 2 95" xfId="4921"/>
    <cellStyle name="Normal 2 95 2" xfId="4922"/>
    <cellStyle name="Normal 2 95 3" xfId="4923"/>
    <cellStyle name="Normal 2 96" xfId="4924"/>
    <cellStyle name="Normal 2 96 2" xfId="4925"/>
    <cellStyle name="Normal 2 96 3" xfId="4926"/>
    <cellStyle name="Normal 2 97" xfId="4927"/>
    <cellStyle name="Normal 2 98" xfId="4928"/>
    <cellStyle name="Normal 2 99" xfId="4929"/>
    <cellStyle name="Normal 2 99 2" xfId="4930"/>
    <cellStyle name="Normal 2_12889 GP Contracts v3" xfId="4931"/>
    <cellStyle name="Normal 20" xfId="4932"/>
    <cellStyle name="Normal 20 2" xfId="4933"/>
    <cellStyle name="Normal 20 2 2" xfId="4934"/>
    <cellStyle name="Normal 20 3" xfId="4935"/>
    <cellStyle name="Normal 21" xfId="4936"/>
    <cellStyle name="Normal 21 2" xfId="4937"/>
    <cellStyle name="Normal 22" xfId="4938"/>
    <cellStyle name="Normal 22 2" xfId="4939"/>
    <cellStyle name="Normal 23" xfId="4940"/>
    <cellStyle name="Normal 23 2" xfId="4941"/>
    <cellStyle name="Normal 24" xfId="4942"/>
    <cellStyle name="Normal 24 2" xfId="4943"/>
    <cellStyle name="Normal 25" xfId="4944"/>
    <cellStyle name="Normal 25 2" xfId="4945"/>
    <cellStyle name="Normal 26" xfId="4946"/>
    <cellStyle name="Normal 26 2" xfId="4947"/>
    <cellStyle name="Normal 27" xfId="4948"/>
    <cellStyle name="Normal 27 2" xfId="4949"/>
    <cellStyle name="Normal 27 3" xfId="4950"/>
    <cellStyle name="Normal 27 4" xfId="4951"/>
    <cellStyle name="Normal 28" xfId="4952"/>
    <cellStyle name="Normal 28 2" xfId="4953"/>
    <cellStyle name="Normal 28 3" xfId="4954"/>
    <cellStyle name="Normal 28 4" xfId="4955"/>
    <cellStyle name="Normal 29" xfId="4956"/>
    <cellStyle name="Normal 29 2" xfId="4957"/>
    <cellStyle name="Normal 29 2 2" xfId="4958"/>
    <cellStyle name="Normal 29 2 3" xfId="4959"/>
    <cellStyle name="Normal 29 3" xfId="4960"/>
    <cellStyle name="Normal 29 4" xfId="4961"/>
    <cellStyle name="Normal 3" xfId="65"/>
    <cellStyle name="Normal 3 10" xfId="4962"/>
    <cellStyle name="Normal 3 10 10" xfId="4963"/>
    <cellStyle name="Normal 3 10 10 2" xfId="4964"/>
    <cellStyle name="Normal 3 10 11" xfId="4965"/>
    <cellStyle name="Normal 3 10 11 2" xfId="4966"/>
    <cellStyle name="Normal 3 10 12" xfId="4967"/>
    <cellStyle name="Normal 3 10 12 2" xfId="4968"/>
    <cellStyle name="Normal 3 10 13" xfId="4969"/>
    <cellStyle name="Normal 3 10 13 2" xfId="4970"/>
    <cellStyle name="Normal 3 10 14" xfId="4971"/>
    <cellStyle name="Normal 3 10 14 2" xfId="4972"/>
    <cellStyle name="Normal 3 10 15" xfId="4973"/>
    <cellStyle name="Normal 3 10 15 2" xfId="4974"/>
    <cellStyle name="Normal 3 10 16" xfId="4975"/>
    <cellStyle name="Normal 3 10 16 2" xfId="4976"/>
    <cellStyle name="Normal 3 10 17" xfId="4977"/>
    <cellStyle name="Normal 3 10 17 2" xfId="4978"/>
    <cellStyle name="Normal 3 10 18" xfId="4979"/>
    <cellStyle name="Normal 3 10 18 2" xfId="4980"/>
    <cellStyle name="Normal 3 10 19" xfId="4981"/>
    <cellStyle name="Normal 3 10 19 2" xfId="4982"/>
    <cellStyle name="Normal 3 10 2" xfId="4983"/>
    <cellStyle name="Normal 3 10 2 2" xfId="4984"/>
    <cellStyle name="Normal 3 10 20" xfId="4985"/>
    <cellStyle name="Normal 3 10 20 2" xfId="4986"/>
    <cellStyle name="Normal 3 10 21" xfId="4987"/>
    <cellStyle name="Normal 3 10 21 2" xfId="4988"/>
    <cellStyle name="Normal 3 10 22" xfId="4989"/>
    <cellStyle name="Normal 3 10 22 2" xfId="4990"/>
    <cellStyle name="Normal 3 10 23" xfId="4991"/>
    <cellStyle name="Normal 3 10 23 2" xfId="4992"/>
    <cellStyle name="Normal 3 10 24" xfId="4993"/>
    <cellStyle name="Normal 3 10 3" xfId="4994"/>
    <cellStyle name="Normal 3 10 3 2" xfId="4995"/>
    <cellStyle name="Normal 3 10 4" xfId="4996"/>
    <cellStyle name="Normal 3 10 4 2" xfId="4997"/>
    <cellStyle name="Normal 3 10 5" xfId="4998"/>
    <cellStyle name="Normal 3 10 5 2" xfId="4999"/>
    <cellStyle name="Normal 3 10 6" xfId="5000"/>
    <cellStyle name="Normal 3 10 6 2" xfId="5001"/>
    <cellStyle name="Normal 3 10 7" xfId="5002"/>
    <cellStyle name="Normal 3 10 7 2" xfId="5003"/>
    <cellStyle name="Normal 3 10 8" xfId="5004"/>
    <cellStyle name="Normal 3 10 8 2" xfId="5005"/>
    <cellStyle name="Normal 3 10 9" xfId="5006"/>
    <cellStyle name="Normal 3 10 9 2" xfId="5007"/>
    <cellStyle name="Normal 3 11" xfId="5008"/>
    <cellStyle name="Normal 3 11 10" xfId="5009"/>
    <cellStyle name="Normal 3 11 10 2" xfId="5010"/>
    <cellStyle name="Normal 3 11 11" xfId="5011"/>
    <cellStyle name="Normal 3 11 11 2" xfId="5012"/>
    <cellStyle name="Normal 3 11 12" xfId="5013"/>
    <cellStyle name="Normal 3 11 12 2" xfId="5014"/>
    <cellStyle name="Normal 3 11 13" xfId="5015"/>
    <cellStyle name="Normal 3 11 13 2" xfId="5016"/>
    <cellStyle name="Normal 3 11 14" xfId="5017"/>
    <cellStyle name="Normal 3 11 14 2" xfId="5018"/>
    <cellStyle name="Normal 3 11 15" xfId="5019"/>
    <cellStyle name="Normal 3 11 15 2" xfId="5020"/>
    <cellStyle name="Normal 3 11 16" xfId="5021"/>
    <cellStyle name="Normal 3 11 16 2" xfId="5022"/>
    <cellStyle name="Normal 3 11 17" xfId="5023"/>
    <cellStyle name="Normal 3 11 17 2" xfId="5024"/>
    <cellStyle name="Normal 3 11 18" xfId="5025"/>
    <cellStyle name="Normal 3 11 18 2" xfId="5026"/>
    <cellStyle name="Normal 3 11 19" xfId="5027"/>
    <cellStyle name="Normal 3 11 19 2" xfId="5028"/>
    <cellStyle name="Normal 3 11 2" xfId="5029"/>
    <cellStyle name="Normal 3 11 2 2" xfId="5030"/>
    <cellStyle name="Normal 3 11 20" xfId="5031"/>
    <cellStyle name="Normal 3 11 20 2" xfId="5032"/>
    <cellStyle name="Normal 3 11 21" xfId="5033"/>
    <cellStyle name="Normal 3 11 21 2" xfId="5034"/>
    <cellStyle name="Normal 3 11 22" xfId="5035"/>
    <cellStyle name="Normal 3 11 22 2" xfId="5036"/>
    <cellStyle name="Normal 3 11 23" xfId="5037"/>
    <cellStyle name="Normal 3 11 23 2" xfId="5038"/>
    <cellStyle name="Normal 3 11 24" xfId="5039"/>
    <cellStyle name="Normal 3 11 3" xfId="5040"/>
    <cellStyle name="Normal 3 11 3 2" xfId="5041"/>
    <cellStyle name="Normal 3 11 4" xfId="5042"/>
    <cellStyle name="Normal 3 11 4 2" xfId="5043"/>
    <cellStyle name="Normal 3 11 5" xfId="5044"/>
    <cellStyle name="Normal 3 11 5 2" xfId="5045"/>
    <cellStyle name="Normal 3 11 6" xfId="5046"/>
    <cellStyle name="Normal 3 11 6 2" xfId="5047"/>
    <cellStyle name="Normal 3 11 7" xfId="5048"/>
    <cellStyle name="Normal 3 11 7 2" xfId="5049"/>
    <cellStyle name="Normal 3 11 8" xfId="5050"/>
    <cellStyle name="Normal 3 11 8 2" xfId="5051"/>
    <cellStyle name="Normal 3 11 9" xfId="5052"/>
    <cellStyle name="Normal 3 11 9 2" xfId="5053"/>
    <cellStyle name="Normal 3 12" xfId="5054"/>
    <cellStyle name="Normal 3 12 10" xfId="5055"/>
    <cellStyle name="Normal 3 12 10 2" xfId="5056"/>
    <cellStyle name="Normal 3 12 11" xfId="5057"/>
    <cellStyle name="Normal 3 12 11 2" xfId="5058"/>
    <cellStyle name="Normal 3 12 12" xfId="5059"/>
    <cellStyle name="Normal 3 12 12 2" xfId="5060"/>
    <cellStyle name="Normal 3 12 13" xfId="5061"/>
    <cellStyle name="Normal 3 12 13 2" xfId="5062"/>
    <cellStyle name="Normal 3 12 14" xfId="5063"/>
    <cellStyle name="Normal 3 12 14 2" xfId="5064"/>
    <cellStyle name="Normal 3 12 15" xfId="5065"/>
    <cellStyle name="Normal 3 12 15 2" xfId="5066"/>
    <cellStyle name="Normal 3 12 16" xfId="5067"/>
    <cellStyle name="Normal 3 12 16 2" xfId="5068"/>
    <cellStyle name="Normal 3 12 17" xfId="5069"/>
    <cellStyle name="Normal 3 12 17 2" xfId="5070"/>
    <cellStyle name="Normal 3 12 18" xfId="5071"/>
    <cellStyle name="Normal 3 12 18 2" xfId="5072"/>
    <cellStyle name="Normal 3 12 19" xfId="5073"/>
    <cellStyle name="Normal 3 12 19 2" xfId="5074"/>
    <cellStyle name="Normal 3 12 2" xfId="5075"/>
    <cellStyle name="Normal 3 12 2 2" xfId="5076"/>
    <cellStyle name="Normal 3 12 20" xfId="5077"/>
    <cellStyle name="Normal 3 12 20 2" xfId="5078"/>
    <cellStyle name="Normal 3 12 21" xfId="5079"/>
    <cellStyle name="Normal 3 12 21 2" xfId="5080"/>
    <cellStyle name="Normal 3 12 22" xfId="5081"/>
    <cellStyle name="Normal 3 12 22 2" xfId="5082"/>
    <cellStyle name="Normal 3 12 23" xfId="5083"/>
    <cellStyle name="Normal 3 12 23 2" xfId="5084"/>
    <cellStyle name="Normal 3 12 24" xfId="5085"/>
    <cellStyle name="Normal 3 12 3" xfId="5086"/>
    <cellStyle name="Normal 3 12 3 2" xfId="5087"/>
    <cellStyle name="Normal 3 12 4" xfId="5088"/>
    <cellStyle name="Normal 3 12 4 2" xfId="5089"/>
    <cellStyle name="Normal 3 12 5" xfId="5090"/>
    <cellStyle name="Normal 3 12 5 2" xfId="5091"/>
    <cellStyle name="Normal 3 12 6" xfId="5092"/>
    <cellStyle name="Normal 3 12 6 2" xfId="5093"/>
    <cellStyle name="Normal 3 12 7" xfId="5094"/>
    <cellStyle name="Normal 3 12 7 2" xfId="5095"/>
    <cellStyle name="Normal 3 12 8" xfId="5096"/>
    <cellStyle name="Normal 3 12 8 2" xfId="5097"/>
    <cellStyle name="Normal 3 12 9" xfId="5098"/>
    <cellStyle name="Normal 3 12 9 2" xfId="5099"/>
    <cellStyle name="Normal 3 13" xfId="5100"/>
    <cellStyle name="Normal 3 13 10" xfId="5101"/>
    <cellStyle name="Normal 3 13 10 2" xfId="5102"/>
    <cellStyle name="Normal 3 13 11" xfId="5103"/>
    <cellStyle name="Normal 3 13 11 2" xfId="5104"/>
    <cellStyle name="Normal 3 13 12" xfId="5105"/>
    <cellStyle name="Normal 3 13 12 2" xfId="5106"/>
    <cellStyle name="Normal 3 13 13" xfId="5107"/>
    <cellStyle name="Normal 3 13 13 2" xfId="5108"/>
    <cellStyle name="Normal 3 13 14" xfId="5109"/>
    <cellStyle name="Normal 3 13 14 2" xfId="5110"/>
    <cellStyle name="Normal 3 13 15" xfId="5111"/>
    <cellStyle name="Normal 3 13 15 2" xfId="5112"/>
    <cellStyle name="Normal 3 13 16" xfId="5113"/>
    <cellStyle name="Normal 3 13 16 2" xfId="5114"/>
    <cellStyle name="Normal 3 13 17" xfId="5115"/>
    <cellStyle name="Normal 3 13 17 2" xfId="5116"/>
    <cellStyle name="Normal 3 13 18" xfId="5117"/>
    <cellStyle name="Normal 3 13 18 2" xfId="5118"/>
    <cellStyle name="Normal 3 13 19" xfId="5119"/>
    <cellStyle name="Normal 3 13 19 2" xfId="5120"/>
    <cellStyle name="Normal 3 13 2" xfId="5121"/>
    <cellStyle name="Normal 3 13 2 2" xfId="5122"/>
    <cellStyle name="Normal 3 13 20" xfId="5123"/>
    <cellStyle name="Normal 3 13 20 2" xfId="5124"/>
    <cellStyle name="Normal 3 13 21" xfId="5125"/>
    <cellStyle name="Normal 3 13 21 2" xfId="5126"/>
    <cellStyle name="Normal 3 13 22" xfId="5127"/>
    <cellStyle name="Normal 3 13 22 2" xfId="5128"/>
    <cellStyle name="Normal 3 13 23" xfId="5129"/>
    <cellStyle name="Normal 3 13 23 2" xfId="5130"/>
    <cellStyle name="Normal 3 13 24" xfId="5131"/>
    <cellStyle name="Normal 3 13 3" xfId="5132"/>
    <cellStyle name="Normal 3 13 3 2" xfId="5133"/>
    <cellStyle name="Normal 3 13 4" xfId="5134"/>
    <cellStyle name="Normal 3 13 4 2" xfId="5135"/>
    <cellStyle name="Normal 3 13 5" xfId="5136"/>
    <cellStyle name="Normal 3 13 5 2" xfId="5137"/>
    <cellStyle name="Normal 3 13 6" xfId="5138"/>
    <cellStyle name="Normal 3 13 6 2" xfId="5139"/>
    <cellStyle name="Normal 3 13 7" xfId="5140"/>
    <cellStyle name="Normal 3 13 7 2" xfId="5141"/>
    <cellStyle name="Normal 3 13 8" xfId="5142"/>
    <cellStyle name="Normal 3 13 8 2" xfId="5143"/>
    <cellStyle name="Normal 3 13 9" xfId="5144"/>
    <cellStyle name="Normal 3 13 9 2" xfId="5145"/>
    <cellStyle name="Normal 3 14" xfId="5146"/>
    <cellStyle name="Normal 3 14 10" xfId="5147"/>
    <cellStyle name="Normal 3 14 10 2" xfId="5148"/>
    <cellStyle name="Normal 3 14 11" xfId="5149"/>
    <cellStyle name="Normal 3 14 11 2" xfId="5150"/>
    <cellStyle name="Normal 3 14 12" xfId="5151"/>
    <cellStyle name="Normal 3 14 12 2" xfId="5152"/>
    <cellStyle name="Normal 3 14 13" xfId="5153"/>
    <cellStyle name="Normal 3 14 13 2" xfId="5154"/>
    <cellStyle name="Normal 3 14 14" xfId="5155"/>
    <cellStyle name="Normal 3 14 14 2" xfId="5156"/>
    <cellStyle name="Normal 3 14 15" xfId="5157"/>
    <cellStyle name="Normal 3 14 15 2" xfId="5158"/>
    <cellStyle name="Normal 3 14 16" xfId="5159"/>
    <cellStyle name="Normal 3 14 16 2" xfId="5160"/>
    <cellStyle name="Normal 3 14 17" xfId="5161"/>
    <cellStyle name="Normal 3 14 17 2" xfId="5162"/>
    <cellStyle name="Normal 3 14 18" xfId="5163"/>
    <cellStyle name="Normal 3 14 18 2" xfId="5164"/>
    <cellStyle name="Normal 3 14 19" xfId="5165"/>
    <cellStyle name="Normal 3 14 19 2" xfId="5166"/>
    <cellStyle name="Normal 3 14 2" xfId="5167"/>
    <cellStyle name="Normal 3 14 2 2" xfId="5168"/>
    <cellStyle name="Normal 3 14 20" xfId="5169"/>
    <cellStyle name="Normal 3 14 20 2" xfId="5170"/>
    <cellStyle name="Normal 3 14 21" xfId="5171"/>
    <cellStyle name="Normal 3 14 21 2" xfId="5172"/>
    <cellStyle name="Normal 3 14 22" xfId="5173"/>
    <cellStyle name="Normal 3 14 22 2" xfId="5174"/>
    <cellStyle name="Normal 3 14 23" xfId="5175"/>
    <cellStyle name="Normal 3 14 23 2" xfId="5176"/>
    <cellStyle name="Normal 3 14 24" xfId="5177"/>
    <cellStyle name="Normal 3 14 3" xfId="5178"/>
    <cellStyle name="Normal 3 14 3 2" xfId="5179"/>
    <cellStyle name="Normal 3 14 4" xfId="5180"/>
    <cellStyle name="Normal 3 14 4 2" xfId="5181"/>
    <cellStyle name="Normal 3 14 5" xfId="5182"/>
    <cellStyle name="Normal 3 14 5 2" xfId="5183"/>
    <cellStyle name="Normal 3 14 6" xfId="5184"/>
    <cellStyle name="Normal 3 14 6 2" xfId="5185"/>
    <cellStyle name="Normal 3 14 7" xfId="5186"/>
    <cellStyle name="Normal 3 14 7 2" xfId="5187"/>
    <cellStyle name="Normal 3 14 8" xfId="5188"/>
    <cellStyle name="Normal 3 14 8 2" xfId="5189"/>
    <cellStyle name="Normal 3 14 9" xfId="5190"/>
    <cellStyle name="Normal 3 14 9 2" xfId="5191"/>
    <cellStyle name="Normal 3 15" xfId="5192"/>
    <cellStyle name="Normal 3 15 10" xfId="5193"/>
    <cellStyle name="Normal 3 15 10 2" xfId="5194"/>
    <cellStyle name="Normal 3 15 11" xfId="5195"/>
    <cellStyle name="Normal 3 15 11 2" xfId="5196"/>
    <cellStyle name="Normal 3 15 12" xfId="5197"/>
    <cellStyle name="Normal 3 15 12 2" xfId="5198"/>
    <cellStyle name="Normal 3 15 13" xfId="5199"/>
    <cellStyle name="Normal 3 15 13 2" xfId="5200"/>
    <cellStyle name="Normal 3 15 14" xfId="5201"/>
    <cellStyle name="Normal 3 15 14 2" xfId="5202"/>
    <cellStyle name="Normal 3 15 15" xfId="5203"/>
    <cellStyle name="Normal 3 15 15 2" xfId="5204"/>
    <cellStyle name="Normal 3 15 16" xfId="5205"/>
    <cellStyle name="Normal 3 15 16 2" xfId="5206"/>
    <cellStyle name="Normal 3 15 17" xfId="5207"/>
    <cellStyle name="Normal 3 15 17 2" xfId="5208"/>
    <cellStyle name="Normal 3 15 18" xfId="5209"/>
    <cellStyle name="Normal 3 15 18 2" xfId="5210"/>
    <cellStyle name="Normal 3 15 19" xfId="5211"/>
    <cellStyle name="Normal 3 15 19 2" xfId="5212"/>
    <cellStyle name="Normal 3 15 2" xfId="5213"/>
    <cellStyle name="Normal 3 15 2 2" xfId="5214"/>
    <cellStyle name="Normal 3 15 20" xfId="5215"/>
    <cellStyle name="Normal 3 15 20 2" xfId="5216"/>
    <cellStyle name="Normal 3 15 21" xfId="5217"/>
    <cellStyle name="Normal 3 15 21 2" xfId="5218"/>
    <cellStyle name="Normal 3 15 22" xfId="5219"/>
    <cellStyle name="Normal 3 15 22 2" xfId="5220"/>
    <cellStyle name="Normal 3 15 23" xfId="5221"/>
    <cellStyle name="Normal 3 15 23 2" xfId="5222"/>
    <cellStyle name="Normal 3 15 24" xfId="5223"/>
    <cellStyle name="Normal 3 15 3" xfId="5224"/>
    <cellStyle name="Normal 3 15 3 2" xfId="5225"/>
    <cellStyle name="Normal 3 15 4" xfId="5226"/>
    <cellStyle name="Normal 3 15 4 2" xfId="5227"/>
    <cellStyle name="Normal 3 15 5" xfId="5228"/>
    <cellStyle name="Normal 3 15 5 2" xfId="5229"/>
    <cellStyle name="Normal 3 15 6" xfId="5230"/>
    <cellStyle name="Normal 3 15 6 2" xfId="5231"/>
    <cellStyle name="Normal 3 15 7" xfId="5232"/>
    <cellStyle name="Normal 3 15 7 2" xfId="5233"/>
    <cellStyle name="Normal 3 15 8" xfId="5234"/>
    <cellStyle name="Normal 3 15 8 2" xfId="5235"/>
    <cellStyle name="Normal 3 15 9" xfId="5236"/>
    <cellStyle name="Normal 3 15 9 2" xfId="5237"/>
    <cellStyle name="Normal 3 16" xfId="5238"/>
    <cellStyle name="Normal 3 16 10" xfId="5239"/>
    <cellStyle name="Normal 3 16 10 2" xfId="5240"/>
    <cellStyle name="Normal 3 16 11" xfId="5241"/>
    <cellStyle name="Normal 3 16 11 2" xfId="5242"/>
    <cellStyle name="Normal 3 16 12" xfId="5243"/>
    <cellStyle name="Normal 3 16 12 2" xfId="5244"/>
    <cellStyle name="Normal 3 16 13" xfId="5245"/>
    <cellStyle name="Normal 3 16 13 2" xfId="5246"/>
    <cellStyle name="Normal 3 16 14" xfId="5247"/>
    <cellStyle name="Normal 3 16 14 2" xfId="5248"/>
    <cellStyle name="Normal 3 16 15" xfId="5249"/>
    <cellStyle name="Normal 3 16 15 2" xfId="5250"/>
    <cellStyle name="Normal 3 16 16" xfId="5251"/>
    <cellStyle name="Normal 3 16 16 2" xfId="5252"/>
    <cellStyle name="Normal 3 16 17" xfId="5253"/>
    <cellStyle name="Normal 3 16 17 2" xfId="5254"/>
    <cellStyle name="Normal 3 16 18" xfId="5255"/>
    <cellStyle name="Normal 3 16 18 2" xfId="5256"/>
    <cellStyle name="Normal 3 16 19" xfId="5257"/>
    <cellStyle name="Normal 3 16 19 2" xfId="5258"/>
    <cellStyle name="Normal 3 16 2" xfId="5259"/>
    <cellStyle name="Normal 3 16 2 2" xfId="5260"/>
    <cellStyle name="Normal 3 16 20" xfId="5261"/>
    <cellStyle name="Normal 3 16 20 2" xfId="5262"/>
    <cellStyle name="Normal 3 16 21" xfId="5263"/>
    <cellStyle name="Normal 3 16 21 2" xfId="5264"/>
    <cellStyle name="Normal 3 16 22" xfId="5265"/>
    <cellStyle name="Normal 3 16 22 2" xfId="5266"/>
    <cellStyle name="Normal 3 16 23" xfId="5267"/>
    <cellStyle name="Normal 3 16 23 2" xfId="5268"/>
    <cellStyle name="Normal 3 16 24" xfId="5269"/>
    <cellStyle name="Normal 3 16 3" xfId="5270"/>
    <cellStyle name="Normal 3 16 3 2" xfId="5271"/>
    <cellStyle name="Normal 3 16 4" xfId="5272"/>
    <cellStyle name="Normal 3 16 4 2" xfId="5273"/>
    <cellStyle name="Normal 3 16 5" xfId="5274"/>
    <cellStyle name="Normal 3 16 5 2" xfId="5275"/>
    <cellStyle name="Normal 3 16 6" xfId="5276"/>
    <cellStyle name="Normal 3 16 6 2" xfId="5277"/>
    <cellStyle name="Normal 3 16 7" xfId="5278"/>
    <cellStyle name="Normal 3 16 7 2" xfId="5279"/>
    <cellStyle name="Normal 3 16 8" xfId="5280"/>
    <cellStyle name="Normal 3 16 8 2" xfId="5281"/>
    <cellStyle name="Normal 3 16 9" xfId="5282"/>
    <cellStyle name="Normal 3 16 9 2" xfId="5283"/>
    <cellStyle name="Normal 3 17" xfId="5284"/>
    <cellStyle name="Normal 3 17 10" xfId="5285"/>
    <cellStyle name="Normal 3 17 10 2" xfId="5286"/>
    <cellStyle name="Normal 3 17 11" xfId="5287"/>
    <cellStyle name="Normal 3 17 11 2" xfId="5288"/>
    <cellStyle name="Normal 3 17 12" xfId="5289"/>
    <cellStyle name="Normal 3 17 12 2" xfId="5290"/>
    <cellStyle name="Normal 3 17 13" xfId="5291"/>
    <cellStyle name="Normal 3 17 13 2" xfId="5292"/>
    <cellStyle name="Normal 3 17 14" xfId="5293"/>
    <cellStyle name="Normal 3 17 14 2" xfId="5294"/>
    <cellStyle name="Normal 3 17 15" xfId="5295"/>
    <cellStyle name="Normal 3 17 15 2" xfId="5296"/>
    <cellStyle name="Normal 3 17 16" xfId="5297"/>
    <cellStyle name="Normal 3 17 16 2" xfId="5298"/>
    <cellStyle name="Normal 3 17 17" xfId="5299"/>
    <cellStyle name="Normal 3 17 17 2" xfId="5300"/>
    <cellStyle name="Normal 3 17 18" xfId="5301"/>
    <cellStyle name="Normal 3 17 18 2" xfId="5302"/>
    <cellStyle name="Normal 3 17 19" xfId="5303"/>
    <cellStyle name="Normal 3 17 19 2" xfId="5304"/>
    <cellStyle name="Normal 3 17 2" xfId="5305"/>
    <cellStyle name="Normal 3 17 2 2" xfId="5306"/>
    <cellStyle name="Normal 3 17 20" xfId="5307"/>
    <cellStyle name="Normal 3 17 20 2" xfId="5308"/>
    <cellStyle name="Normal 3 17 21" xfId="5309"/>
    <cellStyle name="Normal 3 17 21 2" xfId="5310"/>
    <cellStyle name="Normal 3 17 22" xfId="5311"/>
    <cellStyle name="Normal 3 17 22 2" xfId="5312"/>
    <cellStyle name="Normal 3 17 23" xfId="5313"/>
    <cellStyle name="Normal 3 17 23 2" xfId="5314"/>
    <cellStyle name="Normal 3 17 24" xfId="5315"/>
    <cellStyle name="Normal 3 17 3" xfId="5316"/>
    <cellStyle name="Normal 3 17 3 2" xfId="5317"/>
    <cellStyle name="Normal 3 17 4" xfId="5318"/>
    <cellStyle name="Normal 3 17 4 2" xfId="5319"/>
    <cellStyle name="Normal 3 17 5" xfId="5320"/>
    <cellStyle name="Normal 3 17 5 2" xfId="5321"/>
    <cellStyle name="Normal 3 17 6" xfId="5322"/>
    <cellStyle name="Normal 3 17 6 2" xfId="5323"/>
    <cellStyle name="Normal 3 17 7" xfId="5324"/>
    <cellStyle name="Normal 3 17 7 2" xfId="5325"/>
    <cellStyle name="Normal 3 17 8" xfId="5326"/>
    <cellStyle name="Normal 3 17 8 2" xfId="5327"/>
    <cellStyle name="Normal 3 17 9" xfId="5328"/>
    <cellStyle name="Normal 3 17 9 2" xfId="5329"/>
    <cellStyle name="Normal 3 18" xfId="5330"/>
    <cellStyle name="Normal 3 18 10" xfId="5331"/>
    <cellStyle name="Normal 3 18 10 2" xfId="5332"/>
    <cellStyle name="Normal 3 18 11" xfId="5333"/>
    <cellStyle name="Normal 3 18 11 2" xfId="5334"/>
    <cellStyle name="Normal 3 18 12" xfId="5335"/>
    <cellStyle name="Normal 3 18 12 2" xfId="5336"/>
    <cellStyle name="Normal 3 18 13" xfId="5337"/>
    <cellStyle name="Normal 3 18 13 2" xfId="5338"/>
    <cellStyle name="Normal 3 18 14" xfId="5339"/>
    <cellStyle name="Normal 3 18 14 2" xfId="5340"/>
    <cellStyle name="Normal 3 18 15" xfId="5341"/>
    <cellStyle name="Normal 3 18 15 2" xfId="5342"/>
    <cellStyle name="Normal 3 18 16" xfId="5343"/>
    <cellStyle name="Normal 3 18 16 2" xfId="5344"/>
    <cellStyle name="Normal 3 18 17" xfId="5345"/>
    <cellStyle name="Normal 3 18 17 2" xfId="5346"/>
    <cellStyle name="Normal 3 18 18" xfId="5347"/>
    <cellStyle name="Normal 3 18 18 2" xfId="5348"/>
    <cellStyle name="Normal 3 18 19" xfId="5349"/>
    <cellStyle name="Normal 3 18 19 2" xfId="5350"/>
    <cellStyle name="Normal 3 18 2" xfId="5351"/>
    <cellStyle name="Normal 3 18 2 2" xfId="5352"/>
    <cellStyle name="Normal 3 18 20" xfId="5353"/>
    <cellStyle name="Normal 3 18 20 2" xfId="5354"/>
    <cellStyle name="Normal 3 18 21" xfId="5355"/>
    <cellStyle name="Normal 3 18 21 2" xfId="5356"/>
    <cellStyle name="Normal 3 18 22" xfId="5357"/>
    <cellStyle name="Normal 3 18 22 2" xfId="5358"/>
    <cellStyle name="Normal 3 18 23" xfId="5359"/>
    <cellStyle name="Normal 3 18 23 2" xfId="5360"/>
    <cellStyle name="Normal 3 18 24" xfId="5361"/>
    <cellStyle name="Normal 3 18 3" xfId="5362"/>
    <cellStyle name="Normal 3 18 3 2" xfId="5363"/>
    <cellStyle name="Normal 3 18 4" xfId="5364"/>
    <cellStyle name="Normal 3 18 4 2" xfId="5365"/>
    <cellStyle name="Normal 3 18 5" xfId="5366"/>
    <cellStyle name="Normal 3 18 5 2" xfId="5367"/>
    <cellStyle name="Normal 3 18 6" xfId="5368"/>
    <cellStyle name="Normal 3 18 6 2" xfId="5369"/>
    <cellStyle name="Normal 3 18 7" xfId="5370"/>
    <cellStyle name="Normal 3 18 7 2" xfId="5371"/>
    <cellStyle name="Normal 3 18 8" xfId="5372"/>
    <cellStyle name="Normal 3 18 8 2" xfId="5373"/>
    <cellStyle name="Normal 3 18 9" xfId="5374"/>
    <cellStyle name="Normal 3 18 9 2" xfId="5375"/>
    <cellStyle name="Normal 3 19" xfId="5376"/>
    <cellStyle name="Normal 3 19 10" xfId="5377"/>
    <cellStyle name="Normal 3 19 10 2" xfId="5378"/>
    <cellStyle name="Normal 3 19 11" xfId="5379"/>
    <cellStyle name="Normal 3 19 11 2" xfId="5380"/>
    <cellStyle name="Normal 3 19 12" xfId="5381"/>
    <cellStyle name="Normal 3 19 12 2" xfId="5382"/>
    <cellStyle name="Normal 3 19 13" xfId="5383"/>
    <cellStyle name="Normal 3 19 13 2" xfId="5384"/>
    <cellStyle name="Normal 3 19 14" xfId="5385"/>
    <cellStyle name="Normal 3 19 14 2" xfId="5386"/>
    <cellStyle name="Normal 3 19 15" xfId="5387"/>
    <cellStyle name="Normal 3 19 15 2" xfId="5388"/>
    <cellStyle name="Normal 3 19 16" xfId="5389"/>
    <cellStyle name="Normal 3 19 16 2" xfId="5390"/>
    <cellStyle name="Normal 3 19 17" xfId="5391"/>
    <cellStyle name="Normal 3 19 17 2" xfId="5392"/>
    <cellStyle name="Normal 3 19 18" xfId="5393"/>
    <cellStyle name="Normal 3 19 18 2" xfId="5394"/>
    <cellStyle name="Normal 3 19 19" xfId="5395"/>
    <cellStyle name="Normal 3 19 19 2" xfId="5396"/>
    <cellStyle name="Normal 3 19 2" xfId="5397"/>
    <cellStyle name="Normal 3 19 2 2" xfId="5398"/>
    <cellStyle name="Normal 3 19 20" xfId="5399"/>
    <cellStyle name="Normal 3 19 20 2" xfId="5400"/>
    <cellStyle name="Normal 3 19 21" xfId="5401"/>
    <cellStyle name="Normal 3 19 21 2" xfId="5402"/>
    <cellStyle name="Normal 3 19 22" xfId="5403"/>
    <cellStyle name="Normal 3 19 22 2" xfId="5404"/>
    <cellStyle name="Normal 3 19 23" xfId="5405"/>
    <cellStyle name="Normal 3 19 23 2" xfId="5406"/>
    <cellStyle name="Normal 3 19 24" xfId="5407"/>
    <cellStyle name="Normal 3 19 3" xfId="5408"/>
    <cellStyle name="Normal 3 19 3 2" xfId="5409"/>
    <cellStyle name="Normal 3 19 4" xfId="5410"/>
    <cellStyle name="Normal 3 19 4 2" xfId="5411"/>
    <cellStyle name="Normal 3 19 5" xfId="5412"/>
    <cellStyle name="Normal 3 19 5 2" xfId="5413"/>
    <cellStyle name="Normal 3 19 6" xfId="5414"/>
    <cellStyle name="Normal 3 19 6 2" xfId="5415"/>
    <cellStyle name="Normal 3 19 7" xfId="5416"/>
    <cellStyle name="Normal 3 19 7 2" xfId="5417"/>
    <cellStyle name="Normal 3 19 8" xfId="5418"/>
    <cellStyle name="Normal 3 19 8 2" xfId="5419"/>
    <cellStyle name="Normal 3 19 9" xfId="5420"/>
    <cellStyle name="Normal 3 19 9 2" xfId="5421"/>
    <cellStyle name="Normal 3 2" xfId="141"/>
    <cellStyle name="Normal 3 2 10" xfId="5422"/>
    <cellStyle name="Normal 3 2 10 2" xfId="5423"/>
    <cellStyle name="Normal 3 2 11" xfId="5424"/>
    <cellStyle name="Normal 3 2 11 2" xfId="5425"/>
    <cellStyle name="Normal 3 2 12" xfId="5426"/>
    <cellStyle name="Normal 3 2 12 2" xfId="5427"/>
    <cellStyle name="Normal 3 2 13" xfId="5428"/>
    <cellStyle name="Normal 3 2 13 2" xfId="5429"/>
    <cellStyle name="Normal 3 2 14" xfId="5430"/>
    <cellStyle name="Normal 3 2 14 2" xfId="5431"/>
    <cellStyle name="Normal 3 2 15" xfId="5432"/>
    <cellStyle name="Normal 3 2 15 2" xfId="5433"/>
    <cellStyle name="Normal 3 2 16" xfId="5434"/>
    <cellStyle name="Normal 3 2 16 2" xfId="5435"/>
    <cellStyle name="Normal 3 2 17" xfId="5436"/>
    <cellStyle name="Normal 3 2 17 2" xfId="5437"/>
    <cellStyle name="Normal 3 2 18" xfId="5438"/>
    <cellStyle name="Normal 3 2 18 2" xfId="5439"/>
    <cellStyle name="Normal 3 2 19" xfId="5440"/>
    <cellStyle name="Normal 3 2 19 2" xfId="5441"/>
    <cellStyle name="Normal 3 2 2" xfId="5442"/>
    <cellStyle name="Normal 3 2 2 10" xfId="5443"/>
    <cellStyle name="Normal 3 2 2 10 2" xfId="5444"/>
    <cellStyle name="Normal 3 2 2 11" xfId="5445"/>
    <cellStyle name="Normal 3 2 2 11 2" xfId="5446"/>
    <cellStyle name="Normal 3 2 2 12" xfId="5447"/>
    <cellStyle name="Normal 3 2 2 12 2" xfId="5448"/>
    <cellStyle name="Normal 3 2 2 13" xfId="5449"/>
    <cellStyle name="Normal 3 2 2 13 2" xfId="5450"/>
    <cellStyle name="Normal 3 2 2 14" xfId="5451"/>
    <cellStyle name="Normal 3 2 2 14 2" xfId="5452"/>
    <cellStyle name="Normal 3 2 2 15" xfId="5453"/>
    <cellStyle name="Normal 3 2 2 15 2" xfId="5454"/>
    <cellStyle name="Normal 3 2 2 16" xfId="5455"/>
    <cellStyle name="Normal 3 2 2 16 2" xfId="5456"/>
    <cellStyle name="Normal 3 2 2 17" xfId="5457"/>
    <cellStyle name="Normal 3 2 2 17 2" xfId="5458"/>
    <cellStyle name="Normal 3 2 2 18" xfId="5459"/>
    <cellStyle name="Normal 3 2 2 18 2" xfId="5460"/>
    <cellStyle name="Normal 3 2 2 19" xfId="5461"/>
    <cellStyle name="Normal 3 2 2 19 2" xfId="5462"/>
    <cellStyle name="Normal 3 2 2 2" xfId="5463"/>
    <cellStyle name="Normal 3 2 2 2 2" xfId="5464"/>
    <cellStyle name="Normal 3 2 2 2 3" xfId="5465"/>
    <cellStyle name="Normal 3 2 2 20" xfId="5466"/>
    <cellStyle name="Normal 3 2 2 20 2" xfId="5467"/>
    <cellStyle name="Normal 3 2 2 21" xfId="5468"/>
    <cellStyle name="Normal 3 2 2 21 2" xfId="5469"/>
    <cellStyle name="Normal 3 2 2 22" xfId="5470"/>
    <cellStyle name="Normal 3 2 2 22 2" xfId="5471"/>
    <cellStyle name="Normal 3 2 2 23" xfId="5472"/>
    <cellStyle name="Normal 3 2 2 23 2" xfId="5473"/>
    <cellStyle name="Normal 3 2 2 24" xfId="5474"/>
    <cellStyle name="Normal 3 2 2 24 2" xfId="5475"/>
    <cellStyle name="Normal 3 2 2 25" xfId="5476"/>
    <cellStyle name="Normal 3 2 2 25 2" xfId="5477"/>
    <cellStyle name="Normal 3 2 2 26" xfId="5478"/>
    <cellStyle name="Normal 3 2 2 26 2" xfId="5479"/>
    <cellStyle name="Normal 3 2 2 27" xfId="5480"/>
    <cellStyle name="Normal 3 2 2 27 2" xfId="5481"/>
    <cellStyle name="Normal 3 2 2 28" xfId="5482"/>
    <cellStyle name="Normal 3 2 2 28 2" xfId="5483"/>
    <cellStyle name="Normal 3 2 2 29" xfId="5484"/>
    <cellStyle name="Normal 3 2 2 29 2" xfId="5485"/>
    <cellStyle name="Normal 3 2 2 3" xfId="5486"/>
    <cellStyle name="Normal 3 2 2 3 2" xfId="5487"/>
    <cellStyle name="Normal 3 2 2 30" xfId="5488"/>
    <cellStyle name="Normal 3 2 2 30 2" xfId="5489"/>
    <cellStyle name="Normal 3 2 2 31" xfId="5490"/>
    <cellStyle name="Normal 3 2 2 31 2" xfId="5491"/>
    <cellStyle name="Normal 3 2 2 32" xfId="5492"/>
    <cellStyle name="Normal 3 2 2 32 2" xfId="5493"/>
    <cellStyle name="Normal 3 2 2 33" xfId="5494"/>
    <cellStyle name="Normal 3 2 2 33 2" xfId="5495"/>
    <cellStyle name="Normal 3 2 2 34" xfId="5496"/>
    <cellStyle name="Normal 3 2 2 4" xfId="5497"/>
    <cellStyle name="Normal 3 2 2 4 2" xfId="5498"/>
    <cellStyle name="Normal 3 2 2 5" xfId="5499"/>
    <cellStyle name="Normal 3 2 2 5 2" xfId="5500"/>
    <cellStyle name="Normal 3 2 2 6" xfId="5501"/>
    <cellStyle name="Normal 3 2 2 6 2" xfId="5502"/>
    <cellStyle name="Normal 3 2 2 7" xfId="5503"/>
    <cellStyle name="Normal 3 2 2 7 2" xfId="5504"/>
    <cellStyle name="Normal 3 2 2 8" xfId="5505"/>
    <cellStyle name="Normal 3 2 2 8 2" xfId="5506"/>
    <cellStyle name="Normal 3 2 2 9" xfId="5507"/>
    <cellStyle name="Normal 3 2 2 9 2" xfId="5508"/>
    <cellStyle name="Normal 3 2 20" xfId="5509"/>
    <cellStyle name="Normal 3 2 20 2" xfId="5510"/>
    <cellStyle name="Normal 3 2 21" xfId="5511"/>
    <cellStyle name="Normal 3 2 21 2" xfId="5512"/>
    <cellStyle name="Normal 3 2 22" xfId="5513"/>
    <cellStyle name="Normal 3 2 22 2" xfId="5514"/>
    <cellStyle name="Normal 3 2 23" xfId="5515"/>
    <cellStyle name="Normal 3 2 23 2" xfId="5516"/>
    <cellStyle name="Normal 3 2 24" xfId="5517"/>
    <cellStyle name="Normal 3 2 24 2" xfId="5518"/>
    <cellStyle name="Normal 3 2 25" xfId="5519"/>
    <cellStyle name="Normal 3 2 25 2" xfId="5520"/>
    <cellStyle name="Normal 3 2 26" xfId="5521"/>
    <cellStyle name="Normal 3 2 26 2" xfId="5522"/>
    <cellStyle name="Normal 3 2 27" xfId="5523"/>
    <cellStyle name="Normal 3 2 27 2" xfId="5524"/>
    <cellStyle name="Normal 3 2 28" xfId="5525"/>
    <cellStyle name="Normal 3 2 28 2" xfId="5526"/>
    <cellStyle name="Normal 3 2 29" xfId="5527"/>
    <cellStyle name="Normal 3 2 29 2" xfId="5528"/>
    <cellStyle name="Normal 3 2 3" xfId="5529"/>
    <cellStyle name="Normal 3 2 3 2" xfId="5530"/>
    <cellStyle name="Normal 3 2 3 3" xfId="5531"/>
    <cellStyle name="Normal 3 2 30" xfId="5532"/>
    <cellStyle name="Normal 3 2 30 2" xfId="5533"/>
    <cellStyle name="Normal 3 2 31" xfId="5534"/>
    <cellStyle name="Normal 3 2 31 2" xfId="5535"/>
    <cellStyle name="Normal 3 2 32" xfId="5536"/>
    <cellStyle name="Normal 3 2 32 2" xfId="5537"/>
    <cellStyle name="Normal 3 2 33" xfId="5538"/>
    <cellStyle name="Normal 3 2 33 2" xfId="5539"/>
    <cellStyle name="Normal 3 2 34" xfId="5540"/>
    <cellStyle name="Normal 3 2 34 2" xfId="5541"/>
    <cellStyle name="Normal 3 2 35" xfId="5542"/>
    <cellStyle name="Normal 3 2 35 2" xfId="5543"/>
    <cellStyle name="Normal 3 2 36" xfId="5544"/>
    <cellStyle name="Normal 3 2 36 2" xfId="5545"/>
    <cellStyle name="Normal 3 2 37" xfId="5546"/>
    <cellStyle name="Normal 3 2 37 2" xfId="5547"/>
    <cellStyle name="Normal 3 2 38" xfId="5548"/>
    <cellStyle name="Normal 3 2 38 2" xfId="5549"/>
    <cellStyle name="Normal 3 2 39" xfId="5550"/>
    <cellStyle name="Normal 3 2 39 2" xfId="5551"/>
    <cellStyle name="Normal 3 2 4" xfId="5552"/>
    <cellStyle name="Normal 3 2 4 2" xfId="5553"/>
    <cellStyle name="Normal 3 2 40" xfId="5554"/>
    <cellStyle name="Normal 3 2 40 2" xfId="5555"/>
    <cellStyle name="Normal 3 2 41" xfId="5556"/>
    <cellStyle name="Normal 3 2 41 2" xfId="5557"/>
    <cellStyle name="Normal 3 2 42" xfId="5558"/>
    <cellStyle name="Normal 3 2 42 2" xfId="5559"/>
    <cellStyle name="Normal 3 2 43" xfId="5560"/>
    <cellStyle name="Normal 3 2 43 2" xfId="5561"/>
    <cellStyle name="Normal 3 2 44" xfId="5562"/>
    <cellStyle name="Normal 3 2 44 2" xfId="5563"/>
    <cellStyle name="Normal 3 2 45" xfId="5564"/>
    <cellStyle name="Normal 3 2 45 2" xfId="5565"/>
    <cellStyle name="Normal 3 2 46" xfId="5566"/>
    <cellStyle name="Normal 3 2 46 2" xfId="5567"/>
    <cellStyle name="Normal 3 2 47" xfId="5568"/>
    <cellStyle name="Normal 3 2 47 2" xfId="5569"/>
    <cellStyle name="Normal 3 2 48" xfId="5570"/>
    <cellStyle name="Normal 3 2 48 2" xfId="5571"/>
    <cellStyle name="Normal 3 2 49" xfId="5572"/>
    <cellStyle name="Normal 3 2 49 2" xfId="5573"/>
    <cellStyle name="Normal 3 2 5" xfId="5574"/>
    <cellStyle name="Normal 3 2 5 2" xfId="5575"/>
    <cellStyle name="Normal 3 2 50" xfId="5576"/>
    <cellStyle name="Normal 3 2 50 2" xfId="5577"/>
    <cellStyle name="Normal 3 2 51" xfId="5578"/>
    <cellStyle name="Normal 3 2 51 2" xfId="5579"/>
    <cellStyle name="Normal 3 2 52" xfId="5580"/>
    <cellStyle name="Normal 3 2 52 2" xfId="5581"/>
    <cellStyle name="Normal 3 2 53" xfId="5582"/>
    <cellStyle name="Normal 3 2 53 2" xfId="5583"/>
    <cellStyle name="Normal 3 2 54" xfId="5584"/>
    <cellStyle name="Normal 3 2 54 2" xfId="5585"/>
    <cellStyle name="Normal 3 2 55" xfId="5586"/>
    <cellStyle name="Normal 3 2 55 2" xfId="5587"/>
    <cellStyle name="Normal 3 2 56" xfId="5588"/>
    <cellStyle name="Normal 3 2 56 2" xfId="5589"/>
    <cellStyle name="Normal 3 2 57" xfId="5590"/>
    <cellStyle name="Normal 3 2 58" xfId="5591"/>
    <cellStyle name="Normal 3 2 58 2" xfId="5592"/>
    <cellStyle name="Normal 3 2 59" xfId="5593"/>
    <cellStyle name="Normal 3 2 59 2" xfId="5594"/>
    <cellStyle name="Normal 3 2 6" xfId="5595"/>
    <cellStyle name="Normal 3 2 6 2" xfId="5596"/>
    <cellStyle name="Normal 3 2 60" xfId="5597"/>
    <cellStyle name="Normal 3 2 7" xfId="5598"/>
    <cellStyle name="Normal 3 2 7 2" xfId="5599"/>
    <cellStyle name="Normal 3 2 8" xfId="5600"/>
    <cellStyle name="Normal 3 2 8 2" xfId="5601"/>
    <cellStyle name="Normal 3 2 9" xfId="5602"/>
    <cellStyle name="Normal 3 2 9 2" xfId="5603"/>
    <cellStyle name="Normal 3 20" xfId="5604"/>
    <cellStyle name="Normal 3 20 10" xfId="5605"/>
    <cellStyle name="Normal 3 20 10 2" xfId="5606"/>
    <cellStyle name="Normal 3 20 11" xfId="5607"/>
    <cellStyle name="Normal 3 20 11 2" xfId="5608"/>
    <cellStyle name="Normal 3 20 12" xfId="5609"/>
    <cellStyle name="Normal 3 20 12 2" xfId="5610"/>
    <cellStyle name="Normal 3 20 13" xfId="5611"/>
    <cellStyle name="Normal 3 20 13 2" xfId="5612"/>
    <cellStyle name="Normal 3 20 14" xfId="5613"/>
    <cellStyle name="Normal 3 20 14 2" xfId="5614"/>
    <cellStyle name="Normal 3 20 15" xfId="5615"/>
    <cellStyle name="Normal 3 20 15 2" xfId="5616"/>
    <cellStyle name="Normal 3 20 16" xfId="5617"/>
    <cellStyle name="Normal 3 20 16 2" xfId="5618"/>
    <cellStyle name="Normal 3 20 17" xfId="5619"/>
    <cellStyle name="Normal 3 20 17 2" xfId="5620"/>
    <cellStyle name="Normal 3 20 18" xfId="5621"/>
    <cellStyle name="Normal 3 20 18 2" xfId="5622"/>
    <cellStyle name="Normal 3 20 19" xfId="5623"/>
    <cellStyle name="Normal 3 20 19 2" xfId="5624"/>
    <cellStyle name="Normal 3 20 2" xfId="5625"/>
    <cellStyle name="Normal 3 20 2 2" xfId="5626"/>
    <cellStyle name="Normal 3 20 20" xfId="5627"/>
    <cellStyle name="Normal 3 20 20 2" xfId="5628"/>
    <cellStyle name="Normal 3 20 21" xfId="5629"/>
    <cellStyle name="Normal 3 20 21 2" xfId="5630"/>
    <cellStyle name="Normal 3 20 22" xfId="5631"/>
    <cellStyle name="Normal 3 20 22 2" xfId="5632"/>
    <cellStyle name="Normal 3 20 23" xfId="5633"/>
    <cellStyle name="Normal 3 20 23 2" xfId="5634"/>
    <cellStyle name="Normal 3 20 24" xfId="5635"/>
    <cellStyle name="Normal 3 20 3" xfId="5636"/>
    <cellStyle name="Normal 3 20 3 2" xfId="5637"/>
    <cellStyle name="Normal 3 20 4" xfId="5638"/>
    <cellStyle name="Normal 3 20 4 2" xfId="5639"/>
    <cellStyle name="Normal 3 20 5" xfId="5640"/>
    <cellStyle name="Normal 3 20 5 2" xfId="5641"/>
    <cellStyle name="Normal 3 20 6" xfId="5642"/>
    <cellStyle name="Normal 3 20 6 2" xfId="5643"/>
    <cellStyle name="Normal 3 20 7" xfId="5644"/>
    <cellStyle name="Normal 3 20 7 2" xfId="5645"/>
    <cellStyle name="Normal 3 20 8" xfId="5646"/>
    <cellStyle name="Normal 3 20 8 2" xfId="5647"/>
    <cellStyle name="Normal 3 20 9" xfId="5648"/>
    <cellStyle name="Normal 3 20 9 2" xfId="5649"/>
    <cellStyle name="Normal 3 21" xfId="5650"/>
    <cellStyle name="Normal 3 21 10" xfId="5651"/>
    <cellStyle name="Normal 3 21 10 2" xfId="5652"/>
    <cellStyle name="Normal 3 21 11" xfId="5653"/>
    <cellStyle name="Normal 3 21 11 2" xfId="5654"/>
    <cellStyle name="Normal 3 21 12" xfId="5655"/>
    <cellStyle name="Normal 3 21 12 2" xfId="5656"/>
    <cellStyle name="Normal 3 21 13" xfId="5657"/>
    <cellStyle name="Normal 3 21 13 2" xfId="5658"/>
    <cellStyle name="Normal 3 21 14" xfId="5659"/>
    <cellStyle name="Normal 3 21 14 2" xfId="5660"/>
    <cellStyle name="Normal 3 21 15" xfId="5661"/>
    <cellStyle name="Normal 3 21 15 2" xfId="5662"/>
    <cellStyle name="Normal 3 21 16" xfId="5663"/>
    <cellStyle name="Normal 3 21 16 2" xfId="5664"/>
    <cellStyle name="Normal 3 21 17" xfId="5665"/>
    <cellStyle name="Normal 3 21 17 2" xfId="5666"/>
    <cellStyle name="Normal 3 21 18" xfId="5667"/>
    <cellStyle name="Normal 3 21 18 2" xfId="5668"/>
    <cellStyle name="Normal 3 21 19" xfId="5669"/>
    <cellStyle name="Normal 3 21 19 2" xfId="5670"/>
    <cellStyle name="Normal 3 21 2" xfId="5671"/>
    <cellStyle name="Normal 3 21 2 2" xfId="5672"/>
    <cellStyle name="Normal 3 21 20" xfId="5673"/>
    <cellStyle name="Normal 3 21 20 2" xfId="5674"/>
    <cellStyle name="Normal 3 21 21" xfId="5675"/>
    <cellStyle name="Normal 3 21 21 2" xfId="5676"/>
    <cellStyle name="Normal 3 21 22" xfId="5677"/>
    <cellStyle name="Normal 3 21 22 2" xfId="5678"/>
    <cellStyle name="Normal 3 21 23" xfId="5679"/>
    <cellStyle name="Normal 3 21 23 2" xfId="5680"/>
    <cellStyle name="Normal 3 21 24" xfId="5681"/>
    <cellStyle name="Normal 3 21 3" xfId="5682"/>
    <cellStyle name="Normal 3 21 3 2" xfId="5683"/>
    <cellStyle name="Normal 3 21 4" xfId="5684"/>
    <cellStyle name="Normal 3 21 4 2" xfId="5685"/>
    <cellStyle name="Normal 3 21 5" xfId="5686"/>
    <cellStyle name="Normal 3 21 5 2" xfId="5687"/>
    <cellStyle name="Normal 3 21 6" xfId="5688"/>
    <cellStyle name="Normal 3 21 6 2" xfId="5689"/>
    <cellStyle name="Normal 3 21 7" xfId="5690"/>
    <cellStyle name="Normal 3 21 7 2" xfId="5691"/>
    <cellStyle name="Normal 3 21 8" xfId="5692"/>
    <cellStyle name="Normal 3 21 8 2" xfId="5693"/>
    <cellStyle name="Normal 3 21 9" xfId="5694"/>
    <cellStyle name="Normal 3 21 9 2" xfId="5695"/>
    <cellStyle name="Normal 3 22" xfId="5696"/>
    <cellStyle name="Normal 3 22 10" xfId="5697"/>
    <cellStyle name="Normal 3 22 10 2" xfId="5698"/>
    <cellStyle name="Normal 3 22 11" xfId="5699"/>
    <cellStyle name="Normal 3 22 11 2" xfId="5700"/>
    <cellStyle name="Normal 3 22 12" xfId="5701"/>
    <cellStyle name="Normal 3 22 12 2" xfId="5702"/>
    <cellStyle name="Normal 3 22 13" xfId="5703"/>
    <cellStyle name="Normal 3 22 13 2" xfId="5704"/>
    <cellStyle name="Normal 3 22 14" xfId="5705"/>
    <cellStyle name="Normal 3 22 14 2" xfId="5706"/>
    <cellStyle name="Normal 3 22 15" xfId="5707"/>
    <cellStyle name="Normal 3 22 15 2" xfId="5708"/>
    <cellStyle name="Normal 3 22 16" xfId="5709"/>
    <cellStyle name="Normal 3 22 16 2" xfId="5710"/>
    <cellStyle name="Normal 3 22 17" xfId="5711"/>
    <cellStyle name="Normal 3 22 17 2" xfId="5712"/>
    <cellStyle name="Normal 3 22 18" xfId="5713"/>
    <cellStyle name="Normal 3 22 18 2" xfId="5714"/>
    <cellStyle name="Normal 3 22 19" xfId="5715"/>
    <cellStyle name="Normal 3 22 19 2" xfId="5716"/>
    <cellStyle name="Normal 3 22 2" xfId="5717"/>
    <cellStyle name="Normal 3 22 2 2" xfId="5718"/>
    <cellStyle name="Normal 3 22 20" xfId="5719"/>
    <cellStyle name="Normal 3 22 20 2" xfId="5720"/>
    <cellStyle name="Normal 3 22 21" xfId="5721"/>
    <cellStyle name="Normal 3 22 21 2" xfId="5722"/>
    <cellStyle name="Normal 3 22 22" xfId="5723"/>
    <cellStyle name="Normal 3 22 22 2" xfId="5724"/>
    <cellStyle name="Normal 3 22 23" xfId="5725"/>
    <cellStyle name="Normal 3 22 23 2" xfId="5726"/>
    <cellStyle name="Normal 3 22 24" xfId="5727"/>
    <cellStyle name="Normal 3 22 3" xfId="5728"/>
    <cellStyle name="Normal 3 22 3 2" xfId="5729"/>
    <cellStyle name="Normal 3 22 4" xfId="5730"/>
    <cellStyle name="Normal 3 22 4 2" xfId="5731"/>
    <cellStyle name="Normal 3 22 5" xfId="5732"/>
    <cellStyle name="Normal 3 22 5 2" xfId="5733"/>
    <cellStyle name="Normal 3 22 6" xfId="5734"/>
    <cellStyle name="Normal 3 22 6 2" xfId="5735"/>
    <cellStyle name="Normal 3 22 7" xfId="5736"/>
    <cellStyle name="Normal 3 22 7 2" xfId="5737"/>
    <cellStyle name="Normal 3 22 8" xfId="5738"/>
    <cellStyle name="Normal 3 22 8 2" xfId="5739"/>
    <cellStyle name="Normal 3 22 9" xfId="5740"/>
    <cellStyle name="Normal 3 22 9 2" xfId="5741"/>
    <cellStyle name="Normal 3 23" xfId="5742"/>
    <cellStyle name="Normal 3 23 10" xfId="5743"/>
    <cellStyle name="Normal 3 23 10 2" xfId="5744"/>
    <cellStyle name="Normal 3 23 11" xfId="5745"/>
    <cellStyle name="Normal 3 23 11 2" xfId="5746"/>
    <cellStyle name="Normal 3 23 12" xfId="5747"/>
    <cellStyle name="Normal 3 23 12 2" xfId="5748"/>
    <cellStyle name="Normal 3 23 13" xfId="5749"/>
    <cellStyle name="Normal 3 23 13 2" xfId="5750"/>
    <cellStyle name="Normal 3 23 14" xfId="5751"/>
    <cellStyle name="Normal 3 23 14 2" xfId="5752"/>
    <cellStyle name="Normal 3 23 15" xfId="5753"/>
    <cellStyle name="Normal 3 23 15 2" xfId="5754"/>
    <cellStyle name="Normal 3 23 16" xfId="5755"/>
    <cellStyle name="Normal 3 23 16 2" xfId="5756"/>
    <cellStyle name="Normal 3 23 17" xfId="5757"/>
    <cellStyle name="Normal 3 23 17 2" xfId="5758"/>
    <cellStyle name="Normal 3 23 18" xfId="5759"/>
    <cellStyle name="Normal 3 23 18 2" xfId="5760"/>
    <cellStyle name="Normal 3 23 19" xfId="5761"/>
    <cellStyle name="Normal 3 23 19 2" xfId="5762"/>
    <cellStyle name="Normal 3 23 2" xfId="5763"/>
    <cellStyle name="Normal 3 23 2 2" xfId="5764"/>
    <cellStyle name="Normal 3 23 20" xfId="5765"/>
    <cellStyle name="Normal 3 23 20 2" xfId="5766"/>
    <cellStyle name="Normal 3 23 21" xfId="5767"/>
    <cellStyle name="Normal 3 23 21 2" xfId="5768"/>
    <cellStyle name="Normal 3 23 22" xfId="5769"/>
    <cellStyle name="Normal 3 23 22 2" xfId="5770"/>
    <cellStyle name="Normal 3 23 23" xfId="5771"/>
    <cellStyle name="Normal 3 23 23 2" xfId="5772"/>
    <cellStyle name="Normal 3 23 24" xfId="5773"/>
    <cellStyle name="Normal 3 23 3" xfId="5774"/>
    <cellStyle name="Normal 3 23 3 2" xfId="5775"/>
    <cellStyle name="Normal 3 23 4" xfId="5776"/>
    <cellStyle name="Normal 3 23 4 2" xfId="5777"/>
    <cellStyle name="Normal 3 23 5" xfId="5778"/>
    <cellStyle name="Normal 3 23 5 2" xfId="5779"/>
    <cellStyle name="Normal 3 23 6" xfId="5780"/>
    <cellStyle name="Normal 3 23 6 2" xfId="5781"/>
    <cellStyle name="Normal 3 23 7" xfId="5782"/>
    <cellStyle name="Normal 3 23 7 2" xfId="5783"/>
    <cellStyle name="Normal 3 23 8" xfId="5784"/>
    <cellStyle name="Normal 3 23 8 2" xfId="5785"/>
    <cellStyle name="Normal 3 23 9" xfId="5786"/>
    <cellStyle name="Normal 3 23 9 2" xfId="5787"/>
    <cellStyle name="Normal 3 24" xfId="5788"/>
    <cellStyle name="Normal 3 24 10" xfId="5789"/>
    <cellStyle name="Normal 3 24 10 2" xfId="5790"/>
    <cellStyle name="Normal 3 24 11" xfId="5791"/>
    <cellStyle name="Normal 3 24 11 2" xfId="5792"/>
    <cellStyle name="Normal 3 24 12" xfId="5793"/>
    <cellStyle name="Normal 3 24 12 2" xfId="5794"/>
    <cellStyle name="Normal 3 24 13" xfId="5795"/>
    <cellStyle name="Normal 3 24 13 2" xfId="5796"/>
    <cellStyle name="Normal 3 24 14" xfId="5797"/>
    <cellStyle name="Normal 3 24 14 2" xfId="5798"/>
    <cellStyle name="Normal 3 24 15" xfId="5799"/>
    <cellStyle name="Normal 3 24 15 2" xfId="5800"/>
    <cellStyle name="Normal 3 24 16" xfId="5801"/>
    <cellStyle name="Normal 3 24 16 2" xfId="5802"/>
    <cellStyle name="Normal 3 24 17" xfId="5803"/>
    <cellStyle name="Normal 3 24 17 2" xfId="5804"/>
    <cellStyle name="Normal 3 24 18" xfId="5805"/>
    <cellStyle name="Normal 3 24 18 2" xfId="5806"/>
    <cellStyle name="Normal 3 24 19" xfId="5807"/>
    <cellStyle name="Normal 3 24 19 2" xfId="5808"/>
    <cellStyle name="Normal 3 24 2" xfId="5809"/>
    <cellStyle name="Normal 3 24 2 2" xfId="5810"/>
    <cellStyle name="Normal 3 24 20" xfId="5811"/>
    <cellStyle name="Normal 3 24 20 2" xfId="5812"/>
    <cellStyle name="Normal 3 24 21" xfId="5813"/>
    <cellStyle name="Normal 3 24 21 2" xfId="5814"/>
    <cellStyle name="Normal 3 24 22" xfId="5815"/>
    <cellStyle name="Normal 3 24 22 2" xfId="5816"/>
    <cellStyle name="Normal 3 24 23" xfId="5817"/>
    <cellStyle name="Normal 3 24 23 2" xfId="5818"/>
    <cellStyle name="Normal 3 24 24" xfId="5819"/>
    <cellStyle name="Normal 3 24 3" xfId="5820"/>
    <cellStyle name="Normal 3 24 3 2" xfId="5821"/>
    <cellStyle name="Normal 3 24 4" xfId="5822"/>
    <cellStyle name="Normal 3 24 4 2" xfId="5823"/>
    <cellStyle name="Normal 3 24 5" xfId="5824"/>
    <cellStyle name="Normal 3 24 5 2" xfId="5825"/>
    <cellStyle name="Normal 3 24 6" xfId="5826"/>
    <cellStyle name="Normal 3 24 6 2" xfId="5827"/>
    <cellStyle name="Normal 3 24 7" xfId="5828"/>
    <cellStyle name="Normal 3 24 7 2" xfId="5829"/>
    <cellStyle name="Normal 3 24 8" xfId="5830"/>
    <cellStyle name="Normal 3 24 8 2" xfId="5831"/>
    <cellStyle name="Normal 3 24 9" xfId="5832"/>
    <cellStyle name="Normal 3 24 9 2" xfId="5833"/>
    <cellStyle name="Normal 3 25" xfId="5834"/>
    <cellStyle name="Normal 3 25 10" xfId="5835"/>
    <cellStyle name="Normal 3 25 10 2" xfId="5836"/>
    <cellStyle name="Normal 3 25 11" xfId="5837"/>
    <cellStyle name="Normal 3 25 11 2" xfId="5838"/>
    <cellStyle name="Normal 3 25 12" xfId="5839"/>
    <cellStyle name="Normal 3 25 12 2" xfId="5840"/>
    <cellStyle name="Normal 3 25 13" xfId="5841"/>
    <cellStyle name="Normal 3 25 13 2" xfId="5842"/>
    <cellStyle name="Normal 3 25 14" xfId="5843"/>
    <cellStyle name="Normal 3 25 14 2" xfId="5844"/>
    <cellStyle name="Normal 3 25 15" xfId="5845"/>
    <cellStyle name="Normal 3 25 15 2" xfId="5846"/>
    <cellStyle name="Normal 3 25 16" xfId="5847"/>
    <cellStyle name="Normal 3 25 16 2" xfId="5848"/>
    <cellStyle name="Normal 3 25 17" xfId="5849"/>
    <cellStyle name="Normal 3 25 17 2" xfId="5850"/>
    <cellStyle name="Normal 3 25 18" xfId="5851"/>
    <cellStyle name="Normal 3 25 18 2" xfId="5852"/>
    <cellStyle name="Normal 3 25 19" xfId="5853"/>
    <cellStyle name="Normal 3 25 19 2" xfId="5854"/>
    <cellStyle name="Normal 3 25 2" xfId="5855"/>
    <cellStyle name="Normal 3 25 2 2" xfId="5856"/>
    <cellStyle name="Normal 3 25 20" xfId="5857"/>
    <cellStyle name="Normal 3 25 20 2" xfId="5858"/>
    <cellStyle name="Normal 3 25 21" xfId="5859"/>
    <cellStyle name="Normal 3 25 21 2" xfId="5860"/>
    <cellStyle name="Normal 3 25 22" xfId="5861"/>
    <cellStyle name="Normal 3 25 22 2" xfId="5862"/>
    <cellStyle name="Normal 3 25 23" xfId="5863"/>
    <cellStyle name="Normal 3 25 23 2" xfId="5864"/>
    <cellStyle name="Normal 3 25 24" xfId="5865"/>
    <cellStyle name="Normal 3 25 3" xfId="5866"/>
    <cellStyle name="Normal 3 25 3 2" xfId="5867"/>
    <cellStyle name="Normal 3 25 4" xfId="5868"/>
    <cellStyle name="Normal 3 25 4 2" xfId="5869"/>
    <cellStyle name="Normal 3 25 5" xfId="5870"/>
    <cellStyle name="Normal 3 25 5 2" xfId="5871"/>
    <cellStyle name="Normal 3 25 6" xfId="5872"/>
    <cellStyle name="Normal 3 25 6 2" xfId="5873"/>
    <cellStyle name="Normal 3 25 7" xfId="5874"/>
    <cellStyle name="Normal 3 25 7 2" xfId="5875"/>
    <cellStyle name="Normal 3 25 8" xfId="5876"/>
    <cellStyle name="Normal 3 25 8 2" xfId="5877"/>
    <cellStyle name="Normal 3 25 9" xfId="5878"/>
    <cellStyle name="Normal 3 25 9 2" xfId="5879"/>
    <cellStyle name="Normal 3 26" xfId="5880"/>
    <cellStyle name="Normal 3 26 10" xfId="5881"/>
    <cellStyle name="Normal 3 26 10 2" xfId="5882"/>
    <cellStyle name="Normal 3 26 11" xfId="5883"/>
    <cellStyle name="Normal 3 26 11 2" xfId="5884"/>
    <cellStyle name="Normal 3 26 12" xfId="5885"/>
    <cellStyle name="Normal 3 26 12 2" xfId="5886"/>
    <cellStyle name="Normal 3 26 13" xfId="5887"/>
    <cellStyle name="Normal 3 26 13 2" xfId="5888"/>
    <cellStyle name="Normal 3 26 14" xfId="5889"/>
    <cellStyle name="Normal 3 26 14 2" xfId="5890"/>
    <cellStyle name="Normal 3 26 15" xfId="5891"/>
    <cellStyle name="Normal 3 26 15 2" xfId="5892"/>
    <cellStyle name="Normal 3 26 16" xfId="5893"/>
    <cellStyle name="Normal 3 26 16 2" xfId="5894"/>
    <cellStyle name="Normal 3 26 17" xfId="5895"/>
    <cellStyle name="Normal 3 26 17 2" xfId="5896"/>
    <cellStyle name="Normal 3 26 18" xfId="5897"/>
    <cellStyle name="Normal 3 26 18 2" xfId="5898"/>
    <cellStyle name="Normal 3 26 19" xfId="5899"/>
    <cellStyle name="Normal 3 26 19 2" xfId="5900"/>
    <cellStyle name="Normal 3 26 2" xfId="5901"/>
    <cellStyle name="Normal 3 26 2 2" xfId="5902"/>
    <cellStyle name="Normal 3 26 20" xfId="5903"/>
    <cellStyle name="Normal 3 26 20 2" xfId="5904"/>
    <cellStyle name="Normal 3 26 21" xfId="5905"/>
    <cellStyle name="Normal 3 26 21 2" xfId="5906"/>
    <cellStyle name="Normal 3 26 22" xfId="5907"/>
    <cellStyle name="Normal 3 26 22 2" xfId="5908"/>
    <cellStyle name="Normal 3 26 23" xfId="5909"/>
    <cellStyle name="Normal 3 26 23 2" xfId="5910"/>
    <cellStyle name="Normal 3 26 24" xfId="5911"/>
    <cellStyle name="Normal 3 26 3" xfId="5912"/>
    <cellStyle name="Normal 3 26 3 2" xfId="5913"/>
    <cellStyle name="Normal 3 26 4" xfId="5914"/>
    <cellStyle name="Normal 3 26 4 2" xfId="5915"/>
    <cellStyle name="Normal 3 26 5" xfId="5916"/>
    <cellStyle name="Normal 3 26 5 2" xfId="5917"/>
    <cellStyle name="Normal 3 26 6" xfId="5918"/>
    <cellStyle name="Normal 3 26 6 2" xfId="5919"/>
    <cellStyle name="Normal 3 26 7" xfId="5920"/>
    <cellStyle name="Normal 3 26 7 2" xfId="5921"/>
    <cellStyle name="Normal 3 26 8" xfId="5922"/>
    <cellStyle name="Normal 3 26 8 2" xfId="5923"/>
    <cellStyle name="Normal 3 26 9" xfId="5924"/>
    <cellStyle name="Normal 3 26 9 2" xfId="5925"/>
    <cellStyle name="Normal 3 27" xfId="5926"/>
    <cellStyle name="Normal 3 27 10" xfId="5927"/>
    <cellStyle name="Normal 3 27 10 2" xfId="5928"/>
    <cellStyle name="Normal 3 27 11" xfId="5929"/>
    <cellStyle name="Normal 3 27 11 2" xfId="5930"/>
    <cellStyle name="Normal 3 27 12" xfId="5931"/>
    <cellStyle name="Normal 3 27 12 2" xfId="5932"/>
    <cellStyle name="Normal 3 27 13" xfId="5933"/>
    <cellStyle name="Normal 3 27 13 2" xfId="5934"/>
    <cellStyle name="Normal 3 27 14" xfId="5935"/>
    <cellStyle name="Normal 3 27 14 2" xfId="5936"/>
    <cellStyle name="Normal 3 27 15" xfId="5937"/>
    <cellStyle name="Normal 3 27 15 2" xfId="5938"/>
    <cellStyle name="Normal 3 27 16" xfId="5939"/>
    <cellStyle name="Normal 3 27 16 2" xfId="5940"/>
    <cellStyle name="Normal 3 27 17" xfId="5941"/>
    <cellStyle name="Normal 3 27 17 2" xfId="5942"/>
    <cellStyle name="Normal 3 27 18" xfId="5943"/>
    <cellStyle name="Normal 3 27 18 2" xfId="5944"/>
    <cellStyle name="Normal 3 27 19" xfId="5945"/>
    <cellStyle name="Normal 3 27 19 2" xfId="5946"/>
    <cellStyle name="Normal 3 27 2" xfId="5947"/>
    <cellStyle name="Normal 3 27 2 2" xfId="5948"/>
    <cellStyle name="Normal 3 27 20" xfId="5949"/>
    <cellStyle name="Normal 3 27 20 2" xfId="5950"/>
    <cellStyle name="Normal 3 27 21" xfId="5951"/>
    <cellStyle name="Normal 3 27 21 2" xfId="5952"/>
    <cellStyle name="Normal 3 27 22" xfId="5953"/>
    <cellStyle name="Normal 3 27 22 2" xfId="5954"/>
    <cellStyle name="Normal 3 27 23" xfId="5955"/>
    <cellStyle name="Normal 3 27 23 2" xfId="5956"/>
    <cellStyle name="Normal 3 27 24" xfId="5957"/>
    <cellStyle name="Normal 3 27 3" xfId="5958"/>
    <cellStyle name="Normal 3 27 3 2" xfId="5959"/>
    <cellStyle name="Normal 3 27 4" xfId="5960"/>
    <cellStyle name="Normal 3 27 4 2" xfId="5961"/>
    <cellStyle name="Normal 3 27 5" xfId="5962"/>
    <cellStyle name="Normal 3 27 5 2" xfId="5963"/>
    <cellStyle name="Normal 3 27 6" xfId="5964"/>
    <cellStyle name="Normal 3 27 6 2" xfId="5965"/>
    <cellStyle name="Normal 3 27 7" xfId="5966"/>
    <cellStyle name="Normal 3 27 7 2" xfId="5967"/>
    <cellStyle name="Normal 3 27 8" xfId="5968"/>
    <cellStyle name="Normal 3 27 8 2" xfId="5969"/>
    <cellStyle name="Normal 3 27 9" xfId="5970"/>
    <cellStyle name="Normal 3 27 9 2" xfId="5971"/>
    <cellStyle name="Normal 3 28" xfId="5972"/>
    <cellStyle name="Normal 3 28 10" xfId="5973"/>
    <cellStyle name="Normal 3 28 10 2" xfId="5974"/>
    <cellStyle name="Normal 3 28 11" xfId="5975"/>
    <cellStyle name="Normal 3 28 11 2" xfId="5976"/>
    <cellStyle name="Normal 3 28 12" xfId="5977"/>
    <cellStyle name="Normal 3 28 12 2" xfId="5978"/>
    <cellStyle name="Normal 3 28 13" xfId="5979"/>
    <cellStyle name="Normal 3 28 13 2" xfId="5980"/>
    <cellStyle name="Normal 3 28 14" xfId="5981"/>
    <cellStyle name="Normal 3 28 14 2" xfId="5982"/>
    <cellStyle name="Normal 3 28 15" xfId="5983"/>
    <cellStyle name="Normal 3 28 15 2" xfId="5984"/>
    <cellStyle name="Normal 3 28 16" xfId="5985"/>
    <cellStyle name="Normal 3 28 16 2" xfId="5986"/>
    <cellStyle name="Normal 3 28 17" xfId="5987"/>
    <cellStyle name="Normal 3 28 17 2" xfId="5988"/>
    <cellStyle name="Normal 3 28 18" xfId="5989"/>
    <cellStyle name="Normal 3 28 18 2" xfId="5990"/>
    <cellStyle name="Normal 3 28 19" xfId="5991"/>
    <cellStyle name="Normal 3 28 19 2" xfId="5992"/>
    <cellStyle name="Normal 3 28 2" xfId="5993"/>
    <cellStyle name="Normal 3 28 2 2" xfId="5994"/>
    <cellStyle name="Normal 3 28 20" xfId="5995"/>
    <cellStyle name="Normal 3 28 20 2" xfId="5996"/>
    <cellStyle name="Normal 3 28 21" xfId="5997"/>
    <cellStyle name="Normal 3 28 21 2" xfId="5998"/>
    <cellStyle name="Normal 3 28 22" xfId="5999"/>
    <cellStyle name="Normal 3 28 22 2" xfId="6000"/>
    <cellStyle name="Normal 3 28 23" xfId="6001"/>
    <cellStyle name="Normal 3 28 23 2" xfId="6002"/>
    <cellStyle name="Normal 3 28 24" xfId="6003"/>
    <cellStyle name="Normal 3 28 3" xfId="6004"/>
    <cellStyle name="Normal 3 28 3 2" xfId="6005"/>
    <cellStyle name="Normal 3 28 4" xfId="6006"/>
    <cellStyle name="Normal 3 28 4 2" xfId="6007"/>
    <cellStyle name="Normal 3 28 5" xfId="6008"/>
    <cellStyle name="Normal 3 28 5 2" xfId="6009"/>
    <cellStyle name="Normal 3 28 6" xfId="6010"/>
    <cellStyle name="Normal 3 28 6 2" xfId="6011"/>
    <cellStyle name="Normal 3 28 7" xfId="6012"/>
    <cellStyle name="Normal 3 28 7 2" xfId="6013"/>
    <cellStyle name="Normal 3 28 8" xfId="6014"/>
    <cellStyle name="Normal 3 28 8 2" xfId="6015"/>
    <cellStyle name="Normal 3 28 9" xfId="6016"/>
    <cellStyle name="Normal 3 28 9 2" xfId="6017"/>
    <cellStyle name="Normal 3 29" xfId="6018"/>
    <cellStyle name="Normal 3 29 10" xfId="6019"/>
    <cellStyle name="Normal 3 29 10 2" xfId="6020"/>
    <cellStyle name="Normal 3 29 11" xfId="6021"/>
    <cellStyle name="Normal 3 29 11 2" xfId="6022"/>
    <cellStyle name="Normal 3 29 12" xfId="6023"/>
    <cellStyle name="Normal 3 29 12 2" xfId="6024"/>
    <cellStyle name="Normal 3 29 13" xfId="6025"/>
    <cellStyle name="Normal 3 29 13 2" xfId="6026"/>
    <cellStyle name="Normal 3 29 14" xfId="6027"/>
    <cellStyle name="Normal 3 29 14 2" xfId="6028"/>
    <cellStyle name="Normal 3 29 15" xfId="6029"/>
    <cellStyle name="Normal 3 29 15 2" xfId="6030"/>
    <cellStyle name="Normal 3 29 16" xfId="6031"/>
    <cellStyle name="Normal 3 29 16 2" xfId="6032"/>
    <cellStyle name="Normal 3 29 17" xfId="6033"/>
    <cellStyle name="Normal 3 29 17 2" xfId="6034"/>
    <cellStyle name="Normal 3 29 18" xfId="6035"/>
    <cellStyle name="Normal 3 29 18 2" xfId="6036"/>
    <cellStyle name="Normal 3 29 19" xfId="6037"/>
    <cellStyle name="Normal 3 29 19 2" xfId="6038"/>
    <cellStyle name="Normal 3 29 2" xfId="6039"/>
    <cellStyle name="Normal 3 29 2 2" xfId="6040"/>
    <cellStyle name="Normal 3 29 20" xfId="6041"/>
    <cellStyle name="Normal 3 29 20 2" xfId="6042"/>
    <cellStyle name="Normal 3 29 21" xfId="6043"/>
    <cellStyle name="Normal 3 29 21 2" xfId="6044"/>
    <cellStyle name="Normal 3 29 22" xfId="6045"/>
    <cellStyle name="Normal 3 29 22 2" xfId="6046"/>
    <cellStyle name="Normal 3 29 23" xfId="6047"/>
    <cellStyle name="Normal 3 29 23 2" xfId="6048"/>
    <cellStyle name="Normal 3 29 24" xfId="6049"/>
    <cellStyle name="Normal 3 29 3" xfId="6050"/>
    <cellStyle name="Normal 3 29 3 2" xfId="6051"/>
    <cellStyle name="Normal 3 29 4" xfId="6052"/>
    <cellStyle name="Normal 3 29 4 2" xfId="6053"/>
    <cellStyle name="Normal 3 29 5" xfId="6054"/>
    <cellStyle name="Normal 3 29 5 2" xfId="6055"/>
    <cellStyle name="Normal 3 29 6" xfId="6056"/>
    <cellStyle name="Normal 3 29 6 2" xfId="6057"/>
    <cellStyle name="Normal 3 29 7" xfId="6058"/>
    <cellStyle name="Normal 3 29 7 2" xfId="6059"/>
    <cellStyle name="Normal 3 29 8" xfId="6060"/>
    <cellStyle name="Normal 3 29 8 2" xfId="6061"/>
    <cellStyle name="Normal 3 29 9" xfId="6062"/>
    <cellStyle name="Normal 3 29 9 2" xfId="6063"/>
    <cellStyle name="Normal 3 3" xfId="342"/>
    <cellStyle name="Normal 3 3 10" xfId="6064"/>
    <cellStyle name="Normal 3 3 10 2" xfId="6065"/>
    <cellStyle name="Normal 3 3 11" xfId="6066"/>
    <cellStyle name="Normal 3 3 11 2" xfId="6067"/>
    <cellStyle name="Normal 3 3 12" xfId="6068"/>
    <cellStyle name="Normal 3 3 12 2" xfId="6069"/>
    <cellStyle name="Normal 3 3 13" xfId="6070"/>
    <cellStyle name="Normal 3 3 13 2" xfId="6071"/>
    <cellStyle name="Normal 3 3 14" xfId="6072"/>
    <cellStyle name="Normal 3 3 14 2" xfId="6073"/>
    <cellStyle name="Normal 3 3 15" xfId="6074"/>
    <cellStyle name="Normal 3 3 15 2" xfId="6075"/>
    <cellStyle name="Normal 3 3 16" xfId="6076"/>
    <cellStyle name="Normal 3 3 16 2" xfId="6077"/>
    <cellStyle name="Normal 3 3 17" xfId="6078"/>
    <cellStyle name="Normal 3 3 17 2" xfId="6079"/>
    <cellStyle name="Normal 3 3 18" xfId="6080"/>
    <cellStyle name="Normal 3 3 18 2" xfId="6081"/>
    <cellStyle name="Normal 3 3 19" xfId="6082"/>
    <cellStyle name="Normal 3 3 19 2" xfId="6083"/>
    <cellStyle name="Normal 3 3 2" xfId="6084"/>
    <cellStyle name="Normal 3 3 2 2" xfId="6085"/>
    <cellStyle name="Normal 3 3 2 2 2" xfId="6086"/>
    <cellStyle name="Normal 3 3 20" xfId="6087"/>
    <cellStyle name="Normal 3 3 20 2" xfId="6088"/>
    <cellStyle name="Normal 3 3 21" xfId="6089"/>
    <cellStyle name="Normal 3 3 21 2" xfId="6090"/>
    <cellStyle name="Normal 3 3 22" xfId="6091"/>
    <cellStyle name="Normal 3 3 22 2" xfId="6092"/>
    <cellStyle name="Normal 3 3 23" xfId="6093"/>
    <cellStyle name="Normal 3 3 23 2" xfId="6094"/>
    <cellStyle name="Normal 3 3 24" xfId="6095"/>
    <cellStyle name="Normal 3 3 3" xfId="6096"/>
    <cellStyle name="Normal 3 3 3 2" xfId="6097"/>
    <cellStyle name="Normal 3 3 4" xfId="6098"/>
    <cellStyle name="Normal 3 3 4 2" xfId="6099"/>
    <cellStyle name="Normal 3 3 5" xfId="6100"/>
    <cellStyle name="Normal 3 3 5 2" xfId="6101"/>
    <cellStyle name="Normal 3 3 6" xfId="6102"/>
    <cellStyle name="Normal 3 3 6 2" xfId="6103"/>
    <cellStyle name="Normal 3 3 7" xfId="6104"/>
    <cellStyle name="Normal 3 3 7 2" xfId="6105"/>
    <cellStyle name="Normal 3 3 8" xfId="6106"/>
    <cellStyle name="Normal 3 3 8 2" xfId="6107"/>
    <cellStyle name="Normal 3 3 9" xfId="6108"/>
    <cellStyle name="Normal 3 3 9 2" xfId="6109"/>
    <cellStyle name="Normal 3 30" xfId="6110"/>
    <cellStyle name="Normal 3 30 10" xfId="6111"/>
    <cellStyle name="Normal 3 30 10 2" xfId="6112"/>
    <cellStyle name="Normal 3 30 11" xfId="6113"/>
    <cellStyle name="Normal 3 30 11 2" xfId="6114"/>
    <cellStyle name="Normal 3 30 12" xfId="6115"/>
    <cellStyle name="Normal 3 30 12 2" xfId="6116"/>
    <cellStyle name="Normal 3 30 13" xfId="6117"/>
    <cellStyle name="Normal 3 30 13 2" xfId="6118"/>
    <cellStyle name="Normal 3 30 14" xfId="6119"/>
    <cellStyle name="Normal 3 30 14 2" xfId="6120"/>
    <cellStyle name="Normal 3 30 15" xfId="6121"/>
    <cellStyle name="Normal 3 30 15 2" xfId="6122"/>
    <cellStyle name="Normal 3 30 16" xfId="6123"/>
    <cellStyle name="Normal 3 30 16 2" xfId="6124"/>
    <cellStyle name="Normal 3 30 17" xfId="6125"/>
    <cellStyle name="Normal 3 30 17 2" xfId="6126"/>
    <cellStyle name="Normal 3 30 18" xfId="6127"/>
    <cellStyle name="Normal 3 30 18 2" xfId="6128"/>
    <cellStyle name="Normal 3 30 19" xfId="6129"/>
    <cellStyle name="Normal 3 30 19 2" xfId="6130"/>
    <cellStyle name="Normal 3 30 2" xfId="6131"/>
    <cellStyle name="Normal 3 30 2 2" xfId="6132"/>
    <cellStyle name="Normal 3 30 20" xfId="6133"/>
    <cellStyle name="Normal 3 30 20 2" xfId="6134"/>
    <cellStyle name="Normal 3 30 21" xfId="6135"/>
    <cellStyle name="Normal 3 30 21 2" xfId="6136"/>
    <cellStyle name="Normal 3 30 22" xfId="6137"/>
    <cellStyle name="Normal 3 30 22 2" xfId="6138"/>
    <cellStyle name="Normal 3 30 23" xfId="6139"/>
    <cellStyle name="Normal 3 30 23 2" xfId="6140"/>
    <cellStyle name="Normal 3 30 24" xfId="6141"/>
    <cellStyle name="Normal 3 30 3" xfId="6142"/>
    <cellStyle name="Normal 3 30 3 2" xfId="6143"/>
    <cellStyle name="Normal 3 30 4" xfId="6144"/>
    <cellStyle name="Normal 3 30 4 2" xfId="6145"/>
    <cellStyle name="Normal 3 30 5" xfId="6146"/>
    <cellStyle name="Normal 3 30 5 2" xfId="6147"/>
    <cellStyle name="Normal 3 30 6" xfId="6148"/>
    <cellStyle name="Normal 3 30 6 2" xfId="6149"/>
    <cellStyle name="Normal 3 30 7" xfId="6150"/>
    <cellStyle name="Normal 3 30 7 2" xfId="6151"/>
    <cellStyle name="Normal 3 30 8" xfId="6152"/>
    <cellStyle name="Normal 3 30 8 2" xfId="6153"/>
    <cellStyle name="Normal 3 30 9" xfId="6154"/>
    <cellStyle name="Normal 3 30 9 2" xfId="6155"/>
    <cellStyle name="Normal 3 31" xfId="6156"/>
    <cellStyle name="Normal 3 31 10" xfId="6157"/>
    <cellStyle name="Normal 3 31 10 2" xfId="6158"/>
    <cellStyle name="Normal 3 31 11" xfId="6159"/>
    <cellStyle name="Normal 3 31 11 2" xfId="6160"/>
    <cellStyle name="Normal 3 31 12" xfId="6161"/>
    <cellStyle name="Normal 3 31 12 2" xfId="6162"/>
    <cellStyle name="Normal 3 31 13" xfId="6163"/>
    <cellStyle name="Normal 3 31 13 2" xfId="6164"/>
    <cellStyle name="Normal 3 31 14" xfId="6165"/>
    <cellStyle name="Normal 3 31 14 2" xfId="6166"/>
    <cellStyle name="Normal 3 31 15" xfId="6167"/>
    <cellStyle name="Normal 3 31 15 2" xfId="6168"/>
    <cellStyle name="Normal 3 31 16" xfId="6169"/>
    <cellStyle name="Normal 3 31 16 2" xfId="6170"/>
    <cellStyle name="Normal 3 31 17" xfId="6171"/>
    <cellStyle name="Normal 3 31 17 2" xfId="6172"/>
    <cellStyle name="Normal 3 31 18" xfId="6173"/>
    <cellStyle name="Normal 3 31 18 2" xfId="6174"/>
    <cellStyle name="Normal 3 31 19" xfId="6175"/>
    <cellStyle name="Normal 3 31 19 2" xfId="6176"/>
    <cellStyle name="Normal 3 31 2" xfId="6177"/>
    <cellStyle name="Normal 3 31 2 2" xfId="6178"/>
    <cellStyle name="Normal 3 31 20" xfId="6179"/>
    <cellStyle name="Normal 3 31 20 2" xfId="6180"/>
    <cellStyle name="Normal 3 31 21" xfId="6181"/>
    <cellStyle name="Normal 3 31 21 2" xfId="6182"/>
    <cellStyle name="Normal 3 31 22" xfId="6183"/>
    <cellStyle name="Normal 3 31 22 2" xfId="6184"/>
    <cellStyle name="Normal 3 31 23" xfId="6185"/>
    <cellStyle name="Normal 3 31 23 2" xfId="6186"/>
    <cellStyle name="Normal 3 31 24" xfId="6187"/>
    <cellStyle name="Normal 3 31 3" xfId="6188"/>
    <cellStyle name="Normal 3 31 3 2" xfId="6189"/>
    <cellStyle name="Normal 3 31 4" xfId="6190"/>
    <cellStyle name="Normal 3 31 4 2" xfId="6191"/>
    <cellStyle name="Normal 3 31 5" xfId="6192"/>
    <cellStyle name="Normal 3 31 5 2" xfId="6193"/>
    <cellStyle name="Normal 3 31 6" xfId="6194"/>
    <cellStyle name="Normal 3 31 6 2" xfId="6195"/>
    <cellStyle name="Normal 3 31 7" xfId="6196"/>
    <cellStyle name="Normal 3 31 7 2" xfId="6197"/>
    <cellStyle name="Normal 3 31 8" xfId="6198"/>
    <cellStyle name="Normal 3 31 8 2" xfId="6199"/>
    <cellStyle name="Normal 3 31 9" xfId="6200"/>
    <cellStyle name="Normal 3 31 9 2" xfId="6201"/>
    <cellStyle name="Normal 3 32" xfId="6202"/>
    <cellStyle name="Normal 3 32 10" xfId="6203"/>
    <cellStyle name="Normal 3 32 10 2" xfId="6204"/>
    <cellStyle name="Normal 3 32 11" xfId="6205"/>
    <cellStyle name="Normal 3 32 11 2" xfId="6206"/>
    <cellStyle name="Normal 3 32 12" xfId="6207"/>
    <cellStyle name="Normal 3 32 12 2" xfId="6208"/>
    <cellStyle name="Normal 3 32 13" xfId="6209"/>
    <cellStyle name="Normal 3 32 13 2" xfId="6210"/>
    <cellStyle name="Normal 3 32 14" xfId="6211"/>
    <cellStyle name="Normal 3 32 14 2" xfId="6212"/>
    <cellStyle name="Normal 3 32 15" xfId="6213"/>
    <cellStyle name="Normal 3 32 15 2" xfId="6214"/>
    <cellStyle name="Normal 3 32 16" xfId="6215"/>
    <cellStyle name="Normal 3 32 16 2" xfId="6216"/>
    <cellStyle name="Normal 3 32 17" xfId="6217"/>
    <cellStyle name="Normal 3 32 17 2" xfId="6218"/>
    <cellStyle name="Normal 3 32 18" xfId="6219"/>
    <cellStyle name="Normal 3 32 18 2" xfId="6220"/>
    <cellStyle name="Normal 3 32 19" xfId="6221"/>
    <cellStyle name="Normal 3 32 19 2" xfId="6222"/>
    <cellStyle name="Normal 3 32 2" xfId="6223"/>
    <cellStyle name="Normal 3 32 2 2" xfId="6224"/>
    <cellStyle name="Normal 3 32 20" xfId="6225"/>
    <cellStyle name="Normal 3 32 20 2" xfId="6226"/>
    <cellStyle name="Normal 3 32 21" xfId="6227"/>
    <cellStyle name="Normal 3 32 21 2" xfId="6228"/>
    <cellStyle name="Normal 3 32 22" xfId="6229"/>
    <cellStyle name="Normal 3 32 22 2" xfId="6230"/>
    <cellStyle name="Normal 3 32 23" xfId="6231"/>
    <cellStyle name="Normal 3 32 23 2" xfId="6232"/>
    <cellStyle name="Normal 3 32 24" xfId="6233"/>
    <cellStyle name="Normal 3 32 3" xfId="6234"/>
    <cellStyle name="Normal 3 32 3 2" xfId="6235"/>
    <cellStyle name="Normal 3 32 4" xfId="6236"/>
    <cellStyle name="Normal 3 32 4 2" xfId="6237"/>
    <cellStyle name="Normal 3 32 5" xfId="6238"/>
    <cellStyle name="Normal 3 32 5 2" xfId="6239"/>
    <cellStyle name="Normal 3 32 6" xfId="6240"/>
    <cellStyle name="Normal 3 32 6 2" xfId="6241"/>
    <cellStyle name="Normal 3 32 7" xfId="6242"/>
    <cellStyle name="Normal 3 32 7 2" xfId="6243"/>
    <cellStyle name="Normal 3 32 8" xfId="6244"/>
    <cellStyle name="Normal 3 32 8 2" xfId="6245"/>
    <cellStyle name="Normal 3 32 9" xfId="6246"/>
    <cellStyle name="Normal 3 32 9 2" xfId="6247"/>
    <cellStyle name="Normal 3 33" xfId="6248"/>
    <cellStyle name="Normal 3 33 10" xfId="6249"/>
    <cellStyle name="Normal 3 33 10 2" xfId="6250"/>
    <cellStyle name="Normal 3 33 11" xfId="6251"/>
    <cellStyle name="Normal 3 33 11 2" xfId="6252"/>
    <cellStyle name="Normal 3 33 12" xfId="6253"/>
    <cellStyle name="Normal 3 33 12 2" xfId="6254"/>
    <cellStyle name="Normal 3 33 13" xfId="6255"/>
    <cellStyle name="Normal 3 33 13 2" xfId="6256"/>
    <cellStyle name="Normal 3 33 14" xfId="6257"/>
    <cellStyle name="Normal 3 33 14 2" xfId="6258"/>
    <cellStyle name="Normal 3 33 15" xfId="6259"/>
    <cellStyle name="Normal 3 33 15 2" xfId="6260"/>
    <cellStyle name="Normal 3 33 16" xfId="6261"/>
    <cellStyle name="Normal 3 33 16 2" xfId="6262"/>
    <cellStyle name="Normal 3 33 17" xfId="6263"/>
    <cellStyle name="Normal 3 33 17 2" xfId="6264"/>
    <cellStyle name="Normal 3 33 18" xfId="6265"/>
    <cellStyle name="Normal 3 33 18 2" xfId="6266"/>
    <cellStyle name="Normal 3 33 19" xfId="6267"/>
    <cellStyle name="Normal 3 33 19 2" xfId="6268"/>
    <cellStyle name="Normal 3 33 2" xfId="6269"/>
    <cellStyle name="Normal 3 33 2 2" xfId="6270"/>
    <cellStyle name="Normal 3 33 20" xfId="6271"/>
    <cellStyle name="Normal 3 33 20 2" xfId="6272"/>
    <cellStyle name="Normal 3 33 21" xfId="6273"/>
    <cellStyle name="Normal 3 33 21 2" xfId="6274"/>
    <cellStyle name="Normal 3 33 22" xfId="6275"/>
    <cellStyle name="Normal 3 33 22 2" xfId="6276"/>
    <cellStyle name="Normal 3 33 23" xfId="6277"/>
    <cellStyle name="Normal 3 33 23 2" xfId="6278"/>
    <cellStyle name="Normal 3 33 24" xfId="6279"/>
    <cellStyle name="Normal 3 33 3" xfId="6280"/>
    <cellStyle name="Normal 3 33 3 2" xfId="6281"/>
    <cellStyle name="Normal 3 33 4" xfId="6282"/>
    <cellStyle name="Normal 3 33 4 2" xfId="6283"/>
    <cellStyle name="Normal 3 33 5" xfId="6284"/>
    <cellStyle name="Normal 3 33 5 2" xfId="6285"/>
    <cellStyle name="Normal 3 33 6" xfId="6286"/>
    <cellStyle name="Normal 3 33 6 2" xfId="6287"/>
    <cellStyle name="Normal 3 33 7" xfId="6288"/>
    <cellStyle name="Normal 3 33 7 2" xfId="6289"/>
    <cellStyle name="Normal 3 33 8" xfId="6290"/>
    <cellStyle name="Normal 3 33 8 2" xfId="6291"/>
    <cellStyle name="Normal 3 33 9" xfId="6292"/>
    <cellStyle name="Normal 3 33 9 2" xfId="6293"/>
    <cellStyle name="Normal 3 34" xfId="6294"/>
    <cellStyle name="Normal 3 34 2" xfId="6295"/>
    <cellStyle name="Normal 3 35" xfId="6296"/>
    <cellStyle name="Normal 3 35 2" xfId="6297"/>
    <cellStyle name="Normal 3 36" xfId="6298"/>
    <cellStyle name="Normal 3 36 2" xfId="6299"/>
    <cellStyle name="Normal 3 37" xfId="6300"/>
    <cellStyle name="Normal 3 37 2" xfId="6301"/>
    <cellStyle name="Normal 3 38" xfId="6302"/>
    <cellStyle name="Normal 3 38 2" xfId="6303"/>
    <cellStyle name="Normal 3 39" xfId="6304"/>
    <cellStyle name="Normal 3 39 2" xfId="6305"/>
    <cellStyle name="Normal 3 4" xfId="6306"/>
    <cellStyle name="Normal 3 4 10" xfId="6307"/>
    <cellStyle name="Normal 3 4 10 2" xfId="6308"/>
    <cellStyle name="Normal 3 4 11" xfId="6309"/>
    <cellStyle name="Normal 3 4 11 2" xfId="6310"/>
    <cellStyle name="Normal 3 4 12" xfId="6311"/>
    <cellStyle name="Normal 3 4 12 2" xfId="6312"/>
    <cellStyle name="Normal 3 4 13" xfId="6313"/>
    <cellStyle name="Normal 3 4 13 2" xfId="6314"/>
    <cellStyle name="Normal 3 4 14" xfId="6315"/>
    <cellStyle name="Normal 3 4 14 2" xfId="6316"/>
    <cellStyle name="Normal 3 4 15" xfId="6317"/>
    <cellStyle name="Normal 3 4 15 2" xfId="6318"/>
    <cellStyle name="Normal 3 4 16" xfId="6319"/>
    <cellStyle name="Normal 3 4 16 2" xfId="6320"/>
    <cellStyle name="Normal 3 4 17" xfId="6321"/>
    <cellStyle name="Normal 3 4 17 2" xfId="6322"/>
    <cellStyle name="Normal 3 4 18" xfId="6323"/>
    <cellStyle name="Normal 3 4 18 2" xfId="6324"/>
    <cellStyle name="Normal 3 4 19" xfId="6325"/>
    <cellStyle name="Normal 3 4 19 2" xfId="6326"/>
    <cellStyle name="Normal 3 4 2" xfId="6327"/>
    <cellStyle name="Normal 3 4 2 2" xfId="6328"/>
    <cellStyle name="Normal 3 4 2 3" xfId="6329"/>
    <cellStyle name="Normal 3 4 20" xfId="6330"/>
    <cellStyle name="Normal 3 4 20 2" xfId="6331"/>
    <cellStyle name="Normal 3 4 21" xfId="6332"/>
    <cellStyle name="Normal 3 4 21 2" xfId="6333"/>
    <cellStyle name="Normal 3 4 22" xfId="6334"/>
    <cellStyle name="Normal 3 4 22 2" xfId="6335"/>
    <cellStyle name="Normal 3 4 23" xfId="6336"/>
    <cellStyle name="Normal 3 4 23 2" xfId="6337"/>
    <cellStyle name="Normal 3 4 24" xfId="6338"/>
    <cellStyle name="Normal 3 4 3" xfId="6339"/>
    <cellStyle name="Normal 3 4 3 2" xfId="6340"/>
    <cellStyle name="Normal 3 4 4" xfId="6341"/>
    <cellStyle name="Normal 3 4 4 2" xfId="6342"/>
    <cellStyle name="Normal 3 4 5" xfId="6343"/>
    <cellStyle name="Normal 3 4 5 2" xfId="6344"/>
    <cellStyle name="Normal 3 4 6" xfId="6345"/>
    <cellStyle name="Normal 3 4 6 2" xfId="6346"/>
    <cellStyle name="Normal 3 4 7" xfId="6347"/>
    <cellStyle name="Normal 3 4 7 2" xfId="6348"/>
    <cellStyle name="Normal 3 4 8" xfId="6349"/>
    <cellStyle name="Normal 3 4 8 2" xfId="6350"/>
    <cellStyle name="Normal 3 4 9" xfId="6351"/>
    <cellStyle name="Normal 3 4 9 2" xfId="6352"/>
    <cellStyle name="Normal 3 40" xfId="6353"/>
    <cellStyle name="Normal 3 40 2" xfId="6354"/>
    <cellStyle name="Normal 3 41" xfId="6355"/>
    <cellStyle name="Normal 3 41 2" xfId="6356"/>
    <cellStyle name="Normal 3 42" xfId="6357"/>
    <cellStyle name="Normal 3 42 2" xfId="6358"/>
    <cellStyle name="Normal 3 43" xfId="6359"/>
    <cellStyle name="Normal 3 43 2" xfId="6360"/>
    <cellStyle name="Normal 3 44" xfId="6361"/>
    <cellStyle name="Normal 3 44 2" xfId="6362"/>
    <cellStyle name="Normal 3 45" xfId="6363"/>
    <cellStyle name="Normal 3 45 2" xfId="6364"/>
    <cellStyle name="Normal 3 46" xfId="6365"/>
    <cellStyle name="Normal 3 46 2" xfId="6366"/>
    <cellStyle name="Normal 3 47" xfId="6367"/>
    <cellStyle name="Normal 3 47 2" xfId="6368"/>
    <cellStyle name="Normal 3 48" xfId="6369"/>
    <cellStyle name="Normal 3 48 2" xfId="6370"/>
    <cellStyle name="Normal 3 49" xfId="6371"/>
    <cellStyle name="Normal 3 49 2" xfId="6372"/>
    <cellStyle name="Normal 3 5" xfId="6373"/>
    <cellStyle name="Normal 3 5 10" xfId="6374"/>
    <cellStyle name="Normal 3 5 10 2" xfId="6375"/>
    <cellStyle name="Normal 3 5 11" xfId="6376"/>
    <cellStyle name="Normal 3 5 11 2" xfId="6377"/>
    <cellStyle name="Normal 3 5 12" xfId="6378"/>
    <cellStyle name="Normal 3 5 12 2" xfId="6379"/>
    <cellStyle name="Normal 3 5 13" xfId="6380"/>
    <cellStyle name="Normal 3 5 13 2" xfId="6381"/>
    <cellStyle name="Normal 3 5 14" xfId="6382"/>
    <cellStyle name="Normal 3 5 14 2" xfId="6383"/>
    <cellStyle name="Normal 3 5 15" xfId="6384"/>
    <cellStyle name="Normal 3 5 15 2" xfId="6385"/>
    <cellStyle name="Normal 3 5 16" xfId="6386"/>
    <cellStyle name="Normal 3 5 16 2" xfId="6387"/>
    <cellStyle name="Normal 3 5 17" xfId="6388"/>
    <cellStyle name="Normal 3 5 17 2" xfId="6389"/>
    <cellStyle name="Normal 3 5 18" xfId="6390"/>
    <cellStyle name="Normal 3 5 18 2" xfId="6391"/>
    <cellStyle name="Normal 3 5 19" xfId="6392"/>
    <cellStyle name="Normal 3 5 19 2" xfId="6393"/>
    <cellStyle name="Normal 3 5 2" xfId="6394"/>
    <cellStyle name="Normal 3 5 2 2" xfId="6395"/>
    <cellStyle name="Normal 3 5 20" xfId="6396"/>
    <cellStyle name="Normal 3 5 20 2" xfId="6397"/>
    <cellStyle name="Normal 3 5 21" xfId="6398"/>
    <cellStyle name="Normal 3 5 21 2" xfId="6399"/>
    <cellStyle name="Normal 3 5 22" xfId="6400"/>
    <cellStyle name="Normal 3 5 22 2" xfId="6401"/>
    <cellStyle name="Normal 3 5 23" xfId="6402"/>
    <cellStyle name="Normal 3 5 23 2" xfId="6403"/>
    <cellStyle name="Normal 3 5 24" xfId="6404"/>
    <cellStyle name="Normal 3 5 25" xfId="6405"/>
    <cellStyle name="Normal 3 5 3" xfId="6406"/>
    <cellStyle name="Normal 3 5 3 2" xfId="6407"/>
    <cellStyle name="Normal 3 5 4" xfId="6408"/>
    <cellStyle name="Normal 3 5 4 2" xfId="6409"/>
    <cellStyle name="Normal 3 5 5" xfId="6410"/>
    <cellStyle name="Normal 3 5 5 2" xfId="6411"/>
    <cellStyle name="Normal 3 5 6" xfId="6412"/>
    <cellStyle name="Normal 3 5 6 2" xfId="6413"/>
    <cellStyle name="Normal 3 5 7" xfId="6414"/>
    <cellStyle name="Normal 3 5 7 2" xfId="6415"/>
    <cellStyle name="Normal 3 5 8" xfId="6416"/>
    <cellStyle name="Normal 3 5 8 2" xfId="6417"/>
    <cellStyle name="Normal 3 5 9" xfId="6418"/>
    <cellStyle name="Normal 3 5 9 2" xfId="6419"/>
    <cellStyle name="Normal 3 50" xfId="6420"/>
    <cellStyle name="Normal 3 50 2" xfId="6421"/>
    <cellStyle name="Normal 3 51" xfId="6422"/>
    <cellStyle name="Normal 3 51 2" xfId="6423"/>
    <cellStyle name="Normal 3 52" xfId="6424"/>
    <cellStyle name="Normal 3 52 2" xfId="6425"/>
    <cellStyle name="Normal 3 53" xfId="6426"/>
    <cellStyle name="Normal 3 53 2" xfId="6427"/>
    <cellStyle name="Normal 3 54" xfId="6428"/>
    <cellStyle name="Normal 3 54 2" xfId="6429"/>
    <cellStyle name="Normal 3 55" xfId="6430"/>
    <cellStyle name="Normal 3 55 2" xfId="6431"/>
    <cellStyle name="Normal 3 56" xfId="6432"/>
    <cellStyle name="Normal 3 56 2" xfId="6433"/>
    <cellStyle name="Normal 3 57" xfId="6434"/>
    <cellStyle name="Normal 3 57 2" xfId="6435"/>
    <cellStyle name="Normal 3 58" xfId="6436"/>
    <cellStyle name="Normal 3 58 2" xfId="6437"/>
    <cellStyle name="Normal 3 59" xfId="6438"/>
    <cellStyle name="Normal 3 59 2" xfId="6439"/>
    <cellStyle name="Normal 3 6" xfId="6440"/>
    <cellStyle name="Normal 3 6 10" xfId="6441"/>
    <cellStyle name="Normal 3 6 10 2" xfId="6442"/>
    <cellStyle name="Normal 3 6 11" xfId="6443"/>
    <cellStyle name="Normal 3 6 11 2" xfId="6444"/>
    <cellStyle name="Normal 3 6 12" xfId="6445"/>
    <cellStyle name="Normal 3 6 12 2" xfId="6446"/>
    <cellStyle name="Normal 3 6 13" xfId="6447"/>
    <cellStyle name="Normal 3 6 13 2" xfId="6448"/>
    <cellStyle name="Normal 3 6 14" xfId="6449"/>
    <cellStyle name="Normal 3 6 14 2" xfId="6450"/>
    <cellStyle name="Normal 3 6 15" xfId="6451"/>
    <cellStyle name="Normal 3 6 15 2" xfId="6452"/>
    <cellStyle name="Normal 3 6 16" xfId="6453"/>
    <cellStyle name="Normal 3 6 16 2" xfId="6454"/>
    <cellStyle name="Normal 3 6 17" xfId="6455"/>
    <cellStyle name="Normal 3 6 17 2" xfId="6456"/>
    <cellStyle name="Normal 3 6 18" xfId="6457"/>
    <cellStyle name="Normal 3 6 18 2" xfId="6458"/>
    <cellStyle name="Normal 3 6 19" xfId="6459"/>
    <cellStyle name="Normal 3 6 19 2" xfId="6460"/>
    <cellStyle name="Normal 3 6 2" xfId="6461"/>
    <cellStyle name="Normal 3 6 2 2" xfId="6462"/>
    <cellStyle name="Normal 3 6 20" xfId="6463"/>
    <cellStyle name="Normal 3 6 20 2" xfId="6464"/>
    <cellStyle name="Normal 3 6 21" xfId="6465"/>
    <cellStyle name="Normal 3 6 21 2" xfId="6466"/>
    <cellStyle name="Normal 3 6 22" xfId="6467"/>
    <cellStyle name="Normal 3 6 22 2" xfId="6468"/>
    <cellStyle name="Normal 3 6 23" xfId="6469"/>
    <cellStyle name="Normal 3 6 23 2" xfId="6470"/>
    <cellStyle name="Normal 3 6 24" xfId="6471"/>
    <cellStyle name="Normal 3 6 3" xfId="6472"/>
    <cellStyle name="Normal 3 6 3 2" xfId="6473"/>
    <cellStyle name="Normal 3 6 4" xfId="6474"/>
    <cellStyle name="Normal 3 6 4 2" xfId="6475"/>
    <cellStyle name="Normal 3 6 5" xfId="6476"/>
    <cellStyle name="Normal 3 6 5 2" xfId="6477"/>
    <cellStyle name="Normal 3 6 6" xfId="6478"/>
    <cellStyle name="Normal 3 6 6 2" xfId="6479"/>
    <cellStyle name="Normal 3 6 7" xfId="6480"/>
    <cellStyle name="Normal 3 6 7 2" xfId="6481"/>
    <cellStyle name="Normal 3 6 8" xfId="6482"/>
    <cellStyle name="Normal 3 6 8 2" xfId="6483"/>
    <cellStyle name="Normal 3 6 9" xfId="6484"/>
    <cellStyle name="Normal 3 6 9 2" xfId="6485"/>
    <cellStyle name="Normal 3 60" xfId="6486"/>
    <cellStyle name="Normal 3 60 2" xfId="6487"/>
    <cellStyle name="Normal 3 61" xfId="6488"/>
    <cellStyle name="Normal 3 61 2" xfId="6489"/>
    <cellStyle name="Normal 3 62" xfId="6490"/>
    <cellStyle name="Normal 3 62 2" xfId="6491"/>
    <cellStyle name="Normal 3 63" xfId="6492"/>
    <cellStyle name="Normal 3 63 2" xfId="6493"/>
    <cellStyle name="Normal 3 64" xfId="6494"/>
    <cellStyle name="Normal 3 64 2" xfId="6495"/>
    <cellStyle name="Normal 3 65" xfId="6496"/>
    <cellStyle name="Normal 3 65 2" xfId="6497"/>
    <cellStyle name="Normal 3 66" xfId="6498"/>
    <cellStyle name="Normal 3 66 2" xfId="6499"/>
    <cellStyle name="Normal 3 67" xfId="6500"/>
    <cellStyle name="Normal 3 68" xfId="6501"/>
    <cellStyle name="Normal 3 69" xfId="6502"/>
    <cellStyle name="Normal 3 7" xfId="6503"/>
    <cellStyle name="Normal 3 7 10" xfId="6504"/>
    <cellStyle name="Normal 3 7 10 2" xfId="6505"/>
    <cellStyle name="Normal 3 7 11" xfId="6506"/>
    <cellStyle name="Normal 3 7 11 2" xfId="6507"/>
    <cellStyle name="Normal 3 7 12" xfId="6508"/>
    <cellStyle name="Normal 3 7 12 2" xfId="6509"/>
    <cellStyle name="Normal 3 7 13" xfId="6510"/>
    <cellStyle name="Normal 3 7 13 2" xfId="6511"/>
    <cellStyle name="Normal 3 7 14" xfId="6512"/>
    <cellStyle name="Normal 3 7 14 2" xfId="6513"/>
    <cellStyle name="Normal 3 7 15" xfId="6514"/>
    <cellStyle name="Normal 3 7 15 2" xfId="6515"/>
    <cellStyle name="Normal 3 7 16" xfId="6516"/>
    <cellStyle name="Normal 3 7 16 2" xfId="6517"/>
    <cellStyle name="Normal 3 7 17" xfId="6518"/>
    <cellStyle name="Normal 3 7 17 2" xfId="6519"/>
    <cellStyle name="Normal 3 7 18" xfId="6520"/>
    <cellStyle name="Normal 3 7 18 2" xfId="6521"/>
    <cellStyle name="Normal 3 7 19" xfId="6522"/>
    <cellStyle name="Normal 3 7 19 2" xfId="6523"/>
    <cellStyle name="Normal 3 7 2" xfId="6524"/>
    <cellStyle name="Normal 3 7 2 2" xfId="6525"/>
    <cellStyle name="Normal 3 7 20" xfId="6526"/>
    <cellStyle name="Normal 3 7 20 2" xfId="6527"/>
    <cellStyle name="Normal 3 7 21" xfId="6528"/>
    <cellStyle name="Normal 3 7 21 2" xfId="6529"/>
    <cellStyle name="Normal 3 7 22" xfId="6530"/>
    <cellStyle name="Normal 3 7 22 2" xfId="6531"/>
    <cellStyle name="Normal 3 7 23" xfId="6532"/>
    <cellStyle name="Normal 3 7 23 2" xfId="6533"/>
    <cellStyle name="Normal 3 7 24" xfId="6534"/>
    <cellStyle name="Normal 3 7 3" xfId="6535"/>
    <cellStyle name="Normal 3 7 3 2" xfId="6536"/>
    <cellStyle name="Normal 3 7 4" xfId="6537"/>
    <cellStyle name="Normal 3 7 4 2" xfId="6538"/>
    <cellStyle name="Normal 3 7 5" xfId="6539"/>
    <cellStyle name="Normal 3 7 5 2" xfId="6540"/>
    <cellStyle name="Normal 3 7 6" xfId="6541"/>
    <cellStyle name="Normal 3 7 6 2" xfId="6542"/>
    <cellStyle name="Normal 3 7 7" xfId="6543"/>
    <cellStyle name="Normal 3 7 7 2" xfId="6544"/>
    <cellStyle name="Normal 3 7 8" xfId="6545"/>
    <cellStyle name="Normal 3 7 8 2" xfId="6546"/>
    <cellStyle name="Normal 3 7 9" xfId="6547"/>
    <cellStyle name="Normal 3 7 9 2" xfId="6548"/>
    <cellStyle name="Normal 3 70" xfId="6549"/>
    <cellStyle name="Normal 3 71" xfId="6550"/>
    <cellStyle name="Normal 3 8" xfId="6551"/>
    <cellStyle name="Normal 3 8 10" xfId="6552"/>
    <cellStyle name="Normal 3 8 10 2" xfId="6553"/>
    <cellStyle name="Normal 3 8 11" xfId="6554"/>
    <cellStyle name="Normal 3 8 11 2" xfId="6555"/>
    <cellStyle name="Normal 3 8 12" xfId="6556"/>
    <cellStyle name="Normal 3 8 12 2" xfId="6557"/>
    <cellStyle name="Normal 3 8 13" xfId="6558"/>
    <cellStyle name="Normal 3 8 13 2" xfId="6559"/>
    <cellStyle name="Normal 3 8 14" xfId="6560"/>
    <cellStyle name="Normal 3 8 14 2" xfId="6561"/>
    <cellStyle name="Normal 3 8 15" xfId="6562"/>
    <cellStyle name="Normal 3 8 15 2" xfId="6563"/>
    <cellStyle name="Normal 3 8 16" xfId="6564"/>
    <cellStyle name="Normal 3 8 16 2" xfId="6565"/>
    <cellStyle name="Normal 3 8 17" xfId="6566"/>
    <cellStyle name="Normal 3 8 17 2" xfId="6567"/>
    <cellStyle name="Normal 3 8 18" xfId="6568"/>
    <cellStyle name="Normal 3 8 18 2" xfId="6569"/>
    <cellStyle name="Normal 3 8 19" xfId="6570"/>
    <cellStyle name="Normal 3 8 19 2" xfId="6571"/>
    <cellStyle name="Normal 3 8 2" xfId="6572"/>
    <cellStyle name="Normal 3 8 2 2" xfId="6573"/>
    <cellStyle name="Normal 3 8 20" xfId="6574"/>
    <cellStyle name="Normal 3 8 20 2" xfId="6575"/>
    <cellStyle name="Normal 3 8 21" xfId="6576"/>
    <cellStyle name="Normal 3 8 21 2" xfId="6577"/>
    <cellStyle name="Normal 3 8 22" xfId="6578"/>
    <cellStyle name="Normal 3 8 22 2" xfId="6579"/>
    <cellStyle name="Normal 3 8 23" xfId="6580"/>
    <cellStyle name="Normal 3 8 23 2" xfId="6581"/>
    <cellStyle name="Normal 3 8 24" xfId="6582"/>
    <cellStyle name="Normal 3 8 3" xfId="6583"/>
    <cellStyle name="Normal 3 8 3 2" xfId="6584"/>
    <cellStyle name="Normal 3 8 4" xfId="6585"/>
    <cellStyle name="Normal 3 8 4 2" xfId="6586"/>
    <cellStyle name="Normal 3 8 5" xfId="6587"/>
    <cellStyle name="Normal 3 8 5 2" xfId="6588"/>
    <cellStyle name="Normal 3 8 6" xfId="6589"/>
    <cellStyle name="Normal 3 8 6 2" xfId="6590"/>
    <cellStyle name="Normal 3 8 7" xfId="6591"/>
    <cellStyle name="Normal 3 8 7 2" xfId="6592"/>
    <cellStyle name="Normal 3 8 8" xfId="6593"/>
    <cellStyle name="Normal 3 8 8 2" xfId="6594"/>
    <cellStyle name="Normal 3 8 9" xfId="6595"/>
    <cellStyle name="Normal 3 8 9 2" xfId="6596"/>
    <cellStyle name="Normal 3 9" xfId="6597"/>
    <cellStyle name="Normal 3 9 10" xfId="6598"/>
    <cellStyle name="Normal 3 9 10 2" xfId="6599"/>
    <cellStyle name="Normal 3 9 11" xfId="6600"/>
    <cellStyle name="Normal 3 9 11 2" xfId="6601"/>
    <cellStyle name="Normal 3 9 12" xfId="6602"/>
    <cellStyle name="Normal 3 9 12 2" xfId="6603"/>
    <cellStyle name="Normal 3 9 13" xfId="6604"/>
    <cellStyle name="Normal 3 9 13 2" xfId="6605"/>
    <cellStyle name="Normal 3 9 14" xfId="6606"/>
    <cellStyle name="Normal 3 9 14 2" xfId="6607"/>
    <cellStyle name="Normal 3 9 15" xfId="6608"/>
    <cellStyle name="Normal 3 9 15 2" xfId="6609"/>
    <cellStyle name="Normal 3 9 16" xfId="6610"/>
    <cellStyle name="Normal 3 9 16 2" xfId="6611"/>
    <cellStyle name="Normal 3 9 17" xfId="6612"/>
    <cellStyle name="Normal 3 9 17 2" xfId="6613"/>
    <cellStyle name="Normal 3 9 18" xfId="6614"/>
    <cellStyle name="Normal 3 9 18 2" xfId="6615"/>
    <cellStyle name="Normal 3 9 19" xfId="6616"/>
    <cellStyle name="Normal 3 9 19 2" xfId="6617"/>
    <cellStyle name="Normal 3 9 2" xfId="6618"/>
    <cellStyle name="Normal 3 9 2 2" xfId="6619"/>
    <cellStyle name="Normal 3 9 20" xfId="6620"/>
    <cellStyle name="Normal 3 9 20 2" xfId="6621"/>
    <cellStyle name="Normal 3 9 21" xfId="6622"/>
    <cellStyle name="Normal 3 9 21 2" xfId="6623"/>
    <cellStyle name="Normal 3 9 22" xfId="6624"/>
    <cellStyle name="Normal 3 9 22 2" xfId="6625"/>
    <cellStyle name="Normal 3 9 23" xfId="6626"/>
    <cellStyle name="Normal 3 9 23 2" xfId="6627"/>
    <cellStyle name="Normal 3 9 24" xfId="6628"/>
    <cellStyle name="Normal 3 9 3" xfId="6629"/>
    <cellStyle name="Normal 3 9 3 2" xfId="6630"/>
    <cellStyle name="Normal 3 9 4" xfId="6631"/>
    <cellStyle name="Normal 3 9 4 2" xfId="6632"/>
    <cellStyle name="Normal 3 9 5" xfId="6633"/>
    <cellStyle name="Normal 3 9 5 2" xfId="6634"/>
    <cellStyle name="Normal 3 9 6" xfId="6635"/>
    <cellStyle name="Normal 3 9 6 2" xfId="6636"/>
    <cellStyle name="Normal 3 9 7" xfId="6637"/>
    <cellStyle name="Normal 3 9 7 2" xfId="6638"/>
    <cellStyle name="Normal 3 9 8" xfId="6639"/>
    <cellStyle name="Normal 3 9 8 2" xfId="6640"/>
    <cellStyle name="Normal 3 9 9" xfId="6641"/>
    <cellStyle name="Normal 3 9 9 2" xfId="6642"/>
    <cellStyle name="Normal 30" xfId="6643"/>
    <cellStyle name="Normal 30 2" xfId="6644"/>
    <cellStyle name="Normal 30 3" xfId="6645"/>
    <cellStyle name="Normal 30 4" xfId="6646"/>
    <cellStyle name="Normal 31" xfId="6647"/>
    <cellStyle name="Normal 31 2" xfId="6648"/>
    <cellStyle name="Normal 31 3" xfId="6649"/>
    <cellStyle name="Normal 32" xfId="6650"/>
    <cellStyle name="Normal 32 2" xfId="6651"/>
    <cellStyle name="Normal 32 3" xfId="6652"/>
    <cellStyle name="Normal 33" xfId="6653"/>
    <cellStyle name="Normal 33 2" xfId="6654"/>
    <cellStyle name="Normal 34" xfId="6655"/>
    <cellStyle name="Normal 34 2" xfId="6656"/>
    <cellStyle name="Normal 35" xfId="6657"/>
    <cellStyle name="Normal 35 2" xfId="6658"/>
    <cellStyle name="Normal 35 3" xfId="6659"/>
    <cellStyle name="Normal 36" xfId="6660"/>
    <cellStyle name="Normal 36 2" xfId="6661"/>
    <cellStyle name="Normal 36 3" xfId="6662"/>
    <cellStyle name="Normal 37" xfId="6663"/>
    <cellStyle name="Normal 37 2" xfId="6664"/>
    <cellStyle name="Normal 38" xfId="6665"/>
    <cellStyle name="Normal 38 2" xfId="6666"/>
    <cellStyle name="Normal 39" xfId="6667"/>
    <cellStyle name="Normal 39 2" xfId="6668"/>
    <cellStyle name="Normal 39 2 2" xfId="6669"/>
    <cellStyle name="Normal 39 3" xfId="6670"/>
    <cellStyle name="Normal 39 3 2" xfId="6671"/>
    <cellStyle name="Normal 39 4" xfId="6672"/>
    <cellStyle name="Normal 4" xfId="138"/>
    <cellStyle name="Normal 4 2" xfId="346"/>
    <cellStyle name="Normal 4 2 2" xfId="6673"/>
    <cellStyle name="Normal 4 2 2 2" xfId="6674"/>
    <cellStyle name="Normal 4 3" xfId="382"/>
    <cellStyle name="Normal 4 3 2" xfId="472"/>
    <cellStyle name="Normal 4 3 2 2" xfId="949"/>
    <cellStyle name="Normal 4 3 3" xfId="861"/>
    <cellStyle name="Normal 4 4" xfId="499"/>
    <cellStyle name="Normal 4 4 2" xfId="976"/>
    <cellStyle name="Normal 4 5" xfId="514"/>
    <cellStyle name="Normal 4 5 2" xfId="978"/>
    <cellStyle name="Normal 4 6" xfId="420"/>
    <cellStyle name="Normal 4 6 2" xfId="897"/>
    <cellStyle name="Normal 4 7" xfId="769"/>
    <cellStyle name="Normal 4 8" xfId="823"/>
    <cellStyle name="Normal 4_2011 Planning Templates_Incentive 3-14-2011 (2)" xfId="6675"/>
    <cellStyle name="Normal 40" xfId="6676"/>
    <cellStyle name="Normal 40 2" xfId="6677"/>
    <cellStyle name="Normal 40 3" xfId="6678"/>
    <cellStyle name="Normal 40 4" xfId="6679"/>
    <cellStyle name="Normal 41" xfId="6680"/>
    <cellStyle name="Normal 41 2" xfId="6681"/>
    <cellStyle name="Normal 41 3" xfId="6682"/>
    <cellStyle name="Normal 41 4" xfId="6683"/>
    <cellStyle name="Normal 42" xfId="6684"/>
    <cellStyle name="Normal 42 2" xfId="6685"/>
    <cellStyle name="Normal 43" xfId="6686"/>
    <cellStyle name="Normal 43 2" xfId="6687"/>
    <cellStyle name="Normal 44" xfId="6688"/>
    <cellStyle name="Normal 44 2" xfId="6689"/>
    <cellStyle name="Normal 44 3" xfId="6690"/>
    <cellStyle name="Normal 45" xfId="6691"/>
    <cellStyle name="Normal 45 2" xfId="6692"/>
    <cellStyle name="Normal 45 3" xfId="6693"/>
    <cellStyle name="Normal 46" xfId="6694"/>
    <cellStyle name="Normal 46 2" xfId="6695"/>
    <cellStyle name="Normal 46 3" xfId="6696"/>
    <cellStyle name="Normal 47" xfId="6697"/>
    <cellStyle name="Normal 47 2" xfId="6698"/>
    <cellStyle name="Normal 48" xfId="6699"/>
    <cellStyle name="Normal 48 2" xfId="6700"/>
    <cellStyle name="Normal 48 3" xfId="6701"/>
    <cellStyle name="Normal 49" xfId="6702"/>
    <cellStyle name="Normal 49 2" xfId="6703"/>
    <cellStyle name="Normal 5" xfId="140"/>
    <cellStyle name="Normal 5 10" xfId="6704"/>
    <cellStyle name="Normal 5 10 2" xfId="6705"/>
    <cellStyle name="Normal 5 11" xfId="6706"/>
    <cellStyle name="Normal 5 11 2" xfId="6707"/>
    <cellStyle name="Normal 5 12" xfId="6708"/>
    <cellStyle name="Normal 5 12 2" xfId="6709"/>
    <cellStyle name="Normal 5 13" xfId="6710"/>
    <cellStyle name="Normal 5 13 2" xfId="6711"/>
    <cellStyle name="Normal 5 14" xfId="6712"/>
    <cellStyle name="Normal 5 14 2" xfId="6713"/>
    <cellStyle name="Normal 5 15" xfId="6714"/>
    <cellStyle name="Normal 5 15 2" xfId="6715"/>
    <cellStyle name="Normal 5 16" xfId="6716"/>
    <cellStyle name="Normal 5 16 2" xfId="6717"/>
    <cellStyle name="Normal 5 17" xfId="6718"/>
    <cellStyle name="Normal 5 17 2" xfId="6719"/>
    <cellStyle name="Normal 5 18" xfId="6720"/>
    <cellStyle name="Normal 5 18 2" xfId="6721"/>
    <cellStyle name="Normal 5 19" xfId="6722"/>
    <cellStyle name="Normal 5 19 2" xfId="6723"/>
    <cellStyle name="Normal 5 2" xfId="771"/>
    <cellStyle name="Normal 5 2 10" xfId="6724"/>
    <cellStyle name="Normal 5 2 10 2" xfId="6725"/>
    <cellStyle name="Normal 5 2 11" xfId="6726"/>
    <cellStyle name="Normal 5 2 11 2" xfId="6727"/>
    <cellStyle name="Normal 5 2 12" xfId="6728"/>
    <cellStyle name="Normal 5 2 12 2" xfId="6729"/>
    <cellStyle name="Normal 5 2 13" xfId="6730"/>
    <cellStyle name="Normal 5 2 13 2" xfId="6731"/>
    <cellStyle name="Normal 5 2 14" xfId="6732"/>
    <cellStyle name="Normal 5 2 14 2" xfId="6733"/>
    <cellStyle name="Normal 5 2 15" xfId="6734"/>
    <cellStyle name="Normal 5 2 15 2" xfId="6735"/>
    <cellStyle name="Normal 5 2 16" xfId="6736"/>
    <cellStyle name="Normal 5 2 16 2" xfId="6737"/>
    <cellStyle name="Normal 5 2 17" xfId="6738"/>
    <cellStyle name="Normal 5 2 17 2" xfId="6739"/>
    <cellStyle name="Normal 5 2 18" xfId="6740"/>
    <cellStyle name="Normal 5 2 18 2" xfId="6741"/>
    <cellStyle name="Normal 5 2 19" xfId="6742"/>
    <cellStyle name="Normal 5 2 19 2" xfId="6743"/>
    <cellStyle name="Normal 5 2 2" xfId="1193"/>
    <cellStyle name="Normal 5 2 2 2" xfId="6744"/>
    <cellStyle name="Normal 5 2 20" xfId="6745"/>
    <cellStyle name="Normal 5 2 20 2" xfId="6746"/>
    <cellStyle name="Normal 5 2 21" xfId="6747"/>
    <cellStyle name="Normal 5 2 21 2" xfId="6748"/>
    <cellStyle name="Normal 5 2 22" xfId="6749"/>
    <cellStyle name="Normal 5 2 22 2" xfId="6750"/>
    <cellStyle name="Normal 5 2 23" xfId="6751"/>
    <cellStyle name="Normal 5 2 23 2" xfId="6752"/>
    <cellStyle name="Normal 5 2 24" xfId="6753"/>
    <cellStyle name="Normal 5 2 3" xfId="6754"/>
    <cellStyle name="Normal 5 2 3 2" xfId="6755"/>
    <cellStyle name="Normal 5 2 4" xfId="6756"/>
    <cellStyle name="Normal 5 2 4 2" xfId="6757"/>
    <cellStyle name="Normal 5 2 5" xfId="6758"/>
    <cellStyle name="Normal 5 2 5 2" xfId="6759"/>
    <cellStyle name="Normal 5 2 6" xfId="6760"/>
    <cellStyle name="Normal 5 2 6 2" xfId="6761"/>
    <cellStyle name="Normal 5 2 7" xfId="6762"/>
    <cellStyle name="Normal 5 2 7 2" xfId="6763"/>
    <cellStyle name="Normal 5 2 8" xfId="6764"/>
    <cellStyle name="Normal 5 2 8 2" xfId="6765"/>
    <cellStyle name="Normal 5 2 9" xfId="6766"/>
    <cellStyle name="Normal 5 2 9 2" xfId="6767"/>
    <cellStyle name="Normal 5 20" xfId="6768"/>
    <cellStyle name="Normal 5 20 2" xfId="6769"/>
    <cellStyle name="Normal 5 21" xfId="6770"/>
    <cellStyle name="Normal 5 21 2" xfId="6771"/>
    <cellStyle name="Normal 5 22" xfId="6772"/>
    <cellStyle name="Normal 5 22 2" xfId="6773"/>
    <cellStyle name="Normal 5 23" xfId="6774"/>
    <cellStyle name="Normal 5 23 2" xfId="6775"/>
    <cellStyle name="Normal 5 24" xfId="6776"/>
    <cellStyle name="Normal 5 24 2" xfId="6777"/>
    <cellStyle name="Normal 5 25" xfId="6778"/>
    <cellStyle name="Normal 5 26" xfId="6779"/>
    <cellStyle name="Normal 5 27" xfId="6780"/>
    <cellStyle name="Normal 5 27 2" xfId="6781"/>
    <cellStyle name="Normal 5 28" xfId="6782"/>
    <cellStyle name="Normal 5 3" xfId="6783"/>
    <cellStyle name="Normal 5 3 2" xfId="6784"/>
    <cellStyle name="Normal 5 4" xfId="6785"/>
    <cellStyle name="Normal 5 4 2" xfId="6786"/>
    <cellStyle name="Normal 5 5" xfId="6787"/>
    <cellStyle name="Normal 5 5 2" xfId="6788"/>
    <cellStyle name="Normal 5 6" xfId="6789"/>
    <cellStyle name="Normal 5 6 2" xfId="6790"/>
    <cellStyle name="Normal 5 7" xfId="6791"/>
    <cellStyle name="Normal 5 7 2" xfId="6792"/>
    <cellStyle name="Normal 5 8" xfId="6793"/>
    <cellStyle name="Normal 5 8 2" xfId="6794"/>
    <cellStyle name="Normal 5 9" xfId="6795"/>
    <cellStyle name="Normal 5 9 2" xfId="6796"/>
    <cellStyle name="Normal 5_EE Incentives Budget 2010-2012" xfId="6797"/>
    <cellStyle name="Normal 50" xfId="6798"/>
    <cellStyle name="Normal 51" xfId="6799"/>
    <cellStyle name="Normal 52" xfId="6800"/>
    <cellStyle name="Normal 53" xfId="6801"/>
    <cellStyle name="Normal 54" xfId="6802"/>
    <cellStyle name="Normal 55" xfId="6803"/>
    <cellStyle name="Normal 56" xfId="6804"/>
    <cellStyle name="Normal 57" xfId="6805"/>
    <cellStyle name="Normal 58" xfId="6806"/>
    <cellStyle name="Normal 59" xfId="6807"/>
    <cellStyle name="Normal 6" xfId="340"/>
    <cellStyle name="Normal 6 2" xfId="774"/>
    <cellStyle name="Normal 6 2 2" xfId="1194"/>
    <cellStyle name="Normal 6 2 2 2" xfId="6808"/>
    <cellStyle name="Normal 6 2 2 2 2" xfId="6809"/>
    <cellStyle name="Normal 6 2 2 2 2 2" xfId="6810"/>
    <cellStyle name="Normal 6 2 2 2 3" xfId="6811"/>
    <cellStyle name="Normal 6 2 2 3" xfId="6812"/>
    <cellStyle name="Normal 6 2 2 3 2" xfId="6813"/>
    <cellStyle name="Normal 6 2 2 3 2 2" xfId="6814"/>
    <cellStyle name="Normal 6 2 2 3 3" xfId="6815"/>
    <cellStyle name="Normal 6 2 2 4" xfId="6816"/>
    <cellStyle name="Normal 6 2 2 4 2" xfId="6817"/>
    <cellStyle name="Normal 6 2 2 5" xfId="6818"/>
    <cellStyle name="Normal 6 2 3" xfId="6819"/>
    <cellStyle name="Normal 6 2 3 2" xfId="6820"/>
    <cellStyle name="Normal 6 2 4" xfId="6821"/>
    <cellStyle name="Normal 6 2 5" xfId="6822"/>
    <cellStyle name="Normal 6 3" xfId="6823"/>
    <cellStyle name="Normal 6 3 2" xfId="6824"/>
    <cellStyle name="Normal 6 3 2 2" xfId="6825"/>
    <cellStyle name="Normal 6 3 3" xfId="6826"/>
    <cellStyle name="Normal 6 4" xfId="6827"/>
    <cellStyle name="Normal 6 4 2" xfId="6828"/>
    <cellStyle name="Normal 6 4 2 2" xfId="6829"/>
    <cellStyle name="Normal 6 4 3" xfId="6830"/>
    <cellStyle name="Normal 6 4 3 2" xfId="6831"/>
    <cellStyle name="Normal 6 4 4" xfId="6832"/>
    <cellStyle name="Normal 6 5" xfId="6833"/>
    <cellStyle name="Normal 6 5 2" xfId="6834"/>
    <cellStyle name="Normal 6 5 2 2" xfId="6835"/>
    <cellStyle name="Normal 6 5 2 2 2" xfId="6836"/>
    <cellStyle name="Normal 6 5 2 3" xfId="6837"/>
    <cellStyle name="Normal 6 5 3" xfId="6838"/>
    <cellStyle name="Normal 6 5 3 2" xfId="6839"/>
    <cellStyle name="Normal 6 5 4" xfId="6840"/>
    <cellStyle name="Normal 6 6" xfId="6841"/>
    <cellStyle name="Normal 6 6 2" xfId="6842"/>
    <cellStyle name="Normal 6 7" xfId="6843"/>
    <cellStyle name="Normal 6_Jan13DRbudget" xfId="6844"/>
    <cellStyle name="Normal 60" xfId="6845"/>
    <cellStyle name="Normal 61" xfId="6846"/>
    <cellStyle name="Normal 62" xfId="6847"/>
    <cellStyle name="Normal 63" xfId="6848"/>
    <cellStyle name="Normal 64" xfId="6849"/>
    <cellStyle name="Normal 65" xfId="6850"/>
    <cellStyle name="Normal 66" xfId="6851"/>
    <cellStyle name="Normal 67" xfId="6852"/>
    <cellStyle name="Normal 68" xfId="6853"/>
    <cellStyle name="Normal 69" xfId="6854"/>
    <cellStyle name="Normal 7" xfId="347"/>
    <cellStyle name="Normal 7 10" xfId="6855"/>
    <cellStyle name="Normal 7 10 2" xfId="6856"/>
    <cellStyle name="Normal 7 11" xfId="6857"/>
    <cellStyle name="Normal 7 11 2" xfId="6858"/>
    <cellStyle name="Normal 7 12" xfId="6859"/>
    <cellStyle name="Normal 7 12 2" xfId="6860"/>
    <cellStyle name="Normal 7 13" xfId="6861"/>
    <cellStyle name="Normal 7 13 2" xfId="6862"/>
    <cellStyle name="Normal 7 14" xfId="6863"/>
    <cellStyle name="Normal 7 14 2" xfId="6864"/>
    <cellStyle name="Normal 7 15" xfId="6865"/>
    <cellStyle name="Normal 7 15 2" xfId="6866"/>
    <cellStyle name="Normal 7 16" xfId="6867"/>
    <cellStyle name="Normal 7 16 2" xfId="6868"/>
    <cellStyle name="Normal 7 17" xfId="6869"/>
    <cellStyle name="Normal 7 17 2" xfId="6870"/>
    <cellStyle name="Normal 7 18" xfId="6871"/>
    <cellStyle name="Normal 7 18 2" xfId="6872"/>
    <cellStyle name="Normal 7 19" xfId="6873"/>
    <cellStyle name="Normal 7 19 2" xfId="6874"/>
    <cellStyle name="Normal 7 2" xfId="407"/>
    <cellStyle name="Normal 7 2 10" xfId="6875"/>
    <cellStyle name="Normal 7 2 10 2" xfId="6876"/>
    <cellStyle name="Normal 7 2 11" xfId="6877"/>
    <cellStyle name="Normal 7 2 11 2" xfId="6878"/>
    <cellStyle name="Normal 7 2 12" xfId="6879"/>
    <cellStyle name="Normal 7 2 12 2" xfId="6880"/>
    <cellStyle name="Normal 7 2 13" xfId="6881"/>
    <cellStyle name="Normal 7 2 13 2" xfId="6882"/>
    <cellStyle name="Normal 7 2 14" xfId="6883"/>
    <cellStyle name="Normal 7 2 14 2" xfId="6884"/>
    <cellStyle name="Normal 7 2 15" xfId="6885"/>
    <cellStyle name="Normal 7 2 15 2" xfId="6886"/>
    <cellStyle name="Normal 7 2 16" xfId="6887"/>
    <cellStyle name="Normal 7 2 16 2" xfId="6888"/>
    <cellStyle name="Normal 7 2 17" xfId="6889"/>
    <cellStyle name="Normal 7 2 17 2" xfId="6890"/>
    <cellStyle name="Normal 7 2 18" xfId="6891"/>
    <cellStyle name="Normal 7 2 18 2" xfId="6892"/>
    <cellStyle name="Normal 7 2 19" xfId="6893"/>
    <cellStyle name="Normal 7 2 19 2" xfId="6894"/>
    <cellStyle name="Normal 7 2 2" xfId="496"/>
    <cellStyle name="Normal 7 2 2 2" xfId="973"/>
    <cellStyle name="Normal 7 2 20" xfId="6895"/>
    <cellStyle name="Normal 7 2 20 2" xfId="6896"/>
    <cellStyle name="Normal 7 2 21" xfId="6897"/>
    <cellStyle name="Normal 7 2 21 2" xfId="6898"/>
    <cellStyle name="Normal 7 2 22" xfId="6899"/>
    <cellStyle name="Normal 7 2 22 2" xfId="6900"/>
    <cellStyle name="Normal 7 2 23" xfId="6901"/>
    <cellStyle name="Normal 7 2 23 2" xfId="6902"/>
    <cellStyle name="Normal 7 2 24" xfId="6903"/>
    <cellStyle name="Normal 7 2 24 2" xfId="6904"/>
    <cellStyle name="Normal 7 2 25" xfId="6905"/>
    <cellStyle name="Normal 7 2 3" xfId="885"/>
    <cellStyle name="Normal 7 2 3 2" xfId="6906"/>
    <cellStyle name="Normal 7 2 4" xfId="6907"/>
    <cellStyle name="Normal 7 2 4 2" xfId="6908"/>
    <cellStyle name="Normal 7 2 5" xfId="6909"/>
    <cellStyle name="Normal 7 2 5 2" xfId="6910"/>
    <cellStyle name="Normal 7 2 6" xfId="6911"/>
    <cellStyle name="Normal 7 2 6 2" xfId="6912"/>
    <cellStyle name="Normal 7 2 7" xfId="6913"/>
    <cellStyle name="Normal 7 2 7 2" xfId="6914"/>
    <cellStyle name="Normal 7 2 8" xfId="6915"/>
    <cellStyle name="Normal 7 2 8 2" xfId="6916"/>
    <cellStyle name="Normal 7 2 9" xfId="6917"/>
    <cellStyle name="Normal 7 2 9 2" xfId="6918"/>
    <cellStyle name="Normal 7 20" xfId="6919"/>
    <cellStyle name="Normal 7 20 2" xfId="6920"/>
    <cellStyle name="Normal 7 21" xfId="6921"/>
    <cellStyle name="Normal 7 21 2" xfId="6922"/>
    <cellStyle name="Normal 7 22" xfId="6923"/>
    <cellStyle name="Normal 7 22 2" xfId="6924"/>
    <cellStyle name="Normal 7 23" xfId="6925"/>
    <cellStyle name="Normal 7 23 2" xfId="6926"/>
    <cellStyle name="Normal 7 24" xfId="6927"/>
    <cellStyle name="Normal 7 24 2" xfId="6928"/>
    <cellStyle name="Normal 7 25" xfId="6929"/>
    <cellStyle name="Normal 7 26" xfId="6930"/>
    <cellStyle name="Normal 7 27" xfId="6931"/>
    <cellStyle name="Normal 7 3" xfId="521"/>
    <cellStyle name="Normal 7 3 2" xfId="980"/>
    <cellStyle name="Normal 7 4" xfId="449"/>
    <cellStyle name="Normal 7 4 2" xfId="926"/>
    <cellStyle name="Normal 7 5" xfId="767"/>
    <cellStyle name="Normal 7 5 2" xfId="6932"/>
    <cellStyle name="Normal 7 6" xfId="826"/>
    <cellStyle name="Normal 7 6 2" xfId="6933"/>
    <cellStyle name="Normal 7 7" xfId="6934"/>
    <cellStyle name="Normal 7 7 2" xfId="6935"/>
    <cellStyle name="Normal 7 8" xfId="6936"/>
    <cellStyle name="Normal 7 8 2" xfId="6937"/>
    <cellStyle name="Normal 7 9" xfId="6938"/>
    <cellStyle name="Normal 7 9 2" xfId="6939"/>
    <cellStyle name="Normal 70" xfId="6940"/>
    <cellStyle name="Normal 71" xfId="6941"/>
    <cellStyle name="Normal 8" xfId="348"/>
    <cellStyle name="Normal 8 2" xfId="408"/>
    <cellStyle name="Normal 8 2 2" xfId="497"/>
    <cellStyle name="Normal 8 2 2 2" xfId="974"/>
    <cellStyle name="Normal 8 2 3" xfId="886"/>
    <cellStyle name="Normal 8 3" xfId="522"/>
    <cellStyle name="Normal 8 3 2" xfId="981"/>
    <cellStyle name="Normal 8 4" xfId="450"/>
    <cellStyle name="Normal 8 4 2" xfId="927"/>
    <cellStyle name="Normal 8 5" xfId="776"/>
    <cellStyle name="Normal 8 6" xfId="827"/>
    <cellStyle name="Normal 9" xfId="723"/>
    <cellStyle name="Normal 9 2" xfId="777"/>
    <cellStyle name="Normal 9 2 2" xfId="6942"/>
    <cellStyle name="Normal 9 3" xfId="1179"/>
    <cellStyle name="Normal 9 4" xfId="6943"/>
    <cellStyle name="Normal_Funding Shift Table Sample" xfId="137"/>
    <cellStyle name="Note 2" xfId="66"/>
    <cellStyle name="Note 2 2" xfId="783"/>
    <cellStyle name="Note 2 2 2" xfId="1197"/>
    <cellStyle name="Note 2 2 2 2" xfId="6944"/>
    <cellStyle name="Note 2 2 2 2 2" xfId="6945"/>
    <cellStyle name="Note 2 2 2 3" xfId="6946"/>
    <cellStyle name="Note 2 2 3" xfId="6947"/>
    <cellStyle name="Note 2 2 3 2" xfId="6948"/>
    <cellStyle name="Note 2 2 4" xfId="6949"/>
    <cellStyle name="Note 2 2 5" xfId="6950"/>
    <cellStyle name="Note 2 2 6" xfId="6951"/>
    <cellStyle name="Note 2 2 7" xfId="6952"/>
    <cellStyle name="Note 2 3" xfId="6953"/>
    <cellStyle name="Note 2 3 2" xfId="6954"/>
    <cellStyle name="Note 2 3 2 2" xfId="6955"/>
    <cellStyle name="Note 2 3 3" xfId="6956"/>
    <cellStyle name="Note 2 3 4" xfId="6957"/>
    <cellStyle name="Note 2 4" xfId="6958"/>
    <cellStyle name="Note 2 4 2" xfId="6959"/>
    <cellStyle name="Note 2 5" xfId="6960"/>
    <cellStyle name="Note 2 6" xfId="6961"/>
    <cellStyle name="Note 2 7" xfId="6962"/>
    <cellStyle name="Note 2 8" xfId="6963"/>
    <cellStyle name="Note 3" xfId="67"/>
    <cellStyle name="Note 3 2" xfId="6964"/>
    <cellStyle name="Note 3 2 2" xfId="6965"/>
    <cellStyle name="Note 3 2 2 2" xfId="6966"/>
    <cellStyle name="Note 3 2 2 2 2" xfId="6967"/>
    <cellStyle name="Note 3 2 2 3" xfId="6968"/>
    <cellStyle name="Note 3 2 3" xfId="6969"/>
    <cellStyle name="Note 3 2 3 2" xfId="6970"/>
    <cellStyle name="Note 3 2 4" xfId="6971"/>
    <cellStyle name="Note 3 2 5" xfId="6972"/>
    <cellStyle name="Note 3 2 6" xfId="6973"/>
    <cellStyle name="Note 3 2 7" xfId="6974"/>
    <cellStyle name="Note 3 3" xfId="6975"/>
    <cellStyle name="Note 3 3 2" xfId="6976"/>
    <cellStyle name="Note 3 3 2 2" xfId="6977"/>
    <cellStyle name="Note 3 3 3" xfId="6978"/>
    <cellStyle name="Note 3 3 4" xfId="6979"/>
    <cellStyle name="Note 3 4" xfId="6980"/>
    <cellStyle name="Note 3 4 2" xfId="6981"/>
    <cellStyle name="Note 3 5" xfId="6982"/>
    <cellStyle name="Note 3 6" xfId="6983"/>
    <cellStyle name="Note 3 7" xfId="6984"/>
    <cellStyle name="Note 3 8" xfId="6985"/>
    <cellStyle name="Note 4" xfId="68"/>
    <cellStyle name="Note 4 2" xfId="6986"/>
    <cellStyle name="Note 4 2 2" xfId="6987"/>
    <cellStyle name="Note 4 2 2 2" xfId="6988"/>
    <cellStyle name="Note 4 2 2 2 2" xfId="6989"/>
    <cellStyle name="Note 4 2 2 3" xfId="6990"/>
    <cellStyle name="Note 4 2 3" xfId="6991"/>
    <cellStyle name="Note 4 2 3 2" xfId="6992"/>
    <cellStyle name="Note 4 2 4" xfId="6993"/>
    <cellStyle name="Note 4 2 5" xfId="6994"/>
    <cellStyle name="Note 4 2 6" xfId="6995"/>
    <cellStyle name="Note 4 2 7" xfId="6996"/>
    <cellStyle name="Note 4 3" xfId="6997"/>
    <cellStyle name="Note 4 3 2" xfId="6998"/>
    <cellStyle name="Note 4 3 2 2" xfId="6999"/>
    <cellStyle name="Note 4 3 3" xfId="7000"/>
    <cellStyle name="Note 4 3 4" xfId="7001"/>
    <cellStyle name="Note 4 4" xfId="7002"/>
    <cellStyle name="Note 4 4 2" xfId="7003"/>
    <cellStyle name="Note 4 5" xfId="7004"/>
    <cellStyle name="Note 4 6" xfId="7005"/>
    <cellStyle name="Note 4 7" xfId="7006"/>
    <cellStyle name="Note 4 8" xfId="7007"/>
    <cellStyle name="Note 5" xfId="69"/>
    <cellStyle name="Note 5 2" xfId="7008"/>
    <cellStyle name="Note 5 2 2" xfId="7009"/>
    <cellStyle name="Note 5 2 2 2" xfId="7010"/>
    <cellStyle name="Note 5 2 2 2 2" xfId="7011"/>
    <cellStyle name="Note 5 2 2 3" xfId="7012"/>
    <cellStyle name="Note 5 2 3" xfId="7013"/>
    <cellStyle name="Note 5 2 3 2" xfId="7014"/>
    <cellStyle name="Note 5 2 4" xfId="7015"/>
    <cellStyle name="Note 5 2 5" xfId="7016"/>
    <cellStyle name="Note 5 2 6" xfId="7017"/>
    <cellStyle name="Note 5 2 7" xfId="7018"/>
    <cellStyle name="Note 5 3" xfId="7019"/>
    <cellStyle name="Note 5 3 2" xfId="7020"/>
    <cellStyle name="Note 5 3 2 2" xfId="7021"/>
    <cellStyle name="Note 5 3 3" xfId="7022"/>
    <cellStyle name="Note 5 3 4" xfId="7023"/>
    <cellStyle name="Note 5 4" xfId="7024"/>
    <cellStyle name="Note 5 4 2" xfId="7025"/>
    <cellStyle name="Note 5 5" xfId="7026"/>
    <cellStyle name="Note 5 6" xfId="7027"/>
    <cellStyle name="Note 5 7" xfId="7028"/>
    <cellStyle name="Note 5 8" xfId="7029"/>
    <cellStyle name="Note 6" xfId="70"/>
    <cellStyle name="Note 6 2" xfId="7030"/>
    <cellStyle name="Note 6 2 2" xfId="7031"/>
    <cellStyle name="Note 6 2 2 2" xfId="7032"/>
    <cellStyle name="Note 6 2 2 2 2" xfId="7033"/>
    <cellStyle name="Note 6 2 2 3" xfId="7034"/>
    <cellStyle name="Note 6 2 3" xfId="7035"/>
    <cellStyle name="Note 6 2 3 2" xfId="7036"/>
    <cellStyle name="Note 6 2 4" xfId="7037"/>
    <cellStyle name="Note 6 2 5" xfId="7038"/>
    <cellStyle name="Note 6 2 6" xfId="7039"/>
    <cellStyle name="Note 6 2 7" xfId="7040"/>
    <cellStyle name="Note 6 3" xfId="7041"/>
    <cellStyle name="Note 6 3 2" xfId="7042"/>
    <cellStyle name="Note 6 3 2 2" xfId="7043"/>
    <cellStyle name="Note 6 3 3" xfId="7044"/>
    <cellStyle name="Note 6 3 4" xfId="7045"/>
    <cellStyle name="Note 6 4" xfId="7046"/>
    <cellStyle name="Note 6 4 2" xfId="7047"/>
    <cellStyle name="Note 6 5" xfId="7048"/>
    <cellStyle name="Note 6 6" xfId="7049"/>
    <cellStyle name="Note 6 7" xfId="7050"/>
    <cellStyle name="Note 6 8" xfId="7051"/>
    <cellStyle name="Note 7" xfId="7052"/>
    <cellStyle name="Note 7 2" xfId="7053"/>
    <cellStyle name="Note 7 2 2" xfId="7054"/>
    <cellStyle name="Note 7 2 2 2" xfId="7055"/>
    <cellStyle name="Note 7 2 3" xfId="7056"/>
    <cellStyle name="Note 7 2 4" xfId="7057"/>
    <cellStyle name="Note 7 3" xfId="7058"/>
    <cellStyle name="Note 7 3 2" xfId="7059"/>
    <cellStyle name="Note 7 4" xfId="7060"/>
    <cellStyle name="Note 7 5" xfId="7061"/>
    <cellStyle name="Note 7 6" xfId="7062"/>
    <cellStyle name="Note 7 7" xfId="7063"/>
    <cellStyle name="Note 8" xfId="7064"/>
    <cellStyle name="Note 8 2" xfId="7065"/>
    <cellStyle name="Note 8 2 2" xfId="7066"/>
    <cellStyle name="Note 8 2 2 2" xfId="7067"/>
    <cellStyle name="Note 8 2 3" xfId="7068"/>
    <cellStyle name="Note 8 3" xfId="7069"/>
    <cellStyle name="Note 8 3 2" xfId="7070"/>
    <cellStyle name="Note 8 3 3" xfId="7071"/>
    <cellStyle name="Note 8 4" xfId="7072"/>
    <cellStyle name="Note 8 5" xfId="7073"/>
    <cellStyle name="Note 8 6" xfId="7074"/>
    <cellStyle name="Note 8 7" xfId="7075"/>
    <cellStyle name="Note 9" xfId="7076"/>
    <cellStyle name="Note 9 2" xfId="7077"/>
    <cellStyle name="Number no Dec" xfId="7078"/>
    <cellStyle name="Number no Dec 2" xfId="7079"/>
    <cellStyle name="Number no Dec 3" xfId="7080"/>
    <cellStyle name="Number no Dec 4" xfId="7081"/>
    <cellStyle name="Number no Dec_Controls" xfId="7082"/>
    <cellStyle name="Output" xfId="735" builtinId="21" customBuiltin="1"/>
    <cellStyle name="Output 2" xfId="333"/>
    <cellStyle name="Output 2 2" xfId="7083"/>
    <cellStyle name="Output 2 3" xfId="7084"/>
    <cellStyle name="Output 3" xfId="7085"/>
    <cellStyle name="Output 3 2" xfId="7086"/>
    <cellStyle name="Output 4" xfId="7087"/>
    <cellStyle name="Output 4 2" xfId="7088"/>
    <cellStyle name="Output 5" xfId="7089"/>
    <cellStyle name="Output 5 2" xfId="7090"/>
    <cellStyle name="Output 6" xfId="7091"/>
    <cellStyle name="Output 6 2" xfId="7092"/>
    <cellStyle name="Output 7" xfId="7093"/>
    <cellStyle name="Output 7 2" xfId="7094"/>
    <cellStyle name="Output 8" xfId="7095"/>
    <cellStyle name="Paragraph text" xfId="7096"/>
    <cellStyle name="pb_page_heading_LS" xfId="7097"/>
    <cellStyle name="Percent" xfId="7569" builtinId="5"/>
    <cellStyle name="Percent [2]" xfId="7098"/>
    <cellStyle name="Percent [2] 2" xfId="7099"/>
    <cellStyle name="Percent [2] 2 2" xfId="7100"/>
    <cellStyle name="Percent [2] 3" xfId="7101"/>
    <cellStyle name="Percent [2] 3 2" xfId="7102"/>
    <cellStyle name="Percent [2] 4" xfId="7103"/>
    <cellStyle name="Percent 10" xfId="7104"/>
    <cellStyle name="Percent 10 2" xfId="7105"/>
    <cellStyle name="Percent 10 2 2" xfId="7106"/>
    <cellStyle name="Percent 10 3" xfId="7107"/>
    <cellStyle name="Percent 10 3 2" xfId="7108"/>
    <cellStyle name="Percent 11" xfId="7109"/>
    <cellStyle name="Percent 11 2" xfId="7110"/>
    <cellStyle name="Percent 12" xfId="7111"/>
    <cellStyle name="Percent 12 2" xfId="7112"/>
    <cellStyle name="Percent 13" xfId="7113"/>
    <cellStyle name="Percent 13 2" xfId="7114"/>
    <cellStyle name="Percent 14" xfId="7115"/>
    <cellStyle name="Percent 14 2" xfId="7116"/>
    <cellStyle name="Percent 14 2 2" xfId="7117"/>
    <cellStyle name="Percent 14 3" xfId="7118"/>
    <cellStyle name="Percent 15" xfId="7119"/>
    <cellStyle name="Percent 15 2" xfId="7120"/>
    <cellStyle name="Percent 15 2 2" xfId="7121"/>
    <cellStyle name="Percent 15 3" xfId="7122"/>
    <cellStyle name="Percent 16" xfId="7123"/>
    <cellStyle name="Percent 16 2" xfId="7124"/>
    <cellStyle name="Percent 16 3" xfId="7125"/>
    <cellStyle name="Percent 17" xfId="7126"/>
    <cellStyle name="Percent 17 2" xfId="7127"/>
    <cellStyle name="Percent 18" xfId="7128"/>
    <cellStyle name="Percent 18 2" xfId="7129"/>
    <cellStyle name="Percent 18 2 2" xfId="7130"/>
    <cellStyle name="Percent 18 2 2 2" xfId="7131"/>
    <cellStyle name="Percent 18 2 2 2 2" xfId="7132"/>
    <cellStyle name="Percent 18 2 2 3" xfId="7133"/>
    <cellStyle name="Percent 18 2 3" xfId="7134"/>
    <cellStyle name="Percent 18 2 3 2" xfId="7135"/>
    <cellStyle name="Percent 18 2 4" xfId="7136"/>
    <cellStyle name="Percent 18 3" xfId="7137"/>
    <cellStyle name="Percent 18 3 2" xfId="7138"/>
    <cellStyle name="Percent 18 4" xfId="7139"/>
    <cellStyle name="Percent 19" xfId="7140"/>
    <cellStyle name="Percent 19 2" xfId="7141"/>
    <cellStyle name="Percent 19 2 2" xfId="7142"/>
    <cellStyle name="Percent 19 3" xfId="7143"/>
    <cellStyle name="Percent 2" xfId="136"/>
    <cellStyle name="Percent 2 10" xfId="7144"/>
    <cellStyle name="Percent 2 2" xfId="7145"/>
    <cellStyle name="Percent 2 2 2" xfId="7146"/>
    <cellStyle name="Percent 2 2 2 2" xfId="7147"/>
    <cellStyle name="Percent 2 2 2 2 2" xfId="7148"/>
    <cellStyle name="Percent 2 2 2 2 3" xfId="7149"/>
    <cellStyle name="Percent 2 2 2 3" xfId="7150"/>
    <cellStyle name="Percent 2 2 2 4" xfId="7151"/>
    <cellStyle name="Percent 2 2 3" xfId="7152"/>
    <cellStyle name="Percent 2 2 3 2" xfId="7153"/>
    <cellStyle name="Percent 2 2 3 3" xfId="7154"/>
    <cellStyle name="Percent 2 2 4" xfId="7155"/>
    <cellStyle name="Percent 2 2 4 2" xfId="7156"/>
    <cellStyle name="Percent 2 2 4 3" xfId="7157"/>
    <cellStyle name="Percent 2 2 5" xfId="7158"/>
    <cellStyle name="Percent 2 2 5 2" xfId="7159"/>
    <cellStyle name="Percent 2 2 5 3" xfId="7160"/>
    <cellStyle name="Percent 2 2 6" xfId="7161"/>
    <cellStyle name="Percent 2 2 6 2" xfId="7162"/>
    <cellStyle name="Percent 2 2 6 3" xfId="7163"/>
    <cellStyle name="Percent 2 3" xfId="7164"/>
    <cellStyle name="Percent 2 3 2" xfId="7165"/>
    <cellStyle name="Percent 2 3 2 2" xfId="7166"/>
    <cellStyle name="Percent 2 3 2 3" xfId="7167"/>
    <cellStyle name="Percent 2 3 3" xfId="7168"/>
    <cellStyle name="Percent 2 3 3 2" xfId="7169"/>
    <cellStyle name="Percent 2 3 4" xfId="7170"/>
    <cellStyle name="Percent 2 4" xfId="7171"/>
    <cellStyle name="Percent 2 4 2" xfId="7172"/>
    <cellStyle name="Percent 2 4 3" xfId="7173"/>
    <cellStyle name="Percent 2 5" xfId="7174"/>
    <cellStyle name="Percent 2 5 2" xfId="7175"/>
    <cellStyle name="Percent 2 5 3" xfId="7176"/>
    <cellStyle name="Percent 2 6" xfId="7177"/>
    <cellStyle name="Percent 2 6 2" xfId="7178"/>
    <cellStyle name="Percent 2 6 3" xfId="7179"/>
    <cellStyle name="Percent 2 7" xfId="7180"/>
    <cellStyle name="Percent 2 8" xfId="7181"/>
    <cellStyle name="Percent 2 9" xfId="7182"/>
    <cellStyle name="Percent 20" xfId="7183"/>
    <cellStyle name="Percent 20 2" xfId="7184"/>
    <cellStyle name="Percent 20 2 2" xfId="7185"/>
    <cellStyle name="Percent 20 3" xfId="7186"/>
    <cellStyle name="Percent 21" xfId="7187"/>
    <cellStyle name="Percent 21 2" xfId="7188"/>
    <cellStyle name="Percent 22" xfId="7189"/>
    <cellStyle name="Percent 22 2" xfId="7190"/>
    <cellStyle name="Percent 23" xfId="7191"/>
    <cellStyle name="Percent 24" xfId="7192"/>
    <cellStyle name="Percent 25" xfId="7193"/>
    <cellStyle name="Percent 26" xfId="7194"/>
    <cellStyle name="Percent 27" xfId="7195"/>
    <cellStyle name="Percent 28" xfId="7196"/>
    <cellStyle name="Percent 29" xfId="7197"/>
    <cellStyle name="Percent 3" xfId="772"/>
    <cellStyle name="Percent 3 2" xfId="7198"/>
    <cellStyle name="Percent 3 2 2" xfId="7199"/>
    <cellStyle name="Percent 3 2 2 2" xfId="7200"/>
    <cellStyle name="Percent 3 2 2 3" xfId="7201"/>
    <cellStyle name="Percent 3 2 3" xfId="7202"/>
    <cellStyle name="Percent 3 3" xfId="7203"/>
    <cellStyle name="Percent 3 3 2" xfId="7204"/>
    <cellStyle name="Percent 3 3 2 2" xfId="7205"/>
    <cellStyle name="Percent 3 3 3" xfId="7206"/>
    <cellStyle name="Percent 3 4" xfId="7207"/>
    <cellStyle name="Percent 3 4 2" xfId="7208"/>
    <cellStyle name="Percent 3 4 3" xfId="7209"/>
    <cellStyle name="Percent 3 5" xfId="7210"/>
    <cellStyle name="Percent 3 5 2" xfId="7211"/>
    <cellStyle name="Percent 3 6" xfId="7212"/>
    <cellStyle name="Percent 3 7" xfId="7213"/>
    <cellStyle name="Percent 30" xfId="7214"/>
    <cellStyle name="Percent 31" xfId="7215"/>
    <cellStyle name="Percent 32" xfId="7216"/>
    <cellStyle name="Percent 4" xfId="785"/>
    <cellStyle name="Percent 4 2" xfId="1198"/>
    <cellStyle name="Percent 5" xfId="787"/>
    <cellStyle name="Percent 5 2" xfId="7217"/>
    <cellStyle name="Percent 6" xfId="7218"/>
    <cellStyle name="Percent 6 2" xfId="7219"/>
    <cellStyle name="Percent 6 2 2" xfId="7220"/>
    <cellStyle name="Percent 6 2 3" xfId="7221"/>
    <cellStyle name="Percent 6 3" xfId="7222"/>
    <cellStyle name="Percent 6 3 2" xfId="7223"/>
    <cellStyle name="Percent 7" xfId="7224"/>
    <cellStyle name="Percent 7 2" xfId="7225"/>
    <cellStyle name="Percent 7 3" xfId="7226"/>
    <cellStyle name="Percent 7 3 2" xfId="7227"/>
    <cellStyle name="Percent 8" xfId="7228"/>
    <cellStyle name="Percent 8 2" xfId="7229"/>
    <cellStyle name="Percent 9" xfId="7230"/>
    <cellStyle name="Percent 9 2" xfId="7231"/>
    <cellStyle name="Percent2" xfId="7232"/>
    <cellStyle name="Red Text" xfId="7233"/>
    <cellStyle name="Remote" xfId="7234"/>
    <cellStyle name="Revenue" xfId="7235"/>
    <cellStyle name="RevList" xfId="7236"/>
    <cellStyle name="s]_x000d__x000a_spooler=no_x000d__x000a_LOAD=C:\CONTROL\VIRUSCAN\VSHWIN.EXE_x000d__x000a_run=_x000d__x000a_Beep=yes_x000d__x000a_NullPort=None_x000d__x000a_BorderWidth=3_x000d__x000a_CursorBlinkRate=530_x000d_" xfId="7237"/>
    <cellStyle name="s]_x000d__x000a_spooler=no_x000d__x000a_LOAD=C:\CONTROL\VIRUSCAN\VSHWIN.EXE_x000d__x000a_run=_x000d__x000a_Beep=yes_x000d__x000a_NullPort=None_x000d__x000a_BorderWidth=3_x000d__x000a_CursorBlinkRate=530_x000d_ 2" xfId="7238"/>
    <cellStyle name="SAPBEXaggData" xfId="71"/>
    <cellStyle name="SAPBEXaggData 2" xfId="349"/>
    <cellStyle name="SAPBEXaggData 2 2" xfId="412"/>
    <cellStyle name="SAPBEXaggData 2 2 2" xfId="889"/>
    <cellStyle name="SAPBEXaggData 2 2 3" xfId="7239"/>
    <cellStyle name="SAPBEXaggData 2 3" xfId="443"/>
    <cellStyle name="SAPBEXaggData 2 3 2" xfId="920"/>
    <cellStyle name="SAPBEXaggData 2 4" xfId="828"/>
    <cellStyle name="SAPBEXaggData 3" xfId="417"/>
    <cellStyle name="SAPBEXaggData 3 2" xfId="894"/>
    <cellStyle name="SAPBEXaggData 3 3" xfId="7240"/>
    <cellStyle name="SAPBEXaggData 4" xfId="790"/>
    <cellStyle name="SAPBEXaggData 5" xfId="7241"/>
    <cellStyle name="SAPBEXaggData 6" xfId="7242"/>
    <cellStyle name="SAPBEXaggData_DATA-12moDEC2010 Cap Targets" xfId="7243"/>
    <cellStyle name="SAPBEXaggDataEmph" xfId="72"/>
    <cellStyle name="SAPBEXaggDataEmph 2" xfId="350"/>
    <cellStyle name="SAPBEXaggDataEmph 2 2" xfId="451"/>
    <cellStyle name="SAPBEXaggDataEmph 2 2 2" xfId="928"/>
    <cellStyle name="SAPBEXaggDataEmph 2 3" xfId="526"/>
    <cellStyle name="SAPBEXaggDataEmph 2 3 2" xfId="982"/>
    <cellStyle name="SAPBEXaggDataEmph 2 4" xfId="603"/>
    <cellStyle name="SAPBEXaggDataEmph 2 4 2" xfId="1059"/>
    <cellStyle name="SAPBEXaggDataEmph 2 5" xfId="419"/>
    <cellStyle name="SAPBEXaggDataEmph 2 5 2" xfId="896"/>
    <cellStyle name="SAPBEXaggDataEmph 2 6" xfId="829"/>
    <cellStyle name="SAPBEXaggDataEmph 3" xfId="404"/>
    <cellStyle name="SAPBEXaggDataEmph 3 2" xfId="494"/>
    <cellStyle name="SAPBEXaggDataEmph 3 2 2" xfId="971"/>
    <cellStyle name="SAPBEXaggDataEmph 3 3" xfId="578"/>
    <cellStyle name="SAPBEXaggDataEmph 3 3 2" xfId="1034"/>
    <cellStyle name="SAPBEXaggDataEmph 3 4" xfId="644"/>
    <cellStyle name="SAPBEXaggDataEmph 3 4 2" xfId="1100"/>
    <cellStyle name="SAPBEXaggDataEmph 3 5" xfId="698"/>
    <cellStyle name="SAPBEXaggDataEmph 3 5 2" xfId="1154"/>
    <cellStyle name="SAPBEXaggDataEmph 3 6" xfId="883"/>
    <cellStyle name="SAPBEXaggDataEmph 4" xfId="502"/>
    <cellStyle name="SAPBEXaggDataEmph 4 2" xfId="583"/>
    <cellStyle name="SAPBEXaggDataEmph 4 2 2" xfId="1039"/>
    <cellStyle name="SAPBEXaggDataEmph 4 3" xfId="648"/>
    <cellStyle name="SAPBEXaggDataEmph 4 3 2" xfId="1104"/>
    <cellStyle name="SAPBEXaggDataEmph 4 4" xfId="703"/>
    <cellStyle name="SAPBEXaggDataEmph 4 4 2" xfId="1159"/>
    <cellStyle name="SAPBEXaggDataEmph 5" xfId="791"/>
    <cellStyle name="SAPBEXaggExc1" xfId="73"/>
    <cellStyle name="SAPBEXaggExc1Emph" xfId="74"/>
    <cellStyle name="SAPBEXaggExc2" xfId="75"/>
    <cellStyle name="SAPBEXaggExc2Emph" xfId="76"/>
    <cellStyle name="SAPBEXaggItem" xfId="77"/>
    <cellStyle name="SAPBEXaggItem 2" xfId="351"/>
    <cellStyle name="SAPBEXaggItem 2 2" xfId="527"/>
    <cellStyle name="SAPBEXaggItem 2 2 2" xfId="983"/>
    <cellStyle name="SAPBEXaggItem 2 3" xfId="423"/>
    <cellStyle name="SAPBEXaggItem 2 3 2" xfId="900"/>
    <cellStyle name="SAPBEXaggItem 2 4" xfId="830"/>
    <cellStyle name="SAPBEXaggItem 3" xfId="447"/>
    <cellStyle name="SAPBEXaggItem 3 2" xfId="924"/>
    <cellStyle name="SAPBEXaggItem 4" xfId="792"/>
    <cellStyle name="SAPBEXaggItem 5" xfId="7244"/>
    <cellStyle name="SAPBEXaggItemX" xfId="78"/>
    <cellStyle name="SAPBEXaggItemX 2" xfId="352"/>
    <cellStyle name="SAPBEXaggItemX 2 2" xfId="452"/>
    <cellStyle name="SAPBEXaggItemX 2 2 2" xfId="929"/>
    <cellStyle name="SAPBEXaggItemX 2 3" xfId="528"/>
    <cellStyle name="SAPBEXaggItemX 2 3 2" xfId="984"/>
    <cellStyle name="SAPBEXaggItemX 2 4" xfId="604"/>
    <cellStyle name="SAPBEXaggItemX 2 4 2" xfId="1060"/>
    <cellStyle name="SAPBEXaggItemX 2 5" xfId="418"/>
    <cellStyle name="SAPBEXaggItemX 2 5 2" xfId="895"/>
    <cellStyle name="SAPBEXaggItemX 2 6" xfId="831"/>
    <cellStyle name="SAPBEXaggItemX 3" xfId="403"/>
    <cellStyle name="SAPBEXaggItemX 3 2" xfId="493"/>
    <cellStyle name="SAPBEXaggItemX 3 2 2" xfId="970"/>
    <cellStyle name="SAPBEXaggItemX 3 3" xfId="577"/>
    <cellStyle name="SAPBEXaggItemX 3 3 2" xfId="1033"/>
    <cellStyle name="SAPBEXaggItemX 3 4" xfId="643"/>
    <cellStyle name="SAPBEXaggItemX 3 4 2" xfId="1099"/>
    <cellStyle name="SAPBEXaggItemX 3 5" xfId="697"/>
    <cellStyle name="SAPBEXaggItemX 3 5 2" xfId="1153"/>
    <cellStyle name="SAPBEXaggItemX 3 6" xfId="882"/>
    <cellStyle name="SAPBEXaggItemX 4" xfId="520"/>
    <cellStyle name="SAPBEXaggItemX 4 2" xfId="599"/>
    <cellStyle name="SAPBEXaggItemX 4 2 2" xfId="1055"/>
    <cellStyle name="SAPBEXaggItemX 4 3" xfId="664"/>
    <cellStyle name="SAPBEXaggItemX 4 3 2" xfId="1120"/>
    <cellStyle name="SAPBEXaggItemX 4 4" xfId="719"/>
    <cellStyle name="SAPBEXaggItemX 4 4 2" xfId="1175"/>
    <cellStyle name="SAPBEXaggItemX 5" xfId="793"/>
    <cellStyle name="SAPBEXaggItemX 6" xfId="7245"/>
    <cellStyle name="SAPBEXchaText" xfId="79"/>
    <cellStyle name="SAPBEXchaText 2" xfId="353"/>
    <cellStyle name="SAPBEXchaText 2 2" xfId="529"/>
    <cellStyle name="SAPBEXchaText 2 2 2" xfId="985"/>
    <cellStyle name="SAPBEXchaText 2 3" xfId="410"/>
    <cellStyle name="SAPBEXchaText 2 3 2" xfId="887"/>
    <cellStyle name="SAPBEXchaText 2 4" xfId="832"/>
    <cellStyle name="SAPBEXchaText 3" xfId="416"/>
    <cellStyle name="SAPBEXchaText 3 2" xfId="893"/>
    <cellStyle name="SAPBEXchaText 4" xfId="794"/>
    <cellStyle name="SAPBEXchaText 4 2" xfId="7246"/>
    <cellStyle name="SAPBEXchaText 5" xfId="7247"/>
    <cellStyle name="SAPBEXchaText_Budget Consolidation by Balancing Acct v1" xfId="7248"/>
    <cellStyle name="SAPBEXColoum_Header_SA" xfId="80"/>
    <cellStyle name="SAPBEXexcBad7" xfId="81"/>
    <cellStyle name="SAPBEXexcBad7 2" xfId="354"/>
    <cellStyle name="SAPBEXexcBad7 2 2" xfId="453"/>
    <cellStyle name="SAPBEXexcBad7 2 2 2" xfId="930"/>
    <cellStyle name="SAPBEXexcBad7 2 3" xfId="530"/>
    <cellStyle name="SAPBEXexcBad7 2 3 2" xfId="986"/>
    <cellStyle name="SAPBEXexcBad7 2 4" xfId="605"/>
    <cellStyle name="SAPBEXexcBad7 2 4 2" xfId="1061"/>
    <cellStyle name="SAPBEXexcBad7 2 5" xfId="442"/>
    <cellStyle name="SAPBEXexcBad7 2 5 2" xfId="919"/>
    <cellStyle name="SAPBEXexcBad7 2 6" xfId="833"/>
    <cellStyle name="SAPBEXexcBad7 3" xfId="402"/>
    <cellStyle name="SAPBEXexcBad7 3 2" xfId="492"/>
    <cellStyle name="SAPBEXexcBad7 3 2 2" xfId="969"/>
    <cellStyle name="SAPBEXexcBad7 3 3" xfId="576"/>
    <cellStyle name="SAPBEXexcBad7 3 3 2" xfId="1032"/>
    <cellStyle name="SAPBEXexcBad7 3 4" xfId="642"/>
    <cellStyle name="SAPBEXexcBad7 3 4 2" xfId="1098"/>
    <cellStyle name="SAPBEXexcBad7 3 5" xfId="696"/>
    <cellStyle name="SAPBEXexcBad7 3 5 2" xfId="1152"/>
    <cellStyle name="SAPBEXexcBad7 3 6" xfId="881"/>
    <cellStyle name="SAPBEXexcBad7 4" xfId="501"/>
    <cellStyle name="SAPBEXexcBad7 4 2" xfId="582"/>
    <cellStyle name="SAPBEXexcBad7 4 2 2" xfId="1038"/>
    <cellStyle name="SAPBEXexcBad7 4 3" xfId="647"/>
    <cellStyle name="SAPBEXexcBad7 4 3 2" xfId="1103"/>
    <cellStyle name="SAPBEXexcBad7 4 4" xfId="702"/>
    <cellStyle name="SAPBEXexcBad7 4 4 2" xfId="1158"/>
    <cellStyle name="SAPBEXexcBad7 5" xfId="795"/>
    <cellStyle name="SAPBEXexcBad7 6" xfId="7249"/>
    <cellStyle name="SAPBEXexcBad8" xfId="82"/>
    <cellStyle name="SAPBEXexcBad8 2" xfId="355"/>
    <cellStyle name="SAPBEXexcBad8 2 2" xfId="454"/>
    <cellStyle name="SAPBEXexcBad8 2 2 2" xfId="931"/>
    <cellStyle name="SAPBEXexcBad8 2 3" xfId="531"/>
    <cellStyle name="SAPBEXexcBad8 2 3 2" xfId="987"/>
    <cellStyle name="SAPBEXexcBad8 2 4" xfId="606"/>
    <cellStyle name="SAPBEXexcBad8 2 4 2" xfId="1062"/>
    <cellStyle name="SAPBEXexcBad8 2 5" xfId="440"/>
    <cellStyle name="SAPBEXexcBad8 2 5 2" xfId="917"/>
    <cellStyle name="SAPBEXexcBad8 2 6" xfId="834"/>
    <cellStyle name="SAPBEXexcBad8 3" xfId="401"/>
    <cellStyle name="SAPBEXexcBad8 3 2" xfId="491"/>
    <cellStyle name="SAPBEXexcBad8 3 2 2" xfId="968"/>
    <cellStyle name="SAPBEXexcBad8 3 3" xfId="575"/>
    <cellStyle name="SAPBEXexcBad8 3 3 2" xfId="1031"/>
    <cellStyle name="SAPBEXexcBad8 3 4" xfId="641"/>
    <cellStyle name="SAPBEXexcBad8 3 4 2" xfId="1097"/>
    <cellStyle name="SAPBEXexcBad8 3 5" xfId="695"/>
    <cellStyle name="SAPBEXexcBad8 3 5 2" xfId="1151"/>
    <cellStyle name="SAPBEXexcBad8 3 6" xfId="880"/>
    <cellStyle name="SAPBEXexcBad8 4" xfId="518"/>
    <cellStyle name="SAPBEXexcBad8 4 2" xfId="597"/>
    <cellStyle name="SAPBEXexcBad8 4 2 2" xfId="1053"/>
    <cellStyle name="SAPBEXexcBad8 4 3" xfId="662"/>
    <cellStyle name="SAPBEXexcBad8 4 3 2" xfId="1118"/>
    <cellStyle name="SAPBEXexcBad8 4 4" xfId="717"/>
    <cellStyle name="SAPBEXexcBad8 4 4 2" xfId="1173"/>
    <cellStyle name="SAPBEXexcBad8 5" xfId="796"/>
    <cellStyle name="SAPBEXexcBad8 6" xfId="7250"/>
    <cellStyle name="SAPBEXexcBad9" xfId="83"/>
    <cellStyle name="SAPBEXexcBad9 2" xfId="356"/>
    <cellStyle name="SAPBEXexcBad9 2 2" xfId="455"/>
    <cellStyle name="SAPBEXexcBad9 2 2 2" xfId="932"/>
    <cellStyle name="SAPBEXexcBad9 2 3" xfId="532"/>
    <cellStyle name="SAPBEXexcBad9 2 3 2" xfId="988"/>
    <cellStyle name="SAPBEXexcBad9 2 4" xfId="607"/>
    <cellStyle name="SAPBEXexcBad9 2 4 2" xfId="1063"/>
    <cellStyle name="SAPBEXexcBad9 2 5" xfId="439"/>
    <cellStyle name="SAPBEXexcBad9 2 5 2" xfId="916"/>
    <cellStyle name="SAPBEXexcBad9 2 6" xfId="835"/>
    <cellStyle name="SAPBEXexcBad9 3" xfId="400"/>
    <cellStyle name="SAPBEXexcBad9 3 2" xfId="490"/>
    <cellStyle name="SAPBEXexcBad9 3 2 2" xfId="967"/>
    <cellStyle name="SAPBEXexcBad9 3 3" xfId="574"/>
    <cellStyle name="SAPBEXexcBad9 3 3 2" xfId="1030"/>
    <cellStyle name="SAPBEXexcBad9 3 4" xfId="640"/>
    <cellStyle name="SAPBEXexcBad9 3 4 2" xfId="1096"/>
    <cellStyle name="SAPBEXexcBad9 3 5" xfId="694"/>
    <cellStyle name="SAPBEXexcBad9 3 5 2" xfId="1150"/>
    <cellStyle name="SAPBEXexcBad9 3 6" xfId="879"/>
    <cellStyle name="SAPBEXexcBad9 4" xfId="525"/>
    <cellStyle name="SAPBEXexcBad9 4 2" xfId="602"/>
    <cellStyle name="SAPBEXexcBad9 4 2 2" xfId="1058"/>
    <cellStyle name="SAPBEXexcBad9 4 3" xfId="667"/>
    <cellStyle name="SAPBEXexcBad9 4 3 2" xfId="1123"/>
    <cellStyle name="SAPBEXexcBad9 4 4" xfId="722"/>
    <cellStyle name="SAPBEXexcBad9 4 4 2" xfId="1178"/>
    <cellStyle name="SAPBEXexcBad9 5" xfId="797"/>
    <cellStyle name="SAPBEXexcBad9 6" xfId="7251"/>
    <cellStyle name="SAPBEXexcCritical4" xfId="84"/>
    <cellStyle name="SAPBEXexcCritical4 2" xfId="357"/>
    <cellStyle name="SAPBEXexcCritical4 2 2" xfId="456"/>
    <cellStyle name="SAPBEXexcCritical4 2 2 2" xfId="933"/>
    <cellStyle name="SAPBEXexcCritical4 2 3" xfId="533"/>
    <cellStyle name="SAPBEXexcCritical4 2 3 2" xfId="989"/>
    <cellStyle name="SAPBEXexcCritical4 2 4" xfId="608"/>
    <cellStyle name="SAPBEXexcCritical4 2 4 2" xfId="1064"/>
    <cellStyle name="SAPBEXexcCritical4 2 5" xfId="438"/>
    <cellStyle name="SAPBEXexcCritical4 2 5 2" xfId="915"/>
    <cellStyle name="SAPBEXexcCritical4 2 6" xfId="836"/>
    <cellStyle name="SAPBEXexcCritical4 3" xfId="399"/>
    <cellStyle name="SAPBEXexcCritical4 3 2" xfId="489"/>
    <cellStyle name="SAPBEXexcCritical4 3 2 2" xfId="966"/>
    <cellStyle name="SAPBEXexcCritical4 3 3" xfId="573"/>
    <cellStyle name="SAPBEXexcCritical4 3 3 2" xfId="1029"/>
    <cellStyle name="SAPBEXexcCritical4 3 4" xfId="639"/>
    <cellStyle name="SAPBEXexcCritical4 3 4 2" xfId="1095"/>
    <cellStyle name="SAPBEXexcCritical4 3 5" xfId="693"/>
    <cellStyle name="SAPBEXexcCritical4 3 5 2" xfId="1149"/>
    <cellStyle name="SAPBEXexcCritical4 3 6" xfId="878"/>
    <cellStyle name="SAPBEXexcCritical4 4" xfId="519"/>
    <cellStyle name="SAPBEXexcCritical4 4 2" xfId="598"/>
    <cellStyle name="SAPBEXexcCritical4 4 2 2" xfId="1054"/>
    <cellStyle name="SAPBEXexcCritical4 4 3" xfId="663"/>
    <cellStyle name="SAPBEXexcCritical4 4 3 2" xfId="1119"/>
    <cellStyle name="SAPBEXexcCritical4 4 4" xfId="718"/>
    <cellStyle name="SAPBEXexcCritical4 4 4 2" xfId="1174"/>
    <cellStyle name="SAPBEXexcCritical4 5" xfId="798"/>
    <cellStyle name="SAPBEXexcCritical4 6" xfId="7252"/>
    <cellStyle name="SAPBEXexcCritical5" xfId="85"/>
    <cellStyle name="SAPBEXexcCritical5 2" xfId="358"/>
    <cellStyle name="SAPBEXexcCritical5 2 2" xfId="457"/>
    <cellStyle name="SAPBEXexcCritical5 2 2 2" xfId="934"/>
    <cellStyle name="SAPBEXexcCritical5 2 3" xfId="534"/>
    <cellStyle name="SAPBEXexcCritical5 2 3 2" xfId="990"/>
    <cellStyle name="SAPBEXexcCritical5 2 4" xfId="609"/>
    <cellStyle name="SAPBEXexcCritical5 2 4 2" xfId="1065"/>
    <cellStyle name="SAPBEXexcCritical5 2 5" xfId="437"/>
    <cellStyle name="SAPBEXexcCritical5 2 5 2" xfId="914"/>
    <cellStyle name="SAPBEXexcCritical5 2 6" xfId="837"/>
    <cellStyle name="SAPBEXexcCritical5 3" xfId="398"/>
    <cellStyle name="SAPBEXexcCritical5 3 2" xfId="488"/>
    <cellStyle name="SAPBEXexcCritical5 3 2 2" xfId="965"/>
    <cellStyle name="SAPBEXexcCritical5 3 3" xfId="572"/>
    <cellStyle name="SAPBEXexcCritical5 3 3 2" xfId="1028"/>
    <cellStyle name="SAPBEXexcCritical5 3 4" xfId="638"/>
    <cellStyle name="SAPBEXexcCritical5 3 4 2" xfId="1094"/>
    <cellStyle name="SAPBEXexcCritical5 3 5" xfId="692"/>
    <cellStyle name="SAPBEXexcCritical5 3 5 2" xfId="1148"/>
    <cellStyle name="SAPBEXexcCritical5 3 6" xfId="877"/>
    <cellStyle name="SAPBEXexcCritical5 4" xfId="523"/>
    <cellStyle name="SAPBEXexcCritical5 4 2" xfId="600"/>
    <cellStyle name="SAPBEXexcCritical5 4 2 2" xfId="1056"/>
    <cellStyle name="SAPBEXexcCritical5 4 3" xfId="665"/>
    <cellStyle name="SAPBEXexcCritical5 4 3 2" xfId="1121"/>
    <cellStyle name="SAPBEXexcCritical5 4 4" xfId="720"/>
    <cellStyle name="SAPBEXexcCritical5 4 4 2" xfId="1176"/>
    <cellStyle name="SAPBEXexcCritical5 5" xfId="799"/>
    <cellStyle name="SAPBEXexcCritical5 6" xfId="7253"/>
    <cellStyle name="SAPBEXexcCritical6" xfId="86"/>
    <cellStyle name="SAPBEXexcCritical6 2" xfId="359"/>
    <cellStyle name="SAPBEXexcCritical6 2 2" xfId="458"/>
    <cellStyle name="SAPBEXexcCritical6 2 2 2" xfId="935"/>
    <cellStyle name="SAPBEXexcCritical6 2 3" xfId="535"/>
    <cellStyle name="SAPBEXexcCritical6 2 3 2" xfId="991"/>
    <cellStyle name="SAPBEXexcCritical6 2 4" xfId="610"/>
    <cellStyle name="SAPBEXexcCritical6 2 4 2" xfId="1066"/>
    <cellStyle name="SAPBEXexcCritical6 2 5" xfId="436"/>
    <cellStyle name="SAPBEXexcCritical6 2 5 2" xfId="913"/>
    <cellStyle name="SAPBEXexcCritical6 2 6" xfId="838"/>
    <cellStyle name="SAPBEXexcCritical6 3" xfId="397"/>
    <cellStyle name="SAPBEXexcCritical6 3 2" xfId="487"/>
    <cellStyle name="SAPBEXexcCritical6 3 2 2" xfId="964"/>
    <cellStyle name="SAPBEXexcCritical6 3 3" xfId="571"/>
    <cellStyle name="SAPBEXexcCritical6 3 3 2" xfId="1027"/>
    <cellStyle name="SAPBEXexcCritical6 3 4" xfId="637"/>
    <cellStyle name="SAPBEXexcCritical6 3 4 2" xfId="1093"/>
    <cellStyle name="SAPBEXexcCritical6 3 5" xfId="691"/>
    <cellStyle name="SAPBEXexcCritical6 3 5 2" xfId="1147"/>
    <cellStyle name="SAPBEXexcCritical6 3 6" xfId="876"/>
    <cellStyle name="SAPBEXexcCritical6 4" xfId="517"/>
    <cellStyle name="SAPBEXexcCritical6 4 2" xfId="596"/>
    <cellStyle name="SAPBEXexcCritical6 4 2 2" xfId="1052"/>
    <cellStyle name="SAPBEXexcCritical6 4 3" xfId="661"/>
    <cellStyle name="SAPBEXexcCritical6 4 3 2" xfId="1117"/>
    <cellStyle name="SAPBEXexcCritical6 4 4" xfId="716"/>
    <cellStyle name="SAPBEXexcCritical6 4 4 2" xfId="1172"/>
    <cellStyle name="SAPBEXexcCritical6 5" xfId="800"/>
    <cellStyle name="SAPBEXexcCritical6 6" xfId="7254"/>
    <cellStyle name="SAPBEXexcGood1" xfId="87"/>
    <cellStyle name="SAPBEXexcGood1 2" xfId="360"/>
    <cellStyle name="SAPBEXexcGood1 2 2" xfId="459"/>
    <cellStyle name="SAPBEXexcGood1 2 2 2" xfId="936"/>
    <cellStyle name="SAPBEXexcGood1 2 3" xfId="536"/>
    <cellStyle name="SAPBEXexcGood1 2 3 2" xfId="992"/>
    <cellStyle name="SAPBEXexcGood1 2 4" xfId="611"/>
    <cellStyle name="SAPBEXexcGood1 2 4 2" xfId="1067"/>
    <cellStyle name="SAPBEXexcGood1 2 5" xfId="435"/>
    <cellStyle name="SAPBEXexcGood1 2 5 2" xfId="912"/>
    <cellStyle name="SAPBEXexcGood1 2 6" xfId="839"/>
    <cellStyle name="SAPBEXexcGood1 3" xfId="396"/>
    <cellStyle name="SAPBEXexcGood1 3 2" xfId="486"/>
    <cellStyle name="SAPBEXexcGood1 3 2 2" xfId="963"/>
    <cellStyle name="SAPBEXexcGood1 3 3" xfId="570"/>
    <cellStyle name="SAPBEXexcGood1 3 3 2" xfId="1026"/>
    <cellStyle name="SAPBEXexcGood1 3 4" xfId="636"/>
    <cellStyle name="SAPBEXexcGood1 3 4 2" xfId="1092"/>
    <cellStyle name="SAPBEXexcGood1 3 5" xfId="690"/>
    <cellStyle name="SAPBEXexcGood1 3 5 2" xfId="1146"/>
    <cellStyle name="SAPBEXexcGood1 3 6" xfId="875"/>
    <cellStyle name="SAPBEXexcGood1 4" xfId="513"/>
    <cellStyle name="SAPBEXexcGood1 4 2" xfId="594"/>
    <cellStyle name="SAPBEXexcGood1 4 2 2" xfId="1050"/>
    <cellStyle name="SAPBEXexcGood1 4 3" xfId="659"/>
    <cellStyle name="SAPBEXexcGood1 4 3 2" xfId="1115"/>
    <cellStyle name="SAPBEXexcGood1 4 4" xfId="714"/>
    <cellStyle name="SAPBEXexcGood1 4 4 2" xfId="1170"/>
    <cellStyle name="SAPBEXexcGood1 5" xfId="801"/>
    <cellStyle name="SAPBEXexcGood1 6" xfId="7255"/>
    <cellStyle name="SAPBEXexcGood2" xfId="88"/>
    <cellStyle name="SAPBEXexcGood2 2" xfId="361"/>
    <cellStyle name="SAPBEXexcGood2 2 2" xfId="460"/>
    <cellStyle name="SAPBEXexcGood2 2 2 2" xfId="937"/>
    <cellStyle name="SAPBEXexcGood2 2 3" xfId="537"/>
    <cellStyle name="SAPBEXexcGood2 2 3 2" xfId="993"/>
    <cellStyle name="SAPBEXexcGood2 2 4" xfId="612"/>
    <cellStyle name="SAPBEXexcGood2 2 4 2" xfId="1068"/>
    <cellStyle name="SAPBEXexcGood2 2 5" xfId="413"/>
    <cellStyle name="SAPBEXexcGood2 2 5 2" xfId="890"/>
    <cellStyle name="SAPBEXexcGood2 2 6" xfId="840"/>
    <cellStyle name="SAPBEXexcGood2 3" xfId="395"/>
    <cellStyle name="SAPBEXexcGood2 3 2" xfId="485"/>
    <cellStyle name="SAPBEXexcGood2 3 2 2" xfId="962"/>
    <cellStyle name="SAPBEXexcGood2 3 3" xfId="569"/>
    <cellStyle name="SAPBEXexcGood2 3 3 2" xfId="1025"/>
    <cellStyle name="SAPBEXexcGood2 3 4" xfId="635"/>
    <cellStyle name="SAPBEXexcGood2 3 4 2" xfId="1091"/>
    <cellStyle name="SAPBEXexcGood2 3 5" xfId="689"/>
    <cellStyle name="SAPBEXexcGood2 3 5 2" xfId="1145"/>
    <cellStyle name="SAPBEXexcGood2 3 6" xfId="874"/>
    <cellStyle name="SAPBEXexcGood2 4" xfId="524"/>
    <cellStyle name="SAPBEXexcGood2 4 2" xfId="601"/>
    <cellStyle name="SAPBEXexcGood2 4 2 2" xfId="1057"/>
    <cellStyle name="SAPBEXexcGood2 4 3" xfId="666"/>
    <cellStyle name="SAPBEXexcGood2 4 3 2" xfId="1122"/>
    <cellStyle name="SAPBEXexcGood2 4 4" xfId="721"/>
    <cellStyle name="SAPBEXexcGood2 4 4 2" xfId="1177"/>
    <cellStyle name="SAPBEXexcGood2 5" xfId="802"/>
    <cellStyle name="SAPBEXexcGood2 6" xfId="7256"/>
    <cellStyle name="SAPBEXexcGood3" xfId="89"/>
    <cellStyle name="SAPBEXexcGood3 2" xfId="362"/>
    <cellStyle name="SAPBEXexcGood3 2 2" xfId="461"/>
    <cellStyle name="SAPBEXexcGood3 2 2 2" xfId="938"/>
    <cellStyle name="SAPBEXexcGood3 2 3" xfId="538"/>
    <cellStyle name="SAPBEXexcGood3 2 3 2" xfId="994"/>
    <cellStyle name="SAPBEXexcGood3 2 4" xfId="613"/>
    <cellStyle name="SAPBEXexcGood3 2 4 2" xfId="1069"/>
    <cellStyle name="SAPBEXexcGood3 2 5" xfId="432"/>
    <cellStyle name="SAPBEXexcGood3 2 5 2" xfId="909"/>
    <cellStyle name="SAPBEXexcGood3 2 6" xfId="841"/>
    <cellStyle name="SAPBEXexcGood3 3" xfId="394"/>
    <cellStyle name="SAPBEXexcGood3 3 2" xfId="484"/>
    <cellStyle name="SAPBEXexcGood3 3 2 2" xfId="961"/>
    <cellStyle name="SAPBEXexcGood3 3 3" xfId="568"/>
    <cellStyle name="SAPBEXexcGood3 3 3 2" xfId="1024"/>
    <cellStyle name="SAPBEXexcGood3 3 4" xfId="634"/>
    <cellStyle name="SAPBEXexcGood3 3 4 2" xfId="1090"/>
    <cellStyle name="SAPBEXexcGood3 3 5" xfId="688"/>
    <cellStyle name="SAPBEXexcGood3 3 5 2" xfId="1144"/>
    <cellStyle name="SAPBEXexcGood3 3 6" xfId="873"/>
    <cellStyle name="SAPBEXexcGood3 4" xfId="516"/>
    <cellStyle name="SAPBEXexcGood3 4 2" xfId="595"/>
    <cellStyle name="SAPBEXexcGood3 4 2 2" xfId="1051"/>
    <cellStyle name="SAPBEXexcGood3 4 3" xfId="660"/>
    <cellStyle name="SAPBEXexcGood3 4 3 2" xfId="1116"/>
    <cellStyle name="SAPBEXexcGood3 4 4" xfId="715"/>
    <cellStyle name="SAPBEXexcGood3 4 4 2" xfId="1171"/>
    <cellStyle name="SAPBEXexcGood3 5" xfId="803"/>
    <cellStyle name="SAPBEXexcGood3 6" xfId="7257"/>
    <cellStyle name="SAPBEXfilterDrill" xfId="90"/>
    <cellStyle name="SAPBEXfilterDrill 2" xfId="363"/>
    <cellStyle name="SAPBEXfilterDrill 2 2" xfId="539"/>
    <cellStyle name="SAPBEXfilterDrill 2 2 2" xfId="995"/>
    <cellStyle name="SAPBEXfilterDrill 2 3" xfId="431"/>
    <cellStyle name="SAPBEXfilterDrill 2 3 2" xfId="908"/>
    <cellStyle name="SAPBEXfilterDrill 2 4" xfId="842"/>
    <cellStyle name="SAPBEXfilterDrill 3" xfId="448"/>
    <cellStyle name="SAPBEXfilterDrill 3 2" xfId="925"/>
    <cellStyle name="SAPBEXfilterDrill 4" xfId="804"/>
    <cellStyle name="SAPBEXfilterItem" xfId="91"/>
    <cellStyle name="SAPBEXfilterItem 2" xfId="364"/>
    <cellStyle name="SAPBEXfilterItem 2 2" xfId="540"/>
    <cellStyle name="SAPBEXfilterItem 2 2 2" xfId="996"/>
    <cellStyle name="SAPBEXfilterItem 2 3" xfId="430"/>
    <cellStyle name="SAPBEXfilterItem 2 3 2" xfId="907"/>
    <cellStyle name="SAPBEXfilterItem 2 4" xfId="843"/>
    <cellStyle name="SAPBEXfilterItem 3" xfId="422"/>
    <cellStyle name="SAPBEXfilterItem 3 2" xfId="899"/>
    <cellStyle name="SAPBEXfilterItem 4" xfId="805"/>
    <cellStyle name="SAPBEXfilterItem 5" xfId="7258"/>
    <cellStyle name="SAPBEXfilterText" xfId="92"/>
    <cellStyle name="SAPBEXfilterText 2" xfId="7259"/>
    <cellStyle name="SAPBEXfilterText 2 2" xfId="7260"/>
    <cellStyle name="SAPBEXfilterText 3" xfId="7261"/>
    <cellStyle name="SAPBEXfilterText 3 2" xfId="7262"/>
    <cellStyle name="SAPBEXfilterText 4" xfId="7263"/>
    <cellStyle name="SAPBEXfilterText 4 2" xfId="7264"/>
    <cellStyle name="SAPBEXfilterText 5" xfId="7265"/>
    <cellStyle name="SAPBEXfilterText 5 2" xfId="7266"/>
    <cellStyle name="SAPBEXfilterText 6" xfId="7267"/>
    <cellStyle name="SAPBEXfilterText 7" xfId="7268"/>
    <cellStyle name="SAPBEXfilterText 8" xfId="7269"/>
    <cellStyle name="SAPBEXformats" xfId="93"/>
    <cellStyle name="SAPBEXformats 2" xfId="365"/>
    <cellStyle name="SAPBEXformats 2 2" xfId="462"/>
    <cellStyle name="SAPBEXformats 2 2 2" xfId="939"/>
    <cellStyle name="SAPBEXformats 2 3" xfId="541"/>
    <cellStyle name="SAPBEXformats 2 3 2" xfId="997"/>
    <cellStyle name="SAPBEXformats 2 4" xfId="614"/>
    <cellStyle name="SAPBEXformats 2 4 2" xfId="1070"/>
    <cellStyle name="SAPBEXformats 2 5" xfId="429"/>
    <cellStyle name="SAPBEXformats 2 5 2" xfId="906"/>
    <cellStyle name="SAPBEXformats 2 6" xfId="844"/>
    <cellStyle name="SAPBEXformats 3" xfId="393"/>
    <cellStyle name="SAPBEXformats 3 2" xfId="483"/>
    <cellStyle name="SAPBEXformats 3 2 2" xfId="960"/>
    <cellStyle name="SAPBEXformats 3 3" xfId="567"/>
    <cellStyle name="SAPBEXformats 3 3 2" xfId="1023"/>
    <cellStyle name="SAPBEXformats 3 4" xfId="633"/>
    <cellStyle name="SAPBEXformats 3 4 2" xfId="1089"/>
    <cellStyle name="SAPBEXformats 3 5" xfId="687"/>
    <cellStyle name="SAPBEXformats 3 5 2" xfId="1143"/>
    <cellStyle name="SAPBEXformats 3 6" xfId="872"/>
    <cellStyle name="SAPBEXformats 4" xfId="503"/>
    <cellStyle name="SAPBEXformats 4 2" xfId="584"/>
    <cellStyle name="SAPBEXformats 4 2 2" xfId="1040"/>
    <cellStyle name="SAPBEXformats 4 3" xfId="649"/>
    <cellStyle name="SAPBEXformats 4 3 2" xfId="1105"/>
    <cellStyle name="SAPBEXformats 4 4" xfId="704"/>
    <cellStyle name="SAPBEXformats 4 4 2" xfId="1160"/>
    <cellStyle name="SAPBEXformats 5" xfId="806"/>
    <cellStyle name="SAPBEXformats 6" xfId="7270"/>
    <cellStyle name="SAPBEXheaderData" xfId="94"/>
    <cellStyle name="SAPBEXheaderItem" xfId="95"/>
    <cellStyle name="SAPBEXheaderItem 10" xfId="7271"/>
    <cellStyle name="SAPBEXheaderItem 2" xfId="7272"/>
    <cellStyle name="SAPBEXheaderItem 2 2" xfId="7273"/>
    <cellStyle name="SAPBEXheaderItem 3" xfId="7274"/>
    <cellStyle name="SAPBEXheaderItem 3 2" xfId="7275"/>
    <cellStyle name="SAPBEXheaderItem 3 3" xfId="7276"/>
    <cellStyle name="SAPBEXheaderItem 4" xfId="7277"/>
    <cellStyle name="SAPBEXheaderItem 4 2" xfId="7278"/>
    <cellStyle name="SAPBEXheaderItem 5" xfId="7279"/>
    <cellStyle name="SAPBEXheaderItem 6" xfId="7280"/>
    <cellStyle name="SAPBEXheaderItem 6 2" xfId="7281"/>
    <cellStyle name="SAPBEXheaderItem 7" xfId="7282"/>
    <cellStyle name="SAPBEXheaderItem 8" xfId="7283"/>
    <cellStyle name="SAPBEXheaderItem 9" xfId="7284"/>
    <cellStyle name="SAPBEXheaderItem_2010-2012 Program Workbook Completed_Incent_V2" xfId="7285"/>
    <cellStyle name="SAPBEXheaderText" xfId="96"/>
    <cellStyle name="SAPBEXheaderText 10" xfId="7286"/>
    <cellStyle name="SAPBEXheaderText 2" xfId="7287"/>
    <cellStyle name="SAPBEXheaderText 2 2" xfId="7288"/>
    <cellStyle name="SAPBEXheaderText 3" xfId="7289"/>
    <cellStyle name="SAPBEXheaderText 3 2" xfId="7290"/>
    <cellStyle name="SAPBEXheaderText 3 3" xfId="7291"/>
    <cellStyle name="SAPBEXheaderText 4" xfId="7292"/>
    <cellStyle name="SAPBEXheaderText 4 2" xfId="7293"/>
    <cellStyle name="SAPBEXheaderText 5" xfId="7294"/>
    <cellStyle name="SAPBEXheaderText 6" xfId="7295"/>
    <cellStyle name="SAPBEXheaderText 6 2" xfId="7296"/>
    <cellStyle name="SAPBEXheaderText 7" xfId="7297"/>
    <cellStyle name="SAPBEXheaderText 8" xfId="7298"/>
    <cellStyle name="SAPBEXheaderText 9" xfId="7299"/>
    <cellStyle name="SAPBEXheaderText_2010-2012 Program Workbook Completed_Incent_V2" xfId="7300"/>
    <cellStyle name="SAPBEXHLevel0" xfId="97"/>
    <cellStyle name="SAPBEXHLevel0 10" xfId="7301"/>
    <cellStyle name="SAPBEXHLevel0 10 2" xfId="7302"/>
    <cellStyle name="SAPBEXHLevel0 11" xfId="7303"/>
    <cellStyle name="SAPBEXHLevel0 12" xfId="7304"/>
    <cellStyle name="SAPBEXHLevel0 13" xfId="7305"/>
    <cellStyle name="SAPBEXHLevel0 14" xfId="7306"/>
    <cellStyle name="SAPBEXHLevel0 15" xfId="7307"/>
    <cellStyle name="SAPBEXHLevel0 16" xfId="7308"/>
    <cellStyle name="SAPBEXHLevel0 2" xfId="366"/>
    <cellStyle name="SAPBEXHLevel0 2 2" xfId="542"/>
    <cellStyle name="SAPBEXHLevel0 2 2 2" xfId="998"/>
    <cellStyle name="SAPBEXHLevel0 2 2 3" xfId="7309"/>
    <cellStyle name="SAPBEXHLevel0 2 3" xfId="428"/>
    <cellStyle name="SAPBEXHLevel0 2 3 2" xfId="905"/>
    <cellStyle name="SAPBEXHLevel0 2 4" xfId="845"/>
    <cellStyle name="SAPBEXHLevel0 3" xfId="446"/>
    <cellStyle name="SAPBEXHLevel0 3 2" xfId="923"/>
    <cellStyle name="SAPBEXHLevel0 3 3" xfId="7310"/>
    <cellStyle name="SAPBEXHLevel0 4" xfId="807"/>
    <cellStyle name="SAPBEXHLevel0 4 2" xfId="7311"/>
    <cellStyle name="SAPBEXHLevel0 4 3" xfId="7312"/>
    <cellStyle name="SAPBEXHLevel0 5" xfId="7313"/>
    <cellStyle name="SAPBEXHLevel0 6" xfId="7314"/>
    <cellStyle name="SAPBEXHLevel0 6 2" xfId="7315"/>
    <cellStyle name="SAPBEXHLevel0 6 3" xfId="7316"/>
    <cellStyle name="SAPBEXHLevel0 7" xfId="7317"/>
    <cellStyle name="SAPBEXHLevel0 8" xfId="7318"/>
    <cellStyle name="SAPBEXHLevel0 9" xfId="7319"/>
    <cellStyle name="SAPBEXHLevel0 9 2" xfId="7320"/>
    <cellStyle name="SAPBEXHLevel0_2010-2012 Program Workbook Completed_Incent_V2" xfId="7321"/>
    <cellStyle name="SAPBEXHLevel0X" xfId="98"/>
    <cellStyle name="SAPBEXHLevel0X 10" xfId="7322"/>
    <cellStyle name="SAPBEXHLevel0X 11" xfId="7323"/>
    <cellStyle name="SAPBEXHLevel0X 12" xfId="7324"/>
    <cellStyle name="SAPBEXHLevel0X 2" xfId="367"/>
    <cellStyle name="SAPBEXHLevel0X 2 2" xfId="463"/>
    <cellStyle name="SAPBEXHLevel0X 2 2 2" xfId="940"/>
    <cellStyle name="SAPBEXHLevel0X 2 3" xfId="543"/>
    <cellStyle name="SAPBEXHLevel0X 2 3 2" xfId="999"/>
    <cellStyle name="SAPBEXHLevel0X 2 4" xfId="615"/>
    <cellStyle name="SAPBEXHLevel0X 2 4 2" xfId="1071"/>
    <cellStyle name="SAPBEXHLevel0X 2 5" xfId="427"/>
    <cellStyle name="SAPBEXHLevel0X 2 5 2" xfId="904"/>
    <cellStyle name="SAPBEXHLevel0X 2 6" xfId="846"/>
    <cellStyle name="SAPBEXHLevel0X 3" xfId="392"/>
    <cellStyle name="SAPBEXHLevel0X 3 2" xfId="482"/>
    <cellStyle name="SAPBEXHLevel0X 3 2 2" xfId="959"/>
    <cellStyle name="SAPBEXHLevel0X 3 3" xfId="566"/>
    <cellStyle name="SAPBEXHLevel0X 3 3 2" xfId="1022"/>
    <cellStyle name="SAPBEXHLevel0X 3 4" xfId="632"/>
    <cellStyle name="SAPBEXHLevel0X 3 4 2" xfId="1088"/>
    <cellStyle name="SAPBEXHLevel0X 3 5" xfId="686"/>
    <cellStyle name="SAPBEXHLevel0X 3 5 2" xfId="1142"/>
    <cellStyle name="SAPBEXHLevel0X 3 6" xfId="871"/>
    <cellStyle name="SAPBEXHLevel0X 4" xfId="504"/>
    <cellStyle name="SAPBEXHLevel0X 4 2" xfId="585"/>
    <cellStyle name="SAPBEXHLevel0X 4 2 2" xfId="1041"/>
    <cellStyle name="SAPBEXHLevel0X 4 3" xfId="650"/>
    <cellStyle name="SAPBEXHLevel0X 4 3 2" xfId="1106"/>
    <cellStyle name="SAPBEXHLevel0X 4 4" xfId="705"/>
    <cellStyle name="SAPBEXHLevel0X 4 4 2" xfId="1161"/>
    <cellStyle name="SAPBEXHLevel0X 5" xfId="808"/>
    <cellStyle name="SAPBEXHLevel0X 5 2" xfId="7325"/>
    <cellStyle name="SAPBEXHLevel0X 5 3" xfId="7326"/>
    <cellStyle name="SAPBEXHLevel0X 6" xfId="7327"/>
    <cellStyle name="SAPBEXHLevel0X 6 2" xfId="7328"/>
    <cellStyle name="SAPBEXHLevel0X 7" xfId="7329"/>
    <cellStyle name="SAPBEXHLevel0X 7 2" xfId="7330"/>
    <cellStyle name="SAPBEXHLevel0X 7 3" xfId="7331"/>
    <cellStyle name="SAPBEXHLevel0X 8" xfId="7332"/>
    <cellStyle name="SAPBEXHLevel0X 8 2" xfId="7333"/>
    <cellStyle name="SAPBEXHLevel0X 9" xfId="7334"/>
    <cellStyle name="SAPBEXHLevel0X_2010-2012 Program Workbook_Incent_FS" xfId="7335"/>
    <cellStyle name="SAPBEXHLevel1" xfId="99"/>
    <cellStyle name="SAPBEXHLevel1 10" xfId="7336"/>
    <cellStyle name="SAPBEXHLevel1 11" xfId="7337"/>
    <cellStyle name="SAPBEXHLevel1 12" xfId="7338"/>
    <cellStyle name="SAPBEXHLevel1 13" xfId="7339"/>
    <cellStyle name="SAPBEXHLevel1 14" xfId="7340"/>
    <cellStyle name="SAPBEXHLevel1 15" xfId="7341"/>
    <cellStyle name="SAPBEXHLevel1 2" xfId="368"/>
    <cellStyle name="SAPBEXHLevel1 2 2" xfId="544"/>
    <cellStyle name="SAPBEXHLevel1 2 2 2" xfId="1000"/>
    <cellStyle name="SAPBEXHLevel1 2 3" xfId="426"/>
    <cellStyle name="SAPBEXHLevel1 2 3 2" xfId="903"/>
    <cellStyle name="SAPBEXHLevel1 2 4" xfId="847"/>
    <cellStyle name="SAPBEXHLevel1 3" xfId="411"/>
    <cellStyle name="SAPBEXHLevel1 3 2" xfId="888"/>
    <cellStyle name="SAPBEXHLevel1 3 3" xfId="7342"/>
    <cellStyle name="SAPBEXHLevel1 4" xfId="809"/>
    <cellStyle name="SAPBEXHLevel1 4 2" xfId="7343"/>
    <cellStyle name="SAPBEXHLevel1 5" xfId="7344"/>
    <cellStyle name="SAPBEXHLevel1 5 2" xfId="7345"/>
    <cellStyle name="SAPBEXHLevel1 5 3" xfId="7346"/>
    <cellStyle name="SAPBEXHLevel1 6" xfId="7347"/>
    <cellStyle name="SAPBEXHLevel1 7" xfId="7348"/>
    <cellStyle name="SAPBEXHLevel1 8" xfId="7349"/>
    <cellStyle name="SAPBEXHLevel1 8 2" xfId="7350"/>
    <cellStyle name="SAPBEXHLevel1 9" xfId="7351"/>
    <cellStyle name="SAPBEXHLevel1 9 2" xfId="7352"/>
    <cellStyle name="SAPBEXHLevel1_DATA-12moDEC2010 Cap Targets" xfId="7353"/>
    <cellStyle name="SAPBEXHLevel1X" xfId="100"/>
    <cellStyle name="SAPBEXHLevel1X 10" xfId="7354"/>
    <cellStyle name="SAPBEXHLevel1X 11" xfId="7355"/>
    <cellStyle name="SAPBEXHLevel1X 12" xfId="7356"/>
    <cellStyle name="SAPBEXHLevel1X 2" xfId="369"/>
    <cellStyle name="SAPBEXHLevel1X 2 2" xfId="464"/>
    <cellStyle name="SAPBEXHLevel1X 2 2 2" xfId="941"/>
    <cellStyle name="SAPBEXHLevel1X 2 3" xfId="545"/>
    <cellStyle name="SAPBEXHLevel1X 2 3 2" xfId="1001"/>
    <cellStyle name="SAPBEXHLevel1X 2 4" xfId="616"/>
    <cellStyle name="SAPBEXHLevel1X 2 4 2" xfId="1072"/>
    <cellStyle name="SAPBEXHLevel1X 2 5" xfId="425"/>
    <cellStyle name="SAPBEXHLevel1X 2 5 2" xfId="902"/>
    <cellStyle name="SAPBEXHLevel1X 2 6" xfId="848"/>
    <cellStyle name="SAPBEXHLevel1X 3" xfId="391"/>
    <cellStyle name="SAPBEXHLevel1X 3 2" xfId="481"/>
    <cellStyle name="SAPBEXHLevel1X 3 2 2" xfId="958"/>
    <cellStyle name="SAPBEXHLevel1X 3 3" xfId="565"/>
    <cellStyle name="SAPBEXHLevel1X 3 3 2" xfId="1021"/>
    <cellStyle name="SAPBEXHLevel1X 3 4" xfId="631"/>
    <cellStyle name="SAPBEXHLevel1X 3 4 2" xfId="1087"/>
    <cellStyle name="SAPBEXHLevel1X 3 5" xfId="685"/>
    <cellStyle name="SAPBEXHLevel1X 3 5 2" xfId="1141"/>
    <cellStyle name="SAPBEXHLevel1X 3 6" xfId="870"/>
    <cellStyle name="SAPBEXHLevel1X 4" xfId="505"/>
    <cellStyle name="SAPBEXHLevel1X 4 2" xfId="586"/>
    <cellStyle name="SAPBEXHLevel1X 4 2 2" xfId="1042"/>
    <cellStyle name="SAPBEXHLevel1X 4 3" xfId="651"/>
    <cellStyle name="SAPBEXHLevel1X 4 3 2" xfId="1107"/>
    <cellStyle name="SAPBEXHLevel1X 4 4" xfId="706"/>
    <cellStyle name="SAPBEXHLevel1X 4 4 2" xfId="1162"/>
    <cellStyle name="SAPBEXHLevel1X 5" xfId="810"/>
    <cellStyle name="SAPBEXHLevel1X 5 2" xfId="7357"/>
    <cellStyle name="SAPBEXHLevel1X 5 3" xfId="7358"/>
    <cellStyle name="SAPBEXHLevel1X 6" xfId="7359"/>
    <cellStyle name="SAPBEXHLevel1X 6 2" xfId="7360"/>
    <cellStyle name="SAPBEXHLevel1X 7" xfId="7361"/>
    <cellStyle name="SAPBEXHLevel1X 7 2" xfId="7362"/>
    <cellStyle name="SAPBEXHLevel1X 7 3" xfId="7363"/>
    <cellStyle name="SAPBEXHLevel1X 8" xfId="7364"/>
    <cellStyle name="SAPBEXHLevel1X 8 2" xfId="7365"/>
    <cellStyle name="SAPBEXHLevel1X 9" xfId="7366"/>
    <cellStyle name="SAPBEXHLevel1X_2010-2012 Program Workbook_Incent_FS" xfId="7367"/>
    <cellStyle name="SAPBEXHLevel2" xfId="101"/>
    <cellStyle name="SAPBEXHLevel2 10" xfId="7368"/>
    <cellStyle name="SAPBEXHLevel2 2" xfId="370"/>
    <cellStyle name="SAPBEXHLevel2 2 2" xfId="546"/>
    <cellStyle name="SAPBEXHLevel2 2 2 2" xfId="1002"/>
    <cellStyle name="SAPBEXHLevel2 2 3" xfId="424"/>
    <cellStyle name="SAPBEXHLevel2 2 3 2" xfId="901"/>
    <cellStyle name="SAPBEXHLevel2 2 4" xfId="849"/>
    <cellStyle name="SAPBEXHLevel2 3" xfId="445"/>
    <cellStyle name="SAPBEXHLevel2 3 2" xfId="922"/>
    <cellStyle name="SAPBEXHLevel2 3 3" xfId="7369"/>
    <cellStyle name="SAPBEXHLevel2 4" xfId="811"/>
    <cellStyle name="SAPBEXHLevel2 4 2" xfId="7370"/>
    <cellStyle name="SAPBEXHLevel2 5" xfId="7371"/>
    <cellStyle name="SAPBEXHLevel2 5 2" xfId="7372"/>
    <cellStyle name="SAPBEXHLevel2 6" xfId="7373"/>
    <cellStyle name="SAPBEXHLevel2 7" xfId="7374"/>
    <cellStyle name="SAPBEXHLevel2 8" xfId="7375"/>
    <cellStyle name="SAPBEXHLevel2 9" xfId="7376"/>
    <cellStyle name="SAPBEXHLevel2X" xfId="102"/>
    <cellStyle name="SAPBEXHLevel2X 10" xfId="7377"/>
    <cellStyle name="SAPBEXHLevel2X 11" xfId="7378"/>
    <cellStyle name="SAPBEXHLevel2X 12" xfId="7379"/>
    <cellStyle name="SAPBEXHLevel2X 2" xfId="371"/>
    <cellStyle name="SAPBEXHLevel2X 2 2" xfId="465"/>
    <cellStyle name="SAPBEXHLevel2X 2 2 2" xfId="942"/>
    <cellStyle name="SAPBEXHLevel2X 2 3" xfId="547"/>
    <cellStyle name="SAPBEXHLevel2X 2 3 2" xfId="1003"/>
    <cellStyle name="SAPBEXHLevel2X 2 4" xfId="617"/>
    <cellStyle name="SAPBEXHLevel2X 2 4 2" xfId="1073"/>
    <cellStyle name="SAPBEXHLevel2X 2 5" xfId="414"/>
    <cellStyle name="SAPBEXHLevel2X 2 5 2" xfId="891"/>
    <cellStyle name="SAPBEXHLevel2X 2 6" xfId="850"/>
    <cellStyle name="SAPBEXHLevel2X 3" xfId="390"/>
    <cellStyle name="SAPBEXHLevel2X 3 2" xfId="480"/>
    <cellStyle name="SAPBEXHLevel2X 3 2 2" xfId="957"/>
    <cellStyle name="SAPBEXHLevel2X 3 3" xfId="564"/>
    <cellStyle name="SAPBEXHLevel2X 3 3 2" xfId="1020"/>
    <cellStyle name="SAPBEXHLevel2X 3 4" xfId="630"/>
    <cellStyle name="SAPBEXHLevel2X 3 4 2" xfId="1086"/>
    <cellStyle name="SAPBEXHLevel2X 3 5" xfId="684"/>
    <cellStyle name="SAPBEXHLevel2X 3 5 2" xfId="1140"/>
    <cellStyle name="SAPBEXHLevel2X 3 6" xfId="869"/>
    <cellStyle name="SAPBEXHLevel2X 4" xfId="506"/>
    <cellStyle name="SAPBEXHLevel2X 4 2" xfId="587"/>
    <cellStyle name="SAPBEXHLevel2X 4 2 2" xfId="1043"/>
    <cellStyle name="SAPBEXHLevel2X 4 3" xfId="652"/>
    <cellStyle name="SAPBEXHLevel2X 4 3 2" xfId="1108"/>
    <cellStyle name="SAPBEXHLevel2X 4 4" xfId="707"/>
    <cellStyle name="SAPBEXHLevel2X 4 4 2" xfId="1163"/>
    <cellStyle name="SAPBEXHLevel2X 5" xfId="812"/>
    <cellStyle name="SAPBEXHLevel2X 5 2" xfId="7380"/>
    <cellStyle name="SAPBEXHLevel2X 5 3" xfId="7381"/>
    <cellStyle name="SAPBEXHLevel2X 6" xfId="7382"/>
    <cellStyle name="SAPBEXHLevel2X 6 2" xfId="7383"/>
    <cellStyle name="SAPBEXHLevel2X 7" xfId="7384"/>
    <cellStyle name="SAPBEXHLevel2X 7 2" xfId="7385"/>
    <cellStyle name="SAPBEXHLevel2X 7 3" xfId="7386"/>
    <cellStyle name="SAPBEXHLevel2X 8" xfId="7387"/>
    <cellStyle name="SAPBEXHLevel2X 8 2" xfId="7388"/>
    <cellStyle name="SAPBEXHLevel2X 9" xfId="7389"/>
    <cellStyle name="SAPBEXHLevel2X_2010-2012 Program Workbook_Incent_FS" xfId="7390"/>
    <cellStyle name="SAPBEXHLevel3" xfId="103"/>
    <cellStyle name="SAPBEXHLevel3 10" xfId="7391"/>
    <cellStyle name="SAPBEXHLevel3 2" xfId="372"/>
    <cellStyle name="SAPBEXHLevel3 2 2" xfId="548"/>
    <cellStyle name="SAPBEXHLevel3 2 2 2" xfId="1004"/>
    <cellStyle name="SAPBEXHLevel3 2 3" xfId="668"/>
    <cellStyle name="SAPBEXHLevel3 2 3 2" xfId="1124"/>
    <cellStyle name="SAPBEXHLevel3 2 4" xfId="851"/>
    <cellStyle name="SAPBEXHLevel3 3" xfId="444"/>
    <cellStyle name="SAPBEXHLevel3 3 2" xfId="921"/>
    <cellStyle name="SAPBEXHLevel3 3 3" xfId="7392"/>
    <cellStyle name="SAPBEXHLevel3 4" xfId="813"/>
    <cellStyle name="SAPBEXHLevel3 4 2" xfId="7393"/>
    <cellStyle name="SAPBEXHLevel3 5" xfId="7394"/>
    <cellStyle name="SAPBEXHLevel3 5 2" xfId="7395"/>
    <cellStyle name="SAPBEXHLevel3 6" xfId="7396"/>
    <cellStyle name="SAPBEXHLevel3 7" xfId="7397"/>
    <cellStyle name="SAPBEXHLevel3 8" xfId="7398"/>
    <cellStyle name="SAPBEXHLevel3 9" xfId="7399"/>
    <cellStyle name="SAPBEXHLevel3_CC Feb 2011 Reporting" xfId="7400"/>
    <cellStyle name="SAPBEXHLevel3X" xfId="104"/>
    <cellStyle name="SAPBEXHLevel3X 10" xfId="7401"/>
    <cellStyle name="SAPBEXHLevel3X 11" xfId="7402"/>
    <cellStyle name="SAPBEXHLevel3X 12" xfId="7403"/>
    <cellStyle name="SAPBEXHLevel3X 2" xfId="373"/>
    <cellStyle name="SAPBEXHLevel3X 2 2" xfId="466"/>
    <cellStyle name="SAPBEXHLevel3X 2 2 2" xfId="943"/>
    <cellStyle name="SAPBEXHLevel3X 2 3" xfId="549"/>
    <cellStyle name="SAPBEXHLevel3X 2 3 2" xfId="1005"/>
    <cellStyle name="SAPBEXHLevel3X 2 4" xfId="618"/>
    <cellStyle name="SAPBEXHLevel3X 2 4 2" xfId="1074"/>
    <cellStyle name="SAPBEXHLevel3X 2 5" xfId="669"/>
    <cellStyle name="SAPBEXHLevel3X 2 5 2" xfId="1125"/>
    <cellStyle name="SAPBEXHLevel3X 2 6" xfId="852"/>
    <cellStyle name="SAPBEXHLevel3X 3" xfId="389"/>
    <cellStyle name="SAPBEXHLevel3X 3 2" xfId="479"/>
    <cellStyle name="SAPBEXHLevel3X 3 2 2" xfId="956"/>
    <cellStyle name="SAPBEXHLevel3X 3 3" xfId="563"/>
    <cellStyle name="SAPBEXHLevel3X 3 3 2" xfId="1019"/>
    <cellStyle name="SAPBEXHLevel3X 3 4" xfId="629"/>
    <cellStyle name="SAPBEXHLevel3X 3 4 2" xfId="1085"/>
    <cellStyle name="SAPBEXHLevel3X 3 5" xfId="683"/>
    <cellStyle name="SAPBEXHLevel3X 3 5 2" xfId="1139"/>
    <cellStyle name="SAPBEXHLevel3X 3 6" xfId="868"/>
    <cellStyle name="SAPBEXHLevel3X 4" xfId="507"/>
    <cellStyle name="SAPBEXHLevel3X 4 2" xfId="588"/>
    <cellStyle name="SAPBEXHLevel3X 4 2 2" xfId="1044"/>
    <cellStyle name="SAPBEXHLevel3X 4 3" xfId="653"/>
    <cellStyle name="SAPBEXHLevel3X 4 3 2" xfId="1109"/>
    <cellStyle name="SAPBEXHLevel3X 4 4" xfId="708"/>
    <cellStyle name="SAPBEXHLevel3X 4 4 2" xfId="1164"/>
    <cellStyle name="SAPBEXHLevel3X 5" xfId="814"/>
    <cellStyle name="SAPBEXHLevel3X 5 2" xfId="7404"/>
    <cellStyle name="SAPBEXHLevel3X 5 3" xfId="7405"/>
    <cellStyle name="SAPBEXHLevel3X 6" xfId="7406"/>
    <cellStyle name="SAPBEXHLevel3X 6 2" xfId="7407"/>
    <cellStyle name="SAPBEXHLevel3X 7" xfId="7408"/>
    <cellStyle name="SAPBEXHLevel3X 7 2" xfId="7409"/>
    <cellStyle name="SAPBEXHLevel3X 7 3" xfId="7410"/>
    <cellStyle name="SAPBEXHLevel3X 8" xfId="7411"/>
    <cellStyle name="SAPBEXHLevel3X 8 2" xfId="7412"/>
    <cellStyle name="SAPBEXHLevel3X 9" xfId="7413"/>
    <cellStyle name="SAPBEXHLevel3X_2010-2012 Program Workbook_Incent_FS" xfId="7414"/>
    <cellStyle name="SAPBEXinputData" xfId="334"/>
    <cellStyle name="SAPBEXinputData 2" xfId="405"/>
    <cellStyle name="SAPBEXinputData 2 2" xfId="579"/>
    <cellStyle name="SAPBEXinputData 2 2 2" xfId="1035"/>
    <cellStyle name="SAPBEXinputData 2 3" xfId="699"/>
    <cellStyle name="SAPBEXinputData 2 3 2" xfId="1155"/>
    <cellStyle name="SAPBEXinputData 2 4" xfId="884"/>
    <cellStyle name="SAPBEXinputData 3" xfId="415"/>
    <cellStyle name="SAPBEXinputData 3 2" xfId="892"/>
    <cellStyle name="SAPBEXinputData 3 2 2" xfId="7415"/>
    <cellStyle name="SAPBEXinputData 3 3" xfId="7416"/>
    <cellStyle name="SAPBEXinputData 4" xfId="825"/>
    <cellStyle name="SAPBEXinputData 4 2" xfId="7417"/>
    <cellStyle name="SAPBEXinputData 5" xfId="7418"/>
    <cellStyle name="SAPBEXinputData_2010-2012 Program Workbook_Incent_FS" xfId="7419"/>
    <cellStyle name="SAPBEXresData" xfId="105"/>
    <cellStyle name="SAPBEXresData 2" xfId="374"/>
    <cellStyle name="SAPBEXresData 2 2" xfId="467"/>
    <cellStyle name="SAPBEXresData 2 2 2" xfId="944"/>
    <cellStyle name="SAPBEXresData 2 3" xfId="550"/>
    <cellStyle name="SAPBEXresData 2 3 2" xfId="1006"/>
    <cellStyle name="SAPBEXresData 2 4" xfId="619"/>
    <cellStyle name="SAPBEXresData 2 4 2" xfId="1075"/>
    <cellStyle name="SAPBEXresData 2 5" xfId="670"/>
    <cellStyle name="SAPBEXresData 2 5 2" xfId="1126"/>
    <cellStyle name="SAPBEXresData 2 6" xfId="853"/>
    <cellStyle name="SAPBEXresData 3" xfId="388"/>
    <cellStyle name="SAPBEXresData 3 2" xfId="478"/>
    <cellStyle name="SAPBEXresData 3 2 2" xfId="955"/>
    <cellStyle name="SAPBEXresData 3 3" xfId="562"/>
    <cellStyle name="SAPBEXresData 3 3 2" xfId="1018"/>
    <cellStyle name="SAPBEXresData 3 4" xfId="628"/>
    <cellStyle name="SAPBEXresData 3 4 2" xfId="1084"/>
    <cellStyle name="SAPBEXresData 3 5" xfId="682"/>
    <cellStyle name="SAPBEXresData 3 5 2" xfId="1138"/>
    <cellStyle name="SAPBEXresData 3 6" xfId="867"/>
    <cellStyle name="SAPBEXresData 4" xfId="508"/>
    <cellStyle name="SAPBEXresData 4 2" xfId="589"/>
    <cellStyle name="SAPBEXresData 4 2 2" xfId="1045"/>
    <cellStyle name="SAPBEXresData 4 3" xfId="654"/>
    <cellStyle name="SAPBEXresData 4 3 2" xfId="1110"/>
    <cellStyle name="SAPBEXresData 4 4" xfId="709"/>
    <cellStyle name="SAPBEXresData 4 4 2" xfId="1165"/>
    <cellStyle name="SAPBEXresData 5" xfId="815"/>
    <cellStyle name="SAPBEXresData 6" xfId="7420"/>
    <cellStyle name="SAPBEXresDataEmph" xfId="106"/>
    <cellStyle name="SAPBEXresDataEmph 2" xfId="375"/>
    <cellStyle name="SAPBEXresDataEmph 2 2" xfId="468"/>
    <cellStyle name="SAPBEXresDataEmph 2 2 2" xfId="945"/>
    <cellStyle name="SAPBEXresDataEmph 2 3" xfId="551"/>
    <cellStyle name="SAPBEXresDataEmph 2 3 2" xfId="1007"/>
    <cellStyle name="SAPBEXresDataEmph 2 4" xfId="620"/>
    <cellStyle name="SAPBEXresDataEmph 2 4 2" xfId="1076"/>
    <cellStyle name="SAPBEXresDataEmph 2 5" xfId="671"/>
    <cellStyle name="SAPBEXresDataEmph 2 5 2" xfId="1127"/>
    <cellStyle name="SAPBEXresDataEmph 2 6" xfId="854"/>
    <cellStyle name="SAPBEXresDataEmph 3" xfId="387"/>
    <cellStyle name="SAPBEXresDataEmph 3 2" xfId="477"/>
    <cellStyle name="SAPBEXresDataEmph 3 2 2" xfId="954"/>
    <cellStyle name="SAPBEXresDataEmph 3 3" xfId="561"/>
    <cellStyle name="SAPBEXresDataEmph 3 3 2" xfId="1017"/>
    <cellStyle name="SAPBEXresDataEmph 3 4" xfId="627"/>
    <cellStyle name="SAPBEXresDataEmph 3 4 2" xfId="1083"/>
    <cellStyle name="SAPBEXresDataEmph 3 5" xfId="681"/>
    <cellStyle name="SAPBEXresDataEmph 3 5 2" xfId="1137"/>
    <cellStyle name="SAPBEXresDataEmph 3 6" xfId="866"/>
    <cellStyle name="SAPBEXresDataEmph 4" xfId="509"/>
    <cellStyle name="SAPBEXresDataEmph 4 2" xfId="590"/>
    <cellStyle name="SAPBEXresDataEmph 4 2 2" xfId="1046"/>
    <cellStyle name="SAPBEXresDataEmph 4 3" xfId="655"/>
    <cellStyle name="SAPBEXresDataEmph 4 3 2" xfId="1111"/>
    <cellStyle name="SAPBEXresDataEmph 4 4" xfId="710"/>
    <cellStyle name="SAPBEXresDataEmph 4 4 2" xfId="1166"/>
    <cellStyle name="SAPBEXresDataEmph 5" xfId="816"/>
    <cellStyle name="SAPBEXresExc1" xfId="107"/>
    <cellStyle name="SAPBEXresExc1Emph" xfId="108"/>
    <cellStyle name="SAPBEXresExc2" xfId="109"/>
    <cellStyle name="SAPBEXresExc2Emph" xfId="110"/>
    <cellStyle name="SAPBEXresItem" xfId="111"/>
    <cellStyle name="SAPBEXresItem 2" xfId="7421"/>
    <cellStyle name="SAPBEXresItem 3" xfId="7422"/>
    <cellStyle name="SAPBEXresItem 3 2" xfId="7423"/>
    <cellStyle name="SAPBEXresItem 4" xfId="7424"/>
    <cellStyle name="SAPBEXresItem 5" xfId="7425"/>
    <cellStyle name="SAPBEXresItemX" xfId="112"/>
    <cellStyle name="SAPBEXresItemX 2" xfId="376"/>
    <cellStyle name="SAPBEXresItemX 2 2" xfId="469"/>
    <cellStyle name="SAPBEXresItemX 2 2 2" xfId="946"/>
    <cellStyle name="SAPBEXresItemX 2 3" xfId="552"/>
    <cellStyle name="SAPBEXresItemX 2 3 2" xfId="1008"/>
    <cellStyle name="SAPBEXresItemX 2 4" xfId="621"/>
    <cellStyle name="SAPBEXresItemX 2 4 2" xfId="1077"/>
    <cellStyle name="SAPBEXresItemX 2 5" xfId="672"/>
    <cellStyle name="SAPBEXresItemX 2 5 2" xfId="1128"/>
    <cellStyle name="SAPBEXresItemX 2 6" xfId="855"/>
    <cellStyle name="SAPBEXresItemX 3" xfId="386"/>
    <cellStyle name="SAPBEXresItemX 3 2" xfId="476"/>
    <cellStyle name="SAPBEXresItemX 3 2 2" xfId="953"/>
    <cellStyle name="SAPBEXresItemX 3 3" xfId="560"/>
    <cellStyle name="SAPBEXresItemX 3 3 2" xfId="1016"/>
    <cellStyle name="SAPBEXresItemX 3 4" xfId="626"/>
    <cellStyle name="SAPBEXresItemX 3 4 2" xfId="1082"/>
    <cellStyle name="SAPBEXresItemX 3 5" xfId="680"/>
    <cellStyle name="SAPBEXresItemX 3 5 2" xfId="1136"/>
    <cellStyle name="SAPBEXresItemX 3 6" xfId="865"/>
    <cellStyle name="SAPBEXresItemX 4" xfId="510"/>
    <cellStyle name="SAPBEXresItemX 4 2" xfId="591"/>
    <cellStyle name="SAPBEXresItemX 4 2 2" xfId="1047"/>
    <cellStyle name="SAPBEXresItemX 4 3" xfId="656"/>
    <cellStyle name="SAPBEXresItemX 4 3 2" xfId="1112"/>
    <cellStyle name="SAPBEXresItemX 4 4" xfId="711"/>
    <cellStyle name="SAPBEXresItemX 4 4 2" xfId="1167"/>
    <cellStyle name="SAPBEXresItemX 5" xfId="817"/>
    <cellStyle name="SAPBEXresItemX 6" xfId="7426"/>
    <cellStyle name="SAPBEXRow_Headings_SA" xfId="113"/>
    <cellStyle name="SAPBEXRowResults_SA" xfId="114"/>
    <cellStyle name="SAPBEXstdData" xfId="115"/>
    <cellStyle name="SAPBEXstdData 2" xfId="116"/>
    <cellStyle name="SAPBEXstdData 2 2" xfId="377"/>
    <cellStyle name="SAPBEXstdData 2 2 2" xfId="553"/>
    <cellStyle name="SAPBEXstdData 2 2 2 2" xfId="1009"/>
    <cellStyle name="SAPBEXstdData 2 2 3" xfId="673"/>
    <cellStyle name="SAPBEXstdData 2 2 3 2" xfId="1129"/>
    <cellStyle name="SAPBEXstdData 2 2 4" xfId="856"/>
    <cellStyle name="SAPBEXstdData 2 3" xfId="441"/>
    <cellStyle name="SAPBEXstdData 2 3 2" xfId="918"/>
    <cellStyle name="SAPBEXstdData 2 4" xfId="818"/>
    <cellStyle name="SAPBEXstdData 3" xfId="7427"/>
    <cellStyle name="SAPBEXstdData 3 2" xfId="7428"/>
    <cellStyle name="SAPBEXstdData 4" xfId="7429"/>
    <cellStyle name="SAPBEXstdData 4 2" xfId="7430"/>
    <cellStyle name="SAPBEXstdData 5" xfId="7431"/>
    <cellStyle name="SAPBEXstdData 6" xfId="7432"/>
    <cellStyle name="SAPBEXstdData 7" xfId="7433"/>
    <cellStyle name="SAPBEXstdData_13737 3p Contracts v3" xfId="7434"/>
    <cellStyle name="SAPBEXstdDataEmph" xfId="117"/>
    <cellStyle name="SAPBEXstdDataEmph 2" xfId="378"/>
    <cellStyle name="SAPBEXstdDataEmph 2 2" xfId="470"/>
    <cellStyle name="SAPBEXstdDataEmph 2 2 2" xfId="947"/>
    <cellStyle name="SAPBEXstdDataEmph 2 3" xfId="554"/>
    <cellStyle name="SAPBEXstdDataEmph 2 3 2" xfId="1010"/>
    <cellStyle name="SAPBEXstdDataEmph 2 4" xfId="622"/>
    <cellStyle name="SAPBEXstdDataEmph 2 4 2" xfId="1078"/>
    <cellStyle name="SAPBEXstdDataEmph 2 5" xfId="674"/>
    <cellStyle name="SAPBEXstdDataEmph 2 5 2" xfId="1130"/>
    <cellStyle name="SAPBEXstdDataEmph 2 6" xfId="857"/>
    <cellStyle name="SAPBEXstdDataEmph 3" xfId="385"/>
    <cellStyle name="SAPBEXstdDataEmph 3 2" xfId="475"/>
    <cellStyle name="SAPBEXstdDataEmph 3 2 2" xfId="952"/>
    <cellStyle name="SAPBEXstdDataEmph 3 3" xfId="559"/>
    <cellStyle name="SAPBEXstdDataEmph 3 3 2" xfId="1015"/>
    <cellStyle name="SAPBEXstdDataEmph 3 4" xfId="625"/>
    <cellStyle name="SAPBEXstdDataEmph 3 4 2" xfId="1081"/>
    <cellStyle name="SAPBEXstdDataEmph 3 5" xfId="679"/>
    <cellStyle name="SAPBEXstdDataEmph 3 5 2" xfId="1135"/>
    <cellStyle name="SAPBEXstdDataEmph 3 6" xfId="864"/>
    <cellStyle name="SAPBEXstdDataEmph 4" xfId="511"/>
    <cellStyle name="SAPBEXstdDataEmph 4 2" xfId="592"/>
    <cellStyle name="SAPBEXstdDataEmph 4 2 2" xfId="1048"/>
    <cellStyle name="SAPBEXstdDataEmph 4 3" xfId="657"/>
    <cellStyle name="SAPBEXstdDataEmph 4 3 2" xfId="1113"/>
    <cellStyle name="SAPBEXstdDataEmph 4 4" xfId="712"/>
    <cellStyle name="SAPBEXstdDataEmph 4 4 2" xfId="1168"/>
    <cellStyle name="SAPBEXstdDataEmph 5" xfId="819"/>
    <cellStyle name="SAPBEXstdExc1" xfId="118"/>
    <cellStyle name="SAPBEXstdExc1Emph" xfId="119"/>
    <cellStyle name="SAPBEXstdExc2" xfId="120"/>
    <cellStyle name="SAPBEXstdExc2Emph" xfId="121"/>
    <cellStyle name="SAPBEXstdItem" xfId="122"/>
    <cellStyle name="SAPBEXstdItem 2" xfId="339"/>
    <cellStyle name="SAPBEXstdItem 2 2" xfId="406"/>
    <cellStyle name="SAPBEXstdItem 2 2 2" xfId="495"/>
    <cellStyle name="SAPBEXstdItem 2 2 2 2" xfId="972"/>
    <cellStyle name="SAPBEXstdItem 2 2 3" xfId="580"/>
    <cellStyle name="SAPBEXstdItem 2 2 3 2" xfId="1036"/>
    <cellStyle name="SAPBEXstdItem 2 2 4" xfId="645"/>
    <cellStyle name="SAPBEXstdItem 2 2 4 2" xfId="1101"/>
    <cellStyle name="SAPBEXstdItem 2 2 5" xfId="700"/>
    <cellStyle name="SAPBEXstdItem 2 2 5 2" xfId="1156"/>
    <cellStyle name="SAPBEXstdItem 2 2 6" xfId="724"/>
    <cellStyle name="SAPBEXstdItem 2 2 6 2" xfId="1180"/>
    <cellStyle name="SAPBEXstdItem 2 2 6 2 2" xfId="1200"/>
    <cellStyle name="SAPBEXstdItem 2 2 6 3" xfId="1199"/>
    <cellStyle name="SAPBEXstdItem 2 3" xfId="409"/>
    <cellStyle name="SAPBEXstdItem 2 3 2" xfId="498"/>
    <cellStyle name="SAPBEXstdItem 2 3 2 2" xfId="975"/>
    <cellStyle name="SAPBEXstdItem 2 3 3" xfId="581"/>
    <cellStyle name="SAPBEXstdItem 2 3 3 2" xfId="1037"/>
    <cellStyle name="SAPBEXstdItem 2 3 4" xfId="646"/>
    <cellStyle name="SAPBEXstdItem 2 3 4 2" xfId="1102"/>
    <cellStyle name="SAPBEXstdItem 2 3 5" xfId="701"/>
    <cellStyle name="SAPBEXstdItem 2 3 5 2" xfId="1157"/>
    <cellStyle name="SAPBEXstdItem 3" xfId="7435"/>
    <cellStyle name="SAPBEXstdItem 3 2" xfId="7436"/>
    <cellStyle name="SAPBEXstdItem 4" xfId="7437"/>
    <cellStyle name="SAPBEXstdItem 4 2" xfId="7438"/>
    <cellStyle name="SAPBEXstdItem 5" xfId="7439"/>
    <cellStyle name="SAPBEXstdItem 6" xfId="7440"/>
    <cellStyle name="SAPBEXstdItem_13737 3p Contracts v3" xfId="7441"/>
    <cellStyle name="SAPBEXstdItemX" xfId="123"/>
    <cellStyle name="SAPBEXstdItemX 2" xfId="124"/>
    <cellStyle name="SAPBEXstdItemX 2 2" xfId="380"/>
    <cellStyle name="SAPBEXstdItemX 2 2 2" xfId="556"/>
    <cellStyle name="SAPBEXstdItemX 2 2 2 2" xfId="1012"/>
    <cellStyle name="SAPBEXstdItemX 2 2 3" xfId="676"/>
    <cellStyle name="SAPBEXstdItemX 2 2 3 2" xfId="1132"/>
    <cellStyle name="SAPBEXstdItemX 2 2 4" xfId="859"/>
    <cellStyle name="SAPBEXstdItemX 2 3" xfId="433"/>
    <cellStyle name="SAPBEXstdItemX 2 3 2" xfId="910"/>
    <cellStyle name="SAPBEXstdItemX 2 4" xfId="821"/>
    <cellStyle name="SAPBEXstdItemX 3" xfId="379"/>
    <cellStyle name="SAPBEXstdItemX 3 2" xfId="555"/>
    <cellStyle name="SAPBEXstdItemX 3 2 2" xfId="1011"/>
    <cellStyle name="SAPBEXstdItemX 3 3" xfId="675"/>
    <cellStyle name="SAPBEXstdItemX 3 3 2" xfId="1131"/>
    <cellStyle name="SAPBEXstdItemX 3 4" xfId="858"/>
    <cellStyle name="SAPBEXstdItemX 4" xfId="434"/>
    <cellStyle name="SAPBEXstdItemX 4 2" xfId="911"/>
    <cellStyle name="SAPBEXstdItemX 5" xfId="820"/>
    <cellStyle name="SAPBEXstdItemX 6" xfId="7442"/>
    <cellStyle name="SAPBEXstdItemX 7" xfId="7443"/>
    <cellStyle name="SAPBEXstdItemX 8" xfId="7444"/>
    <cellStyle name="SAPBEXstdItemX_Budget Consolidation by Balancing Acct v1" xfId="7445"/>
    <cellStyle name="SAPBEXsubData" xfId="125"/>
    <cellStyle name="SAPBEXsubData 2" xfId="7446"/>
    <cellStyle name="SAPBEXsubDataEmph" xfId="126"/>
    <cellStyle name="SAPBEXsubDataEmph 2" xfId="7447"/>
    <cellStyle name="SAPBEXsubExc1" xfId="127"/>
    <cellStyle name="SAPBEXsubExc1 2" xfId="7448"/>
    <cellStyle name="SAPBEXsubExc1Emph" xfId="128"/>
    <cellStyle name="SAPBEXsubExc1Emph 2" xfId="7449"/>
    <cellStyle name="SAPBEXsubExc2" xfId="129"/>
    <cellStyle name="SAPBEXsubExc2Emph" xfId="130"/>
    <cellStyle name="SAPBEXsubItem" xfId="131"/>
    <cellStyle name="SAPBEXsubItem 2" xfId="7450"/>
    <cellStyle name="SAPBEXtitle" xfId="132"/>
    <cellStyle name="SAPBEXtitle 2" xfId="7451"/>
    <cellStyle name="SAPBEXtitle 2 2" xfId="7452"/>
    <cellStyle name="SAPBEXundefined" xfId="133"/>
    <cellStyle name="SAPBEXundefined 2" xfId="381"/>
    <cellStyle name="SAPBEXundefined 2 2" xfId="471"/>
    <cellStyle name="SAPBEXundefined 2 2 2" xfId="948"/>
    <cellStyle name="SAPBEXundefined 2 3" xfId="557"/>
    <cellStyle name="SAPBEXundefined 2 3 2" xfId="1013"/>
    <cellStyle name="SAPBEXundefined 2 4" xfId="623"/>
    <cellStyle name="SAPBEXundefined 2 4 2" xfId="1079"/>
    <cellStyle name="SAPBEXundefined 2 5" xfId="677"/>
    <cellStyle name="SAPBEXundefined 2 5 2" xfId="1133"/>
    <cellStyle name="SAPBEXundefined 2 6" xfId="860"/>
    <cellStyle name="SAPBEXundefined 3" xfId="384"/>
    <cellStyle name="SAPBEXundefined 3 2" xfId="474"/>
    <cellStyle name="SAPBEXundefined 3 2 2" xfId="951"/>
    <cellStyle name="SAPBEXundefined 3 3" xfId="558"/>
    <cellStyle name="SAPBEXundefined 3 3 2" xfId="1014"/>
    <cellStyle name="SAPBEXundefined 3 4" xfId="624"/>
    <cellStyle name="SAPBEXundefined 3 4 2" xfId="1080"/>
    <cellStyle name="SAPBEXundefined 3 5" xfId="678"/>
    <cellStyle name="SAPBEXundefined 3 5 2" xfId="1134"/>
    <cellStyle name="SAPBEXundefined 3 6" xfId="863"/>
    <cellStyle name="SAPBEXundefined 4" xfId="512"/>
    <cellStyle name="SAPBEXundefined 4 2" xfId="593"/>
    <cellStyle name="SAPBEXundefined 4 2 2" xfId="1049"/>
    <cellStyle name="SAPBEXundefined 4 3" xfId="658"/>
    <cellStyle name="SAPBEXundefined 4 3 2" xfId="1114"/>
    <cellStyle name="SAPBEXundefined 4 4" xfId="713"/>
    <cellStyle name="SAPBEXundefined 4 4 2" xfId="1169"/>
    <cellStyle name="SAPBEXundefined 5" xfId="822"/>
    <cellStyle name="SAPBEXundefined 6" xfId="7453"/>
    <cellStyle name="Sched" xfId="7454"/>
    <cellStyle name="Sched 2" xfId="7455"/>
    <cellStyle name="SEM-BPS-data" xfId="7456"/>
    <cellStyle name="SEM-BPS-head" xfId="7457"/>
    <cellStyle name="SEM-BPS-headdata" xfId="7458"/>
    <cellStyle name="SEM-BPS-headkey" xfId="7459"/>
    <cellStyle name="SEM-BPS-input-on" xfId="7460"/>
    <cellStyle name="SEM-BPS-key" xfId="7461"/>
    <cellStyle name="SEM-BPS-sub1" xfId="7462"/>
    <cellStyle name="SEM-BPS-sub2" xfId="7463"/>
    <cellStyle name="SEM-BPS-total" xfId="7464"/>
    <cellStyle name="Sheet Title" xfId="335"/>
    <cellStyle name="small" xfId="7465"/>
    <cellStyle name="small 2" xfId="7466"/>
    <cellStyle name="small 2 2" xfId="7467"/>
    <cellStyle name="small 2 3" xfId="7468"/>
    <cellStyle name="small 3" xfId="7469"/>
    <cellStyle name="small 4" xfId="7470"/>
    <cellStyle name="Style 1" xfId="343"/>
    <cellStyle name="Style 1 2" xfId="344"/>
    <cellStyle name="Style 2" xfId="7471"/>
    <cellStyle name="Style 2 2" xfId="7472"/>
    <cellStyle name="Style 26" xfId="7473"/>
    <cellStyle name="Style 28" xfId="7474"/>
    <cellStyle name="Style 28 2" xfId="7475"/>
    <cellStyle name="Style 3" xfId="7476"/>
    <cellStyle name="Style 35" xfId="7477"/>
    <cellStyle name="Style 36" xfId="7478"/>
    <cellStyle name="Subtitle" xfId="7479"/>
    <cellStyle name="Subtotal" xfId="7480"/>
    <cellStyle name="Table Header" xfId="7481"/>
    <cellStyle name="test a style" xfId="7482"/>
    <cellStyle name="Text" xfId="7483"/>
    <cellStyle name="Text 2" xfId="7484"/>
    <cellStyle name="Thousand" xfId="7485"/>
    <cellStyle name="Thousand 2" xfId="7486"/>
    <cellStyle name="Thousands" xfId="7487"/>
    <cellStyle name="Title" xfId="726" builtinId="15" customBuiltin="1"/>
    <cellStyle name="Title 2" xfId="336"/>
    <cellStyle name="Title 2 2" xfId="7488"/>
    <cellStyle name="Title 2 3" xfId="7489"/>
    <cellStyle name="Title 3" xfId="7490"/>
    <cellStyle name="Title 3 2" xfId="7491"/>
    <cellStyle name="Title 4" xfId="7492"/>
    <cellStyle name="Title 4 2" xfId="7493"/>
    <cellStyle name="Title 5" xfId="7494"/>
    <cellStyle name="Title 6" xfId="7495"/>
    <cellStyle name="Title 7" xfId="7496"/>
    <cellStyle name="Title 8" xfId="7497"/>
    <cellStyle name="Top Rule" xfId="7498"/>
    <cellStyle name="Total" xfId="741" builtinId="25" customBuiltin="1"/>
    <cellStyle name="Total 10" xfId="7499"/>
    <cellStyle name="Total 11" xfId="7500"/>
    <cellStyle name="Total 12" xfId="7501"/>
    <cellStyle name="Total 13" xfId="7502"/>
    <cellStyle name="Total 14" xfId="7503"/>
    <cellStyle name="Total 2" xfId="337"/>
    <cellStyle name="Total 2 2" xfId="7504"/>
    <cellStyle name="Total 2 2 2" xfId="7505"/>
    <cellStyle name="Total 2 2 3" xfId="7506"/>
    <cellStyle name="Total 2 3" xfId="7507"/>
    <cellStyle name="Total 2 4" xfId="7508"/>
    <cellStyle name="Total 2 5" xfId="7509"/>
    <cellStyle name="Total 2 6" xfId="7510"/>
    <cellStyle name="Total 3" xfId="7511"/>
    <cellStyle name="Total 3 2" xfId="7512"/>
    <cellStyle name="Total 3 2 2" xfId="7513"/>
    <cellStyle name="Total 3 3" xfId="7514"/>
    <cellStyle name="Total 3 4" xfId="7515"/>
    <cellStyle name="Total 4" xfId="7516"/>
    <cellStyle name="Total 4 2" xfId="7517"/>
    <cellStyle name="Total 4 2 2" xfId="7518"/>
    <cellStyle name="Total 4 3" xfId="7519"/>
    <cellStyle name="Total 4 4" xfId="7520"/>
    <cellStyle name="Total 5" xfId="7521"/>
    <cellStyle name="Total 5 2" xfId="7522"/>
    <cellStyle name="Total 5 2 2" xfId="7523"/>
    <cellStyle name="Total 5 3" xfId="7524"/>
    <cellStyle name="Total 5 4" xfId="7525"/>
    <cellStyle name="Total 5 5" xfId="7526"/>
    <cellStyle name="Total 6" xfId="7527"/>
    <cellStyle name="Total 6 2" xfId="7528"/>
    <cellStyle name="Total 6 2 2" xfId="7529"/>
    <cellStyle name="Total 6 3" xfId="7530"/>
    <cellStyle name="Total 6 4" xfId="7531"/>
    <cellStyle name="Total 6 5" xfId="7532"/>
    <cellStyle name="Total 7" xfId="7533"/>
    <cellStyle name="Total 7 2" xfId="7534"/>
    <cellStyle name="Total 7 2 2" xfId="7535"/>
    <cellStyle name="Total 7 3" xfId="7536"/>
    <cellStyle name="Total 7 4" xfId="7537"/>
    <cellStyle name="Total 7 5" xfId="7538"/>
    <cellStyle name="Total 8" xfId="7539"/>
    <cellStyle name="Total 8 2" xfId="7540"/>
    <cellStyle name="Total 9" xfId="7541"/>
    <cellStyle name="TotalHighlight" xfId="7542"/>
    <cellStyle name="Unprot" xfId="7543"/>
    <cellStyle name="Unprot 2" xfId="7544"/>
    <cellStyle name="Unprot$" xfId="7545"/>
    <cellStyle name="Unprot$ 2" xfId="7546"/>
    <cellStyle name="Unprot_01 05 Reports" xfId="7547"/>
    <cellStyle name="Unprotect" xfId="7548"/>
    <cellStyle name="USD" xfId="7549"/>
    <cellStyle name="USD billion" xfId="7550"/>
    <cellStyle name="USD million" xfId="7551"/>
    <cellStyle name="USD thousand" xfId="7552"/>
    <cellStyle name="Value" xfId="7553"/>
    <cellStyle name="Warning Text" xfId="739" builtinId="11" customBuiltin="1"/>
    <cellStyle name="Warning Text 2" xfId="338"/>
    <cellStyle name="Warning Text 2 2" xfId="7554"/>
    <cellStyle name="Warning Text 3" xfId="7555"/>
    <cellStyle name="Warning Text 3 2" xfId="7556"/>
    <cellStyle name="Warning Text 4" xfId="7557"/>
    <cellStyle name="Warning Text 4 2" xfId="7558"/>
    <cellStyle name="Warning Text 5" xfId="7559"/>
    <cellStyle name="Warning Text 6" xfId="7560"/>
    <cellStyle name="Warning Text 7" xfId="7561"/>
    <cellStyle name="Warning Text 8" xfId="7562"/>
    <cellStyle name="Year" xfId="7563"/>
    <cellStyle name="Year 2" xfId="7564"/>
    <cellStyle name="Year 2 2" xfId="7565"/>
    <cellStyle name="Year 3" xfId="7566"/>
    <cellStyle name="YrHeader" xfId="7567"/>
    <cellStyle name="敨瑥1渀欀" xfId="7568"/>
  </cellStyles>
  <dxfs count="0"/>
  <tableStyles count="0" defaultTableStyle="TableStyleMedium2" defaultPivotStyle="PivotStyleLight16"/>
  <colors>
    <mruColors>
      <color rgb="FFFFFFCC"/>
      <color rgb="FFFFFF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0</xdr:rowOff>
    </xdr:from>
    <xdr:to>
      <xdr:col>3</xdr:col>
      <xdr:colOff>314325</xdr:colOff>
      <xdr:row>40</xdr:row>
      <xdr:rowOff>76200</xdr:rowOff>
    </xdr:to>
    <xdr:pic>
      <xdr:nvPicPr>
        <xdr:cNvPr id="2" name="Picture 2" descr="pgenotag222_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013450"/>
          <a:ext cx="2295525"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7h7\AppData\Local\Microsoft\Windows\Temporary%20Internet%20Files\Content.Outlook\Z4X5MBZ3\2018_2020_DR_Budget_Request_14Dec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utility.pge.com/Quant%20analysis/Bruce/LTPP%20DR%20Cost-Benefit%20analysis/New/AC%20Cycling_20070123_prices_to_203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s.utility.pge.com/Data/Demand%20Response/2012-2014%20DR%20Filing/cost%20effectiveness/DR2012-14_PGE_DR-Reporting-Template_1-of-2_with-PGE-A-facto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ssuo/cee/dr/Shared%20Documents/2007%20Budget/Budget%20Forecast%202006-08/DR_ACTMA%20Docs/DR%20ACTMA%20thru%2009%20Sept%2020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sps.utility.pge.com/Documents%20and%20Settings/nws/Local%20Settings/Temporary%20Internet%20Files/Content.Outlook/VMI53C5T/Model%20-%20September%207/RPS%20Calculator_2003_v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o310\gtspp\Quant%20analysis\Yumi's%20folder\DR\DSM%20Template\DREEM%20v1.12_041408Vintag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O260\Risk_Mgmt\RiskAnalysis\Models\HourlyPriceShape\Applications\RPS-2006\ExtrapolateForwards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ps.utility.pge.com/sites/SCG/Budget/Expense%20Reports/2013/09%202013/SOLAR%20Expenditure%20Detail%2009-1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ffs1\Projects\DOCUME~1\BRUCEP~1\LOCALS~1\Temp\PK153.tmp\Brattle_L%20Fix_%20Enrollment%20Fcst%20portfolio%201-in-2%20All_8July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sps.utility.pge.com/Users/bill/AppData/Local/Temp/Temp1_DR%20Reporting%20Template%20REVISION_PGE_ver4.zip/E3_DR_AvoidedCostModel_Oct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s.utility.pge.com/Avoided%20Cost/BillG/RPS%20TODs/2010%20RPS%20TOD/QF_3-4-10_prices/wholehours_2010-13_Sunday-partial-pk/WINDOWS/Temporary%20Internet%20Files/OLK2B/200906%20SRACMIF.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sps.utility.pge.com/WINDOWS/Temporary%20Internet%20Files/Content.Outlook/2OJJSW81/DR%20and%20SmartAC%20Feburary%20YTD%20Actual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sps.utility.pge.com/Quant%20analysis/Bruce/Avoided%20Cost%20Update/Yumi/AvoidedCost_v2.2_0110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ps.utility.pge.com/WINDOWS/Temporary%20Internet%20Files/Content.Outlook/YK0DJH5Y/Ch%202%20-%20Smart%20AC%20Cost%20Model%20CONFIDENT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_by_year"/>
      <sheetName val="Budget_by_admin_incent"/>
      <sheetName val="Budget_2017_Compare"/>
      <sheetName val="Budget_with_Labor_breakout"/>
      <sheetName val="Incentives"/>
      <sheetName val="For_Bill--&gt;"/>
      <sheetName val="2018_Budget"/>
      <sheetName val="2018_ADR_Alloc"/>
      <sheetName val="2018-22_EM&amp;V_DirectAssign"/>
      <sheetName val="2018_ME&amp;O_Alloc"/>
      <sheetName val="2018-22_Systems_Alloc"/>
      <sheetName val="LABOR--&gt;"/>
      <sheetName val="2018_Labor_Calc"/>
      <sheetName val="2018_Budget_Forecast"/>
      <sheetName val="2017_Auth_Budget"/>
      <sheetName val="2018_Benefit_Burden_Adj"/>
      <sheetName val="Benefit_Burden_Adj_xxx"/>
      <sheetName val="2016YTD_Labor"/>
      <sheetName val="CHIN_LABOR"/>
      <sheetName val="Policy_CHIN_2016"/>
      <sheetName val="EMV_CHIN_2016"/>
      <sheetName val="PLS_CHIN_2016"/>
      <sheetName val="SSP_CHIN_2016"/>
      <sheetName val="XSP_CHIN_2016"/>
      <sheetName val="SAC_Mkt_CHIN"/>
      <sheetName val="EMRGTECH_CHIN_2016"/>
      <sheetName val="ADR_CHIN_2016"/>
      <sheetName val="CBP_CHIN_2016"/>
      <sheetName val="SAC_CHIN_2016"/>
      <sheetName val="OBMC_CHIN_2016"/>
      <sheetName val="INTERACT_CHIN_2016"/>
      <sheetName val="DRE_CHIN_2016"/>
      <sheetName val="NOTIF_CHIN_2016"/>
      <sheetName val="ADR--&gt;"/>
      <sheetName val="All_ADR"/>
      <sheetName val="Res-ADR"/>
      <sheetName val="SYSTEMS--&gt;"/>
      <sheetName val="Sys Support alloc 2"/>
      <sheetName val="EM&amp;V--&gt;"/>
      <sheetName val="EM&amp;V"/>
      <sheetName val="SmartAC--&gt;"/>
      <sheetName val="SAC_Summary"/>
      <sheetName val="Cost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6">
          <cell r="E6">
            <v>4.3276623750069777E-2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ow r="15">
          <cell r="E15">
            <v>225</v>
          </cell>
        </row>
        <row r="30">
          <cell r="E30">
            <v>6</v>
          </cell>
        </row>
        <row r="42">
          <cell r="E42">
            <v>412000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4"/>
      <sheetName val="Chart3"/>
      <sheetName val="Chart2"/>
      <sheetName val="Chart1"/>
      <sheetName val="Value"/>
      <sheetName val="Availability calculation"/>
      <sheetName val="LOLPs and prices"/>
      <sheetName val="CO2 adder"/>
      <sheetName val="Distribution of LOLPs"/>
      <sheetName val="Capacity values"/>
      <sheetName val="NP15"/>
    </sheetNames>
    <sheetDataSet>
      <sheetData sheetId="0"/>
      <sheetData sheetId="1" refreshError="1"/>
      <sheetData sheetId="2" refreshError="1"/>
      <sheetData sheetId="3" refreshError="1"/>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and Table of Contents"/>
      <sheetName val="Summary"/>
      <sheetName val="Inputs"/>
      <sheetName val="AMP"/>
      <sheetName val="BIP"/>
      <sheetName val="CBP_DA"/>
      <sheetName val="CBP_DO"/>
      <sheetName val="DBP_DA"/>
      <sheetName val="PC_Best_DA"/>
      <sheetName val="PC_Best_DO"/>
      <sheetName val="PC_Commit_DA"/>
      <sheetName val="PC_Commit_DO"/>
      <sheetName val="SmartAC_new"/>
      <sheetName val="SmartAC_existing"/>
      <sheetName val="PLS"/>
      <sheetName val="Misc_DR_costs"/>
      <sheetName val="Pilot_Progs"/>
      <sheetName val="Dynamic_Pricing"/>
      <sheetName val="SM_enabled_LoadImpacts"/>
      <sheetName val="DropDowns"/>
      <sheetName val="Scenarios"/>
      <sheetName val="Portfolio"/>
      <sheetName val="BIP Example"/>
      <sheetName val="Instructions"/>
      <sheetName val="References"/>
      <sheetName val="Revisions"/>
      <sheetName val="demand_greater_43kMW"/>
      <sheetName val="HR_greater_15k"/>
      <sheetName val="CAISO_emergencies"/>
      <sheetName val="forecast high prices"/>
      <sheetName val="SmartAC_new_LI"/>
      <sheetName val="SmartAC_existing_LI"/>
      <sheetName val="SmartAC_Aug09_enrollment"/>
      <sheetName val="SmartAC_Jan11_enrollment"/>
      <sheetName val="value of PLS shift"/>
      <sheetName val="PLS load impacts"/>
      <sheetName val="A factor -- Public"/>
      <sheetName val="A factor -- LOLP"/>
      <sheetName val="C-factor"/>
      <sheetName val="Rate Schedules"/>
      <sheetName val="PDR_timing"/>
      <sheetName val="AMP_load_impacts"/>
      <sheetName val="1-in-2_portfolio_load_impacts"/>
      <sheetName val="SmartAC_budget"/>
      <sheetName val="Budget_allocation"/>
      <sheetName val="budget_1yr"/>
      <sheetName val="budget_3yr"/>
      <sheetName val="Marketing"/>
      <sheetName val="EM&amp;V"/>
      <sheetName val="Operations"/>
      <sheetName val="AutoDR-TI"/>
      <sheetName val="Feb24_budget"/>
    </sheetNames>
    <sheetDataSet>
      <sheetData sheetId="0" refreshError="1"/>
      <sheetData sheetId="1"/>
      <sheetData sheetId="2">
        <row r="12">
          <cell r="C12">
            <v>0.75</v>
          </cell>
        </row>
        <row r="13">
          <cell r="C13">
            <v>0.5</v>
          </cell>
        </row>
        <row r="15">
          <cell r="C15">
            <v>-0.3</v>
          </cell>
        </row>
        <row r="16">
          <cell r="C16">
            <v>0.3</v>
          </cell>
        </row>
        <row r="18">
          <cell r="C18">
            <v>-0.3</v>
          </cell>
        </row>
        <row r="19">
          <cell r="C19">
            <v>0.3</v>
          </cell>
        </row>
        <row r="21">
          <cell r="C21">
            <v>3</v>
          </cell>
        </row>
        <row r="22">
          <cell r="C22">
            <v>15</v>
          </cell>
        </row>
        <row r="24">
          <cell r="C24">
            <v>-0.3</v>
          </cell>
        </row>
        <row r="25">
          <cell r="C25">
            <v>0.3</v>
          </cell>
          <cell r="I25">
            <v>9.7933740014631621E-2</v>
          </cell>
          <cell r="J25">
            <v>7.6284149774982768E-2</v>
          </cell>
          <cell r="R25">
            <v>7.6700000000000004E-2</v>
          </cell>
        </row>
        <row r="27">
          <cell r="C27">
            <v>-0.1</v>
          </cell>
        </row>
        <row r="28">
          <cell r="C28">
            <v>1</v>
          </cell>
          <cell r="I28">
            <v>0.15</v>
          </cell>
        </row>
        <row r="52">
          <cell r="M52" t="str">
            <v>T&amp;D</v>
          </cell>
        </row>
        <row r="53">
          <cell r="M53" t="str">
            <v>D Only</v>
          </cell>
        </row>
        <row r="54">
          <cell r="M54" t="str">
            <v>User Input</v>
          </cell>
        </row>
        <row r="56">
          <cell r="I56">
            <v>0.92876381536175356</v>
          </cell>
          <cell r="J56">
            <v>0.86260222472532133</v>
          </cell>
          <cell r="K56">
            <v>0.80115373337542617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MA Pivot"/>
      <sheetName val="ACTMA Detail"/>
      <sheetName val="GL 1430010 2002"/>
    </sheetNames>
    <sheetDataSet>
      <sheetData sheetId="0"/>
      <sheetData sheetId="1">
        <row r="2">
          <cell r="N2" t="str">
            <v>ENERTOUCH INC</v>
          </cell>
          <cell r="P2">
            <v>232323.08</v>
          </cell>
        </row>
        <row r="3">
          <cell r="N3" t="str">
            <v>ENERTOUCH INC</v>
          </cell>
          <cell r="P3">
            <v>180623.66</v>
          </cell>
        </row>
        <row r="4">
          <cell r="N4" t="str">
            <v>CANNON TECHNOLOGIES INC</v>
          </cell>
          <cell r="P4">
            <v>0</v>
          </cell>
        </row>
        <row r="5">
          <cell r="N5" t="str">
            <v>CANNON TECHNOLOGIES INC</v>
          </cell>
          <cell r="P5">
            <v>4132.8</v>
          </cell>
        </row>
        <row r="6">
          <cell r="N6" t="str">
            <v>CANNON TECHNOLOGIES INC</v>
          </cell>
          <cell r="P6">
            <v>0</v>
          </cell>
        </row>
        <row r="7">
          <cell r="N7" t="str">
            <v>CANNON TECHNOLOGIES INC</v>
          </cell>
          <cell r="P7">
            <v>96768</v>
          </cell>
        </row>
        <row r="8">
          <cell r="N8" t="str">
            <v>CANNON TECHNOLOGIES INC</v>
          </cell>
          <cell r="P8">
            <v>72375</v>
          </cell>
        </row>
        <row r="9">
          <cell r="N9" t="str">
            <v>CANNON TECHNOLOGIES INC</v>
          </cell>
          <cell r="P9">
            <v>96768</v>
          </cell>
        </row>
        <row r="10">
          <cell r="N10" t="str">
            <v>CANNON TECHNOLOGIES INC</v>
          </cell>
          <cell r="P10">
            <v>96768</v>
          </cell>
        </row>
        <row r="11">
          <cell r="N11" t="str">
            <v>CANNON TECHNOLOGIES INC</v>
          </cell>
          <cell r="P11">
            <v>-423059.4</v>
          </cell>
        </row>
        <row r="12">
          <cell r="N12" t="str">
            <v>CANNON TECHNOLOGIES INC</v>
          </cell>
          <cell r="P12">
            <v>0</v>
          </cell>
        </row>
        <row r="13">
          <cell r="N13" t="str">
            <v>CANNON TECHNOLOGIES INC</v>
          </cell>
          <cell r="P13">
            <v>72375</v>
          </cell>
        </row>
        <row r="14">
          <cell r="N14" t="str">
            <v>CANNON TECHNOLOGIES INC</v>
          </cell>
          <cell r="P14">
            <v>423059.4</v>
          </cell>
        </row>
        <row r="15">
          <cell r="N15" t="str">
            <v>CANNON TECHNOLOGIES INC</v>
          </cell>
          <cell r="P15">
            <v>4132.8</v>
          </cell>
        </row>
        <row r="16">
          <cell r="N16" t="str">
            <v>CANNON TECHNOLOGIES INC</v>
          </cell>
          <cell r="P16">
            <v>4132.8</v>
          </cell>
        </row>
        <row r="17">
          <cell r="N17" t="str">
            <v>CANNON TECHNOLOGIES INC</v>
          </cell>
          <cell r="P17">
            <v>72375</v>
          </cell>
        </row>
        <row r="18">
          <cell r="N18" t="str">
            <v>CANNON TECHNOLOGIES INC</v>
          </cell>
          <cell r="P18">
            <v>96768</v>
          </cell>
        </row>
        <row r="19">
          <cell r="N19" t="str">
            <v>CANNON TECHNOLOGIES INC</v>
          </cell>
          <cell r="P19">
            <v>72375</v>
          </cell>
        </row>
        <row r="20">
          <cell r="N20" t="str">
            <v>CANNON TECHNOLOGIES INC</v>
          </cell>
          <cell r="P20">
            <v>1935.36</v>
          </cell>
        </row>
        <row r="21">
          <cell r="N21" t="str">
            <v>CANNON TECHNOLOGIES INC</v>
          </cell>
          <cell r="P21">
            <v>1935.36</v>
          </cell>
        </row>
        <row r="22">
          <cell r="N22" t="str">
            <v>CANNON TECHNOLOGIES INC</v>
          </cell>
          <cell r="P22">
            <v>82.66</v>
          </cell>
        </row>
        <row r="23">
          <cell r="N23" t="str">
            <v>CANNON TECHNOLOGIES INC</v>
          </cell>
          <cell r="P23">
            <v>1935.36</v>
          </cell>
        </row>
        <row r="24">
          <cell r="N24" t="str">
            <v>CANNON TECHNOLOGIES INC</v>
          </cell>
          <cell r="P24">
            <v>1447.5</v>
          </cell>
        </row>
        <row r="25">
          <cell r="N25" t="str">
            <v>CANNON TECHNOLOGIES INC</v>
          </cell>
          <cell r="P25">
            <v>-82.66</v>
          </cell>
        </row>
        <row r="26">
          <cell r="N26" t="str">
            <v>CANNON TECHNOLOGIES INC</v>
          </cell>
          <cell r="P26">
            <v>1447.5</v>
          </cell>
        </row>
        <row r="27">
          <cell r="N27" t="str">
            <v>CANNON TECHNOLOGIES INC</v>
          </cell>
          <cell r="P27">
            <v>82.66</v>
          </cell>
        </row>
        <row r="28">
          <cell r="N28" t="str">
            <v>CANNON TECHNOLOGIES INC</v>
          </cell>
          <cell r="P28">
            <v>1447.5</v>
          </cell>
        </row>
        <row r="29">
          <cell r="N29" t="str">
            <v>CANNON TECHNOLOGIES INC</v>
          </cell>
          <cell r="P29">
            <v>82.66</v>
          </cell>
        </row>
        <row r="30">
          <cell r="N30" t="str">
            <v>CANNON TECHNOLOGIES INC</v>
          </cell>
          <cell r="P30">
            <v>1935.36</v>
          </cell>
        </row>
        <row r="31">
          <cell r="N31" t="str">
            <v>CANNON TECHNOLOGIES INC</v>
          </cell>
          <cell r="P31">
            <v>82.66</v>
          </cell>
        </row>
        <row r="32">
          <cell r="N32" t="str">
            <v>CANNON TECHNOLOGIES INC</v>
          </cell>
          <cell r="P32">
            <v>1447.5</v>
          </cell>
        </row>
        <row r="33">
          <cell r="N33" t="str">
            <v/>
          </cell>
          <cell r="P33">
            <v>0</v>
          </cell>
        </row>
        <row r="34">
          <cell r="N34" t="str">
            <v/>
          </cell>
          <cell r="P34">
            <v>0</v>
          </cell>
        </row>
        <row r="35">
          <cell r="N35" t="str">
            <v/>
          </cell>
          <cell r="P35">
            <v>0</v>
          </cell>
        </row>
        <row r="36">
          <cell r="N36" t="str">
            <v/>
          </cell>
          <cell r="P36">
            <v>0</v>
          </cell>
        </row>
        <row r="37">
          <cell r="N37" t="str">
            <v/>
          </cell>
          <cell r="P37">
            <v>0</v>
          </cell>
        </row>
        <row r="38">
          <cell r="N38" t="str">
            <v/>
          </cell>
          <cell r="P38">
            <v>0</v>
          </cell>
        </row>
        <row r="39">
          <cell r="N39" t="str">
            <v/>
          </cell>
          <cell r="P39">
            <v>0</v>
          </cell>
        </row>
        <row r="40">
          <cell r="N40" t="str">
            <v>CORESTAFF SERVICES LP</v>
          </cell>
          <cell r="P40">
            <v>0</v>
          </cell>
        </row>
        <row r="41">
          <cell r="N41" t="str">
            <v>CORESTAFF SERVICES LP</v>
          </cell>
          <cell r="P41">
            <v>0</v>
          </cell>
        </row>
        <row r="42">
          <cell r="N42" t="str">
            <v>CORESTAFF SERVICES LP</v>
          </cell>
          <cell r="P42">
            <v>0</v>
          </cell>
        </row>
        <row r="43">
          <cell r="N43" t="str">
            <v>CORESTAFF SERVICES LP</v>
          </cell>
          <cell r="P43">
            <v>0</v>
          </cell>
        </row>
        <row r="44">
          <cell r="N44" t="str">
            <v>CORESTAFF SERVICES LP</v>
          </cell>
          <cell r="P44">
            <v>0</v>
          </cell>
        </row>
        <row r="45">
          <cell r="N45" t="str">
            <v>CORESTAFF SERVICES LP</v>
          </cell>
          <cell r="P45">
            <v>0</v>
          </cell>
        </row>
        <row r="46">
          <cell r="N46" t="str">
            <v/>
          </cell>
          <cell r="P46">
            <v>0</v>
          </cell>
        </row>
        <row r="47">
          <cell r="N47" t="str">
            <v/>
          </cell>
          <cell r="P47">
            <v>4</v>
          </cell>
        </row>
        <row r="48">
          <cell r="N48" t="str">
            <v>CANNON TECHNOLOGIES INC</v>
          </cell>
          <cell r="P48">
            <v>6500</v>
          </cell>
        </row>
        <row r="49">
          <cell r="N49" t="str">
            <v>CANNON TECHNOLOGIES INC</v>
          </cell>
          <cell r="P49">
            <v>1700</v>
          </cell>
        </row>
        <row r="50">
          <cell r="N50" t="str">
            <v>CANNON TECHNOLOGIES INC</v>
          </cell>
          <cell r="P50">
            <v>-1447.5</v>
          </cell>
        </row>
        <row r="51">
          <cell r="N51" t="str">
            <v>ENERTOUCH INC</v>
          </cell>
          <cell r="P51">
            <v>10678</v>
          </cell>
        </row>
        <row r="52">
          <cell r="N52" t="str">
            <v>CANNON TECHNOLOGIES INC</v>
          </cell>
          <cell r="P52">
            <v>1447.5</v>
          </cell>
        </row>
        <row r="53">
          <cell r="N53" t="str">
            <v>ENERTOUCH INC</v>
          </cell>
          <cell r="P53">
            <v>10272</v>
          </cell>
        </row>
        <row r="54">
          <cell r="N54" t="str">
            <v>ENERTOUCH INC</v>
          </cell>
          <cell r="P54">
            <v>27698.54</v>
          </cell>
        </row>
        <row r="55">
          <cell r="N55" t="str">
            <v>ENERTOUCH INC</v>
          </cell>
          <cell r="P55">
            <v>16523.47</v>
          </cell>
        </row>
        <row r="56">
          <cell r="N56" t="str">
            <v>CORESTAFF SERVICES LP</v>
          </cell>
          <cell r="P56">
            <v>0</v>
          </cell>
        </row>
        <row r="57">
          <cell r="N57" t="str">
            <v>CORESTAFF SERVICES LP</v>
          </cell>
          <cell r="P57">
            <v>0</v>
          </cell>
        </row>
        <row r="58">
          <cell r="N58" t="str">
            <v>CORESTAFF SERVICES LP</v>
          </cell>
          <cell r="P58">
            <v>0</v>
          </cell>
        </row>
        <row r="59">
          <cell r="N59" t="str">
            <v>CORESTAFF SERVICES LP</v>
          </cell>
          <cell r="P59">
            <v>0</v>
          </cell>
        </row>
        <row r="60">
          <cell r="N60" t="str">
            <v>CORESTAFF SERVICES LP</v>
          </cell>
          <cell r="P60">
            <v>0</v>
          </cell>
        </row>
        <row r="61">
          <cell r="N61" t="str">
            <v>YATES ADVERTISING</v>
          </cell>
          <cell r="P61">
            <v>25500</v>
          </cell>
        </row>
        <row r="62">
          <cell r="N62" t="str">
            <v>YATES ADVERTISING</v>
          </cell>
          <cell r="P62">
            <v>14250</v>
          </cell>
        </row>
        <row r="63">
          <cell r="N63" t="str">
            <v>YATES ADVERTISING</v>
          </cell>
          <cell r="P63">
            <v>28436.41</v>
          </cell>
        </row>
        <row r="64">
          <cell r="N64" t="str">
            <v>YATES ADVERTISING</v>
          </cell>
          <cell r="P64">
            <v>38400</v>
          </cell>
        </row>
        <row r="65">
          <cell r="N65" t="str">
            <v>YATES ADVERTISING</v>
          </cell>
          <cell r="P65">
            <v>12826.5</v>
          </cell>
        </row>
        <row r="66">
          <cell r="N66" t="str">
            <v>YATES ADVERTISING</v>
          </cell>
          <cell r="P66">
            <v>813.75</v>
          </cell>
        </row>
        <row r="67">
          <cell r="N67" t="str">
            <v>YATES ADVERTISING</v>
          </cell>
          <cell r="P67">
            <v>33766.75</v>
          </cell>
        </row>
        <row r="68">
          <cell r="N68" t="str">
            <v>YATES ADVERTISING</v>
          </cell>
          <cell r="P68">
            <v>61289.79</v>
          </cell>
        </row>
        <row r="69">
          <cell r="N69" t="str">
            <v>YATES ADVERTISING</v>
          </cell>
          <cell r="P69">
            <v>7950</v>
          </cell>
        </row>
        <row r="70">
          <cell r="N70" t="str">
            <v>YATES ADVERTISING</v>
          </cell>
          <cell r="P70">
            <v>10481.25</v>
          </cell>
        </row>
        <row r="71">
          <cell r="N71" t="str">
            <v>HUGHES UTILITIES LTD</v>
          </cell>
          <cell r="P71">
            <v>1000</v>
          </cell>
        </row>
        <row r="72">
          <cell r="N72" t="str">
            <v>TRANSCONTINENTAL DIRECT USA IN</v>
          </cell>
          <cell r="P72">
            <v>169882.63</v>
          </cell>
        </row>
        <row r="73">
          <cell r="N73" t="str">
            <v>CORESTAFF SERVICES LP</v>
          </cell>
          <cell r="P73">
            <v>0</v>
          </cell>
        </row>
        <row r="74">
          <cell r="N74" t="str">
            <v>CORESTAFF SERVICES LP</v>
          </cell>
          <cell r="P74">
            <v>0</v>
          </cell>
        </row>
        <row r="75">
          <cell r="N75" t="str">
            <v>CORESTAFF SERVICES LP</v>
          </cell>
          <cell r="P75">
            <v>0</v>
          </cell>
        </row>
        <row r="76">
          <cell r="N76" t="str">
            <v>CORESTAFF SERVICES LP</v>
          </cell>
          <cell r="P76">
            <v>0</v>
          </cell>
        </row>
        <row r="77">
          <cell r="N77" t="str">
            <v>CORESTAFF SERVICES LP</v>
          </cell>
          <cell r="P77">
            <v>0</v>
          </cell>
        </row>
        <row r="78">
          <cell r="N78" t="str">
            <v>CORESTAFF SERVICES LP</v>
          </cell>
          <cell r="P78">
            <v>0</v>
          </cell>
        </row>
        <row r="79">
          <cell r="N79" t="str">
            <v/>
          </cell>
          <cell r="P79">
            <v>0</v>
          </cell>
        </row>
        <row r="80">
          <cell r="N80" t="str">
            <v>TRANSCONTINENTAL DIRECT USA IN</v>
          </cell>
          <cell r="P80">
            <v>165430</v>
          </cell>
        </row>
        <row r="81">
          <cell r="N81" t="str">
            <v>US POSTMASTER</v>
          </cell>
          <cell r="P81">
            <v>0</v>
          </cell>
        </row>
        <row r="82">
          <cell r="N82" t="str">
            <v/>
          </cell>
          <cell r="P82">
            <v>0</v>
          </cell>
        </row>
        <row r="83">
          <cell r="N83" t="str">
            <v/>
          </cell>
          <cell r="P83">
            <v>0</v>
          </cell>
        </row>
        <row r="84">
          <cell r="N84" t="str">
            <v/>
          </cell>
          <cell r="P84">
            <v>8</v>
          </cell>
        </row>
        <row r="85">
          <cell r="N85" t="str">
            <v/>
          </cell>
          <cell r="P85">
            <v>0</v>
          </cell>
        </row>
        <row r="86">
          <cell r="N86" t="str">
            <v/>
          </cell>
          <cell r="P86">
            <v>0</v>
          </cell>
        </row>
        <row r="87">
          <cell r="N87" t="str">
            <v/>
          </cell>
          <cell r="P87">
            <v>0</v>
          </cell>
        </row>
        <row r="88">
          <cell r="N88" t="str">
            <v/>
          </cell>
          <cell r="P88">
            <v>0</v>
          </cell>
        </row>
        <row r="89">
          <cell r="N89" t="str">
            <v/>
          </cell>
          <cell r="P89">
            <v>1</v>
          </cell>
        </row>
        <row r="90">
          <cell r="N90" t="str">
            <v/>
          </cell>
          <cell r="P90">
            <v>1</v>
          </cell>
        </row>
        <row r="91">
          <cell r="N91" t="str">
            <v/>
          </cell>
          <cell r="P91">
            <v>1</v>
          </cell>
        </row>
        <row r="92">
          <cell r="N92" t="str">
            <v/>
          </cell>
          <cell r="P92">
            <v>1</v>
          </cell>
        </row>
        <row r="93">
          <cell r="N93" t="str">
            <v/>
          </cell>
          <cell r="P93">
            <v>1</v>
          </cell>
        </row>
        <row r="94">
          <cell r="N94" t="str">
            <v/>
          </cell>
          <cell r="P94">
            <v>1</v>
          </cell>
        </row>
        <row r="95">
          <cell r="N95" t="str">
            <v/>
          </cell>
          <cell r="P95">
            <v>1</v>
          </cell>
        </row>
        <row r="96">
          <cell r="N96" t="str">
            <v/>
          </cell>
          <cell r="P96">
            <v>1</v>
          </cell>
        </row>
        <row r="97">
          <cell r="N97" t="str">
            <v/>
          </cell>
          <cell r="P97">
            <v>2</v>
          </cell>
        </row>
        <row r="98">
          <cell r="N98" t="str">
            <v/>
          </cell>
          <cell r="P98">
            <v>1</v>
          </cell>
        </row>
        <row r="99">
          <cell r="N99" t="str">
            <v/>
          </cell>
          <cell r="P99">
            <v>1</v>
          </cell>
        </row>
        <row r="100">
          <cell r="N100" t="str">
            <v/>
          </cell>
          <cell r="P100">
            <v>1</v>
          </cell>
        </row>
        <row r="101">
          <cell r="N101" t="str">
            <v/>
          </cell>
          <cell r="P101">
            <v>1</v>
          </cell>
        </row>
        <row r="102">
          <cell r="N102" t="str">
            <v/>
          </cell>
          <cell r="P102">
            <v>2442.12</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 Cover"/>
      <sheetName val="a - Instructions"/>
      <sheetName val="a - Control Panel"/>
      <sheetName val="z - Results"/>
      <sheetName val="u - SupplyBundled"/>
      <sheetName val="v - SelectedResources"/>
      <sheetName val="w - SelectedCommProj"/>
      <sheetName val="x - SelectedDiscCore"/>
      <sheetName val="y - DependMWTiming"/>
      <sheetName val="y - DeliveredGWhTiming"/>
      <sheetName val="y - SelectedMWTiming"/>
      <sheetName val="y - SelectedGWhTiming"/>
      <sheetName val="r - SupplyCurve"/>
      <sheetName val="s - BundleBuildup"/>
      <sheetName val="p - LineBuildup"/>
      <sheetName val="t - BundleSupplySortCalcs"/>
      <sheetName val="q - SupplySortCalcs"/>
      <sheetName val="o - NewTx"/>
      <sheetName val="n - ExistingTx"/>
      <sheetName val="m - LocalRPS"/>
      <sheetName val="k - CommProjRanks"/>
      <sheetName val="l - ResourceRanks"/>
      <sheetName val="i - CommProjData"/>
      <sheetName val="j - ResourceData"/>
      <sheetName val="a - ProForma"/>
      <sheetName val="a - ProFormaCalc"/>
      <sheetName val="a - ProFormaCalcPV"/>
      <sheetName val="d - GeneralInputs"/>
      <sheetName val="c - FinancingInputs"/>
      <sheetName val="f - RPSNetShortCalc"/>
      <sheetName val="zz - Cost Impacts"/>
      <sheetName val="e - LoadsAndResources"/>
      <sheetName val="h - EnviroScores"/>
      <sheetName val="g - TxInputs"/>
      <sheetName val="b - Contro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H1">
            <v>729</v>
          </cell>
        </row>
        <row r="4">
          <cell r="C4" t="str">
            <v>Delivery Type ID</v>
          </cell>
          <cell r="O4" t="str">
            <v>Resource Adequacy Zone</v>
          </cell>
          <cell r="BQ4" t="str">
            <v>MW (Dependable)</v>
          </cell>
          <cell r="BT4" t="str">
            <v>In-Service Date</v>
          </cell>
        </row>
      </sheetData>
      <sheetData sheetId="13" refreshError="1"/>
      <sheetData sheetId="14" refreshError="1"/>
      <sheetData sheetId="15" refreshError="1">
        <row r="13">
          <cell r="E13" t="str">
            <v>Selected for Portfolio as Minor Upgrade?</v>
          </cell>
          <cell r="J13" t="str">
            <v>Selected for Portfolio as New Tx - 1?</v>
          </cell>
          <cell r="K13" t="str">
            <v>Selected for Portfolio as New Tx - 2?</v>
          </cell>
        </row>
      </sheetData>
      <sheetData sheetId="16" refreshError="1"/>
      <sheetData sheetId="17" refreshError="1">
        <row r="1">
          <cell r="E1">
            <v>539</v>
          </cell>
        </row>
        <row r="5">
          <cell r="J5" t="str">
            <v>Dependable MW</v>
          </cell>
          <cell r="O5" t="str">
            <v>RA Zone</v>
          </cell>
          <cell r="Q5" t="str">
            <v>Losses to Delivery Zone, New Transmission</v>
          </cell>
          <cell r="BR5" t="str">
            <v>Year Available (Segment 1)</v>
          </cell>
          <cell r="BS5" t="str">
            <v>Year Available (Segment 2)</v>
          </cell>
        </row>
      </sheetData>
      <sheetData sheetId="18" refreshError="1">
        <row r="1">
          <cell r="E1">
            <v>651</v>
          </cell>
        </row>
        <row r="5">
          <cell r="I5" t="str">
            <v>Dependable MW</v>
          </cell>
          <cell r="N5" t="str">
            <v>RA Zone</v>
          </cell>
          <cell r="O5" t="str">
            <v>First Segment Losses</v>
          </cell>
          <cell r="Q5" t="str">
            <v>Second Segment Losses (where applicable)</v>
          </cell>
          <cell r="CR5" t="str">
            <v>Available Date (Incremental Upgrades)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rogram Overview &amp; Inputs"/>
      <sheetName val="AdditionalInputsForDR"/>
      <sheetName val="AdditionalInputsForEE"/>
      <sheetName val="SmartACresults"/>
      <sheetName val="DRresults"/>
      <sheetName val="EEresults"/>
      <sheetName val="Financial Analysis"/>
      <sheetName val="Rates"/>
      <sheetName val="OtherInputs"/>
      <sheetName val="MarketData"/>
      <sheetName val="Trigger Probabilities"/>
      <sheetName val="Avoided Energy Cost Calc"/>
      <sheetName val="ChoosingHrsWithEnergyValue"/>
      <sheetName val="AvoidedGenCapacityCostsCalc"/>
      <sheetName val="AvoidedCostLoadShiftingCalc"/>
      <sheetName val="Avoided Distrib Capacity Csts"/>
      <sheetName val="YumiNotes"/>
    </sheetNames>
    <sheetDataSet>
      <sheetData sheetId="0"/>
      <sheetData sheetId="1">
        <row r="6">
          <cell r="C6">
            <v>2009</v>
          </cell>
        </row>
        <row r="7">
          <cell r="C7">
            <v>2018</v>
          </cell>
        </row>
        <row r="8">
          <cell r="C8">
            <v>5</v>
          </cell>
        </row>
        <row r="9">
          <cell r="C9">
            <v>10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ward Prices"/>
      <sheetName val="tables"/>
    </sheetNames>
    <sheetDataSet>
      <sheetData sheetId="0" refreshError="1"/>
      <sheetData sheetId="1" refreshError="1">
        <row r="5">
          <cell r="A5">
            <v>2016</v>
          </cell>
          <cell r="B5">
            <v>6.3793183334598016</v>
          </cell>
          <cell r="F5">
            <v>40544</v>
          </cell>
          <cell r="G5">
            <v>9.2740967642386067</v>
          </cell>
          <cell r="H5">
            <v>7.6945057205884027</v>
          </cell>
          <cell r="I5">
            <v>9.5774881124174964</v>
          </cell>
          <cell r="J5">
            <v>7.7357999574176155</v>
          </cell>
          <cell r="K5">
            <v>9.9374031608304918</v>
          </cell>
          <cell r="L5">
            <v>8.5354818717074679</v>
          </cell>
          <cell r="M5">
            <v>9.2531763247598384</v>
          </cell>
          <cell r="N5">
            <v>8.1537031298419578</v>
          </cell>
          <cell r="P5">
            <v>42005</v>
          </cell>
          <cell r="Q5">
            <v>1.2059409461613677</v>
          </cell>
        </row>
        <row r="6">
          <cell r="A6">
            <v>2017</v>
          </cell>
          <cell r="B6">
            <v>6.6861568852719167</v>
          </cell>
          <cell r="F6">
            <v>40575</v>
          </cell>
          <cell r="G6">
            <v>8.7776912572931121</v>
          </cell>
          <cell r="H6">
            <v>7.2191940052589407</v>
          </cell>
          <cell r="I6">
            <v>9.1306840116517112</v>
          </cell>
          <cell r="J6">
            <v>7.2706215416291338</v>
          </cell>
          <cell r="K6">
            <v>9.3705626009890803</v>
          </cell>
          <cell r="L6">
            <v>7.9346814865592705</v>
          </cell>
          <cell r="M6">
            <v>8.7646281153601322</v>
          </cell>
          <cell r="N6">
            <v>7.7192381138912012</v>
          </cell>
          <cell r="P6">
            <v>42036</v>
          </cell>
          <cell r="Q6">
            <v>1.2213586803545708</v>
          </cell>
        </row>
        <row r="7">
          <cell r="A7">
            <v>2018</v>
          </cell>
          <cell r="B7">
            <v>6.9053593590944367</v>
          </cell>
          <cell r="F7">
            <v>40603</v>
          </cell>
          <cell r="G7">
            <v>8.2024951686125629</v>
          </cell>
          <cell r="H7">
            <v>6.6884698509988683</v>
          </cell>
          <cell r="I7">
            <v>8.6639339392859274</v>
          </cell>
          <cell r="J7">
            <v>6.8840967147864314</v>
          </cell>
          <cell r="K7">
            <v>8.3871047952954623</v>
          </cell>
          <cell r="L7">
            <v>7.1226983949374008</v>
          </cell>
          <cell r="M7">
            <v>7.7779021048574588</v>
          </cell>
          <cell r="N7">
            <v>6.9100990886825056</v>
          </cell>
          <cell r="P7">
            <v>42064</v>
          </cell>
          <cell r="Q7">
            <v>1.2052529589516703</v>
          </cell>
        </row>
        <row r="8">
          <cell r="A8">
            <v>2019</v>
          </cell>
          <cell r="B8">
            <v>7.2547334469304117</v>
          </cell>
          <cell r="F8">
            <v>40634</v>
          </cell>
          <cell r="G8">
            <v>8.6192205928516969</v>
          </cell>
          <cell r="H8">
            <v>6.4038746132113546</v>
          </cell>
          <cell r="I8">
            <v>9.4484829329962068</v>
          </cell>
          <cell r="J8">
            <v>6.7082806573957017</v>
          </cell>
          <cell r="K8">
            <v>9.5327323677369247</v>
          </cell>
          <cell r="L8">
            <v>7.437793308349371</v>
          </cell>
          <cell r="M8">
            <v>8.5418143759073573</v>
          </cell>
          <cell r="N8">
            <v>7.0309598568486447</v>
          </cell>
          <cell r="P8">
            <v>42095</v>
          </cell>
          <cell r="Q8">
            <v>0.9220904508566572</v>
          </cell>
        </row>
        <row r="9">
          <cell r="A9">
            <v>2020</v>
          </cell>
          <cell r="B9">
            <v>7.5435850692305397</v>
          </cell>
          <cell r="F9">
            <v>40664</v>
          </cell>
          <cell r="G9">
            <v>8.983897662763539</v>
          </cell>
          <cell r="H9">
            <v>6.2676916889665737</v>
          </cell>
          <cell r="I9">
            <v>9.8609272605448517</v>
          </cell>
          <cell r="J9">
            <v>6.6006438855387231</v>
          </cell>
          <cell r="K9">
            <v>7.415765718484308</v>
          </cell>
          <cell r="L9">
            <v>5.3304642944613558</v>
          </cell>
          <cell r="M9">
            <v>6.1439417795038658</v>
          </cell>
          <cell r="N9">
            <v>4.8231342500262411</v>
          </cell>
          <cell r="P9">
            <v>42125</v>
          </cell>
          <cell r="Q9">
            <v>0.89110698440929537</v>
          </cell>
        </row>
        <row r="10">
          <cell r="A10">
            <v>2021</v>
          </cell>
          <cell r="B10">
            <v>7.826963644291717</v>
          </cell>
          <cell r="F10">
            <v>40695</v>
          </cell>
          <cell r="G10">
            <v>9.4206729274208598</v>
          </cell>
          <cell r="H10">
            <v>6.1524348529137383</v>
          </cell>
          <cell r="I10">
            <v>10.342387995853832</v>
          </cell>
          <cell r="J10">
            <v>6.5746392668520386</v>
          </cell>
          <cell r="K10">
            <v>6.9333755563765589</v>
          </cell>
          <cell r="L10">
            <v>4.834538449358738</v>
          </cell>
          <cell r="M10">
            <v>5.6051089882303264</v>
          </cell>
          <cell r="N10">
            <v>4.2486937246002006</v>
          </cell>
          <cell r="P10">
            <v>42156</v>
          </cell>
          <cell r="Q10">
            <v>0.88649594448273783</v>
          </cell>
        </row>
        <row r="11">
          <cell r="A11">
            <v>2022</v>
          </cell>
          <cell r="B11">
            <v>8.1570826142531434</v>
          </cell>
          <cell r="F11">
            <v>40725</v>
          </cell>
          <cell r="G11">
            <v>10.967204084974618</v>
          </cell>
          <cell r="H11">
            <v>7.3511678799517668</v>
          </cell>
          <cell r="I11">
            <v>11.85133239831697</v>
          </cell>
          <cell r="J11">
            <v>7.6796010596852113</v>
          </cell>
          <cell r="K11">
            <v>9.985049303700718</v>
          </cell>
          <cell r="L11">
            <v>7.3006433838969249</v>
          </cell>
          <cell r="M11">
            <v>8.7570763829394078</v>
          </cell>
          <cell r="N11">
            <v>6.7647701120462305</v>
          </cell>
          <cell r="P11">
            <v>42186</v>
          </cell>
          <cell r="Q11">
            <v>0.92580598178076678</v>
          </cell>
        </row>
        <row r="12">
          <cell r="A12">
            <v>2023</v>
          </cell>
          <cell r="B12">
            <v>8.4883837084142524</v>
          </cell>
          <cell r="F12">
            <v>40756</v>
          </cell>
          <cell r="G12">
            <v>11.268854057407928</v>
          </cell>
          <cell r="H12">
            <v>7.9862906442510821</v>
          </cell>
          <cell r="I12">
            <v>12.057979025596143</v>
          </cell>
          <cell r="J12">
            <v>8.2162543952584954</v>
          </cell>
          <cell r="K12">
            <v>11.568659930429021</v>
          </cell>
          <cell r="L12">
            <v>8.9233062779526247</v>
          </cell>
          <cell r="M12">
            <v>10.438959748219315</v>
          </cell>
          <cell r="N12">
            <v>8.451217492131855</v>
          </cell>
          <cell r="P12">
            <v>42217</v>
          </cell>
          <cell r="Q12">
            <v>0.93306802809995248</v>
          </cell>
        </row>
        <row r="13">
          <cell r="A13">
            <v>2024</v>
          </cell>
          <cell r="B13">
            <v>8.8456411270281361</v>
          </cell>
          <cell r="F13">
            <v>40787</v>
          </cell>
          <cell r="G13">
            <v>11.192875556597141</v>
          </cell>
          <cell r="H13">
            <v>8.2493555191000691</v>
          </cell>
          <cell r="I13">
            <v>11.991508124438639</v>
          </cell>
          <cell r="J13">
            <v>8.5147383032579409</v>
          </cell>
          <cell r="K13">
            <v>11.897213123368775</v>
          </cell>
          <cell r="L13">
            <v>9.2259454535900094</v>
          </cell>
          <cell r="M13">
            <v>10.749881763562158</v>
          </cell>
          <cell r="N13">
            <v>8.807300881080419</v>
          </cell>
          <cell r="P13">
            <v>42248</v>
          </cell>
          <cell r="Q13">
            <v>0.88233462349434455</v>
          </cell>
        </row>
        <row r="14">
          <cell r="A14">
            <v>2025</v>
          </cell>
          <cell r="B14">
            <v>9.1993880837161726</v>
          </cell>
          <cell r="F14">
            <v>40817</v>
          </cell>
          <cell r="G14">
            <v>10.140446413463165</v>
          </cell>
          <cell r="H14">
            <v>8.2652637408279102</v>
          </cell>
          <cell r="I14">
            <v>10.633454734651405</v>
          </cell>
          <cell r="J14">
            <v>8.4823751300728407</v>
          </cell>
          <cell r="K14">
            <v>10.564215374568203</v>
          </cell>
          <cell r="L14">
            <v>8.5775173148641439</v>
          </cell>
          <cell r="M14">
            <v>9.6378916252771241</v>
          </cell>
          <cell r="N14">
            <v>8.271607059996219</v>
          </cell>
          <cell r="P14">
            <v>42278</v>
          </cell>
          <cell r="Q14">
            <v>0.89596846202390146</v>
          </cell>
        </row>
        <row r="15">
          <cell r="A15">
            <v>2026</v>
          </cell>
          <cell r="B15">
            <v>9.5266054895263022</v>
          </cell>
          <cell r="F15">
            <v>40848</v>
          </cell>
          <cell r="G15">
            <v>10.255783876993823</v>
          </cell>
          <cell r="H15">
            <v>8.3977582986061226</v>
          </cell>
          <cell r="I15">
            <v>10.522774172324073</v>
          </cell>
          <cell r="J15">
            <v>8.3889104883811338</v>
          </cell>
          <cell r="K15">
            <v>10.821490026129629</v>
          </cell>
          <cell r="L15">
            <v>9.0736728060671723</v>
          </cell>
          <cell r="M15">
            <v>9.9754636415779743</v>
          </cell>
          <cell r="N15">
            <v>8.7072206997641963</v>
          </cell>
          <cell r="P15">
            <v>42309</v>
          </cell>
          <cell r="Q15">
            <v>0.95913538636492579</v>
          </cell>
        </row>
        <row r="16">
          <cell r="A16">
            <v>2027</v>
          </cell>
          <cell r="B16">
            <v>9.8782549405574276</v>
          </cell>
          <cell r="F16">
            <v>40878</v>
          </cell>
          <cell r="G16">
            <v>9.7944377267230962</v>
          </cell>
          <cell r="H16">
            <v>7.8327201625974432</v>
          </cell>
          <cell r="I16">
            <v>10.095204844838932</v>
          </cell>
          <cell r="J16">
            <v>7.8607780209746076</v>
          </cell>
          <cell r="K16">
            <v>10.386732533521524</v>
          </cell>
          <cell r="L16">
            <v>8.8553281580804519</v>
          </cell>
          <cell r="M16">
            <v>9.7388849682427665</v>
          </cell>
          <cell r="N16">
            <v>8.5518701482004236</v>
          </cell>
          <cell r="P16">
            <v>42339</v>
          </cell>
          <cell r="Q16">
            <v>1.0714415530198091</v>
          </cell>
        </row>
        <row r="17">
          <cell r="A17">
            <v>2028</v>
          </cell>
          <cell r="B17">
            <v>10.212863238502655</v>
          </cell>
        </row>
        <row r="18">
          <cell r="A18">
            <v>2029</v>
          </cell>
          <cell r="B18">
            <v>10.569042956677208</v>
          </cell>
        </row>
        <row r="19">
          <cell r="A19">
            <v>2030</v>
          </cell>
          <cell r="B19">
            <v>10.994894021922823</v>
          </cell>
        </row>
        <row r="20">
          <cell r="A20">
            <v>2031</v>
          </cell>
          <cell r="B20">
            <v>11.317256470890971</v>
          </cell>
        </row>
        <row r="21">
          <cell r="A21">
            <v>2032</v>
          </cell>
          <cell r="B21">
            <v>11.639618919859119</v>
          </cell>
        </row>
        <row r="22">
          <cell r="A22">
            <v>2033</v>
          </cell>
          <cell r="B22">
            <v>11.961981368827267</v>
          </cell>
        </row>
        <row r="23">
          <cell r="A23">
            <v>2034</v>
          </cell>
          <cell r="B23">
            <v>12.284343817795415</v>
          </cell>
        </row>
        <row r="24">
          <cell r="A24">
            <v>2035</v>
          </cell>
          <cell r="B24">
            <v>12.606706266763563</v>
          </cell>
        </row>
        <row r="25">
          <cell r="A25">
            <v>2036</v>
          </cell>
          <cell r="B25">
            <v>12.929068715731711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HP Data"/>
      <sheetName val="CAP Summary"/>
      <sheetName val="2013 Summary"/>
      <sheetName val="CSI"/>
      <sheetName val="CSI - THERM"/>
      <sheetName val="SGIP"/>
      <sheetName val="NSHP"/>
      <sheetName val="Budget"/>
      <sheetName val="Budget by Funding"/>
      <sheetName val="Cost Type"/>
      <sheetName val="BW Inception"/>
      <sheetName val="Program Summary"/>
      <sheetName val="Labor"/>
      <sheetName val="By Budget Owner (NON-INCENTIVE)"/>
      <sheetName val="By Cost Type"/>
      <sheetName val="Allocation and Question"/>
      <sheetName val="SAPBEXqueries"/>
      <sheetName val="SAPBEXfilters"/>
      <sheetName val="Vlookups"/>
      <sheetName val="LAYOUT"/>
      <sheetName val="PCC Owner"/>
      <sheetName val="Orders"/>
      <sheetName val="2. YTD Detail Data "/>
      <sheetName val="1. ORDERS BW"/>
      <sheetName val="Order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2">
          <cell r="E112" t="str">
            <v/>
          </cell>
          <cell r="F112">
            <v>1075509113.8699999</v>
          </cell>
        </row>
        <row r="113">
          <cell r="E113" t="str">
            <v>Result</v>
          </cell>
          <cell r="F113">
            <v>596967344.49000001</v>
          </cell>
        </row>
        <row r="114">
          <cell r="E114" t="str">
            <v>GENRL-MARKET DscResult</v>
          </cell>
          <cell r="F114">
            <v>525928426.02999997</v>
          </cell>
        </row>
        <row r="115">
          <cell r="E115" t="str">
            <v>GENRL-MARKET DscAdministration</v>
          </cell>
          <cell r="F115">
            <v>30747588.200000003</v>
          </cell>
        </row>
        <row r="116">
          <cell r="E116" t="str">
            <v>GENRL-MARKET DscIncentives</v>
          </cell>
          <cell r="F116">
            <v>487571596.26999998</v>
          </cell>
        </row>
        <row r="117">
          <cell r="E117" t="str">
            <v>GENRL-MARKET DscEM&amp;V</v>
          </cell>
          <cell r="F117">
            <v>4017947.36</v>
          </cell>
        </row>
        <row r="118">
          <cell r="E118" t="str">
            <v>GENRL-MARKET DscMarketing</v>
          </cell>
          <cell r="F118">
            <v>3342085.87</v>
          </cell>
        </row>
        <row r="119">
          <cell r="E119" t="str">
            <v>LISP-MASH DscResult</v>
          </cell>
          <cell r="F119">
            <v>26473734.969999999</v>
          </cell>
        </row>
        <row r="120">
          <cell r="E120" t="str">
            <v>LISP-MASH DscAdministration</v>
          </cell>
          <cell r="F120">
            <v>925835.87</v>
          </cell>
        </row>
        <row r="121">
          <cell r="E121" t="str">
            <v>LISP-MASH DscIncentives</v>
          </cell>
          <cell r="F121">
            <v>25219970</v>
          </cell>
        </row>
        <row r="122">
          <cell r="E122" t="str">
            <v>LISP-MASH DscEM&amp;V</v>
          </cell>
          <cell r="F122">
            <v>284415.07</v>
          </cell>
        </row>
        <row r="123">
          <cell r="E123" t="str">
            <v>LISP-MASH DscMarketing</v>
          </cell>
          <cell r="F123">
            <v>43514.03</v>
          </cell>
        </row>
        <row r="124">
          <cell r="E124" t="str">
            <v>LISP-MASH DscNot assigned</v>
          </cell>
          <cell r="F124">
            <v>0</v>
          </cell>
        </row>
        <row r="125">
          <cell r="E125" t="str">
            <v>LISP-SASH DscResult</v>
          </cell>
          <cell r="F125">
            <v>28140795.739999998</v>
          </cell>
        </row>
        <row r="126">
          <cell r="E126" t="str">
            <v>LISP-SASH DscAdministration</v>
          </cell>
          <cell r="F126">
            <v>3239659.94</v>
          </cell>
        </row>
        <row r="127">
          <cell r="E127" t="str">
            <v>LISP-SASH DscIncentives</v>
          </cell>
          <cell r="F127">
            <v>24901135.800000001</v>
          </cell>
        </row>
        <row r="128">
          <cell r="E128" t="str">
            <v>LISP-SASH DscNot assigned</v>
          </cell>
          <cell r="F128">
            <v>0</v>
          </cell>
        </row>
        <row r="129">
          <cell r="E129" t="str">
            <v>CSI - Research, Development, and DeploymResult</v>
          </cell>
          <cell r="F129">
            <v>15187875.34</v>
          </cell>
        </row>
        <row r="130">
          <cell r="E130" t="str">
            <v>CSI - Research, Development, and DeploymResearch and Development</v>
          </cell>
          <cell r="F130">
            <v>15187875.34</v>
          </cell>
        </row>
        <row r="131">
          <cell r="E131" t="str">
            <v>THERMAL-ELEC DscResult</v>
          </cell>
          <cell r="F131">
            <v>1236512.4099999999</v>
          </cell>
        </row>
        <row r="132">
          <cell r="E132" t="str">
            <v>THERMAL-ELEC DscAdministration</v>
          </cell>
          <cell r="F132">
            <v>407830.01</v>
          </cell>
        </row>
        <row r="133">
          <cell r="E133" t="str">
            <v>THERMAL-ELEC DscIncentives</v>
          </cell>
          <cell r="F133">
            <v>162964</v>
          </cell>
        </row>
        <row r="134">
          <cell r="E134" t="str">
            <v>THERMAL-ELEC DscEM&amp;V</v>
          </cell>
          <cell r="F134">
            <v>0</v>
          </cell>
        </row>
        <row r="135">
          <cell r="E135" t="str">
            <v>THERMAL-ELEC DscMarketing</v>
          </cell>
          <cell r="F135">
            <v>665718.4</v>
          </cell>
        </row>
        <row r="136">
          <cell r="E136" t="str">
            <v>THERMAL-ELEC DscNot assigned</v>
          </cell>
          <cell r="F136">
            <v>0</v>
          </cell>
        </row>
        <row r="137">
          <cell r="E137" t="str">
            <v>Not assignedResult</v>
          </cell>
          <cell r="F137">
            <v>0</v>
          </cell>
        </row>
        <row r="138">
          <cell r="E138" t="str">
            <v>Not assignedAdministration</v>
          </cell>
          <cell r="F138">
            <v>0</v>
          </cell>
        </row>
        <row r="139">
          <cell r="E139" t="str">
            <v>Not assignedEM&amp;V</v>
          </cell>
          <cell r="F139">
            <v>0</v>
          </cell>
        </row>
        <row r="140">
          <cell r="E140" t="str">
            <v>Not assignedMarketing</v>
          </cell>
          <cell r="F140">
            <v>0</v>
          </cell>
        </row>
        <row r="141">
          <cell r="E141" t="str">
            <v>Not assignedResearch and Development</v>
          </cell>
          <cell r="F141">
            <v>0</v>
          </cell>
        </row>
        <row r="142">
          <cell r="E142" t="str">
            <v>Not assignedNot assigned</v>
          </cell>
          <cell r="F142">
            <v>0</v>
          </cell>
        </row>
        <row r="143">
          <cell r="E143" t="str">
            <v>Result</v>
          </cell>
          <cell r="F143">
            <v>9473320.1300000008</v>
          </cell>
        </row>
        <row r="144">
          <cell r="E144" t="str">
            <v>THERMAL-GAS ProgramResult</v>
          </cell>
          <cell r="F144">
            <v>9473320.1300000008</v>
          </cell>
        </row>
        <row r="145">
          <cell r="E145" t="str">
            <v>THERMAL-GAS ProgramAdministration</v>
          </cell>
          <cell r="F145">
            <v>2031201.17</v>
          </cell>
        </row>
        <row r="146">
          <cell r="E146" t="str">
            <v>THERMAL-GAS ProgramIncentives</v>
          </cell>
          <cell r="F146">
            <v>4810657.5</v>
          </cell>
        </row>
        <row r="147">
          <cell r="E147" t="str">
            <v>THERMAL-GAS ProgramEM&amp;V</v>
          </cell>
          <cell r="F147">
            <v>2543.3200000000002</v>
          </cell>
        </row>
        <row r="148">
          <cell r="E148" t="str">
            <v>THERMAL-GAS ProgramMarketing</v>
          </cell>
          <cell r="F148">
            <v>2628918.14</v>
          </cell>
        </row>
        <row r="149">
          <cell r="E149" t="str">
            <v>Not assignedResult</v>
          </cell>
          <cell r="F149">
            <v>0</v>
          </cell>
        </row>
        <row r="150">
          <cell r="E150" t="str">
            <v>Not assignedAdministration</v>
          </cell>
        </row>
        <row r="151">
          <cell r="E151" t="str">
            <v>Not assignedEM&amp;V</v>
          </cell>
        </row>
        <row r="152">
          <cell r="E152" t="str">
            <v>Not assignedMarketing</v>
          </cell>
        </row>
        <row r="153">
          <cell r="E153" t="str">
            <v>Not assignedNot assigned</v>
          </cell>
        </row>
        <row r="154">
          <cell r="E154" t="str">
            <v>Result</v>
          </cell>
        </row>
        <row r="155">
          <cell r="E155" t="str">
            <v>SGIP2010Result</v>
          </cell>
        </row>
        <row r="156">
          <cell r="E156" t="str">
            <v>SGIP2010Marketing</v>
          </cell>
        </row>
        <row r="157">
          <cell r="E157" t="str">
            <v>SGIP2010Admin</v>
          </cell>
          <cell r="F157">
            <v>437909344.70999998</v>
          </cell>
        </row>
        <row r="158">
          <cell r="E158" t="str">
            <v>SGIP2012 Program Level 3 DscAdministration</v>
          </cell>
        </row>
        <row r="159">
          <cell r="E159" t="str">
            <v>SGIP2012 Program Level 3 DscIncentives</v>
          </cell>
        </row>
        <row r="160">
          <cell r="E160" t="str">
            <v>SGIP2012 Program Level 3 DscEM&amp;V</v>
          </cell>
        </row>
        <row r="161">
          <cell r="E161" t="str">
            <v>Not assignedResult</v>
          </cell>
        </row>
        <row r="162">
          <cell r="E162" t="str">
            <v>Not assignedAdministration</v>
          </cell>
        </row>
        <row r="163">
          <cell r="E163" t="str">
            <v>Not assignedEM&amp;V</v>
          </cell>
        </row>
        <row r="164">
          <cell r="E164" t="str">
            <v>Not assignedNot assigned</v>
          </cell>
        </row>
        <row r="165">
          <cell r="E165" t="str">
            <v>Result</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artAC Total I"/>
      <sheetName val="SmartAC Total E"/>
      <sheetName val="PC_TOTAL E"/>
      <sheetName val="PC_TOTAL I"/>
      <sheetName val="Industry_Chart"/>
      <sheetName val="LCA_Chart"/>
      <sheetName val="Industry_Pie_Chart"/>
      <sheetName val="LCA_Pie_Chart"/>
      <sheetName val="Enrollment"/>
      <sheetName val="SMARTACPDP I"/>
      <sheetName val="SMARTACPDP E"/>
      <sheetName val="SMARTAC E"/>
      <sheetName val="BIP E"/>
      <sheetName val="BEC E"/>
      <sheetName val="ABEC E"/>
      <sheetName val="CBP E"/>
      <sheetName val="AMP E"/>
      <sheetName val="DBP E"/>
      <sheetName val="NO_METER E"/>
      <sheetName val="TOU E"/>
      <sheetName val="PDP E"/>
      <sheetName val="NONE E"/>
      <sheetName val="PC_COMM_DO E"/>
      <sheetName val="PC_BE_DO E"/>
      <sheetName val="PC_BE_DA E"/>
      <sheetName val="PC_COMM_DA E"/>
      <sheetName val="PC_TOTAL"/>
      <sheetName val="CPP E"/>
      <sheetName val="SmartRate E"/>
      <sheetName val="SMARTAC I"/>
      <sheetName val="BIP I"/>
      <sheetName val="BEC I"/>
      <sheetName val="ABEC I"/>
      <sheetName val="CBP I"/>
      <sheetName val="AMP I"/>
      <sheetName val="DBP I"/>
      <sheetName val="NO_METER I"/>
      <sheetName val="TOU I"/>
      <sheetName val="PDP I"/>
      <sheetName val="NONE I"/>
      <sheetName val="PC_COMM_DO I"/>
      <sheetName val="PC_BE_DO I"/>
      <sheetName val="PC_BE_DA I"/>
      <sheetName val="CPP I"/>
      <sheetName val="SmartRate I"/>
      <sheetName val="PC_COMM_DA I"/>
      <sheetName val="Chart3 E  SOURCE"/>
      <sheetName val="BIP"/>
      <sheetName val="BIP and PC Option C DO"/>
      <sheetName val="DBP"/>
      <sheetName val="DBP and PC Option BE DA"/>
      <sheetName val="All PC DBP BIP"/>
      <sheetName val="SmartRate and CPP"/>
      <sheetName val="Dyn Rates"/>
      <sheetName val="AMP"/>
      <sheetName val="ABEC BEC"/>
      <sheetName val="SmartAC"/>
      <sheetName val="Non Res TOU"/>
      <sheetName val="Chart1 E"/>
      <sheetName val="Chart2 E"/>
      <sheetName val="Chart3 E"/>
      <sheetName val="Chart4 E"/>
      <sheetName val="Chart5 E"/>
      <sheetName val="Chart 6 E"/>
      <sheetName val="Chart 7 E"/>
      <sheetName val="Chart 8 E"/>
      <sheetName val="Chart 9 E"/>
      <sheetName val="Rework Attach B"/>
      <sheetName val="Sheet1"/>
      <sheetName val="Chart1 I"/>
      <sheetName val="Chart2 I"/>
      <sheetName val="Chart3 I"/>
      <sheetName val="Chart4 I"/>
      <sheetName val="Chart 5 I"/>
      <sheetName val="Chart 6 I"/>
      <sheetName val="Char7 I"/>
      <sheetName val="Chart 8 I"/>
      <sheetName val="SmartAC Res I"/>
      <sheetName val="TOU Res I"/>
      <sheetName val="SmartRate Res I"/>
      <sheetName val="SmartAC Res E"/>
      <sheetName val="TOU Res E"/>
      <sheetName val="SmartRate Res E"/>
      <sheetName val="PLS"/>
      <sheetName val="Program Totals E"/>
      <sheetName val="Program Totals I"/>
      <sheetName val="Include column"/>
      <sheetName val="Table Summary Total"/>
      <sheetName val="Table Summary Small"/>
      <sheetName val="Table Summary Medium"/>
      <sheetName val="Table Summary Lar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row r="2">
          <cell r="A2">
            <v>0</v>
          </cell>
          <cell r="N2">
            <v>0</v>
          </cell>
        </row>
        <row r="3">
          <cell r="A3">
            <v>0</v>
          </cell>
          <cell r="N3">
            <v>0</v>
          </cell>
        </row>
        <row r="4">
          <cell r="A4">
            <v>0</v>
          </cell>
          <cell r="N4">
            <v>0</v>
          </cell>
        </row>
        <row r="5">
          <cell r="A5">
            <v>0</v>
          </cell>
          <cell r="N5">
            <v>0</v>
          </cell>
        </row>
        <row r="6">
          <cell r="A6">
            <v>0</v>
          </cell>
          <cell r="N6">
            <v>1</v>
          </cell>
        </row>
        <row r="7">
          <cell r="A7">
            <v>0</v>
          </cell>
          <cell r="N7">
            <v>0</v>
          </cell>
        </row>
        <row r="8">
          <cell r="A8">
            <v>0</v>
          </cell>
          <cell r="N8">
            <v>0</v>
          </cell>
        </row>
        <row r="9">
          <cell r="A9">
            <v>1</v>
          </cell>
          <cell r="N9">
            <v>0</v>
          </cell>
        </row>
        <row r="10">
          <cell r="A10">
            <v>0</v>
          </cell>
          <cell r="N10">
            <v>0</v>
          </cell>
        </row>
        <row r="11">
          <cell r="A11">
            <v>0</v>
          </cell>
          <cell r="N11">
            <v>1</v>
          </cell>
        </row>
        <row r="12">
          <cell r="A12">
            <v>0</v>
          </cell>
          <cell r="N12">
            <v>0</v>
          </cell>
        </row>
        <row r="13">
          <cell r="A13">
            <v>0</v>
          </cell>
          <cell r="N13">
            <v>0</v>
          </cell>
        </row>
        <row r="14">
          <cell r="A14">
            <v>0</v>
          </cell>
          <cell r="N14">
            <v>0</v>
          </cell>
        </row>
        <row r="15">
          <cell r="A15">
            <v>0</v>
          </cell>
          <cell r="N15">
            <v>0</v>
          </cell>
        </row>
        <row r="16">
          <cell r="A16">
            <v>0</v>
          </cell>
          <cell r="N16">
            <v>1</v>
          </cell>
        </row>
        <row r="17">
          <cell r="A17">
            <v>1</v>
          </cell>
          <cell r="N17">
            <v>0</v>
          </cell>
        </row>
        <row r="18">
          <cell r="A18">
            <v>0</v>
          </cell>
          <cell r="N18">
            <v>0</v>
          </cell>
        </row>
        <row r="19">
          <cell r="A19">
            <v>0</v>
          </cell>
          <cell r="N19">
            <v>0</v>
          </cell>
        </row>
        <row r="20">
          <cell r="A20">
            <v>0</v>
          </cell>
          <cell r="N20">
            <v>0</v>
          </cell>
        </row>
        <row r="21">
          <cell r="A21">
            <v>0</v>
          </cell>
          <cell r="N21">
            <v>1</v>
          </cell>
        </row>
        <row r="22">
          <cell r="A22">
            <v>0</v>
          </cell>
        </row>
        <row r="23">
          <cell r="A23">
            <v>0</v>
          </cell>
        </row>
        <row r="24">
          <cell r="A24">
            <v>0</v>
          </cell>
        </row>
        <row r="25">
          <cell r="A25">
            <v>1</v>
          </cell>
        </row>
        <row r="26">
          <cell r="A26">
            <v>0</v>
          </cell>
        </row>
        <row r="27">
          <cell r="A27">
            <v>0</v>
          </cell>
        </row>
        <row r="28">
          <cell r="A28">
            <v>0</v>
          </cell>
        </row>
        <row r="29">
          <cell r="A29">
            <v>0</v>
          </cell>
        </row>
        <row r="30">
          <cell r="A30">
            <v>0</v>
          </cell>
        </row>
        <row r="31">
          <cell r="A31">
            <v>0</v>
          </cell>
        </row>
        <row r="32">
          <cell r="A32">
            <v>0</v>
          </cell>
        </row>
        <row r="33">
          <cell r="A33">
            <v>1</v>
          </cell>
        </row>
        <row r="34">
          <cell r="A34">
            <v>0</v>
          </cell>
        </row>
        <row r="35">
          <cell r="A35">
            <v>0</v>
          </cell>
        </row>
        <row r="36">
          <cell r="A36">
            <v>0</v>
          </cell>
        </row>
        <row r="37">
          <cell r="A37">
            <v>0</v>
          </cell>
        </row>
        <row r="38">
          <cell r="A38">
            <v>0</v>
          </cell>
        </row>
        <row r="39">
          <cell r="A39">
            <v>0</v>
          </cell>
        </row>
        <row r="40">
          <cell r="A40">
            <v>0</v>
          </cell>
        </row>
        <row r="41">
          <cell r="A41">
            <v>1</v>
          </cell>
        </row>
        <row r="42">
          <cell r="A42">
            <v>0</v>
          </cell>
        </row>
        <row r="43">
          <cell r="A43">
            <v>0</v>
          </cell>
        </row>
        <row r="44">
          <cell r="A44">
            <v>0</v>
          </cell>
        </row>
        <row r="45">
          <cell r="A45">
            <v>0</v>
          </cell>
        </row>
        <row r="46">
          <cell r="A46">
            <v>0</v>
          </cell>
        </row>
        <row r="47">
          <cell r="A47">
            <v>0</v>
          </cell>
        </row>
        <row r="48">
          <cell r="A48">
            <v>0</v>
          </cell>
        </row>
        <row r="49">
          <cell r="A49">
            <v>1</v>
          </cell>
        </row>
        <row r="50">
          <cell r="A50">
            <v>0</v>
          </cell>
        </row>
        <row r="51">
          <cell r="A51">
            <v>0</v>
          </cell>
        </row>
        <row r="52">
          <cell r="A52">
            <v>0</v>
          </cell>
        </row>
        <row r="53">
          <cell r="A53">
            <v>0</v>
          </cell>
        </row>
        <row r="54">
          <cell r="A54">
            <v>0</v>
          </cell>
        </row>
        <row r="55">
          <cell r="A55">
            <v>0</v>
          </cell>
        </row>
        <row r="56">
          <cell r="A56">
            <v>0</v>
          </cell>
        </row>
        <row r="57">
          <cell r="A57">
            <v>1</v>
          </cell>
        </row>
        <row r="58">
          <cell r="A58">
            <v>0</v>
          </cell>
        </row>
        <row r="59">
          <cell r="A59">
            <v>0</v>
          </cell>
        </row>
        <row r="60">
          <cell r="A60">
            <v>0</v>
          </cell>
        </row>
        <row r="61">
          <cell r="A61">
            <v>0</v>
          </cell>
        </row>
        <row r="62">
          <cell r="A62">
            <v>0</v>
          </cell>
        </row>
        <row r="63">
          <cell r="A63">
            <v>0</v>
          </cell>
        </row>
        <row r="64">
          <cell r="A64">
            <v>0</v>
          </cell>
        </row>
        <row r="65">
          <cell r="A65">
            <v>1</v>
          </cell>
        </row>
        <row r="66">
          <cell r="A66">
            <v>0</v>
          </cell>
        </row>
        <row r="67">
          <cell r="A67">
            <v>0</v>
          </cell>
        </row>
        <row r="68">
          <cell r="A68">
            <v>0</v>
          </cell>
        </row>
        <row r="69">
          <cell r="A69">
            <v>0</v>
          </cell>
        </row>
        <row r="70">
          <cell r="A70">
            <v>0</v>
          </cell>
        </row>
        <row r="71">
          <cell r="A71">
            <v>0</v>
          </cell>
        </row>
        <row r="72">
          <cell r="A72">
            <v>0</v>
          </cell>
        </row>
        <row r="73">
          <cell r="A73">
            <v>1</v>
          </cell>
        </row>
        <row r="74">
          <cell r="A74">
            <v>0</v>
          </cell>
        </row>
        <row r="75">
          <cell r="A75">
            <v>0</v>
          </cell>
        </row>
        <row r="76">
          <cell r="A76">
            <v>0</v>
          </cell>
        </row>
        <row r="77">
          <cell r="A77">
            <v>0</v>
          </cell>
        </row>
        <row r="78">
          <cell r="A78">
            <v>0</v>
          </cell>
        </row>
        <row r="79">
          <cell r="A79">
            <v>0</v>
          </cell>
        </row>
        <row r="80">
          <cell r="A80">
            <v>0</v>
          </cell>
        </row>
        <row r="81">
          <cell r="A81">
            <v>1</v>
          </cell>
        </row>
        <row r="82">
          <cell r="A82">
            <v>0</v>
          </cell>
        </row>
        <row r="83">
          <cell r="A83">
            <v>0</v>
          </cell>
        </row>
        <row r="84">
          <cell r="A84">
            <v>0</v>
          </cell>
        </row>
        <row r="85">
          <cell r="A85">
            <v>0</v>
          </cell>
        </row>
        <row r="86">
          <cell r="A86">
            <v>0</v>
          </cell>
        </row>
        <row r="87">
          <cell r="A87">
            <v>0</v>
          </cell>
        </row>
        <row r="88">
          <cell r="A88">
            <v>0</v>
          </cell>
        </row>
        <row r="89">
          <cell r="A89">
            <v>1</v>
          </cell>
        </row>
        <row r="90">
          <cell r="A90">
            <v>0</v>
          </cell>
        </row>
        <row r="91">
          <cell r="A91">
            <v>0</v>
          </cell>
        </row>
        <row r="92">
          <cell r="A92">
            <v>0</v>
          </cell>
        </row>
        <row r="93">
          <cell r="A93">
            <v>0</v>
          </cell>
        </row>
        <row r="94">
          <cell r="A94">
            <v>0</v>
          </cell>
        </row>
        <row r="95">
          <cell r="A95">
            <v>0</v>
          </cell>
        </row>
        <row r="96">
          <cell r="A96">
            <v>0</v>
          </cell>
        </row>
        <row r="97">
          <cell r="A97">
            <v>1</v>
          </cell>
        </row>
        <row r="98">
          <cell r="A98">
            <v>0</v>
          </cell>
        </row>
        <row r="99">
          <cell r="A99">
            <v>0</v>
          </cell>
        </row>
        <row r="100">
          <cell r="A100">
            <v>0</v>
          </cell>
        </row>
        <row r="101">
          <cell r="A101">
            <v>0</v>
          </cell>
        </row>
        <row r="102">
          <cell r="A102">
            <v>0</v>
          </cell>
        </row>
        <row r="103">
          <cell r="A103">
            <v>0</v>
          </cell>
        </row>
        <row r="104">
          <cell r="A104">
            <v>0</v>
          </cell>
        </row>
        <row r="105">
          <cell r="A105">
            <v>1</v>
          </cell>
        </row>
        <row r="106">
          <cell r="A106">
            <v>0</v>
          </cell>
        </row>
        <row r="107">
          <cell r="A107">
            <v>0</v>
          </cell>
        </row>
        <row r="108">
          <cell r="A108">
            <v>0</v>
          </cell>
        </row>
        <row r="109">
          <cell r="A109">
            <v>0</v>
          </cell>
        </row>
        <row r="110">
          <cell r="A110">
            <v>0</v>
          </cell>
        </row>
        <row r="111">
          <cell r="A111">
            <v>0</v>
          </cell>
        </row>
        <row r="112">
          <cell r="A112">
            <v>0</v>
          </cell>
        </row>
        <row r="113">
          <cell r="A113">
            <v>1</v>
          </cell>
        </row>
        <row r="114">
          <cell r="A114">
            <v>0</v>
          </cell>
        </row>
        <row r="115">
          <cell r="A115">
            <v>0</v>
          </cell>
        </row>
        <row r="116">
          <cell r="A116">
            <v>0</v>
          </cell>
        </row>
        <row r="117">
          <cell r="A117">
            <v>0</v>
          </cell>
        </row>
        <row r="118">
          <cell r="A118">
            <v>0</v>
          </cell>
        </row>
        <row r="119">
          <cell r="A119">
            <v>0</v>
          </cell>
        </row>
        <row r="120">
          <cell r="A120">
            <v>0</v>
          </cell>
        </row>
        <row r="121">
          <cell r="A121">
            <v>1</v>
          </cell>
        </row>
        <row r="122">
          <cell r="A122">
            <v>0</v>
          </cell>
        </row>
        <row r="123">
          <cell r="A123">
            <v>0</v>
          </cell>
        </row>
        <row r="124">
          <cell r="A124">
            <v>0</v>
          </cell>
        </row>
        <row r="125">
          <cell r="A125">
            <v>0</v>
          </cell>
        </row>
        <row r="126">
          <cell r="A126">
            <v>0</v>
          </cell>
        </row>
        <row r="127">
          <cell r="A127">
            <v>0</v>
          </cell>
        </row>
        <row r="128">
          <cell r="A128">
            <v>0</v>
          </cell>
        </row>
        <row r="129">
          <cell r="A129">
            <v>1</v>
          </cell>
        </row>
        <row r="130">
          <cell r="A130">
            <v>0</v>
          </cell>
        </row>
        <row r="131">
          <cell r="A131">
            <v>0</v>
          </cell>
        </row>
        <row r="132">
          <cell r="A132">
            <v>0</v>
          </cell>
        </row>
        <row r="133">
          <cell r="A133">
            <v>0</v>
          </cell>
        </row>
        <row r="134">
          <cell r="A134">
            <v>0</v>
          </cell>
        </row>
        <row r="135">
          <cell r="A135">
            <v>0</v>
          </cell>
        </row>
        <row r="136">
          <cell r="A136">
            <v>0</v>
          </cell>
        </row>
        <row r="137">
          <cell r="A137">
            <v>1</v>
          </cell>
        </row>
        <row r="138">
          <cell r="A138">
            <v>0</v>
          </cell>
        </row>
        <row r="139">
          <cell r="A139">
            <v>0</v>
          </cell>
        </row>
        <row r="140">
          <cell r="A140">
            <v>0</v>
          </cell>
        </row>
        <row r="141">
          <cell r="A141">
            <v>0</v>
          </cell>
        </row>
        <row r="142">
          <cell r="A142">
            <v>0</v>
          </cell>
        </row>
        <row r="143">
          <cell r="A143">
            <v>0</v>
          </cell>
        </row>
        <row r="144">
          <cell r="A144">
            <v>0</v>
          </cell>
        </row>
        <row r="145">
          <cell r="A145">
            <v>1</v>
          </cell>
        </row>
        <row r="146">
          <cell r="A146">
            <v>0</v>
          </cell>
        </row>
        <row r="147">
          <cell r="A147">
            <v>0</v>
          </cell>
        </row>
        <row r="148">
          <cell r="A148">
            <v>0</v>
          </cell>
        </row>
        <row r="149">
          <cell r="A149">
            <v>0</v>
          </cell>
        </row>
        <row r="150">
          <cell r="A150">
            <v>0</v>
          </cell>
        </row>
        <row r="151">
          <cell r="A151">
            <v>0</v>
          </cell>
        </row>
        <row r="152">
          <cell r="A152">
            <v>0</v>
          </cell>
        </row>
        <row r="153">
          <cell r="A153">
            <v>1</v>
          </cell>
        </row>
        <row r="154">
          <cell r="A154">
            <v>0</v>
          </cell>
        </row>
        <row r="155">
          <cell r="A155">
            <v>0</v>
          </cell>
        </row>
        <row r="156">
          <cell r="A156">
            <v>0</v>
          </cell>
        </row>
        <row r="157">
          <cell r="A157">
            <v>0</v>
          </cell>
        </row>
        <row r="158">
          <cell r="A158">
            <v>0</v>
          </cell>
        </row>
        <row r="159">
          <cell r="A159">
            <v>0</v>
          </cell>
        </row>
        <row r="160">
          <cell r="A160">
            <v>0</v>
          </cell>
        </row>
        <row r="161">
          <cell r="A161">
            <v>1</v>
          </cell>
        </row>
        <row r="162">
          <cell r="A162">
            <v>0</v>
          </cell>
        </row>
        <row r="163">
          <cell r="A163">
            <v>0</v>
          </cell>
        </row>
        <row r="164">
          <cell r="A164">
            <v>0</v>
          </cell>
        </row>
        <row r="165">
          <cell r="A165">
            <v>0</v>
          </cell>
        </row>
        <row r="166">
          <cell r="A166">
            <v>0</v>
          </cell>
        </row>
        <row r="167">
          <cell r="A167">
            <v>0</v>
          </cell>
        </row>
        <row r="168">
          <cell r="A168">
            <v>0</v>
          </cell>
        </row>
        <row r="169">
          <cell r="A169">
            <v>1</v>
          </cell>
        </row>
        <row r="170">
          <cell r="A170">
            <v>0</v>
          </cell>
        </row>
        <row r="171">
          <cell r="A171">
            <v>0</v>
          </cell>
        </row>
        <row r="172">
          <cell r="A172">
            <v>0</v>
          </cell>
        </row>
        <row r="173">
          <cell r="A173">
            <v>0</v>
          </cell>
        </row>
        <row r="174">
          <cell r="A174">
            <v>0</v>
          </cell>
        </row>
        <row r="175">
          <cell r="A175">
            <v>0</v>
          </cell>
        </row>
        <row r="176">
          <cell r="A176">
            <v>0</v>
          </cell>
        </row>
        <row r="177">
          <cell r="A177">
            <v>1</v>
          </cell>
        </row>
        <row r="178">
          <cell r="A178">
            <v>0</v>
          </cell>
        </row>
        <row r="179">
          <cell r="A179">
            <v>0</v>
          </cell>
        </row>
        <row r="180">
          <cell r="A180">
            <v>0</v>
          </cell>
        </row>
        <row r="181">
          <cell r="A181">
            <v>0</v>
          </cell>
        </row>
        <row r="182">
          <cell r="A182">
            <v>0</v>
          </cell>
        </row>
        <row r="183">
          <cell r="A183">
            <v>0</v>
          </cell>
        </row>
        <row r="184">
          <cell r="A184">
            <v>0</v>
          </cell>
        </row>
        <row r="185">
          <cell r="A185">
            <v>1</v>
          </cell>
        </row>
        <row r="186">
          <cell r="A186">
            <v>0</v>
          </cell>
        </row>
        <row r="187">
          <cell r="A187">
            <v>0</v>
          </cell>
        </row>
        <row r="188">
          <cell r="A188">
            <v>0</v>
          </cell>
        </row>
        <row r="189">
          <cell r="A189">
            <v>0</v>
          </cell>
        </row>
        <row r="190">
          <cell r="A190">
            <v>0</v>
          </cell>
        </row>
        <row r="191">
          <cell r="A191">
            <v>0</v>
          </cell>
        </row>
        <row r="192">
          <cell r="A192">
            <v>0</v>
          </cell>
        </row>
        <row r="193">
          <cell r="A193">
            <v>1</v>
          </cell>
        </row>
      </sheetData>
      <sheetData sheetId="87" refreshError="1"/>
      <sheetData sheetId="88" refreshError="1"/>
      <sheetData sheetId="89" refreshError="1"/>
      <sheetData sheetId="9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puts"/>
      <sheetName val="Cost Calc"/>
      <sheetName val="DR Inputs"/>
      <sheetName val="Losses"/>
      <sheetName val="Market Dynamics"/>
      <sheetName val="Emissions"/>
      <sheetName val="T&amp;D Value"/>
      <sheetName val="Hourly Data"/>
      <sheetName val="CCGT Pro Forma"/>
      <sheetName val="CT Pro Forma"/>
      <sheetName val="Fuel Costs"/>
      <sheetName val="Avoided RPS"/>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row r="4">
          <cell r="E4">
            <v>3</v>
          </cell>
        </row>
        <row r="6">
          <cell r="E6">
            <v>1</v>
          </cell>
        </row>
        <row r="7">
          <cell r="E7">
            <v>1</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Index Formula"/>
      <sheetName val="Market Heat Rate"/>
      <sheetName val="Inputs"/>
    </sheetNames>
    <sheetDataSet>
      <sheetData sheetId="0"/>
      <sheetData sheetId="1"/>
      <sheetData sheetId="2" refreshError="1">
        <row r="4">
          <cell r="C4">
            <v>37987</v>
          </cell>
          <cell r="D4">
            <v>38018</v>
          </cell>
          <cell r="E4">
            <v>38047</v>
          </cell>
          <cell r="F4">
            <v>38078</v>
          </cell>
          <cell r="G4">
            <v>38108</v>
          </cell>
          <cell r="H4">
            <v>38139</v>
          </cell>
          <cell r="I4">
            <v>38169</v>
          </cell>
          <cell r="J4">
            <v>38200</v>
          </cell>
          <cell r="K4">
            <v>38231</v>
          </cell>
          <cell r="L4">
            <v>38261</v>
          </cell>
          <cell r="M4">
            <v>38292</v>
          </cell>
          <cell r="N4">
            <v>38322</v>
          </cell>
          <cell r="O4">
            <v>38353</v>
          </cell>
          <cell r="P4">
            <v>38384</v>
          </cell>
          <cell r="Q4">
            <v>38412</v>
          </cell>
          <cell r="R4">
            <v>38443</v>
          </cell>
          <cell r="S4">
            <v>38473</v>
          </cell>
          <cell r="T4">
            <v>38504</v>
          </cell>
          <cell r="U4">
            <v>38534</v>
          </cell>
          <cell r="V4">
            <v>38565</v>
          </cell>
          <cell r="W4">
            <v>38596</v>
          </cell>
          <cell r="X4">
            <v>38626</v>
          </cell>
          <cell r="Y4">
            <v>38657</v>
          </cell>
          <cell r="Z4">
            <v>38687</v>
          </cell>
          <cell r="AA4">
            <v>38718</v>
          </cell>
          <cell r="AB4">
            <v>38749</v>
          </cell>
          <cell r="AC4">
            <v>38777</v>
          </cell>
          <cell r="AD4">
            <v>38808</v>
          </cell>
          <cell r="AE4">
            <v>38838</v>
          </cell>
          <cell r="AF4">
            <v>38869</v>
          </cell>
          <cell r="AG4">
            <v>38899</v>
          </cell>
          <cell r="AH4">
            <v>38930</v>
          </cell>
          <cell r="AI4">
            <v>38961</v>
          </cell>
          <cell r="AJ4">
            <v>38991</v>
          </cell>
          <cell r="AK4">
            <v>39022</v>
          </cell>
          <cell r="AL4">
            <v>39052</v>
          </cell>
          <cell r="AM4">
            <v>39083</v>
          </cell>
          <cell r="AN4">
            <v>39114</v>
          </cell>
          <cell r="AO4">
            <v>39142</v>
          </cell>
          <cell r="AP4">
            <v>39173</v>
          </cell>
          <cell r="AQ4">
            <v>39203</v>
          </cell>
          <cell r="AR4">
            <v>39234</v>
          </cell>
          <cell r="AS4">
            <v>39264</v>
          </cell>
          <cell r="AT4">
            <v>39295</v>
          </cell>
          <cell r="AU4">
            <v>39326</v>
          </cell>
          <cell r="AV4">
            <v>39356</v>
          </cell>
          <cell r="AW4">
            <v>39387</v>
          </cell>
          <cell r="AX4">
            <v>39417</v>
          </cell>
          <cell r="AY4">
            <v>39448</v>
          </cell>
          <cell r="AZ4">
            <v>39479</v>
          </cell>
          <cell r="BA4">
            <v>39508</v>
          </cell>
          <cell r="BB4">
            <v>39539</v>
          </cell>
          <cell r="BC4">
            <v>39569</v>
          </cell>
          <cell r="BD4">
            <v>39600</v>
          </cell>
          <cell r="BE4">
            <v>39630</v>
          </cell>
          <cell r="BF4">
            <v>39661</v>
          </cell>
          <cell r="BG4">
            <v>39692</v>
          </cell>
          <cell r="BH4">
            <v>39722</v>
          </cell>
          <cell r="BI4">
            <v>39753</v>
          </cell>
          <cell r="BJ4">
            <v>39783</v>
          </cell>
          <cell r="BK4">
            <v>39814</v>
          </cell>
          <cell r="BL4">
            <v>39845</v>
          </cell>
          <cell r="BM4">
            <v>39873</v>
          </cell>
          <cell r="BN4">
            <v>39904</v>
          </cell>
          <cell r="BO4">
            <v>39934</v>
          </cell>
          <cell r="BP4">
            <v>39965</v>
          </cell>
          <cell r="BQ4">
            <v>39995</v>
          </cell>
          <cell r="BR4">
            <v>40026</v>
          </cell>
          <cell r="BS4">
            <v>40057</v>
          </cell>
          <cell r="BT4">
            <v>40087</v>
          </cell>
          <cell r="BU4">
            <v>40118</v>
          </cell>
          <cell r="BV4">
            <v>40148</v>
          </cell>
          <cell r="BW4">
            <v>40179</v>
          </cell>
          <cell r="BX4">
            <v>40210</v>
          </cell>
          <cell r="BY4">
            <v>40238</v>
          </cell>
          <cell r="BZ4">
            <v>40269</v>
          </cell>
          <cell r="CA4">
            <v>40299</v>
          </cell>
          <cell r="CB4">
            <v>40330</v>
          </cell>
          <cell r="CC4">
            <v>40360</v>
          </cell>
          <cell r="CD4">
            <v>40391</v>
          </cell>
          <cell r="CE4">
            <v>40422</v>
          </cell>
          <cell r="CF4">
            <v>40452</v>
          </cell>
          <cell r="CG4">
            <v>40483</v>
          </cell>
          <cell r="CH4">
            <v>40513</v>
          </cell>
        </row>
        <row r="5">
          <cell r="AY5" t="str">
            <v>Redwood: D.07-09-045</v>
          </cell>
          <cell r="BK5" t="str">
            <v>D.07-09-045</v>
          </cell>
          <cell r="BW5" t="str">
            <v>D.07-09-045</v>
          </cell>
        </row>
        <row r="6">
          <cell r="C6">
            <v>0.17565245901639348</v>
          </cell>
          <cell r="D6">
            <v>0.17565245901639348</v>
          </cell>
          <cell r="E6">
            <v>0.17565245901639348</v>
          </cell>
          <cell r="F6">
            <v>0.17565245901639348</v>
          </cell>
          <cell r="G6">
            <v>0.17565245901639348</v>
          </cell>
          <cell r="H6">
            <v>0.17565245901639348</v>
          </cell>
          <cell r="I6">
            <v>0.17420655737704918</v>
          </cell>
          <cell r="J6">
            <v>0.17420655737704918</v>
          </cell>
          <cell r="K6">
            <v>0.17420655737704918</v>
          </cell>
          <cell r="L6">
            <v>0.17420655737704918</v>
          </cell>
          <cell r="M6">
            <v>0.17420655737704918</v>
          </cell>
          <cell r="N6">
            <v>0.17420655737704918</v>
          </cell>
          <cell r="O6">
            <v>0.17282301369863015</v>
          </cell>
          <cell r="P6">
            <v>0.17282301369863015</v>
          </cell>
          <cell r="Q6">
            <v>0.17282301369863015</v>
          </cell>
          <cell r="R6">
            <v>0.17282301369863015</v>
          </cell>
          <cell r="S6">
            <v>0.17282301369863015</v>
          </cell>
          <cell r="T6">
            <v>0.17282301369863015</v>
          </cell>
          <cell r="U6">
            <v>0.17282301369863015</v>
          </cell>
          <cell r="V6">
            <v>0.17282301369863015</v>
          </cell>
          <cell r="W6">
            <v>0.17282301369863015</v>
          </cell>
          <cell r="X6">
            <v>0.17282301369863015</v>
          </cell>
          <cell r="Y6">
            <v>0.17282301369863015</v>
          </cell>
          <cell r="Z6">
            <v>0.17282301369863015</v>
          </cell>
          <cell r="AA6">
            <v>0.17784328767123289</v>
          </cell>
          <cell r="AB6">
            <v>0.17784328767123289</v>
          </cell>
          <cell r="AC6">
            <v>0.17784328767123289</v>
          </cell>
          <cell r="AD6">
            <v>0.17784328767123289</v>
          </cell>
          <cell r="AE6">
            <v>0.17784328767123289</v>
          </cell>
          <cell r="AF6">
            <v>0.17784328767123289</v>
          </cell>
          <cell r="AG6">
            <v>0.17784328767123289</v>
          </cell>
          <cell r="AH6">
            <v>0.17784328767123289</v>
          </cell>
          <cell r="AI6">
            <v>0.17784328767123289</v>
          </cell>
          <cell r="AJ6">
            <v>0.17784328767123289</v>
          </cell>
          <cell r="AK6">
            <v>0.17784328767123289</v>
          </cell>
          <cell r="AL6">
            <v>0.17784328767123289</v>
          </cell>
          <cell r="AM6">
            <v>0.17794520547945203</v>
          </cell>
          <cell r="AN6">
            <v>0.17794520547945203</v>
          </cell>
          <cell r="AO6">
            <v>0.17794520547945203</v>
          </cell>
          <cell r="AP6">
            <v>0.17794520547945203</v>
          </cell>
          <cell r="AQ6">
            <v>0.17794520547945203</v>
          </cell>
          <cell r="AR6">
            <v>0.17794520547945203</v>
          </cell>
          <cell r="AS6">
            <v>0.17794520547945203</v>
          </cell>
          <cell r="AT6">
            <v>0.17794520547945203</v>
          </cell>
          <cell r="AU6">
            <v>0.17794520547945203</v>
          </cell>
          <cell r="AV6">
            <v>0.17794520547945203</v>
          </cell>
          <cell r="AW6">
            <v>0.17794520547945203</v>
          </cell>
          <cell r="AX6">
            <v>0.17794520547945203</v>
          </cell>
          <cell r="AY6">
            <v>0.16959344262295084</v>
          </cell>
          <cell r="AZ6">
            <v>0.16959344262295084</v>
          </cell>
          <cell r="BA6">
            <v>0.16959344262295084</v>
          </cell>
          <cell r="BB6">
            <v>0.16959344262295084</v>
          </cell>
          <cell r="BC6">
            <v>0.16959344262295084</v>
          </cell>
          <cell r="BD6">
            <v>0.16959344262295084</v>
          </cell>
          <cell r="BE6">
            <v>0.16959344262295084</v>
          </cell>
          <cell r="BF6">
            <v>0.16959344262295084</v>
          </cell>
          <cell r="BG6">
            <v>0.16959344262295084</v>
          </cell>
          <cell r="BH6">
            <v>0.16959344262295084</v>
          </cell>
          <cell r="BI6">
            <v>0.16959344262295084</v>
          </cell>
          <cell r="BJ6">
            <v>0.16959344262295084</v>
          </cell>
          <cell r="BK6">
            <v>0.16834191780821919</v>
          </cell>
          <cell r="BL6">
            <v>0.16834191780821919</v>
          </cell>
          <cell r="BM6">
            <v>0.16834191780821919</v>
          </cell>
          <cell r="BN6">
            <v>0.16834191780821919</v>
          </cell>
          <cell r="BO6">
            <v>0.16834191780821919</v>
          </cell>
          <cell r="BP6">
            <v>0.16834191780821919</v>
          </cell>
          <cell r="BQ6">
            <v>0.16834191780821919</v>
          </cell>
          <cell r="BR6">
            <v>0.16834191780821919</v>
          </cell>
          <cell r="BS6">
            <v>0.16834191780821919</v>
          </cell>
          <cell r="BT6">
            <v>0.16834191780821919</v>
          </cell>
          <cell r="BU6">
            <v>0.16834191780821919</v>
          </cell>
          <cell r="BV6">
            <v>0.16834191780821919</v>
          </cell>
          <cell r="BW6">
            <v>0.16668493150684932</v>
          </cell>
          <cell r="BX6">
            <v>0.16668493150684932</v>
          </cell>
          <cell r="BY6">
            <v>0.16668493150684932</v>
          </cell>
          <cell r="BZ6">
            <v>0.16668493150684932</v>
          </cell>
          <cell r="CA6">
            <v>0.16668493150684932</v>
          </cell>
          <cell r="CB6">
            <v>0.16668493150684932</v>
          </cell>
          <cell r="CC6">
            <v>0.16668493150684932</v>
          </cell>
          <cell r="CD6">
            <v>0.16668493150684932</v>
          </cell>
          <cell r="CE6">
            <v>0.16668493150684932</v>
          </cell>
          <cell r="CF6">
            <v>0.16668493150684932</v>
          </cell>
          <cell r="CG6">
            <v>0.16668493150684932</v>
          </cell>
          <cell r="CH6">
            <v>0.16668493150684932</v>
          </cell>
        </row>
        <row r="7">
          <cell r="C7">
            <v>0.1236</v>
          </cell>
          <cell r="D7">
            <v>0.1236</v>
          </cell>
          <cell r="E7">
            <v>0.1236</v>
          </cell>
          <cell r="F7">
            <v>0.1236</v>
          </cell>
          <cell r="G7">
            <v>0.1236</v>
          </cell>
          <cell r="H7">
            <v>0.1236</v>
          </cell>
          <cell r="I7">
            <v>0.1236</v>
          </cell>
          <cell r="J7">
            <v>0.1236</v>
          </cell>
          <cell r="K7">
            <v>0.1236</v>
          </cell>
          <cell r="L7">
            <v>0.1236</v>
          </cell>
          <cell r="M7">
            <v>0.1236</v>
          </cell>
          <cell r="N7">
            <v>0.1236</v>
          </cell>
          <cell r="O7">
            <v>0.13539999999999999</v>
          </cell>
          <cell r="P7">
            <v>0.13539999999999999</v>
          </cell>
          <cell r="Q7">
            <v>0.13539999999999999</v>
          </cell>
          <cell r="R7">
            <v>0.13539999999999999</v>
          </cell>
          <cell r="S7">
            <v>0.13539999999999999</v>
          </cell>
          <cell r="T7">
            <v>0.13539999999999999</v>
          </cell>
          <cell r="U7">
            <v>0.13539999999999999</v>
          </cell>
          <cell r="V7">
            <v>0.13539999999999999</v>
          </cell>
          <cell r="W7">
            <v>0.13539999999999999</v>
          </cell>
          <cell r="X7">
            <v>0.13539999999999999</v>
          </cell>
          <cell r="Y7">
            <v>0.13539999999999999</v>
          </cell>
          <cell r="Z7">
            <v>0.13539999999999999</v>
          </cell>
          <cell r="AA7">
            <v>0.1363</v>
          </cell>
          <cell r="AB7">
            <v>0.1363</v>
          </cell>
          <cell r="AC7">
            <v>0.1363</v>
          </cell>
          <cell r="AD7">
            <v>0.1363</v>
          </cell>
          <cell r="AE7">
            <v>0.1363</v>
          </cell>
          <cell r="AF7">
            <v>0.1363</v>
          </cell>
          <cell r="AG7">
            <v>0.1363</v>
          </cell>
          <cell r="AH7">
            <v>0.1363</v>
          </cell>
          <cell r="AI7">
            <v>0.1363</v>
          </cell>
          <cell r="AJ7">
            <v>0.1363</v>
          </cell>
          <cell r="AK7">
            <v>0.1363</v>
          </cell>
          <cell r="AL7">
            <v>0.1363</v>
          </cell>
          <cell r="AM7">
            <v>0.13639999999999999</v>
          </cell>
          <cell r="AN7">
            <v>0.13639999999999999</v>
          </cell>
          <cell r="AO7">
            <v>0.13639999999999999</v>
          </cell>
          <cell r="AP7">
            <v>0.13639999999999999</v>
          </cell>
          <cell r="AQ7">
            <v>0.13639999999999999</v>
          </cell>
          <cell r="AR7">
            <v>0.13639999999999999</v>
          </cell>
          <cell r="AS7">
            <v>0.13639999999999999</v>
          </cell>
          <cell r="AT7">
            <v>0.13639999999999999</v>
          </cell>
          <cell r="AU7">
            <v>0.13639999999999999</v>
          </cell>
          <cell r="AV7">
            <v>0.13639999999999999</v>
          </cell>
          <cell r="AW7">
            <v>0.13639999999999999</v>
          </cell>
          <cell r="AX7">
            <v>0.13639999999999999</v>
          </cell>
          <cell r="AY7">
            <v>0.12989999999999999</v>
          </cell>
          <cell r="AZ7">
            <v>0.12989999999999999</v>
          </cell>
          <cell r="BA7">
            <v>0.12989999999999999</v>
          </cell>
          <cell r="BB7">
            <v>0.12989999999999999</v>
          </cell>
          <cell r="BC7">
            <v>0.12989999999999999</v>
          </cell>
          <cell r="BD7">
            <v>0.12989999999999999</v>
          </cell>
          <cell r="BE7">
            <v>0.12989999999999999</v>
          </cell>
          <cell r="BF7">
            <v>0.12989999999999999</v>
          </cell>
          <cell r="BG7">
            <v>0.12989999999999999</v>
          </cell>
          <cell r="BH7">
            <v>0.12989999999999999</v>
          </cell>
          <cell r="BI7">
            <v>0.12989999999999999</v>
          </cell>
          <cell r="BJ7">
            <v>0.12989999999999999</v>
          </cell>
          <cell r="BK7">
            <v>0.12859999999999999</v>
          </cell>
          <cell r="BL7">
            <v>0.12859999999999999</v>
          </cell>
          <cell r="BM7">
            <v>0.12859999999999999</v>
          </cell>
          <cell r="BN7">
            <v>0.12859999999999999</v>
          </cell>
          <cell r="BO7">
            <v>0.12859999999999999</v>
          </cell>
          <cell r="BP7">
            <v>0.12859999999999999</v>
          </cell>
          <cell r="BQ7">
            <v>0.12859999999999999</v>
          </cell>
          <cell r="BR7">
            <v>0.12859999999999999</v>
          </cell>
          <cell r="BS7">
            <v>0.12859999999999999</v>
          </cell>
          <cell r="BT7">
            <v>0.12859999999999999</v>
          </cell>
          <cell r="BU7">
            <v>0.12859999999999999</v>
          </cell>
          <cell r="BV7">
            <v>0.12859999999999999</v>
          </cell>
          <cell r="BW7">
            <v>0.12740000000000001</v>
          </cell>
          <cell r="BX7">
            <v>0.12740000000000001</v>
          </cell>
          <cell r="BY7">
            <v>0.12740000000000001</v>
          </cell>
          <cell r="BZ7">
            <v>0.12740000000000001</v>
          </cell>
          <cell r="CA7">
            <v>0.12740000000000001</v>
          </cell>
          <cell r="CB7">
            <v>0.12740000000000001</v>
          </cell>
          <cell r="CC7">
            <v>0.12740000000000001</v>
          </cell>
          <cell r="CD7">
            <v>0.12740000000000001</v>
          </cell>
          <cell r="CE7">
            <v>0.12740000000000001</v>
          </cell>
          <cell r="CF7">
            <v>0.12740000000000001</v>
          </cell>
          <cell r="CG7">
            <v>0.12740000000000001</v>
          </cell>
          <cell r="CH7">
            <v>0.12740000000000001</v>
          </cell>
        </row>
        <row r="8">
          <cell r="C8">
            <v>0.29930000000000001</v>
          </cell>
          <cell r="D8">
            <v>0.29930000000000001</v>
          </cell>
          <cell r="E8">
            <v>0.29930000000000001</v>
          </cell>
          <cell r="F8">
            <v>0.29930000000000001</v>
          </cell>
          <cell r="G8">
            <v>0.29930000000000001</v>
          </cell>
          <cell r="H8">
            <v>0.29930000000000001</v>
          </cell>
          <cell r="I8">
            <v>0.29780000000000001</v>
          </cell>
          <cell r="J8">
            <v>0.29780000000000001</v>
          </cell>
          <cell r="K8">
            <v>0.29780000000000001</v>
          </cell>
          <cell r="L8">
            <v>0.29780000000000001</v>
          </cell>
          <cell r="M8">
            <v>0.29780000000000001</v>
          </cell>
          <cell r="N8">
            <v>0.29780000000000001</v>
          </cell>
          <cell r="O8">
            <v>0.30819999999999997</v>
          </cell>
          <cell r="P8">
            <v>0.30819999999999997</v>
          </cell>
          <cell r="Q8">
            <v>0.30819999999999997</v>
          </cell>
          <cell r="R8">
            <v>0.30819999999999997</v>
          </cell>
          <cell r="S8">
            <v>0.30819999999999997</v>
          </cell>
          <cell r="T8">
            <v>0.30819999999999997</v>
          </cell>
          <cell r="U8">
            <v>0.30819999999999997</v>
          </cell>
          <cell r="V8">
            <v>0.30819999999999997</v>
          </cell>
          <cell r="W8">
            <v>0.30819999999999997</v>
          </cell>
          <cell r="X8">
            <v>0.30819999999999997</v>
          </cell>
          <cell r="Y8">
            <v>0.30819999999999997</v>
          </cell>
          <cell r="Z8">
            <v>0.30819999999999997</v>
          </cell>
          <cell r="AA8">
            <v>0.31409999999999999</v>
          </cell>
          <cell r="AB8">
            <v>0.31409999999999999</v>
          </cell>
          <cell r="AC8">
            <v>0.31409999999999999</v>
          </cell>
          <cell r="AD8">
            <v>0.31409999999999999</v>
          </cell>
          <cell r="AE8">
            <v>0.31409999999999999</v>
          </cell>
          <cell r="AF8">
            <v>0.31409999999999999</v>
          </cell>
          <cell r="AG8">
            <v>0.31409999999999999</v>
          </cell>
          <cell r="AH8">
            <v>0.31409999999999999</v>
          </cell>
          <cell r="AI8">
            <v>0.31409999999999999</v>
          </cell>
          <cell r="AJ8">
            <v>0.31409999999999999</v>
          </cell>
          <cell r="AK8">
            <v>0.31409999999999999</v>
          </cell>
          <cell r="AL8">
            <v>0.31409999999999999</v>
          </cell>
          <cell r="AM8">
            <v>0.31430000000000002</v>
          </cell>
          <cell r="AN8">
            <v>0.31430000000000002</v>
          </cell>
          <cell r="AO8">
            <v>0.31430000000000002</v>
          </cell>
          <cell r="AP8">
            <v>0.31430000000000002</v>
          </cell>
          <cell r="AQ8">
            <v>0.31430000000000002</v>
          </cell>
          <cell r="AR8">
            <v>0.31430000000000002</v>
          </cell>
          <cell r="AS8">
            <v>0.31430000000000002</v>
          </cell>
          <cell r="AT8">
            <v>0.31430000000000002</v>
          </cell>
          <cell r="AU8">
            <v>0.31430000000000002</v>
          </cell>
          <cell r="AV8">
            <v>0.31430000000000002</v>
          </cell>
          <cell r="AW8">
            <v>0.31430000000000002</v>
          </cell>
          <cell r="AX8">
            <v>0.31430000000000002</v>
          </cell>
          <cell r="AY8">
            <v>0.29949344262295086</v>
          </cell>
          <cell r="AZ8">
            <v>0.29949999999999999</v>
          </cell>
          <cell r="BA8">
            <v>0.29949999999999999</v>
          </cell>
          <cell r="BB8">
            <v>0.29949999999999999</v>
          </cell>
          <cell r="BC8">
            <v>0.29949999999999999</v>
          </cell>
          <cell r="BD8">
            <v>0.29949999999999999</v>
          </cell>
          <cell r="BE8">
            <v>0.29949999999999999</v>
          </cell>
          <cell r="BF8">
            <v>0.29949999999999999</v>
          </cell>
          <cell r="BG8">
            <v>0.29949999999999999</v>
          </cell>
          <cell r="BH8">
            <v>0.29949999999999999</v>
          </cell>
          <cell r="BI8">
            <v>0.29949999999999999</v>
          </cell>
          <cell r="BJ8">
            <v>0.29949999999999999</v>
          </cell>
          <cell r="BK8">
            <v>0.2969</v>
          </cell>
          <cell r="BL8">
            <v>0.2969</v>
          </cell>
          <cell r="BM8">
            <v>0.2969</v>
          </cell>
          <cell r="BN8">
            <v>0.2969</v>
          </cell>
          <cell r="BO8">
            <v>0.2969</v>
          </cell>
          <cell r="BP8">
            <v>0.2969</v>
          </cell>
          <cell r="BQ8">
            <v>0.2969</v>
          </cell>
          <cell r="BR8">
            <v>0.2969</v>
          </cell>
          <cell r="BS8">
            <v>0.2969</v>
          </cell>
          <cell r="BT8">
            <v>0.2969</v>
          </cell>
          <cell r="BU8">
            <v>0.2969</v>
          </cell>
          <cell r="BV8">
            <v>0.2969</v>
          </cell>
          <cell r="BW8">
            <v>0.29409999999999997</v>
          </cell>
          <cell r="BX8">
            <v>0.29409999999999997</v>
          </cell>
          <cell r="BY8">
            <v>0.29409999999999997</v>
          </cell>
          <cell r="BZ8">
            <v>0.29409999999999997</v>
          </cell>
          <cell r="CA8">
            <v>0.29409999999999997</v>
          </cell>
          <cell r="CB8">
            <v>0.29409999999999997</v>
          </cell>
          <cell r="CC8">
            <v>0.29409999999999997</v>
          </cell>
          <cell r="CD8">
            <v>0.29409999999999997</v>
          </cell>
          <cell r="CE8">
            <v>0.29409999999999997</v>
          </cell>
          <cell r="CF8">
            <v>0.29409999999999997</v>
          </cell>
          <cell r="CG8">
            <v>0.29409999999999997</v>
          </cell>
          <cell r="CH8">
            <v>0.29409999999999997</v>
          </cell>
        </row>
        <row r="9">
          <cell r="AY9" t="str">
            <v>Baja: D.07-09-045</v>
          </cell>
          <cell r="BK9" t="str">
            <v>D.07-09-045</v>
          </cell>
          <cell r="BW9" t="str">
            <v>D.07-09-045</v>
          </cell>
        </row>
        <row r="10">
          <cell r="C10">
            <v>0.14648524590163936</v>
          </cell>
          <cell r="D10">
            <v>0.14648524590163936</v>
          </cell>
          <cell r="E10">
            <v>0.14648524590163936</v>
          </cell>
          <cell r="F10">
            <v>0.14648524590163936</v>
          </cell>
          <cell r="G10">
            <v>0.14648524590163936</v>
          </cell>
          <cell r="H10">
            <v>0.14648524590163936</v>
          </cell>
          <cell r="I10">
            <v>0.14154426229508196</v>
          </cell>
          <cell r="J10">
            <v>0.14154426229508196</v>
          </cell>
          <cell r="K10">
            <v>0.14154426229508196</v>
          </cell>
          <cell r="L10">
            <v>0.14154426229508196</v>
          </cell>
          <cell r="M10">
            <v>0.14154426229508196</v>
          </cell>
          <cell r="N10">
            <v>0.14154426229508196</v>
          </cell>
          <cell r="O10">
            <v>0.19264109589041095</v>
          </cell>
          <cell r="P10">
            <v>0.19264109589041095</v>
          </cell>
          <cell r="Q10">
            <v>0.19264109589041095</v>
          </cell>
          <cell r="R10">
            <v>0.19264109589041095</v>
          </cell>
          <cell r="S10">
            <v>0.19264109589041095</v>
          </cell>
          <cell r="T10">
            <v>0.19264109589041095</v>
          </cell>
          <cell r="U10">
            <v>0.19264109589041095</v>
          </cell>
          <cell r="V10">
            <v>0.19264109589041095</v>
          </cell>
          <cell r="W10">
            <v>0.19264109589041095</v>
          </cell>
          <cell r="X10">
            <v>0.19264109589041095</v>
          </cell>
          <cell r="Y10">
            <v>0.19264109589041095</v>
          </cell>
          <cell r="Z10">
            <v>0.19264109589041095</v>
          </cell>
          <cell r="AA10">
            <v>0.2219704109589041</v>
          </cell>
          <cell r="AB10">
            <v>0.2219704109589041</v>
          </cell>
          <cell r="AC10">
            <v>0.2219704109589041</v>
          </cell>
          <cell r="AD10">
            <v>0.2219704109589041</v>
          </cell>
          <cell r="AE10">
            <v>0.2219704109589041</v>
          </cell>
          <cell r="AF10">
            <v>0.2219704109589041</v>
          </cell>
          <cell r="AG10">
            <v>0.2219704109589041</v>
          </cell>
          <cell r="AH10">
            <v>0.2219704109589041</v>
          </cell>
          <cell r="AI10">
            <v>0.2219704109589041</v>
          </cell>
          <cell r="AJ10">
            <v>0.2219704109589041</v>
          </cell>
          <cell r="AK10">
            <v>0.2219704109589041</v>
          </cell>
          <cell r="AL10">
            <v>0.2219704109589041</v>
          </cell>
          <cell r="AM10">
            <v>0.22210520547945203</v>
          </cell>
          <cell r="AN10">
            <v>0.22210520547945203</v>
          </cell>
          <cell r="AO10">
            <v>0.22210520547945203</v>
          </cell>
          <cell r="AP10">
            <v>0.22210520547945203</v>
          </cell>
          <cell r="AQ10">
            <v>0.22210520547945203</v>
          </cell>
          <cell r="AR10">
            <v>0.22210520547945203</v>
          </cell>
          <cell r="AS10">
            <v>0.22210520547945203</v>
          </cell>
          <cell r="AT10">
            <v>0.22210520547945203</v>
          </cell>
          <cell r="AU10">
            <v>0.22210520547945203</v>
          </cell>
          <cell r="AV10">
            <v>0.22210520547945203</v>
          </cell>
          <cell r="AW10">
            <v>0.22210520547945203</v>
          </cell>
          <cell r="AX10">
            <v>0.22210520547945203</v>
          </cell>
          <cell r="AY10">
            <v>0.23427213114754097</v>
          </cell>
          <cell r="AZ10">
            <v>0.23427213114754097</v>
          </cell>
          <cell r="BA10">
            <v>0.23427213114754097</v>
          </cell>
          <cell r="BB10">
            <v>0.23427213114754097</v>
          </cell>
          <cell r="BC10">
            <v>0.23427213114754097</v>
          </cell>
          <cell r="BD10">
            <v>0.23427213114754097</v>
          </cell>
          <cell r="BE10">
            <v>0.23427213114754097</v>
          </cell>
          <cell r="BF10">
            <v>0.23427213114754097</v>
          </cell>
          <cell r="BG10">
            <v>0.23427213114754097</v>
          </cell>
          <cell r="BH10">
            <v>0.23427213114754097</v>
          </cell>
          <cell r="BI10">
            <v>0.23427213114754097</v>
          </cell>
          <cell r="BJ10">
            <v>0.23427213114754097</v>
          </cell>
          <cell r="BK10">
            <v>0.232586301369863</v>
          </cell>
          <cell r="BL10">
            <v>0.232586301369863</v>
          </cell>
          <cell r="BM10">
            <v>0.232586301369863</v>
          </cell>
          <cell r="BN10">
            <v>0.232586301369863</v>
          </cell>
          <cell r="BO10">
            <v>0.232586301369863</v>
          </cell>
          <cell r="BP10">
            <v>0.232586301369863</v>
          </cell>
          <cell r="BQ10">
            <v>0.232586301369863</v>
          </cell>
          <cell r="BR10">
            <v>0.232586301369863</v>
          </cell>
          <cell r="BS10">
            <v>0.232586301369863</v>
          </cell>
          <cell r="BT10">
            <v>0.232586301369863</v>
          </cell>
          <cell r="BU10">
            <v>0.232586301369863</v>
          </cell>
          <cell r="BV10">
            <v>0.232586301369863</v>
          </cell>
          <cell r="BW10">
            <v>0.2302586301369863</v>
          </cell>
          <cell r="BX10">
            <v>0.2302586301369863</v>
          </cell>
          <cell r="BY10">
            <v>0.2302586301369863</v>
          </cell>
          <cell r="BZ10">
            <v>0.2302586301369863</v>
          </cell>
          <cell r="CA10">
            <v>0.2302586301369863</v>
          </cell>
          <cell r="CB10">
            <v>0.2302586301369863</v>
          </cell>
          <cell r="CC10">
            <v>0.2302586301369863</v>
          </cell>
          <cell r="CD10">
            <v>0.2302586301369863</v>
          </cell>
          <cell r="CE10">
            <v>0.2302586301369863</v>
          </cell>
          <cell r="CF10">
            <v>0.2302586301369863</v>
          </cell>
          <cell r="CG10">
            <v>0.2302586301369863</v>
          </cell>
          <cell r="CH10">
            <v>0.2302586301369863</v>
          </cell>
        </row>
        <row r="11">
          <cell r="C11">
            <v>4.48E-2</v>
          </cell>
          <cell r="D11">
            <v>4.48E-2</v>
          </cell>
          <cell r="E11">
            <v>4.48E-2</v>
          </cell>
          <cell r="F11">
            <v>4.48E-2</v>
          </cell>
          <cell r="G11">
            <v>4.48E-2</v>
          </cell>
          <cell r="H11">
            <v>4.48E-2</v>
          </cell>
          <cell r="I11">
            <v>4.48E-2</v>
          </cell>
          <cell r="J11">
            <v>4.48E-2</v>
          </cell>
          <cell r="K11">
            <v>4.48E-2</v>
          </cell>
          <cell r="L11">
            <v>4.48E-2</v>
          </cell>
          <cell r="M11">
            <v>4.48E-2</v>
          </cell>
          <cell r="N11">
            <v>4.48E-2</v>
          </cell>
          <cell r="O11">
            <v>8.5500000000000007E-2</v>
          </cell>
          <cell r="P11">
            <v>8.5500000000000007E-2</v>
          </cell>
          <cell r="Q11">
            <v>8.5500000000000007E-2</v>
          </cell>
          <cell r="R11">
            <v>8.5500000000000007E-2</v>
          </cell>
          <cell r="S11">
            <v>8.5500000000000007E-2</v>
          </cell>
          <cell r="T11">
            <v>8.5500000000000007E-2</v>
          </cell>
          <cell r="U11">
            <v>8.5500000000000007E-2</v>
          </cell>
          <cell r="V11">
            <v>8.5500000000000007E-2</v>
          </cell>
          <cell r="W11">
            <v>8.5500000000000007E-2</v>
          </cell>
          <cell r="X11">
            <v>8.5500000000000007E-2</v>
          </cell>
          <cell r="Y11">
            <v>8.5500000000000007E-2</v>
          </cell>
          <cell r="Z11">
            <v>8.5500000000000007E-2</v>
          </cell>
          <cell r="AA11">
            <v>8.5999999999999993E-2</v>
          </cell>
          <cell r="AB11">
            <v>8.5999999999999993E-2</v>
          </cell>
          <cell r="AC11">
            <v>8.5999999999999993E-2</v>
          </cell>
          <cell r="AD11">
            <v>8.5999999999999993E-2</v>
          </cell>
          <cell r="AE11">
            <v>8.5999999999999993E-2</v>
          </cell>
          <cell r="AF11">
            <v>8.5999999999999993E-2</v>
          </cell>
          <cell r="AG11">
            <v>8.5999999999999993E-2</v>
          </cell>
          <cell r="AH11">
            <v>8.5999999999999993E-2</v>
          </cell>
          <cell r="AI11">
            <v>8.5999999999999993E-2</v>
          </cell>
          <cell r="AJ11">
            <v>8.5999999999999993E-2</v>
          </cell>
          <cell r="AK11">
            <v>8.5999999999999993E-2</v>
          </cell>
          <cell r="AL11">
            <v>8.5999999999999993E-2</v>
          </cell>
          <cell r="AM11">
            <v>8.6099999999999996E-2</v>
          </cell>
          <cell r="AN11">
            <v>8.6099999999999996E-2</v>
          </cell>
          <cell r="AO11">
            <v>8.6099999999999996E-2</v>
          </cell>
          <cell r="AP11">
            <v>8.6099999999999996E-2</v>
          </cell>
          <cell r="AQ11">
            <v>8.6099999999999996E-2</v>
          </cell>
          <cell r="AR11">
            <v>8.6099999999999996E-2</v>
          </cell>
          <cell r="AS11">
            <v>8.6099999999999996E-2</v>
          </cell>
          <cell r="AT11">
            <v>8.6099999999999996E-2</v>
          </cell>
          <cell r="AU11">
            <v>8.6099999999999996E-2</v>
          </cell>
          <cell r="AV11">
            <v>8.6099999999999996E-2</v>
          </cell>
          <cell r="AW11">
            <v>8.6099999999999996E-2</v>
          </cell>
          <cell r="AX11">
            <v>8.6099999999999996E-2</v>
          </cell>
          <cell r="AY11">
            <v>9.0300000000000005E-2</v>
          </cell>
          <cell r="AZ11">
            <v>9.0300000000000005E-2</v>
          </cell>
          <cell r="BA11">
            <v>9.0300000000000005E-2</v>
          </cell>
          <cell r="BB11">
            <v>9.0300000000000005E-2</v>
          </cell>
          <cell r="BC11">
            <v>9.0300000000000005E-2</v>
          </cell>
          <cell r="BD11">
            <v>9.0300000000000005E-2</v>
          </cell>
          <cell r="BE11">
            <v>9.0300000000000005E-2</v>
          </cell>
          <cell r="BF11">
            <v>9.0300000000000005E-2</v>
          </cell>
          <cell r="BG11">
            <v>9.0300000000000005E-2</v>
          </cell>
          <cell r="BH11">
            <v>9.0300000000000005E-2</v>
          </cell>
          <cell r="BI11">
            <v>9.0300000000000005E-2</v>
          </cell>
          <cell r="BJ11">
            <v>9.0300000000000005E-2</v>
          </cell>
          <cell r="BK11">
            <v>8.9399999999999993E-2</v>
          </cell>
          <cell r="BL11">
            <v>8.9399999999999993E-2</v>
          </cell>
          <cell r="BM11">
            <v>8.9399999999999993E-2</v>
          </cell>
          <cell r="BN11">
            <v>8.9399999999999993E-2</v>
          </cell>
          <cell r="BO11">
            <v>8.9399999999999993E-2</v>
          </cell>
          <cell r="BP11">
            <v>8.9399999999999993E-2</v>
          </cell>
          <cell r="BQ11">
            <v>8.9399999999999993E-2</v>
          </cell>
          <cell r="BR11">
            <v>8.9399999999999993E-2</v>
          </cell>
          <cell r="BS11">
            <v>8.9399999999999993E-2</v>
          </cell>
          <cell r="BT11">
            <v>8.9399999999999993E-2</v>
          </cell>
          <cell r="BU11">
            <v>8.9399999999999993E-2</v>
          </cell>
          <cell r="BV11">
            <v>8.9399999999999993E-2</v>
          </cell>
          <cell r="BW11">
            <v>8.8499999999999995E-2</v>
          </cell>
          <cell r="BX11">
            <v>8.8499999999999995E-2</v>
          </cell>
          <cell r="BY11">
            <v>8.8499999999999995E-2</v>
          </cell>
          <cell r="BZ11">
            <v>8.8499999999999995E-2</v>
          </cell>
          <cell r="CA11">
            <v>8.8499999999999995E-2</v>
          </cell>
          <cell r="CB11">
            <v>8.8499999999999995E-2</v>
          </cell>
          <cell r="CC11">
            <v>8.8499999999999995E-2</v>
          </cell>
          <cell r="CD11">
            <v>8.8499999999999995E-2</v>
          </cell>
          <cell r="CE11">
            <v>8.8499999999999995E-2</v>
          </cell>
          <cell r="CF11">
            <v>8.8499999999999995E-2</v>
          </cell>
          <cell r="CG11">
            <v>8.8499999999999995E-2</v>
          </cell>
          <cell r="CH11">
            <v>8.8499999999999995E-2</v>
          </cell>
        </row>
        <row r="12">
          <cell r="C12">
            <v>0.1913</v>
          </cell>
          <cell r="D12">
            <v>0.1913</v>
          </cell>
          <cell r="E12">
            <v>0.1913</v>
          </cell>
          <cell r="F12">
            <v>0.1913</v>
          </cell>
          <cell r="G12">
            <v>0.1913</v>
          </cell>
          <cell r="H12">
            <v>0.1913</v>
          </cell>
          <cell r="I12">
            <v>0.18629999999999999</v>
          </cell>
          <cell r="J12">
            <v>0.18629999999999999</v>
          </cell>
          <cell r="K12">
            <v>0.18629999999999999</v>
          </cell>
          <cell r="L12">
            <v>0.18629999999999999</v>
          </cell>
          <cell r="M12">
            <v>0.18629999999999999</v>
          </cell>
          <cell r="N12">
            <v>0.18629999999999999</v>
          </cell>
          <cell r="O12">
            <v>0.27810000000000001</v>
          </cell>
          <cell r="P12">
            <v>0.27810000000000001</v>
          </cell>
          <cell r="Q12">
            <v>0.27810000000000001</v>
          </cell>
          <cell r="R12">
            <v>0.27810000000000001</v>
          </cell>
          <cell r="S12">
            <v>0.27810000000000001</v>
          </cell>
          <cell r="T12">
            <v>0.27810000000000001</v>
          </cell>
          <cell r="U12">
            <v>0.27810000000000001</v>
          </cell>
          <cell r="V12">
            <v>0.27810000000000001</v>
          </cell>
          <cell r="W12">
            <v>0.27810000000000001</v>
          </cell>
          <cell r="X12">
            <v>0.27810000000000001</v>
          </cell>
          <cell r="Y12">
            <v>0.27810000000000001</v>
          </cell>
          <cell r="Z12">
            <v>0.27810000000000001</v>
          </cell>
          <cell r="AA12">
            <v>0.308</v>
          </cell>
          <cell r="AB12">
            <v>0.308</v>
          </cell>
          <cell r="AC12">
            <v>0.308</v>
          </cell>
          <cell r="AD12">
            <v>0.308</v>
          </cell>
          <cell r="AE12">
            <v>0.308</v>
          </cell>
          <cell r="AF12">
            <v>0.308</v>
          </cell>
          <cell r="AG12">
            <v>0.308</v>
          </cell>
          <cell r="AH12">
            <v>0.308</v>
          </cell>
          <cell r="AI12">
            <v>0.308</v>
          </cell>
          <cell r="AJ12">
            <v>0.308</v>
          </cell>
          <cell r="AK12">
            <v>0.308</v>
          </cell>
          <cell r="AL12">
            <v>0.308</v>
          </cell>
          <cell r="AM12">
            <v>0.30819999999999997</v>
          </cell>
          <cell r="AN12">
            <v>0.30819999999999997</v>
          </cell>
          <cell r="AO12">
            <v>0.30819999999999997</v>
          </cell>
          <cell r="AP12">
            <v>0.30819999999999997</v>
          </cell>
          <cell r="AQ12">
            <v>0.30819999999999997</v>
          </cell>
          <cell r="AR12">
            <v>0.30819999999999997</v>
          </cell>
          <cell r="AS12">
            <v>0.30819999999999997</v>
          </cell>
          <cell r="AT12">
            <v>0.30819999999999997</v>
          </cell>
          <cell r="AU12">
            <v>0.30819999999999997</v>
          </cell>
          <cell r="AV12">
            <v>0.30819999999999997</v>
          </cell>
          <cell r="AW12">
            <v>0.30819999999999997</v>
          </cell>
          <cell r="AX12">
            <v>0.30819999999999997</v>
          </cell>
          <cell r="AY12">
            <v>0.3246</v>
          </cell>
          <cell r="AZ12">
            <v>0.3246</v>
          </cell>
          <cell r="BA12">
            <v>0.3246</v>
          </cell>
          <cell r="BB12">
            <v>0.3246</v>
          </cell>
          <cell r="BC12">
            <v>0.3246</v>
          </cell>
          <cell r="BD12">
            <v>0.3246</v>
          </cell>
          <cell r="BE12">
            <v>0.3246</v>
          </cell>
          <cell r="BF12">
            <v>0.3246</v>
          </cell>
          <cell r="BG12">
            <v>0.3246</v>
          </cell>
          <cell r="BH12">
            <v>0.3246</v>
          </cell>
          <cell r="BI12">
            <v>0.3246</v>
          </cell>
          <cell r="BJ12">
            <v>0.3246</v>
          </cell>
          <cell r="BK12">
            <v>0.32200000000000001</v>
          </cell>
          <cell r="BL12">
            <v>0.32200000000000001</v>
          </cell>
          <cell r="BM12">
            <v>0.32200000000000001</v>
          </cell>
          <cell r="BN12">
            <v>0.32200000000000001</v>
          </cell>
          <cell r="BO12">
            <v>0.32200000000000001</v>
          </cell>
          <cell r="BP12">
            <v>0.32200000000000001</v>
          </cell>
          <cell r="BQ12">
            <v>0.32200000000000001</v>
          </cell>
          <cell r="BR12">
            <v>0.32200000000000001</v>
          </cell>
          <cell r="BS12">
            <v>0.32200000000000001</v>
          </cell>
          <cell r="BT12">
            <v>0.32200000000000001</v>
          </cell>
          <cell r="BU12">
            <v>0.32200000000000001</v>
          </cell>
          <cell r="BV12">
            <v>0.32200000000000001</v>
          </cell>
          <cell r="BW12">
            <v>0.31879999999999997</v>
          </cell>
          <cell r="BX12">
            <v>0.31879999999999997</v>
          </cell>
          <cell r="BY12">
            <v>0.31879999999999997</v>
          </cell>
          <cell r="BZ12">
            <v>0.31879999999999997</v>
          </cell>
          <cell r="CA12">
            <v>0.31879999999999997</v>
          </cell>
          <cell r="CB12">
            <v>0.31879999999999997</v>
          </cell>
          <cell r="CC12">
            <v>0.31879999999999997</v>
          </cell>
          <cell r="CD12">
            <v>0.31879999999999997</v>
          </cell>
          <cell r="CE12">
            <v>0.31879999999999997</v>
          </cell>
          <cell r="CF12">
            <v>0.31879999999999997</v>
          </cell>
          <cell r="CG12">
            <v>0.31879999999999997</v>
          </cell>
          <cell r="CH12">
            <v>0.31879999999999997</v>
          </cell>
        </row>
        <row r="14">
          <cell r="C14">
            <v>1.2E-2</v>
          </cell>
          <cell r="D14">
            <v>1.2E-2</v>
          </cell>
          <cell r="E14">
            <v>1.2E-2</v>
          </cell>
          <cell r="F14">
            <v>1.2E-2</v>
          </cell>
          <cell r="G14">
            <v>1.2E-2</v>
          </cell>
          <cell r="H14">
            <v>1.2E-2</v>
          </cell>
          <cell r="I14">
            <v>1.2E-2</v>
          </cell>
          <cell r="J14">
            <v>1.2E-2</v>
          </cell>
          <cell r="K14">
            <v>1.2E-2</v>
          </cell>
          <cell r="L14">
            <v>1.2E-2</v>
          </cell>
          <cell r="M14">
            <v>1.2E-2</v>
          </cell>
          <cell r="N14">
            <v>1.2E-2</v>
          </cell>
          <cell r="O14">
            <v>1.2E-2</v>
          </cell>
          <cell r="P14">
            <v>1.2E-2</v>
          </cell>
          <cell r="Q14">
            <v>1.2E-2</v>
          </cell>
          <cell r="R14">
            <v>1.2E-2</v>
          </cell>
          <cell r="S14">
            <v>1.2E-2</v>
          </cell>
          <cell r="T14">
            <v>1.2E-2</v>
          </cell>
          <cell r="U14">
            <v>1.2E-2</v>
          </cell>
          <cell r="V14">
            <v>1.2E-2</v>
          </cell>
          <cell r="W14">
            <v>1.2E-2</v>
          </cell>
          <cell r="X14">
            <v>1.2E-2</v>
          </cell>
          <cell r="Y14">
            <v>1.2E-2</v>
          </cell>
          <cell r="Z14">
            <v>1.2E-2</v>
          </cell>
          <cell r="AA14">
            <v>1.2E-2</v>
          </cell>
          <cell r="AB14">
            <v>1.2E-2</v>
          </cell>
          <cell r="AC14">
            <v>1.2E-2</v>
          </cell>
          <cell r="AD14">
            <v>1.2E-2</v>
          </cell>
          <cell r="AE14">
            <v>1.2E-2</v>
          </cell>
          <cell r="AF14">
            <v>1.2E-2</v>
          </cell>
          <cell r="AG14">
            <v>1.2E-2</v>
          </cell>
          <cell r="AH14">
            <v>1.2E-2</v>
          </cell>
          <cell r="AI14">
            <v>1.2E-2</v>
          </cell>
          <cell r="AJ14">
            <v>1.2E-2</v>
          </cell>
          <cell r="AK14">
            <v>1.2999999999999999E-2</v>
          </cell>
          <cell r="AL14">
            <v>1.2999999999999999E-2</v>
          </cell>
          <cell r="AM14">
            <v>1.2999999999999999E-2</v>
          </cell>
          <cell r="AN14">
            <v>1.2999999999999999E-2</v>
          </cell>
          <cell r="AO14">
            <v>1.2999999999999999E-2</v>
          </cell>
          <cell r="AP14">
            <v>1.2999999999999999E-2</v>
          </cell>
          <cell r="AQ14">
            <v>1.2999999999999999E-2</v>
          </cell>
          <cell r="AR14">
            <v>1.2999999999999999E-2</v>
          </cell>
          <cell r="AS14">
            <v>1.2999999999999999E-2</v>
          </cell>
          <cell r="AT14">
            <v>1.2999999999999999E-2</v>
          </cell>
          <cell r="AU14">
            <v>1.2999999999999999E-2</v>
          </cell>
          <cell r="AV14">
            <v>1.2999999999999999E-2</v>
          </cell>
          <cell r="AW14">
            <v>1.2999999999999999E-2</v>
          </cell>
          <cell r="AX14">
            <v>1.2999999999999999E-2</v>
          </cell>
          <cell r="AY14">
            <v>1.2999999999999999E-2</v>
          </cell>
          <cell r="AZ14">
            <v>1.2999999999999999E-2</v>
          </cell>
          <cell r="BA14">
            <v>1.2999999999999999E-2</v>
          </cell>
          <cell r="BB14">
            <v>1.2999999999999999E-2</v>
          </cell>
          <cell r="BC14">
            <v>1.2999999999999999E-2</v>
          </cell>
          <cell r="BD14">
            <v>1.2999999999999999E-2</v>
          </cell>
          <cell r="BE14">
            <v>1.2999999999999999E-2</v>
          </cell>
          <cell r="BF14">
            <v>1.2999999999999999E-2</v>
          </cell>
          <cell r="BG14">
            <v>1.2999999999999999E-2</v>
          </cell>
          <cell r="BH14">
            <v>1.2999999999999999E-2</v>
          </cell>
          <cell r="BI14">
            <v>1.2999999999999999E-2</v>
          </cell>
          <cell r="BJ14">
            <v>1.2999999999999999E-2</v>
          </cell>
          <cell r="BK14">
            <v>1.2999999999999999E-2</v>
          </cell>
          <cell r="BL14">
            <v>1.2999999999999999E-2</v>
          </cell>
          <cell r="BM14">
            <v>1.2999999999999999E-2</v>
          </cell>
          <cell r="BN14">
            <v>1.2999999999999999E-2</v>
          </cell>
          <cell r="BO14">
            <v>1.2999999999999999E-2</v>
          </cell>
          <cell r="BP14">
            <v>1.2999999999999999E-2</v>
          </cell>
          <cell r="BQ14">
            <v>1.2999999999999999E-2</v>
          </cell>
          <cell r="BR14">
            <v>1.2999999999999999E-2</v>
          </cell>
          <cell r="BS14">
            <v>1.2999999999999999E-2</v>
          </cell>
          <cell r="BT14">
            <v>1.2999999999999999E-2</v>
          </cell>
          <cell r="BU14">
            <v>1.2999999999999999E-2</v>
          </cell>
          <cell r="BV14">
            <v>1.2999999999999999E-2</v>
          </cell>
          <cell r="BW14">
            <v>1.2999999999999999E-2</v>
          </cell>
          <cell r="BX14">
            <v>1.2999999999999999E-2</v>
          </cell>
          <cell r="BY14">
            <v>1.2999999999999999E-2</v>
          </cell>
          <cell r="BZ14">
            <v>1.2999999999999999E-2</v>
          </cell>
          <cell r="CA14">
            <v>1.2999999999999999E-2</v>
          </cell>
          <cell r="CB14">
            <v>1.2999999999999999E-2</v>
          </cell>
          <cell r="CC14">
            <v>1.2999999999999999E-2</v>
          </cell>
          <cell r="CD14">
            <v>1.2999999999999999E-2</v>
          </cell>
          <cell r="CE14">
            <v>1.2999999999999999E-2</v>
          </cell>
          <cell r="CF14">
            <v>1.2999999999999999E-2</v>
          </cell>
          <cell r="CG14">
            <v>1.2999999999999999E-2</v>
          </cell>
          <cell r="CH14">
            <v>1.2999999999999999E-2</v>
          </cell>
        </row>
        <row r="15">
          <cell r="AY15" t="str">
            <v>G-EG 1/1/2008 expected  in AL to be filed shortly</v>
          </cell>
        </row>
        <row r="16">
          <cell r="C16">
            <v>0.26440000000000002</v>
          </cell>
          <cell r="D16">
            <v>0.2029</v>
          </cell>
          <cell r="E16">
            <v>0.2029</v>
          </cell>
          <cell r="F16">
            <v>0.19350000000000001</v>
          </cell>
          <cell r="G16">
            <v>0.19350000000000001</v>
          </cell>
          <cell r="H16">
            <v>0.19350000000000001</v>
          </cell>
          <cell r="I16">
            <v>0.1898</v>
          </cell>
          <cell r="J16">
            <v>0.1898</v>
          </cell>
          <cell r="K16">
            <v>0.1898</v>
          </cell>
          <cell r="L16">
            <v>0.1898</v>
          </cell>
          <cell r="M16">
            <v>0.1898</v>
          </cell>
          <cell r="N16">
            <v>0.1898</v>
          </cell>
          <cell r="O16">
            <v>0.15310000000000001</v>
          </cell>
          <cell r="P16">
            <v>0.15310000000000001</v>
          </cell>
          <cell r="Q16">
            <v>0.15310000000000001</v>
          </cell>
          <cell r="R16">
            <v>0.15310000000000001</v>
          </cell>
          <cell r="S16">
            <v>0.15310000000000001</v>
          </cell>
          <cell r="T16">
            <v>0.15310000000000001</v>
          </cell>
          <cell r="U16">
            <v>0.18180000000000002</v>
          </cell>
          <cell r="V16">
            <v>0.18180000000000002</v>
          </cell>
          <cell r="W16">
            <v>0.18180000000000002</v>
          </cell>
          <cell r="X16">
            <v>0.18180000000000002</v>
          </cell>
          <cell r="Y16">
            <v>0.18180000000000002</v>
          </cell>
          <cell r="Z16">
            <v>0.18180000000000002</v>
          </cell>
          <cell r="AA16">
            <v>0.23369999999999999</v>
          </cell>
          <cell r="AB16">
            <v>0.23369999999999999</v>
          </cell>
          <cell r="AC16">
            <v>0.23369999999999999</v>
          </cell>
          <cell r="AD16">
            <v>0.25280000000000002</v>
          </cell>
          <cell r="AE16">
            <v>0.25280000000000002</v>
          </cell>
          <cell r="AF16">
            <v>0.25280000000000002</v>
          </cell>
          <cell r="AG16">
            <v>0.25280000000000002</v>
          </cell>
          <cell r="AH16">
            <v>0.25280000000000002</v>
          </cell>
          <cell r="AI16">
            <v>0.25280000000000002</v>
          </cell>
          <cell r="AJ16">
            <v>0.25280000000000002</v>
          </cell>
          <cell r="AK16">
            <v>0.25280000000000002</v>
          </cell>
          <cell r="AL16">
            <v>0.25280000000000002</v>
          </cell>
          <cell r="AM16">
            <v>0.23449999999999999</v>
          </cell>
          <cell r="AN16">
            <v>0.23449999999999999</v>
          </cell>
          <cell r="AO16">
            <v>0.23449999999999999</v>
          </cell>
          <cell r="AP16">
            <v>0.23480000000000001</v>
          </cell>
          <cell r="AQ16">
            <v>0.23480000000000001</v>
          </cell>
          <cell r="AR16">
            <v>0.23480000000000001</v>
          </cell>
          <cell r="AS16">
            <v>0.2341</v>
          </cell>
          <cell r="AT16">
            <v>0.2341</v>
          </cell>
          <cell r="AU16">
            <v>0.2341</v>
          </cell>
          <cell r="AV16">
            <v>0.2341</v>
          </cell>
          <cell r="AW16">
            <v>0.2341</v>
          </cell>
          <cell r="AX16">
            <v>0.2341</v>
          </cell>
          <cell r="AY16">
            <v>0.1827</v>
          </cell>
          <cell r="AZ16">
            <v>0.1827</v>
          </cell>
          <cell r="BA16">
            <v>0.1827</v>
          </cell>
          <cell r="BB16">
            <v>0.1827</v>
          </cell>
          <cell r="BC16">
            <v>0.1827</v>
          </cell>
          <cell r="BD16">
            <v>0.1827</v>
          </cell>
          <cell r="BE16">
            <v>0.1827</v>
          </cell>
          <cell r="BF16">
            <v>0.1827</v>
          </cell>
          <cell r="BG16">
            <v>0.1827</v>
          </cell>
          <cell r="BH16">
            <v>0.1827</v>
          </cell>
          <cell r="BI16">
            <v>0.1827</v>
          </cell>
          <cell r="BJ16">
            <v>0.1827</v>
          </cell>
          <cell r="BK16">
            <v>0.188</v>
          </cell>
          <cell r="BL16">
            <v>0.188</v>
          </cell>
          <cell r="BM16">
            <v>0.188</v>
          </cell>
          <cell r="BN16">
            <v>0.188</v>
          </cell>
          <cell r="BO16">
            <v>0.188</v>
          </cell>
          <cell r="BP16">
            <v>0.188</v>
          </cell>
          <cell r="BQ16">
            <v>0.188</v>
          </cell>
          <cell r="BR16">
            <v>0.188</v>
          </cell>
          <cell r="BS16">
            <v>0.188</v>
          </cell>
          <cell r="BT16">
            <v>0.188</v>
          </cell>
          <cell r="BU16">
            <v>0.188</v>
          </cell>
          <cell r="BV16">
            <v>0.188</v>
          </cell>
          <cell r="BW16">
            <v>0.188</v>
          </cell>
          <cell r="BX16">
            <v>0.188</v>
          </cell>
          <cell r="BY16">
            <v>0.188</v>
          </cell>
          <cell r="BZ16">
            <v>0.188</v>
          </cell>
          <cell r="CA16">
            <v>0.188</v>
          </cell>
          <cell r="CB16">
            <v>0.188</v>
          </cell>
          <cell r="CC16">
            <v>0.188</v>
          </cell>
          <cell r="CD16">
            <v>0.188</v>
          </cell>
          <cell r="CE16">
            <v>0.188</v>
          </cell>
          <cell r="CF16">
            <v>0.188</v>
          </cell>
          <cell r="CG16">
            <v>0.188</v>
          </cell>
          <cell r="CH16">
            <v>0.188</v>
          </cell>
        </row>
        <row r="18">
          <cell r="C18">
            <v>2.5</v>
          </cell>
          <cell r="D18">
            <v>2.5</v>
          </cell>
          <cell r="E18">
            <v>2.5</v>
          </cell>
          <cell r="F18">
            <v>2.5</v>
          </cell>
          <cell r="G18">
            <v>2.5</v>
          </cell>
          <cell r="H18">
            <v>2.5</v>
          </cell>
          <cell r="I18">
            <v>2.5</v>
          </cell>
          <cell r="J18">
            <v>2.5</v>
          </cell>
          <cell r="K18">
            <v>2.5</v>
          </cell>
          <cell r="L18">
            <v>2.5</v>
          </cell>
          <cell r="M18">
            <v>2.5</v>
          </cell>
          <cell r="N18">
            <v>2.5</v>
          </cell>
          <cell r="O18">
            <v>2.5499999999999998</v>
          </cell>
          <cell r="P18">
            <v>2.5499999999999998</v>
          </cell>
          <cell r="Q18">
            <v>2.5499999999999998</v>
          </cell>
          <cell r="R18">
            <v>2.5499999999999998</v>
          </cell>
          <cell r="S18">
            <v>2.5499999999999998</v>
          </cell>
          <cell r="T18">
            <v>2.5499999999999998</v>
          </cell>
          <cell r="U18">
            <v>2.5499999999999998</v>
          </cell>
          <cell r="V18">
            <v>2.5499999999999998</v>
          </cell>
          <cell r="W18">
            <v>2.5499999999999998</v>
          </cell>
          <cell r="X18">
            <v>2.5499999999999998</v>
          </cell>
          <cell r="Y18">
            <v>2.5499999999999998</v>
          </cell>
          <cell r="Z18">
            <v>2.5499999999999998</v>
          </cell>
          <cell r="AA18">
            <v>2.601</v>
          </cell>
          <cell r="AB18">
            <v>2.601</v>
          </cell>
          <cell r="AC18">
            <v>2.601</v>
          </cell>
          <cell r="AD18">
            <v>2.601</v>
          </cell>
          <cell r="AE18">
            <v>2.601</v>
          </cell>
          <cell r="AF18">
            <v>2.601</v>
          </cell>
          <cell r="AG18">
            <v>2.601</v>
          </cell>
          <cell r="AH18">
            <v>2.601</v>
          </cell>
          <cell r="AI18">
            <v>2.601</v>
          </cell>
          <cell r="AJ18">
            <v>2.601</v>
          </cell>
          <cell r="AK18">
            <v>2.601</v>
          </cell>
          <cell r="AL18">
            <v>2.601</v>
          </cell>
          <cell r="AM18">
            <v>2.653</v>
          </cell>
          <cell r="AN18">
            <v>2.653</v>
          </cell>
          <cell r="AO18">
            <v>2.653</v>
          </cell>
          <cell r="AP18">
            <v>2.653</v>
          </cell>
          <cell r="AQ18">
            <v>2.653</v>
          </cell>
          <cell r="AR18">
            <v>2.653</v>
          </cell>
          <cell r="AS18">
            <v>2.653</v>
          </cell>
          <cell r="AT18">
            <v>2.653</v>
          </cell>
          <cell r="AU18">
            <v>2.653</v>
          </cell>
          <cell r="AV18">
            <v>2.653</v>
          </cell>
          <cell r="AW18">
            <v>2.653</v>
          </cell>
          <cell r="AX18">
            <v>2.653</v>
          </cell>
          <cell r="AY18">
            <v>2.706</v>
          </cell>
          <cell r="AZ18">
            <v>2.706</v>
          </cell>
          <cell r="BA18">
            <v>2.706</v>
          </cell>
          <cell r="BB18">
            <v>2.706</v>
          </cell>
          <cell r="BC18">
            <v>2.706</v>
          </cell>
          <cell r="BD18">
            <v>2.706</v>
          </cell>
          <cell r="BE18">
            <v>2.706</v>
          </cell>
          <cell r="BF18">
            <v>2.706</v>
          </cell>
          <cell r="BG18">
            <v>2.706</v>
          </cell>
          <cell r="BH18">
            <v>2.706</v>
          </cell>
          <cell r="BI18">
            <v>2.706</v>
          </cell>
          <cell r="BJ18">
            <v>2.706</v>
          </cell>
          <cell r="BK18">
            <v>2.76</v>
          </cell>
          <cell r="BL18">
            <v>2.76</v>
          </cell>
          <cell r="BM18">
            <v>2.76</v>
          </cell>
          <cell r="BN18">
            <v>2.76</v>
          </cell>
          <cell r="BO18">
            <v>2.76</v>
          </cell>
          <cell r="BP18">
            <v>2.76</v>
          </cell>
          <cell r="BQ18">
            <v>2.76</v>
          </cell>
          <cell r="BR18">
            <v>2.76</v>
          </cell>
          <cell r="BS18">
            <v>2.76</v>
          </cell>
          <cell r="BT18">
            <v>2.76</v>
          </cell>
          <cell r="BU18">
            <v>2.76</v>
          </cell>
          <cell r="BV18">
            <v>2.76</v>
          </cell>
          <cell r="BW18">
            <v>2.8149999999999999</v>
          </cell>
          <cell r="BX18">
            <v>2.8149999999999999</v>
          </cell>
          <cell r="BY18">
            <v>2.8149999999999999</v>
          </cell>
          <cell r="BZ18">
            <v>2.8149999999999999</v>
          </cell>
          <cell r="CA18">
            <v>2.8149999999999999</v>
          </cell>
          <cell r="CB18">
            <v>2.8149999999999999</v>
          </cell>
          <cell r="CC18">
            <v>2.8149999999999999</v>
          </cell>
          <cell r="CD18">
            <v>2.8149999999999999</v>
          </cell>
          <cell r="CE18">
            <v>2.8149999999999999</v>
          </cell>
          <cell r="CF18">
            <v>2.8149999999999999</v>
          </cell>
          <cell r="CG18">
            <v>2.8149999999999999</v>
          </cell>
          <cell r="CH18">
            <v>2.8149999999999999</v>
          </cell>
        </row>
        <row r="20">
          <cell r="C20">
            <v>2004</v>
          </cell>
          <cell r="D20">
            <v>2005</v>
          </cell>
          <cell r="E20">
            <v>2006</v>
          </cell>
          <cell r="F20">
            <v>2007</v>
          </cell>
          <cell r="G20">
            <v>2008</v>
          </cell>
          <cell r="H20">
            <v>2009</v>
          </cell>
          <cell r="I20">
            <v>2010</v>
          </cell>
          <cell r="J20" t="str">
            <v>Escalation per D.07-09-040</v>
          </cell>
        </row>
        <row r="21">
          <cell r="C21">
            <v>2.5</v>
          </cell>
          <cell r="D21">
            <v>2.5499999999999998</v>
          </cell>
          <cell r="E21">
            <v>2.601</v>
          </cell>
          <cell r="F21">
            <v>2.653</v>
          </cell>
          <cell r="G21">
            <v>2.706</v>
          </cell>
          <cell r="H21">
            <v>2.76</v>
          </cell>
          <cell r="I21">
            <v>2.8149999999999999</v>
          </cell>
        </row>
        <row r="24">
          <cell r="C24">
            <v>37987</v>
          </cell>
          <cell r="D24">
            <v>38018</v>
          </cell>
          <cell r="E24">
            <v>38047</v>
          </cell>
          <cell r="F24">
            <v>38078</v>
          </cell>
          <cell r="G24">
            <v>38108</v>
          </cell>
          <cell r="H24">
            <v>38139</v>
          </cell>
          <cell r="I24">
            <v>38169</v>
          </cell>
          <cell r="J24">
            <v>38200</v>
          </cell>
          <cell r="K24">
            <v>38231</v>
          </cell>
          <cell r="L24">
            <v>38261</v>
          </cell>
          <cell r="M24">
            <v>38292</v>
          </cell>
          <cell r="N24">
            <v>38322</v>
          </cell>
          <cell r="O24">
            <v>38353</v>
          </cell>
          <cell r="P24">
            <v>38384</v>
          </cell>
          <cell r="Q24">
            <v>38412</v>
          </cell>
          <cell r="R24">
            <v>38443</v>
          </cell>
          <cell r="S24">
            <v>38473</v>
          </cell>
          <cell r="T24">
            <v>38504</v>
          </cell>
          <cell r="U24">
            <v>38534</v>
          </cell>
          <cell r="V24">
            <v>38565</v>
          </cell>
          <cell r="W24">
            <v>38596</v>
          </cell>
          <cell r="X24">
            <v>38626</v>
          </cell>
          <cell r="Y24">
            <v>38657</v>
          </cell>
          <cell r="Z24">
            <v>38687</v>
          </cell>
          <cell r="AA24">
            <v>38718</v>
          </cell>
          <cell r="AB24">
            <v>38749</v>
          </cell>
          <cell r="AC24">
            <v>38777</v>
          </cell>
          <cell r="AD24">
            <v>38808</v>
          </cell>
          <cell r="AE24">
            <v>38838</v>
          </cell>
          <cell r="AF24">
            <v>38869</v>
          </cell>
          <cell r="AG24">
            <v>38899</v>
          </cell>
          <cell r="AH24">
            <v>38930</v>
          </cell>
          <cell r="AI24">
            <v>38961</v>
          </cell>
          <cell r="AJ24">
            <v>38991</v>
          </cell>
          <cell r="AK24">
            <v>39022</v>
          </cell>
          <cell r="AL24">
            <v>39052</v>
          </cell>
          <cell r="AM24">
            <v>39083</v>
          </cell>
          <cell r="AN24">
            <v>39114</v>
          </cell>
          <cell r="AO24">
            <v>39142</v>
          </cell>
          <cell r="AP24">
            <v>39173</v>
          </cell>
          <cell r="AQ24">
            <v>39203</v>
          </cell>
          <cell r="AR24">
            <v>39234</v>
          </cell>
          <cell r="AS24">
            <v>39264</v>
          </cell>
          <cell r="AT24">
            <v>39295</v>
          </cell>
          <cell r="AU24">
            <v>39326</v>
          </cell>
          <cell r="AV24">
            <v>39356</v>
          </cell>
          <cell r="AW24">
            <v>39387</v>
          </cell>
          <cell r="AX24">
            <v>39417</v>
          </cell>
          <cell r="AY24">
            <v>39448</v>
          </cell>
          <cell r="AZ24">
            <v>39479</v>
          </cell>
          <cell r="BA24">
            <v>39508</v>
          </cell>
          <cell r="BB24">
            <v>39539</v>
          </cell>
          <cell r="BC24">
            <v>39569</v>
          </cell>
          <cell r="BD24">
            <v>39600</v>
          </cell>
          <cell r="BE24">
            <v>39630</v>
          </cell>
          <cell r="BF24">
            <v>39661</v>
          </cell>
          <cell r="BG24">
            <v>39692</v>
          </cell>
          <cell r="BH24">
            <v>39722</v>
          </cell>
          <cell r="BI24">
            <v>39753</v>
          </cell>
          <cell r="BJ24">
            <v>39783</v>
          </cell>
          <cell r="BK24">
            <v>39814</v>
          </cell>
          <cell r="BL24">
            <v>39845</v>
          </cell>
          <cell r="BM24">
            <v>39873</v>
          </cell>
          <cell r="BN24">
            <v>39904</v>
          </cell>
          <cell r="BO24">
            <v>39934</v>
          </cell>
          <cell r="BP24">
            <v>39965</v>
          </cell>
          <cell r="BQ24">
            <v>39995</v>
          </cell>
          <cell r="BR24">
            <v>40026</v>
          </cell>
          <cell r="BS24">
            <v>40057</v>
          </cell>
          <cell r="BT24">
            <v>40087</v>
          </cell>
          <cell r="BU24">
            <v>40118</v>
          </cell>
          <cell r="BV24">
            <v>40148</v>
          </cell>
          <cell r="BW24">
            <v>40179</v>
          </cell>
          <cell r="BX24">
            <v>40210</v>
          </cell>
          <cell r="BY24">
            <v>40238</v>
          </cell>
          <cell r="BZ24">
            <v>40269</v>
          </cell>
          <cell r="CA24">
            <v>40299</v>
          </cell>
          <cell r="CB24">
            <v>40330</v>
          </cell>
          <cell r="CC24">
            <v>40360</v>
          </cell>
          <cell r="CD24">
            <v>40391</v>
          </cell>
          <cell r="CE24">
            <v>40422</v>
          </cell>
          <cell r="CF24">
            <v>40452</v>
          </cell>
          <cell r="CG24">
            <v>40483</v>
          </cell>
          <cell r="CH24">
            <v>40513</v>
          </cell>
        </row>
        <row r="25">
          <cell r="C25">
            <v>31</v>
          </cell>
          <cell r="D25">
            <v>29</v>
          </cell>
          <cell r="E25">
            <v>31</v>
          </cell>
          <cell r="F25">
            <v>30</v>
          </cell>
          <cell r="G25">
            <v>31</v>
          </cell>
          <cell r="H25">
            <v>30</v>
          </cell>
          <cell r="I25">
            <v>31</v>
          </cell>
          <cell r="J25">
            <v>31</v>
          </cell>
          <cell r="K25">
            <v>30</v>
          </cell>
          <cell r="L25">
            <v>31</v>
          </cell>
          <cell r="M25">
            <v>30</v>
          </cell>
          <cell r="N25">
            <v>31</v>
          </cell>
          <cell r="O25">
            <v>31</v>
          </cell>
          <cell r="P25">
            <v>28</v>
          </cell>
          <cell r="Q25">
            <v>31</v>
          </cell>
          <cell r="R25">
            <v>30</v>
          </cell>
          <cell r="S25">
            <v>31</v>
          </cell>
          <cell r="T25">
            <v>30</v>
          </cell>
          <cell r="U25">
            <v>31</v>
          </cell>
          <cell r="V25">
            <v>31</v>
          </cell>
          <cell r="W25">
            <v>30</v>
          </cell>
          <cell r="X25">
            <v>31</v>
          </cell>
          <cell r="Y25">
            <v>30</v>
          </cell>
          <cell r="Z25">
            <v>31</v>
          </cell>
          <cell r="AA25">
            <v>31</v>
          </cell>
          <cell r="AB25">
            <v>28</v>
          </cell>
          <cell r="AC25">
            <v>31</v>
          </cell>
          <cell r="AD25">
            <v>30</v>
          </cell>
          <cell r="AE25">
            <v>31</v>
          </cell>
          <cell r="AF25">
            <v>30</v>
          </cell>
          <cell r="AG25">
            <v>31</v>
          </cell>
          <cell r="AH25">
            <v>31</v>
          </cell>
          <cell r="AI25">
            <v>30</v>
          </cell>
          <cell r="AJ25">
            <v>31</v>
          </cell>
          <cell r="AK25">
            <v>30</v>
          </cell>
          <cell r="AL25">
            <v>31</v>
          </cell>
          <cell r="AM25">
            <v>31</v>
          </cell>
          <cell r="AN25">
            <v>28</v>
          </cell>
          <cell r="AO25">
            <v>31</v>
          </cell>
          <cell r="AP25">
            <v>30</v>
          </cell>
          <cell r="AQ25">
            <v>31</v>
          </cell>
          <cell r="AR25">
            <v>30</v>
          </cell>
          <cell r="AS25">
            <v>31</v>
          </cell>
          <cell r="AT25">
            <v>31</v>
          </cell>
          <cell r="AU25">
            <v>30</v>
          </cell>
          <cell r="AV25">
            <v>31</v>
          </cell>
          <cell r="AW25">
            <v>30</v>
          </cell>
          <cell r="AX25">
            <v>31</v>
          </cell>
          <cell r="AY25">
            <v>31</v>
          </cell>
          <cell r="AZ25">
            <v>29</v>
          </cell>
          <cell r="BA25">
            <v>31</v>
          </cell>
          <cell r="BB25">
            <v>30</v>
          </cell>
          <cell r="BC25">
            <v>31</v>
          </cell>
          <cell r="BD25">
            <v>30</v>
          </cell>
          <cell r="BE25">
            <v>31</v>
          </cell>
          <cell r="BF25">
            <v>31</v>
          </cell>
          <cell r="BG25">
            <v>30</v>
          </cell>
          <cell r="BH25">
            <v>31</v>
          </cell>
          <cell r="BI25">
            <v>30</v>
          </cell>
          <cell r="BJ25">
            <v>31</v>
          </cell>
          <cell r="BK25">
            <v>31</v>
          </cell>
          <cell r="BL25">
            <v>28</v>
          </cell>
          <cell r="BM25">
            <v>31</v>
          </cell>
          <cell r="BN25">
            <v>30</v>
          </cell>
          <cell r="BO25">
            <v>31</v>
          </cell>
          <cell r="BP25">
            <v>30</v>
          </cell>
          <cell r="BQ25">
            <v>31</v>
          </cell>
          <cell r="BR25">
            <v>31</v>
          </cell>
          <cell r="BS25">
            <v>30</v>
          </cell>
          <cell r="BT25">
            <v>31</v>
          </cell>
          <cell r="BU25">
            <v>30</v>
          </cell>
          <cell r="BV25">
            <v>31</v>
          </cell>
          <cell r="BW25">
            <v>31</v>
          </cell>
        </row>
        <row r="27">
          <cell r="C27">
            <v>0</v>
          </cell>
          <cell r="D27">
            <v>0</v>
          </cell>
          <cell r="E27">
            <v>0</v>
          </cell>
          <cell r="F27">
            <v>0</v>
          </cell>
          <cell r="G27">
            <v>120</v>
          </cell>
          <cell r="H27">
            <v>132</v>
          </cell>
          <cell r="I27">
            <v>126</v>
          </cell>
          <cell r="J27">
            <v>132</v>
          </cell>
          <cell r="K27">
            <v>126</v>
          </cell>
          <cell r="L27">
            <v>126</v>
          </cell>
          <cell r="M27">
            <v>0</v>
          </cell>
          <cell r="N27">
            <v>0</v>
          </cell>
          <cell r="O27">
            <v>0</v>
          </cell>
          <cell r="P27">
            <v>0</v>
          </cell>
          <cell r="Q27">
            <v>0</v>
          </cell>
          <cell r="R27">
            <v>0</v>
          </cell>
          <cell r="S27">
            <v>126</v>
          </cell>
          <cell r="T27">
            <v>132</v>
          </cell>
          <cell r="U27">
            <v>120</v>
          </cell>
          <cell r="V27">
            <v>138</v>
          </cell>
          <cell r="W27">
            <v>126</v>
          </cell>
          <cell r="X27">
            <v>126</v>
          </cell>
          <cell r="Y27">
            <v>0</v>
          </cell>
          <cell r="Z27">
            <v>0</v>
          </cell>
          <cell r="AA27">
            <v>0</v>
          </cell>
          <cell r="AB27">
            <v>0</v>
          </cell>
          <cell r="AC27">
            <v>0</v>
          </cell>
          <cell r="AD27">
            <v>0</v>
          </cell>
          <cell r="AE27">
            <v>132</v>
          </cell>
          <cell r="AF27">
            <v>132</v>
          </cell>
          <cell r="AG27">
            <v>120</v>
          </cell>
          <cell r="AH27">
            <v>138</v>
          </cell>
          <cell r="AI27">
            <v>120</v>
          </cell>
          <cell r="AJ27">
            <v>132</v>
          </cell>
          <cell r="AK27">
            <v>0</v>
          </cell>
          <cell r="AL27">
            <v>0</v>
          </cell>
          <cell r="AM27">
            <v>0</v>
          </cell>
          <cell r="AN27">
            <v>0</v>
          </cell>
          <cell r="AO27">
            <v>0</v>
          </cell>
          <cell r="AP27">
            <v>0</v>
          </cell>
          <cell r="AQ27">
            <v>132</v>
          </cell>
          <cell r="AR27">
            <v>126</v>
          </cell>
          <cell r="AS27">
            <v>126</v>
          </cell>
          <cell r="AT27">
            <v>138</v>
          </cell>
          <cell r="AU27">
            <v>114</v>
          </cell>
          <cell r="AV27">
            <v>138</v>
          </cell>
          <cell r="AW27">
            <v>0</v>
          </cell>
          <cell r="AX27">
            <v>0</v>
          </cell>
          <cell r="AY27">
            <v>0</v>
          </cell>
          <cell r="AZ27">
            <v>0</v>
          </cell>
          <cell r="BA27">
            <v>0</v>
          </cell>
          <cell r="BB27">
            <v>0</v>
          </cell>
          <cell r="BC27">
            <v>126</v>
          </cell>
          <cell r="BD27">
            <v>126</v>
          </cell>
          <cell r="BE27">
            <v>132</v>
          </cell>
          <cell r="BF27">
            <v>126</v>
          </cell>
          <cell r="BG27">
            <v>126</v>
          </cell>
          <cell r="BH27">
            <v>138</v>
          </cell>
          <cell r="BI27">
            <v>0</v>
          </cell>
          <cell r="BJ27">
            <v>0</v>
          </cell>
          <cell r="BK27">
            <v>0</v>
          </cell>
          <cell r="BL27">
            <v>0</v>
          </cell>
          <cell r="BM27">
            <v>0</v>
          </cell>
          <cell r="BN27">
            <v>0</v>
          </cell>
          <cell r="BO27">
            <v>120</v>
          </cell>
          <cell r="BP27">
            <v>132</v>
          </cell>
          <cell r="BQ27">
            <v>138</v>
          </cell>
          <cell r="BR27">
            <v>126</v>
          </cell>
          <cell r="BS27">
            <v>126</v>
          </cell>
          <cell r="BT27">
            <v>132</v>
          </cell>
          <cell r="BU27">
            <v>0</v>
          </cell>
          <cell r="BV27">
            <v>0</v>
          </cell>
        </row>
        <row r="28">
          <cell r="C28">
            <v>273</v>
          </cell>
          <cell r="D28">
            <v>247</v>
          </cell>
          <cell r="E28">
            <v>299</v>
          </cell>
          <cell r="F28">
            <v>286</v>
          </cell>
          <cell r="G28">
            <v>140</v>
          </cell>
          <cell r="H28">
            <v>154</v>
          </cell>
          <cell r="I28">
            <v>147</v>
          </cell>
          <cell r="J28">
            <v>154</v>
          </cell>
          <cell r="K28">
            <v>147</v>
          </cell>
          <cell r="L28">
            <v>147</v>
          </cell>
          <cell r="M28">
            <v>260</v>
          </cell>
          <cell r="N28">
            <v>299</v>
          </cell>
          <cell r="O28">
            <v>273</v>
          </cell>
          <cell r="P28">
            <v>247</v>
          </cell>
          <cell r="Q28">
            <v>299</v>
          </cell>
          <cell r="R28">
            <v>273</v>
          </cell>
          <cell r="S28">
            <v>147</v>
          </cell>
          <cell r="T28">
            <v>154</v>
          </cell>
          <cell r="U28">
            <v>140</v>
          </cell>
          <cell r="V28">
            <v>161</v>
          </cell>
          <cell r="W28">
            <v>147</v>
          </cell>
          <cell r="X28">
            <v>147</v>
          </cell>
          <cell r="Y28">
            <v>260</v>
          </cell>
          <cell r="Z28">
            <v>273</v>
          </cell>
          <cell r="AA28">
            <v>273</v>
          </cell>
          <cell r="AB28">
            <v>247</v>
          </cell>
          <cell r="AC28">
            <v>299</v>
          </cell>
          <cell r="AD28">
            <v>260</v>
          </cell>
          <cell r="AE28">
            <v>154</v>
          </cell>
          <cell r="AF28">
            <v>154</v>
          </cell>
          <cell r="AG28">
            <v>140</v>
          </cell>
          <cell r="AH28">
            <v>161</v>
          </cell>
          <cell r="AI28">
            <v>140</v>
          </cell>
          <cell r="AJ28">
            <v>154</v>
          </cell>
          <cell r="AK28">
            <v>273</v>
          </cell>
          <cell r="AL28">
            <v>273</v>
          </cell>
          <cell r="AM28">
            <v>286</v>
          </cell>
          <cell r="AN28">
            <v>247</v>
          </cell>
          <cell r="AO28">
            <v>286</v>
          </cell>
          <cell r="AP28">
            <v>273</v>
          </cell>
          <cell r="AQ28">
            <v>154</v>
          </cell>
          <cell r="AR28">
            <v>147</v>
          </cell>
          <cell r="AS28">
            <v>147</v>
          </cell>
          <cell r="AT28">
            <v>161</v>
          </cell>
          <cell r="AU28">
            <v>133</v>
          </cell>
          <cell r="AV28">
            <v>161</v>
          </cell>
          <cell r="AW28">
            <v>260</v>
          </cell>
          <cell r="AX28">
            <v>260</v>
          </cell>
          <cell r="AY28">
            <v>286</v>
          </cell>
          <cell r="AZ28">
            <v>260</v>
          </cell>
          <cell r="BA28">
            <v>273</v>
          </cell>
          <cell r="BB28">
            <v>286</v>
          </cell>
          <cell r="BC28">
            <v>147</v>
          </cell>
          <cell r="BD28">
            <v>147</v>
          </cell>
          <cell r="BE28">
            <v>154</v>
          </cell>
          <cell r="BF28">
            <v>147</v>
          </cell>
          <cell r="BG28">
            <v>147</v>
          </cell>
          <cell r="BH28">
            <v>161</v>
          </cell>
          <cell r="BI28">
            <v>234</v>
          </cell>
          <cell r="BJ28">
            <v>286</v>
          </cell>
          <cell r="BK28">
            <v>273</v>
          </cell>
          <cell r="BL28">
            <v>247</v>
          </cell>
          <cell r="BM28">
            <v>286</v>
          </cell>
          <cell r="BN28">
            <v>286</v>
          </cell>
          <cell r="BO28">
            <v>140</v>
          </cell>
          <cell r="BP28">
            <v>154</v>
          </cell>
          <cell r="BQ28">
            <v>161</v>
          </cell>
          <cell r="BR28">
            <v>147</v>
          </cell>
          <cell r="BS28">
            <v>147</v>
          </cell>
          <cell r="BT28">
            <v>154</v>
          </cell>
          <cell r="BU28">
            <v>247</v>
          </cell>
          <cell r="BV28">
            <v>286</v>
          </cell>
        </row>
        <row r="29">
          <cell r="C29">
            <v>347</v>
          </cell>
          <cell r="D29">
            <v>333</v>
          </cell>
          <cell r="E29">
            <v>321</v>
          </cell>
          <cell r="F29">
            <v>314</v>
          </cell>
          <cell r="G29">
            <v>360</v>
          </cell>
          <cell r="H29">
            <v>314</v>
          </cell>
          <cell r="I29">
            <v>347</v>
          </cell>
          <cell r="J29">
            <v>334</v>
          </cell>
          <cell r="K29">
            <v>327</v>
          </cell>
          <cell r="L29">
            <v>347</v>
          </cell>
          <cell r="M29">
            <v>340</v>
          </cell>
          <cell r="N29">
            <v>321</v>
          </cell>
          <cell r="O29">
            <v>347</v>
          </cell>
          <cell r="P29">
            <v>313</v>
          </cell>
          <cell r="Q29">
            <v>321</v>
          </cell>
          <cell r="R29">
            <v>327</v>
          </cell>
          <cell r="S29">
            <v>347</v>
          </cell>
          <cell r="T29">
            <v>314</v>
          </cell>
          <cell r="U29">
            <v>360</v>
          </cell>
          <cell r="V29">
            <v>321</v>
          </cell>
          <cell r="W29">
            <v>327</v>
          </cell>
          <cell r="X29">
            <v>347</v>
          </cell>
          <cell r="Y29">
            <v>340</v>
          </cell>
          <cell r="Z29">
            <v>347</v>
          </cell>
          <cell r="AA29">
            <v>347</v>
          </cell>
          <cell r="AB29">
            <v>313</v>
          </cell>
          <cell r="AC29">
            <v>321</v>
          </cell>
          <cell r="AD29">
            <v>340</v>
          </cell>
          <cell r="AE29">
            <v>334</v>
          </cell>
          <cell r="AF29">
            <v>314</v>
          </cell>
          <cell r="AG29">
            <v>360</v>
          </cell>
          <cell r="AH29">
            <v>321</v>
          </cell>
          <cell r="AI29">
            <v>340</v>
          </cell>
          <cell r="AJ29">
            <v>334</v>
          </cell>
          <cell r="AK29">
            <v>327</v>
          </cell>
          <cell r="AL29">
            <v>347</v>
          </cell>
          <cell r="AM29">
            <v>334</v>
          </cell>
          <cell r="AN29">
            <v>313</v>
          </cell>
          <cell r="AO29">
            <v>334</v>
          </cell>
          <cell r="AP29">
            <v>327</v>
          </cell>
          <cell r="AQ29">
            <v>334</v>
          </cell>
          <cell r="AR29">
            <v>327</v>
          </cell>
          <cell r="AS29">
            <v>347</v>
          </cell>
          <cell r="AT29">
            <v>321</v>
          </cell>
          <cell r="AU29">
            <v>353</v>
          </cell>
          <cell r="AV29">
            <v>321</v>
          </cell>
          <cell r="AW29">
            <v>340</v>
          </cell>
          <cell r="AX29">
            <v>360</v>
          </cell>
          <cell r="AY29">
            <v>334</v>
          </cell>
          <cell r="AZ29">
            <v>320</v>
          </cell>
          <cell r="BA29">
            <v>347</v>
          </cell>
          <cell r="BB29">
            <v>314</v>
          </cell>
          <cell r="BC29">
            <v>347</v>
          </cell>
          <cell r="BD29">
            <v>327</v>
          </cell>
          <cell r="BE29">
            <v>334</v>
          </cell>
          <cell r="BF29">
            <v>347</v>
          </cell>
          <cell r="BG29">
            <v>327</v>
          </cell>
          <cell r="BH29">
            <v>321</v>
          </cell>
          <cell r="BI29">
            <v>366</v>
          </cell>
          <cell r="BJ29">
            <v>334</v>
          </cell>
          <cell r="BK29">
            <v>347</v>
          </cell>
          <cell r="BL29">
            <v>313</v>
          </cell>
          <cell r="BM29">
            <v>334</v>
          </cell>
          <cell r="BN29">
            <v>314</v>
          </cell>
          <cell r="BO29">
            <v>360</v>
          </cell>
          <cell r="BP29">
            <v>314</v>
          </cell>
          <cell r="BQ29">
            <v>321</v>
          </cell>
          <cell r="BR29">
            <v>347</v>
          </cell>
          <cell r="BS29">
            <v>327</v>
          </cell>
          <cell r="BT29">
            <v>334</v>
          </cell>
          <cell r="BU29">
            <v>353</v>
          </cell>
          <cell r="BV29">
            <v>334</v>
          </cell>
        </row>
        <row r="30">
          <cell r="C30">
            <v>124</v>
          </cell>
          <cell r="D30">
            <v>116</v>
          </cell>
          <cell r="E30">
            <v>124</v>
          </cell>
          <cell r="F30">
            <v>119</v>
          </cell>
          <cell r="G30">
            <v>124</v>
          </cell>
          <cell r="H30">
            <v>120</v>
          </cell>
          <cell r="I30">
            <v>124</v>
          </cell>
          <cell r="J30">
            <v>124</v>
          </cell>
          <cell r="K30">
            <v>120</v>
          </cell>
          <cell r="L30">
            <v>125</v>
          </cell>
          <cell r="M30">
            <v>120</v>
          </cell>
          <cell r="N30">
            <v>124</v>
          </cell>
          <cell r="O30">
            <v>124</v>
          </cell>
          <cell r="P30">
            <v>112</v>
          </cell>
          <cell r="Q30">
            <v>124</v>
          </cell>
          <cell r="R30">
            <v>119</v>
          </cell>
          <cell r="S30">
            <v>124</v>
          </cell>
          <cell r="T30">
            <v>120</v>
          </cell>
          <cell r="U30">
            <v>124</v>
          </cell>
          <cell r="V30">
            <v>124</v>
          </cell>
          <cell r="W30">
            <v>120</v>
          </cell>
          <cell r="X30">
            <v>125</v>
          </cell>
          <cell r="Y30">
            <v>120</v>
          </cell>
          <cell r="Z30">
            <v>124</v>
          </cell>
          <cell r="AA30">
            <v>124</v>
          </cell>
          <cell r="AB30">
            <v>112</v>
          </cell>
          <cell r="AC30">
            <v>124</v>
          </cell>
          <cell r="AD30">
            <v>119</v>
          </cell>
          <cell r="AE30">
            <v>124</v>
          </cell>
          <cell r="AF30">
            <v>120</v>
          </cell>
          <cell r="AG30">
            <v>124</v>
          </cell>
          <cell r="AH30">
            <v>124</v>
          </cell>
          <cell r="AI30">
            <v>120</v>
          </cell>
          <cell r="AJ30">
            <v>125</v>
          </cell>
          <cell r="AK30">
            <v>120</v>
          </cell>
          <cell r="AL30">
            <v>124</v>
          </cell>
          <cell r="AM30">
            <v>124</v>
          </cell>
          <cell r="AN30">
            <v>112</v>
          </cell>
          <cell r="AO30">
            <v>123</v>
          </cell>
          <cell r="AP30">
            <v>120</v>
          </cell>
          <cell r="AQ30">
            <v>124</v>
          </cell>
          <cell r="AR30">
            <v>120</v>
          </cell>
          <cell r="AS30">
            <v>124</v>
          </cell>
          <cell r="AT30">
            <v>124</v>
          </cell>
          <cell r="AU30">
            <v>120</v>
          </cell>
          <cell r="AV30">
            <v>124</v>
          </cell>
          <cell r="AW30">
            <v>121</v>
          </cell>
          <cell r="AX30">
            <v>124</v>
          </cell>
          <cell r="AY30">
            <v>124</v>
          </cell>
          <cell r="AZ30">
            <v>116</v>
          </cell>
          <cell r="BA30">
            <v>123</v>
          </cell>
          <cell r="BB30">
            <v>120</v>
          </cell>
          <cell r="BC30">
            <v>124</v>
          </cell>
          <cell r="BD30">
            <v>120</v>
          </cell>
          <cell r="BE30">
            <v>124</v>
          </cell>
          <cell r="BF30">
            <v>124</v>
          </cell>
          <cell r="BG30">
            <v>120</v>
          </cell>
          <cell r="BH30">
            <v>124</v>
          </cell>
          <cell r="BI30">
            <v>121</v>
          </cell>
          <cell r="BJ30">
            <v>124</v>
          </cell>
          <cell r="BK30">
            <v>124</v>
          </cell>
          <cell r="BL30">
            <v>112</v>
          </cell>
          <cell r="BM30">
            <v>123</v>
          </cell>
          <cell r="BN30">
            <v>120</v>
          </cell>
          <cell r="BO30">
            <v>124</v>
          </cell>
          <cell r="BP30">
            <v>120</v>
          </cell>
          <cell r="BQ30">
            <v>124</v>
          </cell>
          <cell r="BR30">
            <v>124</v>
          </cell>
          <cell r="BS30">
            <v>120</v>
          </cell>
          <cell r="BT30">
            <v>124</v>
          </cell>
          <cell r="BU30">
            <v>121</v>
          </cell>
          <cell r="BV30">
            <v>124</v>
          </cell>
        </row>
        <row r="31">
          <cell r="C31">
            <v>744</v>
          </cell>
          <cell r="D31">
            <v>696</v>
          </cell>
          <cell r="E31">
            <v>744</v>
          </cell>
          <cell r="F31">
            <v>719</v>
          </cell>
          <cell r="G31">
            <v>744</v>
          </cell>
          <cell r="H31">
            <v>720</v>
          </cell>
          <cell r="I31">
            <v>744</v>
          </cell>
          <cell r="J31">
            <v>744</v>
          </cell>
          <cell r="K31">
            <v>720</v>
          </cell>
          <cell r="L31">
            <v>745</v>
          </cell>
          <cell r="M31">
            <v>720</v>
          </cell>
          <cell r="N31">
            <v>744</v>
          </cell>
          <cell r="O31">
            <v>744</v>
          </cell>
          <cell r="P31">
            <v>672</v>
          </cell>
          <cell r="Q31">
            <v>744</v>
          </cell>
          <cell r="R31">
            <v>719</v>
          </cell>
          <cell r="S31">
            <v>744</v>
          </cell>
          <cell r="T31">
            <v>720</v>
          </cell>
          <cell r="U31">
            <v>744</v>
          </cell>
          <cell r="V31">
            <v>744</v>
          </cell>
          <cell r="W31">
            <v>720</v>
          </cell>
          <cell r="X31">
            <v>745</v>
          </cell>
          <cell r="Y31">
            <v>720</v>
          </cell>
          <cell r="Z31">
            <v>744</v>
          </cell>
          <cell r="AA31">
            <v>744</v>
          </cell>
          <cell r="AB31">
            <v>672</v>
          </cell>
          <cell r="AC31">
            <v>744</v>
          </cell>
          <cell r="AD31">
            <v>719</v>
          </cell>
          <cell r="AE31">
            <v>744</v>
          </cell>
          <cell r="AF31">
            <v>720</v>
          </cell>
          <cell r="AG31">
            <v>744</v>
          </cell>
          <cell r="AH31">
            <v>744</v>
          </cell>
          <cell r="AI31">
            <v>720</v>
          </cell>
          <cell r="AJ31">
            <v>745</v>
          </cell>
          <cell r="AK31">
            <v>720</v>
          </cell>
          <cell r="AL31">
            <v>744</v>
          </cell>
          <cell r="AM31">
            <v>744</v>
          </cell>
          <cell r="AN31">
            <v>672</v>
          </cell>
          <cell r="AO31">
            <v>743</v>
          </cell>
          <cell r="AP31">
            <v>720</v>
          </cell>
          <cell r="AQ31">
            <v>744</v>
          </cell>
          <cell r="AR31">
            <v>720</v>
          </cell>
          <cell r="AS31">
            <v>744</v>
          </cell>
          <cell r="AT31">
            <v>744</v>
          </cell>
          <cell r="AU31">
            <v>720</v>
          </cell>
          <cell r="AV31">
            <v>744</v>
          </cell>
          <cell r="AW31">
            <v>721</v>
          </cell>
          <cell r="AX31">
            <v>744</v>
          </cell>
          <cell r="AY31">
            <v>744</v>
          </cell>
          <cell r="AZ31">
            <v>696</v>
          </cell>
          <cell r="BA31">
            <v>743</v>
          </cell>
          <cell r="BB31">
            <v>720</v>
          </cell>
          <cell r="BC31">
            <v>744</v>
          </cell>
          <cell r="BD31">
            <v>720</v>
          </cell>
          <cell r="BE31">
            <v>744</v>
          </cell>
          <cell r="BF31">
            <v>744</v>
          </cell>
          <cell r="BG31">
            <v>720</v>
          </cell>
          <cell r="BH31">
            <v>744</v>
          </cell>
          <cell r="BI31">
            <v>721</v>
          </cell>
          <cell r="BJ31">
            <v>744</v>
          </cell>
          <cell r="BK31">
            <v>744</v>
          </cell>
          <cell r="BL31">
            <v>672</v>
          </cell>
          <cell r="BM31">
            <v>743</v>
          </cell>
          <cell r="BN31">
            <v>720</v>
          </cell>
          <cell r="BO31">
            <v>744</v>
          </cell>
          <cell r="BP31">
            <v>720</v>
          </cell>
          <cell r="BQ31">
            <v>744</v>
          </cell>
          <cell r="BR31">
            <v>744</v>
          </cell>
          <cell r="BS31">
            <v>720</v>
          </cell>
          <cell r="BT31">
            <v>744</v>
          </cell>
          <cell r="BU31">
            <v>721</v>
          </cell>
          <cell r="BV31">
            <v>744</v>
          </cell>
          <cell r="BW31">
            <v>0</v>
          </cell>
        </row>
        <row r="32">
          <cell r="C32">
            <v>0</v>
          </cell>
          <cell r="D32">
            <v>0</v>
          </cell>
          <cell r="E32">
            <v>0</v>
          </cell>
          <cell r="F32">
            <v>0</v>
          </cell>
          <cell r="G32">
            <v>1.0649999999999999</v>
          </cell>
          <cell r="H32">
            <v>1.0649999999999999</v>
          </cell>
          <cell r="I32">
            <v>1.0649999999999999</v>
          </cell>
          <cell r="J32">
            <v>1.0649999999999999</v>
          </cell>
          <cell r="K32">
            <v>1.0649999999999999</v>
          </cell>
          <cell r="L32">
            <v>1.0649999999999999</v>
          </cell>
          <cell r="M32">
            <v>0</v>
          </cell>
          <cell r="N32">
            <v>0</v>
          </cell>
          <cell r="O32">
            <v>0</v>
          </cell>
          <cell r="P32">
            <v>0</v>
          </cell>
          <cell r="Q32">
            <v>0</v>
          </cell>
          <cell r="R32">
            <v>0</v>
          </cell>
          <cell r="S32">
            <v>1.0649999999999999</v>
          </cell>
          <cell r="T32">
            <v>1.0649999999999999</v>
          </cell>
          <cell r="U32">
            <v>1.0649999999999999</v>
          </cell>
          <cell r="V32">
            <v>1.0649999999999999</v>
          </cell>
          <cell r="W32">
            <v>1.0649999999999999</v>
          </cell>
          <cell r="X32">
            <v>1.0649999999999999</v>
          </cell>
          <cell r="Y32">
            <v>0</v>
          </cell>
          <cell r="Z32">
            <v>0</v>
          </cell>
          <cell r="AA32">
            <v>0</v>
          </cell>
          <cell r="AB32">
            <v>0</v>
          </cell>
          <cell r="AC32">
            <v>0</v>
          </cell>
          <cell r="AD32">
            <v>0</v>
          </cell>
          <cell r="AE32">
            <v>1.0649999999999999</v>
          </cell>
          <cell r="AF32">
            <v>1.0649999999999999</v>
          </cell>
          <cell r="AG32">
            <v>1.0649999999999999</v>
          </cell>
          <cell r="AH32">
            <v>1.0649999999999999</v>
          </cell>
          <cell r="AI32">
            <v>1.0649999999999999</v>
          </cell>
          <cell r="AJ32">
            <v>1.0649999999999999</v>
          </cell>
          <cell r="AK32">
            <v>0</v>
          </cell>
          <cell r="AL32">
            <v>0</v>
          </cell>
          <cell r="AM32">
            <v>0</v>
          </cell>
          <cell r="AN32">
            <v>0</v>
          </cell>
          <cell r="AO32">
            <v>0</v>
          </cell>
          <cell r="AP32">
            <v>0</v>
          </cell>
          <cell r="AQ32">
            <v>1.0649999999999999</v>
          </cell>
          <cell r="AR32">
            <v>1.0649999999999999</v>
          </cell>
          <cell r="AS32">
            <v>1.0649999999999999</v>
          </cell>
          <cell r="AT32">
            <v>1.0649999999999999</v>
          </cell>
          <cell r="AU32">
            <v>1.0649999999999999</v>
          </cell>
          <cell r="AV32">
            <v>1.0649999999999999</v>
          </cell>
          <cell r="AW32">
            <v>0</v>
          </cell>
          <cell r="AX32">
            <v>0</v>
          </cell>
          <cell r="AY32">
            <v>0</v>
          </cell>
          <cell r="AZ32">
            <v>0</v>
          </cell>
          <cell r="BA32">
            <v>0</v>
          </cell>
          <cell r="BB32">
            <v>0</v>
          </cell>
          <cell r="BC32">
            <v>1.0649999999999999</v>
          </cell>
          <cell r="BD32">
            <v>1.0649999999999999</v>
          </cell>
          <cell r="BE32">
            <v>1.0649999999999999</v>
          </cell>
          <cell r="BF32">
            <v>1.0649999999999999</v>
          </cell>
          <cell r="BG32">
            <v>1.0649999999999999</v>
          </cell>
          <cell r="BH32">
            <v>1.0649999999999999</v>
          </cell>
          <cell r="BI32">
            <v>0</v>
          </cell>
          <cell r="BJ32">
            <v>0</v>
          </cell>
          <cell r="BK32">
            <v>0</v>
          </cell>
          <cell r="BL32">
            <v>0</v>
          </cell>
          <cell r="BM32">
            <v>0</v>
          </cell>
          <cell r="BN32">
            <v>0</v>
          </cell>
          <cell r="BO32">
            <v>1.0649999999999999</v>
          </cell>
          <cell r="BP32">
            <v>1.0649999999999999</v>
          </cell>
          <cell r="BQ32">
            <v>1.0649999999999999</v>
          </cell>
          <cell r="BR32">
            <v>1.0649999999999999</v>
          </cell>
          <cell r="BS32">
            <v>1.0649999999999999</v>
          </cell>
          <cell r="BT32">
            <v>1.0649999999999999</v>
          </cell>
          <cell r="BU32">
            <v>0</v>
          </cell>
          <cell r="BV32">
            <v>0</v>
          </cell>
        </row>
        <row r="33">
          <cell r="C33">
            <v>1.032</v>
          </cell>
          <cell r="D33">
            <v>1.032</v>
          </cell>
          <cell r="E33">
            <v>1.032</v>
          </cell>
          <cell r="F33">
            <v>1.032</v>
          </cell>
          <cell r="G33">
            <v>1.022</v>
          </cell>
          <cell r="H33">
            <v>1.022</v>
          </cell>
          <cell r="I33">
            <v>1.022</v>
          </cell>
          <cell r="J33">
            <v>1.022</v>
          </cell>
          <cell r="K33">
            <v>1.022</v>
          </cell>
          <cell r="L33">
            <v>1.022</v>
          </cell>
          <cell r="M33">
            <v>1.032</v>
          </cell>
          <cell r="N33">
            <v>1.032</v>
          </cell>
          <cell r="O33">
            <v>1.032</v>
          </cell>
          <cell r="P33">
            <v>1.032</v>
          </cell>
          <cell r="Q33">
            <v>1.032</v>
          </cell>
          <cell r="R33">
            <v>1.032</v>
          </cell>
          <cell r="S33">
            <v>1.022</v>
          </cell>
          <cell r="T33">
            <v>1.022</v>
          </cell>
          <cell r="U33">
            <v>1.022</v>
          </cell>
          <cell r="V33">
            <v>1.022</v>
          </cell>
          <cell r="W33">
            <v>1.022</v>
          </cell>
          <cell r="X33">
            <v>1.022</v>
          </cell>
          <cell r="Y33">
            <v>1.032</v>
          </cell>
          <cell r="Z33">
            <v>1.032</v>
          </cell>
          <cell r="AA33">
            <v>1.032</v>
          </cell>
          <cell r="AB33">
            <v>1.032</v>
          </cell>
          <cell r="AC33">
            <v>1.032</v>
          </cell>
          <cell r="AD33">
            <v>1.032</v>
          </cell>
          <cell r="AE33">
            <v>1.022</v>
          </cell>
          <cell r="AF33">
            <v>1.022</v>
          </cell>
          <cell r="AG33">
            <v>1.022</v>
          </cell>
          <cell r="AH33">
            <v>1.022</v>
          </cell>
          <cell r="AI33">
            <v>1.022</v>
          </cell>
          <cell r="AJ33">
            <v>1.022</v>
          </cell>
          <cell r="AK33">
            <v>1.032</v>
          </cell>
          <cell r="AL33">
            <v>1.032</v>
          </cell>
          <cell r="AM33">
            <v>1.032</v>
          </cell>
          <cell r="AN33">
            <v>1.032</v>
          </cell>
          <cell r="AO33">
            <v>1.032</v>
          </cell>
          <cell r="AP33">
            <v>1.032</v>
          </cell>
          <cell r="AQ33">
            <v>1.022</v>
          </cell>
          <cell r="AR33">
            <v>1.022</v>
          </cell>
          <cell r="AS33">
            <v>1.022</v>
          </cell>
          <cell r="AT33">
            <v>1.022</v>
          </cell>
          <cell r="AU33">
            <v>1.022</v>
          </cell>
          <cell r="AV33">
            <v>1.022</v>
          </cell>
          <cell r="AW33">
            <v>1.032</v>
          </cell>
          <cell r="AX33">
            <v>1.032</v>
          </cell>
          <cell r="AY33">
            <v>1.032</v>
          </cell>
          <cell r="AZ33">
            <v>1.032</v>
          </cell>
          <cell r="BA33">
            <v>1.032</v>
          </cell>
          <cell r="BB33">
            <v>1.032</v>
          </cell>
          <cell r="BC33">
            <v>1.022</v>
          </cell>
          <cell r="BD33">
            <v>1.022</v>
          </cell>
          <cell r="BE33">
            <v>1.022</v>
          </cell>
          <cell r="BF33">
            <v>1.022</v>
          </cell>
          <cell r="BG33">
            <v>1.022</v>
          </cell>
          <cell r="BH33">
            <v>1.022</v>
          </cell>
          <cell r="BI33">
            <v>1.032</v>
          </cell>
          <cell r="BJ33">
            <v>1.032</v>
          </cell>
          <cell r="BK33">
            <v>1.032</v>
          </cell>
          <cell r="BL33">
            <v>1.032</v>
          </cell>
          <cell r="BM33">
            <v>1.032</v>
          </cell>
          <cell r="BN33">
            <v>1.032</v>
          </cell>
          <cell r="BO33">
            <v>1.022</v>
          </cell>
          <cell r="BP33">
            <v>1.022</v>
          </cell>
          <cell r="BQ33">
            <v>1.022</v>
          </cell>
          <cell r="BR33">
            <v>1.022</v>
          </cell>
          <cell r="BS33">
            <v>1.022</v>
          </cell>
          <cell r="BT33">
            <v>1.022</v>
          </cell>
          <cell r="BU33">
            <v>1.032</v>
          </cell>
          <cell r="BV33">
            <v>1.032</v>
          </cell>
        </row>
        <row r="34">
          <cell r="C34">
            <v>0.99269164265129683</v>
          </cell>
          <cell r="D34">
            <v>0.99368168168168169</v>
          </cell>
          <cell r="E34">
            <v>0.98950778816199381</v>
          </cell>
          <cell r="F34">
            <v>0.98980254777070065</v>
          </cell>
          <cell r="G34">
            <v>0.98837777777777791</v>
          </cell>
          <cell r="H34">
            <v>0.98252229299363081</v>
          </cell>
          <cell r="I34">
            <v>0.98637463976945228</v>
          </cell>
          <cell r="J34">
            <v>0.98421556886227568</v>
          </cell>
          <cell r="K34">
            <v>0.9848807339449539</v>
          </cell>
          <cell r="L34">
            <v>0.98653025936599392</v>
          </cell>
          <cell r="M34">
            <v>0.99317647058823533</v>
          </cell>
          <cell r="N34">
            <v>0.98950778816199381</v>
          </cell>
          <cell r="O34">
            <v>0.99269164265129683</v>
          </cell>
          <cell r="P34">
            <v>0.99263897763578279</v>
          </cell>
          <cell r="Q34">
            <v>0.98950778816199381</v>
          </cell>
          <cell r="R34">
            <v>0.99148012232415905</v>
          </cell>
          <cell r="S34">
            <v>0.98637463976945228</v>
          </cell>
          <cell r="T34">
            <v>0.98252229299363081</v>
          </cell>
          <cell r="U34">
            <v>0.98837777777777791</v>
          </cell>
          <cell r="V34">
            <v>0.98188161993769463</v>
          </cell>
          <cell r="W34">
            <v>0.9848807339449539</v>
          </cell>
          <cell r="X34">
            <v>0.98653025936599392</v>
          </cell>
          <cell r="Y34">
            <v>0.99317647058823533</v>
          </cell>
          <cell r="Z34">
            <v>0.99269164265129683</v>
          </cell>
          <cell r="AA34">
            <v>0.99269164265129683</v>
          </cell>
          <cell r="AB34">
            <v>0.99263897763578279</v>
          </cell>
          <cell r="AC34">
            <v>0.98950778816199381</v>
          </cell>
          <cell r="AD34">
            <v>0.99302941176470583</v>
          </cell>
          <cell r="AE34">
            <v>0.98421556886227568</v>
          </cell>
          <cell r="AF34">
            <v>0.98252229299363081</v>
          </cell>
          <cell r="AG34">
            <v>0.98837777777777791</v>
          </cell>
          <cell r="AH34">
            <v>0.98188161993769463</v>
          </cell>
          <cell r="AI34">
            <v>0.98705882352941188</v>
          </cell>
          <cell r="AJ34">
            <v>0.9843772455089822</v>
          </cell>
          <cell r="AK34">
            <v>0.99163302752293581</v>
          </cell>
          <cell r="AL34">
            <v>0.99269164265129683</v>
          </cell>
          <cell r="AM34">
            <v>0.99116167664670662</v>
          </cell>
          <cell r="AN34">
            <v>0.99263897763578279</v>
          </cell>
          <cell r="AO34">
            <v>0.99101197604790436</v>
          </cell>
          <cell r="AP34">
            <v>0.99163302752293581</v>
          </cell>
          <cell r="AQ34">
            <v>0.98421556886227568</v>
          </cell>
          <cell r="AR34">
            <v>0.9848807339449539</v>
          </cell>
          <cell r="AS34">
            <v>0.98637463976945228</v>
          </cell>
          <cell r="AT34">
            <v>0.98188161993769463</v>
          </cell>
          <cell r="AU34">
            <v>0.98907648725212471</v>
          </cell>
          <cell r="AV34">
            <v>0.98188161993769463</v>
          </cell>
          <cell r="AW34">
            <v>0.99332352941176472</v>
          </cell>
          <cell r="AX34">
            <v>0.99411111111111106</v>
          </cell>
          <cell r="AY34">
            <v>0.99116167664670662</v>
          </cell>
          <cell r="AZ34">
            <v>0.99212500000000003</v>
          </cell>
          <cell r="BA34">
            <v>0.9925475504322766</v>
          </cell>
          <cell r="BB34">
            <v>0.98996178343949048</v>
          </cell>
          <cell r="BC34">
            <v>0.98637463976945228</v>
          </cell>
          <cell r="BD34">
            <v>0.9848807339449539</v>
          </cell>
          <cell r="BE34">
            <v>0.98421556886227568</v>
          </cell>
          <cell r="BF34">
            <v>0.98637463976945228</v>
          </cell>
          <cell r="BG34">
            <v>0.9848807339449539</v>
          </cell>
          <cell r="BH34">
            <v>0.98188161993769463</v>
          </cell>
          <cell r="BI34">
            <v>0.99607103825136611</v>
          </cell>
          <cell r="BJ34">
            <v>0.99116167664670662</v>
          </cell>
          <cell r="BK34">
            <v>0.99269164265129683</v>
          </cell>
          <cell r="BL34">
            <v>0.99263897763578279</v>
          </cell>
          <cell r="BM34">
            <v>0.99101197604790436</v>
          </cell>
          <cell r="BN34">
            <v>0.98996178343949048</v>
          </cell>
          <cell r="BO34">
            <v>0.98837777777777791</v>
          </cell>
          <cell r="BP34">
            <v>0.98252229299363081</v>
          </cell>
          <cell r="BQ34">
            <v>0.98188161993769463</v>
          </cell>
          <cell r="BR34">
            <v>0.98637463976945228</v>
          </cell>
          <cell r="BS34">
            <v>0.9848807339449539</v>
          </cell>
          <cell r="BT34">
            <v>0.98421556886227568</v>
          </cell>
          <cell r="BU34">
            <v>0.99474787535410769</v>
          </cell>
          <cell r="BV34">
            <v>0.99116167664670662</v>
          </cell>
        </row>
        <row r="35">
          <cell r="C35">
            <v>0.95</v>
          </cell>
          <cell r="D35">
            <v>0.95</v>
          </cell>
          <cell r="E35">
            <v>0.95</v>
          </cell>
          <cell r="F35">
            <v>0.95</v>
          </cell>
          <cell r="G35">
            <v>0.94599999999999995</v>
          </cell>
          <cell r="H35">
            <v>0.94599999999999995</v>
          </cell>
          <cell r="I35">
            <v>0.94599999999999995</v>
          </cell>
          <cell r="J35">
            <v>0.94599999999999995</v>
          </cell>
          <cell r="K35">
            <v>0.94599999999999995</v>
          </cell>
          <cell r="L35">
            <v>0.94599999999999995</v>
          </cell>
          <cell r="M35">
            <v>0.95</v>
          </cell>
          <cell r="N35">
            <v>0.95</v>
          </cell>
          <cell r="O35">
            <v>0.95</v>
          </cell>
          <cell r="P35">
            <v>0.95</v>
          </cell>
          <cell r="Q35">
            <v>0.95</v>
          </cell>
          <cell r="R35">
            <v>0.95</v>
          </cell>
          <cell r="S35">
            <v>0.94599999999999995</v>
          </cell>
          <cell r="T35">
            <v>0.94599999999999995</v>
          </cell>
          <cell r="U35">
            <v>0.94599999999999995</v>
          </cell>
          <cell r="V35">
            <v>0.94599999999999995</v>
          </cell>
          <cell r="W35">
            <v>0.94599999999999995</v>
          </cell>
          <cell r="X35">
            <v>0.94599999999999995</v>
          </cell>
          <cell r="Y35">
            <v>0.95</v>
          </cell>
          <cell r="Z35">
            <v>0.95</v>
          </cell>
          <cell r="AA35">
            <v>0.95</v>
          </cell>
          <cell r="AB35">
            <v>0.95</v>
          </cell>
          <cell r="AC35">
            <v>0.95</v>
          </cell>
          <cell r="AD35">
            <v>0.95</v>
          </cell>
          <cell r="AE35">
            <v>0.94599999999999995</v>
          </cell>
          <cell r="AF35">
            <v>0.94599999999999995</v>
          </cell>
          <cell r="AG35">
            <v>0.94599999999999995</v>
          </cell>
          <cell r="AH35">
            <v>0.94599999999999995</v>
          </cell>
          <cell r="AI35">
            <v>0.94599999999999995</v>
          </cell>
          <cell r="AJ35">
            <v>0.94599999999999995</v>
          </cell>
          <cell r="AK35">
            <v>0.95</v>
          </cell>
          <cell r="AL35">
            <v>0.95</v>
          </cell>
          <cell r="AM35">
            <v>0.95</v>
          </cell>
          <cell r="AN35">
            <v>0.95</v>
          </cell>
          <cell r="AO35">
            <v>0.95</v>
          </cell>
          <cell r="AP35">
            <v>0.95</v>
          </cell>
          <cell r="AQ35">
            <v>0.94599999999999995</v>
          </cell>
          <cell r="AR35">
            <v>0.94599999999999995</v>
          </cell>
          <cell r="AS35">
            <v>0.94599999999999995</v>
          </cell>
          <cell r="AT35">
            <v>0.94599999999999995</v>
          </cell>
          <cell r="AU35">
            <v>0.94599999999999995</v>
          </cell>
          <cell r="AV35">
            <v>0.94599999999999995</v>
          </cell>
          <cell r="AW35">
            <v>0.95</v>
          </cell>
          <cell r="AX35">
            <v>0.95</v>
          </cell>
          <cell r="AY35">
            <v>0.95</v>
          </cell>
          <cell r="AZ35">
            <v>0.95</v>
          </cell>
          <cell r="BA35">
            <v>0.95</v>
          </cell>
          <cell r="BB35">
            <v>0.95</v>
          </cell>
          <cell r="BC35">
            <v>0.94599999999999995</v>
          </cell>
          <cell r="BD35">
            <v>0.94599999999999995</v>
          </cell>
          <cell r="BE35">
            <v>0.94599999999999995</v>
          </cell>
          <cell r="BF35">
            <v>0.94599999999999995</v>
          </cell>
          <cell r="BG35">
            <v>0.94599999999999995</v>
          </cell>
          <cell r="BH35">
            <v>0.94599999999999995</v>
          </cell>
          <cell r="BI35">
            <v>0.95</v>
          </cell>
          <cell r="BJ35">
            <v>0.95</v>
          </cell>
          <cell r="BK35">
            <v>0.95</v>
          </cell>
          <cell r="BL35">
            <v>0.95</v>
          </cell>
          <cell r="BM35">
            <v>0.95</v>
          </cell>
          <cell r="BN35">
            <v>0.95</v>
          </cell>
          <cell r="BO35">
            <v>0.94599999999999995</v>
          </cell>
          <cell r="BP35">
            <v>0.94599999999999995</v>
          </cell>
          <cell r="BQ35">
            <v>0.94599999999999995</v>
          </cell>
          <cell r="BR35">
            <v>0.94599999999999995</v>
          </cell>
          <cell r="BS35">
            <v>0.94599999999999995</v>
          </cell>
          <cell r="BT35">
            <v>0.94599999999999995</v>
          </cell>
          <cell r="BU35">
            <v>0.95</v>
          </cell>
          <cell r="BV35">
            <v>0.95</v>
          </cell>
        </row>
        <row r="36">
          <cell r="C36">
            <v>1</v>
          </cell>
          <cell r="D36">
            <v>1</v>
          </cell>
          <cell r="E36">
            <v>1</v>
          </cell>
          <cell r="F36">
            <v>1</v>
          </cell>
          <cell r="G36">
            <v>1</v>
          </cell>
          <cell r="H36">
            <v>1</v>
          </cell>
          <cell r="I36">
            <v>0.99999999999999989</v>
          </cell>
          <cell r="J36">
            <v>1</v>
          </cell>
          <cell r="K36">
            <v>0.99999999999999989</v>
          </cell>
          <cell r="L36">
            <v>0.99999999999999989</v>
          </cell>
          <cell r="M36">
            <v>1</v>
          </cell>
          <cell r="N36">
            <v>1</v>
          </cell>
          <cell r="O36">
            <v>1</v>
          </cell>
          <cell r="P36">
            <v>1</v>
          </cell>
          <cell r="Q36">
            <v>1</v>
          </cell>
          <cell r="R36">
            <v>1</v>
          </cell>
          <cell r="S36">
            <v>0.99999999999999989</v>
          </cell>
          <cell r="T36">
            <v>1</v>
          </cell>
          <cell r="U36">
            <v>1</v>
          </cell>
          <cell r="V36">
            <v>0.99999999999999989</v>
          </cell>
          <cell r="W36">
            <v>0.99999999999999989</v>
          </cell>
          <cell r="X36">
            <v>0.99999999999999989</v>
          </cell>
          <cell r="Y36">
            <v>1</v>
          </cell>
          <cell r="Z36">
            <v>1</v>
          </cell>
          <cell r="AA36">
            <v>1</v>
          </cell>
          <cell r="AB36">
            <v>1</v>
          </cell>
          <cell r="AC36">
            <v>1</v>
          </cell>
          <cell r="AD36">
            <v>1</v>
          </cell>
          <cell r="AE36">
            <v>1</v>
          </cell>
          <cell r="AF36">
            <v>1</v>
          </cell>
          <cell r="AG36">
            <v>1</v>
          </cell>
          <cell r="AH36">
            <v>0.99999999999999989</v>
          </cell>
          <cell r="AI36">
            <v>1</v>
          </cell>
          <cell r="AJ36">
            <v>1</v>
          </cell>
          <cell r="AK36">
            <v>1</v>
          </cell>
          <cell r="AL36">
            <v>1</v>
          </cell>
          <cell r="AM36">
            <v>1</v>
          </cell>
          <cell r="AN36">
            <v>1</v>
          </cell>
          <cell r="AO36">
            <v>1.0000000000000002</v>
          </cell>
          <cell r="AP36">
            <v>1</v>
          </cell>
          <cell r="AQ36">
            <v>1</v>
          </cell>
          <cell r="AR36">
            <v>0.99999999999999989</v>
          </cell>
          <cell r="AS36">
            <v>0.99999999999999989</v>
          </cell>
          <cell r="AT36">
            <v>0.99999999999999989</v>
          </cell>
          <cell r="AU36">
            <v>1</v>
          </cell>
          <cell r="AV36">
            <v>0.99999999999999989</v>
          </cell>
          <cell r="AW36">
            <v>1</v>
          </cell>
          <cell r="AX36">
            <v>1</v>
          </cell>
          <cell r="AY36">
            <v>1</v>
          </cell>
          <cell r="AZ36">
            <v>1</v>
          </cell>
          <cell r="BA36">
            <v>1</v>
          </cell>
          <cell r="BB36">
            <v>1</v>
          </cell>
          <cell r="BC36">
            <v>0.99999999999999989</v>
          </cell>
          <cell r="BD36">
            <v>0.99999999999999989</v>
          </cell>
          <cell r="BE36">
            <v>1</v>
          </cell>
          <cell r="BF36">
            <v>0.99999999999999989</v>
          </cell>
          <cell r="BG36">
            <v>0.99999999999999989</v>
          </cell>
          <cell r="BH36">
            <v>0.99999999999999989</v>
          </cell>
          <cell r="BI36">
            <v>1</v>
          </cell>
          <cell r="BJ36">
            <v>1</v>
          </cell>
          <cell r="BK36">
            <v>1</v>
          </cell>
          <cell r="BL36">
            <v>1</v>
          </cell>
          <cell r="BM36">
            <v>1.0000000000000002</v>
          </cell>
          <cell r="BN36">
            <v>1</v>
          </cell>
          <cell r="BO36">
            <v>1</v>
          </cell>
          <cell r="BP36">
            <v>1</v>
          </cell>
          <cell r="BQ36">
            <v>0.99999999999999989</v>
          </cell>
          <cell r="BR36">
            <v>0.99999999999999989</v>
          </cell>
          <cell r="BS36">
            <v>0.99999999999999989</v>
          </cell>
          <cell r="BT36">
            <v>1</v>
          </cell>
          <cell r="BU36">
            <v>1</v>
          </cell>
          <cell r="BV36">
            <v>1</v>
          </cell>
        </row>
        <row r="40">
          <cell r="C40">
            <v>744</v>
          </cell>
          <cell r="D40">
            <v>696</v>
          </cell>
          <cell r="E40">
            <v>744</v>
          </cell>
          <cell r="F40">
            <v>719</v>
          </cell>
          <cell r="G40">
            <v>744</v>
          </cell>
          <cell r="H40">
            <v>720</v>
          </cell>
          <cell r="I40">
            <v>744</v>
          </cell>
          <cell r="J40">
            <v>744</v>
          </cell>
          <cell r="K40">
            <v>720</v>
          </cell>
          <cell r="L40">
            <v>745</v>
          </cell>
          <cell r="M40">
            <v>720</v>
          </cell>
          <cell r="N40">
            <v>744</v>
          </cell>
          <cell r="O40">
            <v>744</v>
          </cell>
          <cell r="P40">
            <v>672</v>
          </cell>
          <cell r="Q40">
            <v>744</v>
          </cell>
          <cell r="R40">
            <v>719</v>
          </cell>
          <cell r="S40">
            <v>744</v>
          </cell>
          <cell r="T40">
            <v>720</v>
          </cell>
          <cell r="U40">
            <v>744</v>
          </cell>
          <cell r="V40">
            <v>744</v>
          </cell>
          <cell r="W40">
            <v>720</v>
          </cell>
          <cell r="X40">
            <v>745</v>
          </cell>
          <cell r="Y40">
            <v>720</v>
          </cell>
          <cell r="Z40">
            <v>744</v>
          </cell>
          <cell r="AA40">
            <v>744</v>
          </cell>
          <cell r="AB40">
            <v>672</v>
          </cell>
          <cell r="AC40">
            <v>744</v>
          </cell>
          <cell r="AD40">
            <v>719</v>
          </cell>
          <cell r="AE40">
            <v>744</v>
          </cell>
          <cell r="AF40">
            <v>720</v>
          </cell>
          <cell r="AG40">
            <v>744</v>
          </cell>
          <cell r="AH40">
            <v>744</v>
          </cell>
          <cell r="AI40">
            <v>720</v>
          </cell>
          <cell r="AJ40">
            <v>745</v>
          </cell>
          <cell r="AK40">
            <v>720</v>
          </cell>
          <cell r="AL40">
            <v>744</v>
          </cell>
          <cell r="AM40">
            <v>744</v>
          </cell>
          <cell r="AN40">
            <v>672</v>
          </cell>
          <cell r="AO40">
            <v>743</v>
          </cell>
          <cell r="AP40">
            <v>720</v>
          </cell>
          <cell r="AQ40">
            <v>744</v>
          </cell>
          <cell r="AR40">
            <v>720</v>
          </cell>
          <cell r="AS40">
            <v>744</v>
          </cell>
          <cell r="AT40">
            <v>744</v>
          </cell>
          <cell r="AU40">
            <v>720</v>
          </cell>
          <cell r="AV40">
            <v>744</v>
          </cell>
          <cell r="AW40">
            <v>721</v>
          </cell>
          <cell r="AX40">
            <v>744</v>
          </cell>
          <cell r="AY40">
            <v>744</v>
          </cell>
          <cell r="AZ40">
            <v>696</v>
          </cell>
          <cell r="BA40">
            <v>743</v>
          </cell>
          <cell r="BB40">
            <v>720</v>
          </cell>
          <cell r="BC40">
            <v>744</v>
          </cell>
          <cell r="BD40">
            <v>720</v>
          </cell>
          <cell r="BE40">
            <v>744</v>
          </cell>
          <cell r="BF40">
            <v>744</v>
          </cell>
          <cell r="BG40">
            <v>720</v>
          </cell>
          <cell r="BH40">
            <v>744</v>
          </cell>
          <cell r="BI40">
            <v>721</v>
          </cell>
          <cell r="BJ40">
            <v>744</v>
          </cell>
          <cell r="BK40">
            <v>744</v>
          </cell>
          <cell r="BL40">
            <v>672</v>
          </cell>
          <cell r="BM40">
            <v>743</v>
          </cell>
          <cell r="BN40">
            <v>720</v>
          </cell>
          <cell r="BO40">
            <v>744</v>
          </cell>
          <cell r="BP40">
            <v>720</v>
          </cell>
          <cell r="BQ40">
            <v>744</v>
          </cell>
          <cell r="BR40">
            <v>744</v>
          </cell>
          <cell r="BS40">
            <v>720</v>
          </cell>
          <cell r="BT40">
            <v>744</v>
          </cell>
          <cell r="BU40">
            <v>721</v>
          </cell>
          <cell r="BV40">
            <v>744</v>
          </cell>
          <cell r="BW40">
            <v>744</v>
          </cell>
          <cell r="BX40">
            <v>672</v>
          </cell>
          <cell r="BY40">
            <v>743</v>
          </cell>
          <cell r="BZ40">
            <v>720</v>
          </cell>
          <cell r="CA40">
            <v>744</v>
          </cell>
          <cell r="CB40">
            <v>720</v>
          </cell>
          <cell r="CC40">
            <v>744</v>
          </cell>
          <cell r="CD40">
            <v>744</v>
          </cell>
          <cell r="CE40">
            <v>720</v>
          </cell>
          <cell r="CF40">
            <v>744</v>
          </cell>
          <cell r="CG40">
            <v>721</v>
          </cell>
          <cell r="CH40">
            <v>744</v>
          </cell>
        </row>
        <row r="41">
          <cell r="C41">
            <v>416</v>
          </cell>
          <cell r="D41">
            <v>384</v>
          </cell>
          <cell r="E41">
            <v>432</v>
          </cell>
          <cell r="F41">
            <v>416</v>
          </cell>
          <cell r="G41">
            <v>400</v>
          </cell>
          <cell r="H41">
            <v>416</v>
          </cell>
          <cell r="I41">
            <v>416</v>
          </cell>
          <cell r="J41">
            <v>416</v>
          </cell>
          <cell r="K41">
            <v>400</v>
          </cell>
          <cell r="L41">
            <v>416</v>
          </cell>
          <cell r="M41">
            <v>400</v>
          </cell>
          <cell r="N41">
            <v>416</v>
          </cell>
          <cell r="O41">
            <v>400</v>
          </cell>
          <cell r="P41">
            <v>384</v>
          </cell>
          <cell r="Q41">
            <v>432</v>
          </cell>
          <cell r="R41">
            <v>416</v>
          </cell>
          <cell r="S41">
            <v>400</v>
          </cell>
          <cell r="T41">
            <v>416</v>
          </cell>
          <cell r="U41">
            <v>400</v>
          </cell>
          <cell r="V41">
            <v>432</v>
          </cell>
          <cell r="W41">
            <v>400</v>
          </cell>
          <cell r="X41">
            <v>416</v>
          </cell>
          <cell r="Y41">
            <v>400</v>
          </cell>
          <cell r="Z41">
            <v>416</v>
          </cell>
          <cell r="AA41">
            <v>400</v>
          </cell>
          <cell r="AB41">
            <v>384</v>
          </cell>
          <cell r="AC41">
            <v>432</v>
          </cell>
          <cell r="AD41">
            <v>400</v>
          </cell>
          <cell r="AE41">
            <v>416</v>
          </cell>
          <cell r="AF41">
            <v>416</v>
          </cell>
          <cell r="AG41">
            <v>400</v>
          </cell>
          <cell r="AH41">
            <v>432</v>
          </cell>
          <cell r="AI41">
            <v>400</v>
          </cell>
          <cell r="AJ41">
            <v>416</v>
          </cell>
          <cell r="AK41">
            <v>400</v>
          </cell>
          <cell r="AL41">
            <v>400</v>
          </cell>
          <cell r="AM41">
            <v>416</v>
          </cell>
          <cell r="AN41">
            <v>384</v>
          </cell>
          <cell r="AO41">
            <v>432</v>
          </cell>
          <cell r="AP41">
            <v>400</v>
          </cell>
          <cell r="AQ41">
            <v>416</v>
          </cell>
          <cell r="AR41">
            <v>416</v>
          </cell>
          <cell r="AS41">
            <v>400</v>
          </cell>
          <cell r="AT41">
            <v>432</v>
          </cell>
          <cell r="AU41">
            <v>384</v>
          </cell>
          <cell r="AV41">
            <v>432</v>
          </cell>
          <cell r="AW41">
            <v>400</v>
          </cell>
          <cell r="AX41">
            <v>400</v>
          </cell>
          <cell r="AY41">
            <v>416</v>
          </cell>
          <cell r="AZ41">
            <v>400</v>
          </cell>
          <cell r="BA41">
            <v>416</v>
          </cell>
          <cell r="BB41">
            <v>416</v>
          </cell>
          <cell r="BC41">
            <v>416</v>
          </cell>
          <cell r="BD41">
            <v>400</v>
          </cell>
          <cell r="BE41">
            <v>416</v>
          </cell>
          <cell r="BF41">
            <v>416</v>
          </cell>
          <cell r="BG41">
            <v>400</v>
          </cell>
          <cell r="BH41">
            <v>432</v>
          </cell>
          <cell r="BI41">
            <v>384</v>
          </cell>
          <cell r="BJ41">
            <v>416</v>
          </cell>
          <cell r="BK41">
            <v>416</v>
          </cell>
          <cell r="BL41">
            <v>384</v>
          </cell>
          <cell r="BM41">
            <v>416</v>
          </cell>
          <cell r="BN41">
            <v>416</v>
          </cell>
          <cell r="BO41">
            <v>400</v>
          </cell>
          <cell r="BP41">
            <v>416</v>
          </cell>
          <cell r="BQ41">
            <v>416</v>
          </cell>
          <cell r="BR41">
            <v>416</v>
          </cell>
          <cell r="BS41">
            <v>400</v>
          </cell>
          <cell r="BT41">
            <v>432</v>
          </cell>
          <cell r="BU41">
            <v>384</v>
          </cell>
          <cell r="BV41">
            <v>416</v>
          </cell>
          <cell r="BW41">
            <v>400</v>
          </cell>
          <cell r="BX41">
            <v>384</v>
          </cell>
          <cell r="BY41">
            <v>432</v>
          </cell>
          <cell r="BZ41">
            <v>416</v>
          </cell>
          <cell r="CA41">
            <v>400</v>
          </cell>
          <cell r="CB41">
            <v>416</v>
          </cell>
          <cell r="CC41">
            <v>416</v>
          </cell>
          <cell r="CD41">
            <v>416</v>
          </cell>
          <cell r="CE41">
            <v>400</v>
          </cell>
          <cell r="CF41">
            <v>416</v>
          </cell>
          <cell r="CG41">
            <v>400</v>
          </cell>
          <cell r="CH41">
            <v>416</v>
          </cell>
        </row>
        <row r="42">
          <cell r="C42">
            <v>328</v>
          </cell>
          <cell r="D42">
            <v>312</v>
          </cell>
          <cell r="E42">
            <v>312</v>
          </cell>
          <cell r="F42">
            <v>303</v>
          </cell>
          <cell r="G42">
            <v>344</v>
          </cell>
          <cell r="H42">
            <v>304</v>
          </cell>
          <cell r="I42">
            <v>328</v>
          </cell>
          <cell r="J42">
            <v>328</v>
          </cell>
          <cell r="K42">
            <v>320</v>
          </cell>
          <cell r="L42">
            <v>329</v>
          </cell>
          <cell r="M42">
            <v>320</v>
          </cell>
          <cell r="N42">
            <v>328</v>
          </cell>
          <cell r="O42">
            <v>344</v>
          </cell>
          <cell r="P42">
            <v>288</v>
          </cell>
          <cell r="Q42">
            <v>312</v>
          </cell>
          <cell r="R42">
            <v>303</v>
          </cell>
          <cell r="S42">
            <v>344</v>
          </cell>
          <cell r="T42">
            <v>304</v>
          </cell>
          <cell r="U42">
            <v>344</v>
          </cell>
          <cell r="V42">
            <v>312</v>
          </cell>
          <cell r="W42">
            <v>320</v>
          </cell>
          <cell r="X42">
            <v>329</v>
          </cell>
          <cell r="Y42">
            <v>320</v>
          </cell>
          <cell r="Z42">
            <v>328</v>
          </cell>
          <cell r="AA42">
            <v>344</v>
          </cell>
          <cell r="AB42">
            <v>288</v>
          </cell>
          <cell r="AC42">
            <v>312</v>
          </cell>
          <cell r="AD42">
            <v>319</v>
          </cell>
          <cell r="AE42">
            <v>328</v>
          </cell>
          <cell r="AF42">
            <v>304</v>
          </cell>
          <cell r="AG42">
            <v>344</v>
          </cell>
          <cell r="AH42">
            <v>312</v>
          </cell>
          <cell r="AI42">
            <v>320</v>
          </cell>
          <cell r="AJ42">
            <v>329</v>
          </cell>
          <cell r="AK42">
            <v>320</v>
          </cell>
          <cell r="AL42">
            <v>344</v>
          </cell>
          <cell r="AM42">
            <v>328</v>
          </cell>
          <cell r="AN42">
            <v>288</v>
          </cell>
          <cell r="AO42">
            <v>311</v>
          </cell>
          <cell r="AP42">
            <v>320</v>
          </cell>
          <cell r="AQ42">
            <v>328</v>
          </cell>
          <cell r="AR42">
            <v>304</v>
          </cell>
          <cell r="AS42">
            <v>344</v>
          </cell>
          <cell r="AT42">
            <v>312</v>
          </cell>
          <cell r="AU42">
            <v>336</v>
          </cell>
          <cell r="AV42">
            <v>312</v>
          </cell>
          <cell r="AW42">
            <v>321</v>
          </cell>
          <cell r="AX42">
            <v>344</v>
          </cell>
          <cell r="AY42">
            <v>328</v>
          </cell>
          <cell r="AZ42">
            <v>296</v>
          </cell>
          <cell r="BA42">
            <v>327</v>
          </cell>
          <cell r="BB42">
            <v>304</v>
          </cell>
          <cell r="BC42">
            <v>328</v>
          </cell>
          <cell r="BD42">
            <v>320</v>
          </cell>
          <cell r="BE42">
            <v>328</v>
          </cell>
          <cell r="BF42">
            <v>328</v>
          </cell>
          <cell r="BG42">
            <v>320</v>
          </cell>
          <cell r="BH42">
            <v>312</v>
          </cell>
          <cell r="BI42">
            <v>337</v>
          </cell>
          <cell r="BJ42">
            <v>328</v>
          </cell>
          <cell r="BK42">
            <v>328</v>
          </cell>
          <cell r="BL42">
            <v>288</v>
          </cell>
          <cell r="BM42">
            <v>327</v>
          </cell>
          <cell r="BN42">
            <v>304</v>
          </cell>
          <cell r="BO42">
            <v>344</v>
          </cell>
          <cell r="BP42">
            <v>304</v>
          </cell>
          <cell r="BQ42">
            <v>328</v>
          </cell>
          <cell r="BR42">
            <v>328</v>
          </cell>
          <cell r="BS42">
            <v>320</v>
          </cell>
          <cell r="BT42">
            <v>312</v>
          </cell>
          <cell r="BU42">
            <v>337</v>
          </cell>
          <cell r="BV42">
            <v>328</v>
          </cell>
          <cell r="BW42">
            <v>344</v>
          </cell>
          <cell r="BX42">
            <v>288</v>
          </cell>
          <cell r="BY42">
            <v>311</v>
          </cell>
          <cell r="BZ42">
            <v>304</v>
          </cell>
          <cell r="CA42">
            <v>344</v>
          </cell>
          <cell r="CB42">
            <v>304</v>
          </cell>
          <cell r="CC42">
            <v>328</v>
          </cell>
          <cell r="CD42">
            <v>328</v>
          </cell>
          <cell r="CE42">
            <v>320</v>
          </cell>
          <cell r="CF42">
            <v>328</v>
          </cell>
          <cell r="CG42">
            <v>321</v>
          </cell>
          <cell r="CH42">
            <v>328</v>
          </cell>
        </row>
        <row r="44">
          <cell r="C44">
            <v>0.55910000000000004</v>
          </cell>
          <cell r="D44">
            <v>0.55169999999999997</v>
          </cell>
          <cell r="E44">
            <v>0.5806</v>
          </cell>
          <cell r="F44">
            <v>0.5786</v>
          </cell>
          <cell r="G44">
            <v>0.53759999999999997</v>
          </cell>
          <cell r="H44">
            <v>0.57779999999999998</v>
          </cell>
          <cell r="I44">
            <v>0.55910000000000004</v>
          </cell>
          <cell r="J44">
            <v>0.55910000000000004</v>
          </cell>
          <cell r="K44">
            <v>0.55559999999999998</v>
          </cell>
          <cell r="L44">
            <v>0.55840000000000001</v>
          </cell>
          <cell r="M44">
            <v>0.55559999999999998</v>
          </cell>
          <cell r="N44">
            <v>0.55910000000000004</v>
          </cell>
          <cell r="O44">
            <v>0.53759999999999997</v>
          </cell>
          <cell r="P44">
            <v>0.57140000000000002</v>
          </cell>
          <cell r="Q44">
            <v>0.5806</v>
          </cell>
          <cell r="R44">
            <v>0.5786</v>
          </cell>
          <cell r="S44">
            <v>0.53759999999999997</v>
          </cell>
          <cell r="T44">
            <v>0.57779999999999998</v>
          </cell>
          <cell r="U44">
            <v>0.53759999999999997</v>
          </cell>
          <cell r="V44">
            <v>0.5806</v>
          </cell>
          <cell r="W44">
            <v>0.55559999999999998</v>
          </cell>
          <cell r="X44">
            <v>0.55840000000000001</v>
          </cell>
          <cell r="Y44">
            <v>0.55559999999999998</v>
          </cell>
          <cell r="Z44">
            <v>0.55910000000000004</v>
          </cell>
          <cell r="AA44">
            <v>0.53759999999999997</v>
          </cell>
          <cell r="AB44">
            <v>0.57140000000000002</v>
          </cell>
          <cell r="AC44">
            <v>0.5806</v>
          </cell>
          <cell r="AD44">
            <v>0.55630000000000002</v>
          </cell>
          <cell r="AE44">
            <v>0.55910000000000004</v>
          </cell>
          <cell r="AF44">
            <v>0.57779999999999998</v>
          </cell>
          <cell r="AG44">
            <v>0.53759999999999997</v>
          </cell>
          <cell r="AH44">
            <v>0.5806</v>
          </cell>
          <cell r="AI44">
            <v>0.55559999999999998</v>
          </cell>
          <cell r="AJ44">
            <v>0.55840000000000001</v>
          </cell>
          <cell r="AK44">
            <v>0.55559999999999998</v>
          </cell>
          <cell r="AL44">
            <v>0.53759999999999997</v>
          </cell>
          <cell r="AM44">
            <v>0.55910000000000004</v>
          </cell>
          <cell r="AN44">
            <v>0.57140000000000002</v>
          </cell>
          <cell r="AO44">
            <v>0.58140000000000003</v>
          </cell>
          <cell r="AP44">
            <v>0.55559999999999998</v>
          </cell>
          <cell r="AQ44">
            <v>0.55910000000000004</v>
          </cell>
          <cell r="AR44">
            <v>0.57779999999999998</v>
          </cell>
          <cell r="AS44">
            <v>0.53759999999999997</v>
          </cell>
          <cell r="AT44">
            <v>0.5806</v>
          </cell>
          <cell r="AU44">
            <v>0.5333</v>
          </cell>
          <cell r="AV44">
            <v>0.5806</v>
          </cell>
          <cell r="AW44">
            <v>0.55479999999999996</v>
          </cell>
          <cell r="AX44">
            <v>0.53759999999999997</v>
          </cell>
          <cell r="AY44">
            <v>0.55910000000000004</v>
          </cell>
          <cell r="AZ44">
            <v>0.57469999999999999</v>
          </cell>
          <cell r="BA44">
            <v>0.55989999999999995</v>
          </cell>
          <cell r="BB44">
            <v>0.57779999999999998</v>
          </cell>
          <cell r="BC44">
            <v>0.55910000000000004</v>
          </cell>
          <cell r="BD44">
            <v>0.55559999999999998</v>
          </cell>
          <cell r="BE44">
            <v>0.55910000000000004</v>
          </cell>
          <cell r="BF44">
            <v>0.55910000000000004</v>
          </cell>
          <cell r="BG44">
            <v>0.55559999999999998</v>
          </cell>
          <cell r="BH44">
            <v>0.5806</v>
          </cell>
          <cell r="BI44">
            <v>0.53259999999999996</v>
          </cell>
          <cell r="BJ44">
            <v>0.55910000000000004</v>
          </cell>
          <cell r="BK44">
            <v>0.55910000000000004</v>
          </cell>
          <cell r="BL44">
            <v>0.57140000000000002</v>
          </cell>
          <cell r="BM44">
            <v>0.55989999999999995</v>
          </cell>
          <cell r="BN44">
            <v>0.57779999999999998</v>
          </cell>
          <cell r="BO44">
            <v>0.53759999999999997</v>
          </cell>
          <cell r="BP44">
            <v>0.57779999999999998</v>
          </cell>
          <cell r="BQ44">
            <v>0.55910000000000004</v>
          </cell>
          <cell r="BR44">
            <v>0.55910000000000004</v>
          </cell>
          <cell r="BS44">
            <v>0.55559999999999998</v>
          </cell>
          <cell r="BT44">
            <v>0.5806</v>
          </cell>
          <cell r="BU44">
            <v>0.53259999999999996</v>
          </cell>
          <cell r="BV44">
            <v>0.55910000000000004</v>
          </cell>
          <cell r="BW44">
            <v>0.53759999999999997</v>
          </cell>
          <cell r="BX44">
            <v>0.57140000000000002</v>
          </cell>
          <cell r="BY44">
            <v>0.58140000000000003</v>
          </cell>
          <cell r="BZ44">
            <v>0.57779999999999998</v>
          </cell>
          <cell r="CA44">
            <v>0.53759999999999997</v>
          </cell>
          <cell r="CB44">
            <v>0.57779999999999998</v>
          </cell>
          <cell r="CC44">
            <v>0.55910000000000004</v>
          </cell>
          <cell r="CD44">
            <v>0.55910000000000004</v>
          </cell>
          <cell r="CE44">
            <v>0.55559999999999998</v>
          </cell>
          <cell r="CF44">
            <v>0.55910000000000004</v>
          </cell>
          <cell r="CG44">
            <v>0.55479999999999996</v>
          </cell>
          <cell r="CH44">
            <v>0.55910000000000004</v>
          </cell>
        </row>
        <row r="45">
          <cell r="C45">
            <v>0.44090000000000001</v>
          </cell>
          <cell r="D45">
            <v>0.44829999999999998</v>
          </cell>
          <cell r="E45">
            <v>0.4194</v>
          </cell>
          <cell r="F45">
            <v>0.4214</v>
          </cell>
          <cell r="G45">
            <v>0.46239999999999998</v>
          </cell>
          <cell r="H45">
            <v>0.42220000000000002</v>
          </cell>
          <cell r="I45">
            <v>0.44090000000000001</v>
          </cell>
          <cell r="J45">
            <v>0.44090000000000001</v>
          </cell>
          <cell r="K45">
            <v>0.44440000000000002</v>
          </cell>
          <cell r="L45">
            <v>0.44159999999999999</v>
          </cell>
          <cell r="M45">
            <v>0.44440000000000002</v>
          </cell>
          <cell r="N45">
            <v>0.44090000000000001</v>
          </cell>
          <cell r="O45">
            <v>0.46239999999999998</v>
          </cell>
          <cell r="P45">
            <v>0.42859999999999998</v>
          </cell>
          <cell r="Q45">
            <v>0.4194</v>
          </cell>
          <cell r="R45">
            <v>0.4214</v>
          </cell>
          <cell r="S45">
            <v>0.46239999999999998</v>
          </cell>
          <cell r="T45">
            <v>0.42220000000000002</v>
          </cell>
          <cell r="U45">
            <v>0.46239999999999998</v>
          </cell>
          <cell r="V45">
            <v>0.4194</v>
          </cell>
          <cell r="W45">
            <v>0.44440000000000002</v>
          </cell>
          <cell r="X45">
            <v>0.44159999999999999</v>
          </cell>
          <cell r="Y45">
            <v>0.44440000000000002</v>
          </cell>
          <cell r="Z45">
            <v>0.44090000000000001</v>
          </cell>
          <cell r="AA45">
            <v>0.46239999999999998</v>
          </cell>
          <cell r="AB45">
            <v>0.42859999999999998</v>
          </cell>
          <cell r="AC45">
            <v>0.4194</v>
          </cell>
          <cell r="AD45">
            <v>0.44369999999999998</v>
          </cell>
          <cell r="AE45">
            <v>0.44090000000000001</v>
          </cell>
          <cell r="AF45">
            <v>0.42220000000000002</v>
          </cell>
          <cell r="AG45">
            <v>0.46239999999999998</v>
          </cell>
          <cell r="AH45">
            <v>0.4194</v>
          </cell>
          <cell r="AI45">
            <v>0.44440000000000002</v>
          </cell>
          <cell r="AJ45">
            <v>0.44159999999999999</v>
          </cell>
          <cell r="AK45">
            <v>0.44440000000000002</v>
          </cell>
          <cell r="AL45">
            <v>0.46239999999999998</v>
          </cell>
          <cell r="AM45">
            <v>0.44090000000000001</v>
          </cell>
          <cell r="AN45">
            <v>0.42859999999999998</v>
          </cell>
          <cell r="AO45">
            <v>0.41860000000000003</v>
          </cell>
          <cell r="AP45">
            <v>0.44440000000000002</v>
          </cell>
          <cell r="AQ45">
            <v>0.44090000000000001</v>
          </cell>
          <cell r="AR45">
            <v>0.42220000000000002</v>
          </cell>
          <cell r="AS45">
            <v>0.46239999999999998</v>
          </cell>
          <cell r="AT45">
            <v>0.4194</v>
          </cell>
          <cell r="AU45">
            <v>0.4667</v>
          </cell>
          <cell r="AV45">
            <v>0.4194</v>
          </cell>
          <cell r="AW45">
            <v>0.44519999999999998</v>
          </cell>
          <cell r="AX45">
            <v>0.46239999999999998</v>
          </cell>
          <cell r="AY45">
            <v>0.44090000000000001</v>
          </cell>
          <cell r="AZ45">
            <v>0.42530000000000001</v>
          </cell>
          <cell r="BA45">
            <v>0.44009999999999999</v>
          </cell>
          <cell r="BB45">
            <v>0.42220000000000002</v>
          </cell>
          <cell r="BC45">
            <v>0.44090000000000001</v>
          </cell>
          <cell r="BD45">
            <v>0.44440000000000002</v>
          </cell>
          <cell r="BE45">
            <v>0.44090000000000001</v>
          </cell>
          <cell r="BF45">
            <v>0.44090000000000001</v>
          </cell>
          <cell r="BG45">
            <v>0.44440000000000002</v>
          </cell>
          <cell r="BH45">
            <v>0.4194</v>
          </cell>
          <cell r="BI45">
            <v>0.46739999999999998</v>
          </cell>
          <cell r="BJ45">
            <v>0.44090000000000001</v>
          </cell>
          <cell r="BK45">
            <v>0.44090000000000001</v>
          </cell>
          <cell r="BL45">
            <v>0.42859999999999998</v>
          </cell>
          <cell r="BM45">
            <v>0.44009999999999999</v>
          </cell>
          <cell r="BN45">
            <v>0.42220000000000002</v>
          </cell>
          <cell r="BO45">
            <v>0.46239999999999998</v>
          </cell>
          <cell r="BP45">
            <v>0.42220000000000002</v>
          </cell>
          <cell r="BQ45">
            <v>0.44090000000000001</v>
          </cell>
          <cell r="BR45">
            <v>0.44090000000000001</v>
          </cell>
          <cell r="BS45">
            <v>0.44440000000000002</v>
          </cell>
          <cell r="BT45">
            <v>0.4194</v>
          </cell>
          <cell r="BU45">
            <v>0.46739999999999998</v>
          </cell>
          <cell r="BV45">
            <v>0.44090000000000001</v>
          </cell>
          <cell r="BW45">
            <v>0.46239999999999998</v>
          </cell>
          <cell r="BX45">
            <v>0.42859999999999998</v>
          </cell>
          <cell r="BY45">
            <v>0.41860000000000003</v>
          </cell>
          <cell r="BZ45">
            <v>0.42220000000000002</v>
          </cell>
          <cell r="CA45">
            <v>0.46239999999999998</v>
          </cell>
          <cell r="CB45">
            <v>0.42220000000000002</v>
          </cell>
          <cell r="CC45">
            <v>0.44090000000000001</v>
          </cell>
          <cell r="CD45">
            <v>0.44090000000000001</v>
          </cell>
          <cell r="CE45">
            <v>0.44440000000000002</v>
          </cell>
          <cell r="CF45">
            <v>0.44090000000000001</v>
          </cell>
          <cell r="CG45">
            <v>0.44519999999999998</v>
          </cell>
          <cell r="CH45">
            <v>0.44090000000000001</v>
          </cell>
        </row>
        <row r="46">
          <cell r="C46">
            <v>1</v>
          </cell>
          <cell r="D46">
            <v>1</v>
          </cell>
          <cell r="E46">
            <v>1</v>
          </cell>
          <cell r="F46">
            <v>1</v>
          </cell>
          <cell r="G46">
            <v>1</v>
          </cell>
          <cell r="H46">
            <v>1</v>
          </cell>
          <cell r="I46">
            <v>1</v>
          </cell>
          <cell r="J46">
            <v>1</v>
          </cell>
          <cell r="K46">
            <v>1</v>
          </cell>
          <cell r="L46">
            <v>1</v>
          </cell>
          <cell r="M46">
            <v>1</v>
          </cell>
          <cell r="N46">
            <v>1</v>
          </cell>
          <cell r="O46">
            <v>1</v>
          </cell>
          <cell r="P46">
            <v>1</v>
          </cell>
          <cell r="Q46">
            <v>1</v>
          </cell>
          <cell r="R46">
            <v>1</v>
          </cell>
          <cell r="S46">
            <v>1</v>
          </cell>
          <cell r="T46">
            <v>1</v>
          </cell>
          <cell r="U46">
            <v>1</v>
          </cell>
          <cell r="V46">
            <v>1</v>
          </cell>
          <cell r="W46">
            <v>1</v>
          </cell>
          <cell r="X46">
            <v>1</v>
          </cell>
          <cell r="Y46">
            <v>1</v>
          </cell>
          <cell r="Z46">
            <v>1</v>
          </cell>
          <cell r="AA46">
            <v>1</v>
          </cell>
          <cell r="AB46">
            <v>1</v>
          </cell>
          <cell r="AC46">
            <v>1</v>
          </cell>
          <cell r="AD46">
            <v>1</v>
          </cell>
          <cell r="AE46">
            <v>1</v>
          </cell>
          <cell r="AF46">
            <v>1</v>
          </cell>
          <cell r="AG46">
            <v>1</v>
          </cell>
          <cell r="AH46">
            <v>1</v>
          </cell>
          <cell r="AI46">
            <v>1</v>
          </cell>
          <cell r="AJ46">
            <v>1</v>
          </cell>
          <cell r="AK46">
            <v>1</v>
          </cell>
          <cell r="AL46">
            <v>1</v>
          </cell>
          <cell r="AM46">
            <v>1</v>
          </cell>
          <cell r="AN46">
            <v>1</v>
          </cell>
          <cell r="AO46">
            <v>1</v>
          </cell>
          <cell r="AP46">
            <v>1</v>
          </cell>
          <cell r="AQ46">
            <v>1</v>
          </cell>
          <cell r="AR46">
            <v>1</v>
          </cell>
          <cell r="AS46">
            <v>1</v>
          </cell>
          <cell r="AT46">
            <v>1</v>
          </cell>
          <cell r="AU46">
            <v>1</v>
          </cell>
          <cell r="AV46">
            <v>1</v>
          </cell>
          <cell r="AW46">
            <v>1</v>
          </cell>
          <cell r="AX46">
            <v>1</v>
          </cell>
          <cell r="AY46">
            <v>1</v>
          </cell>
          <cell r="AZ46">
            <v>1</v>
          </cell>
          <cell r="BA46">
            <v>1</v>
          </cell>
          <cell r="BB46">
            <v>1</v>
          </cell>
          <cell r="BC46">
            <v>1</v>
          </cell>
          <cell r="BD46">
            <v>1</v>
          </cell>
          <cell r="BE46">
            <v>1</v>
          </cell>
          <cell r="BF46">
            <v>1</v>
          </cell>
          <cell r="BG46">
            <v>1</v>
          </cell>
          <cell r="BH46">
            <v>1</v>
          </cell>
          <cell r="BI46">
            <v>1</v>
          </cell>
          <cell r="BJ46">
            <v>1</v>
          </cell>
          <cell r="BK46">
            <v>1</v>
          </cell>
          <cell r="BL46">
            <v>1</v>
          </cell>
          <cell r="BM46">
            <v>1</v>
          </cell>
          <cell r="BN46">
            <v>1</v>
          </cell>
          <cell r="BO46">
            <v>1</v>
          </cell>
          <cell r="BP46">
            <v>1</v>
          </cell>
          <cell r="BQ46">
            <v>1</v>
          </cell>
          <cell r="BR46">
            <v>1</v>
          </cell>
          <cell r="BS46">
            <v>1</v>
          </cell>
          <cell r="BT46">
            <v>1</v>
          </cell>
          <cell r="BU46">
            <v>1</v>
          </cell>
          <cell r="BV46">
            <v>1</v>
          </cell>
          <cell r="BW46">
            <v>1</v>
          </cell>
          <cell r="BX46">
            <v>1</v>
          </cell>
          <cell r="BY46">
            <v>1</v>
          </cell>
          <cell r="BZ46">
            <v>1</v>
          </cell>
          <cell r="CA46">
            <v>1</v>
          </cell>
          <cell r="CB46">
            <v>1</v>
          </cell>
          <cell r="CC46">
            <v>1</v>
          </cell>
          <cell r="CD46">
            <v>1</v>
          </cell>
          <cell r="CE46">
            <v>1</v>
          </cell>
          <cell r="CF46">
            <v>1</v>
          </cell>
          <cell r="CG46">
            <v>1</v>
          </cell>
          <cell r="CH46">
            <v>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ProgramKey"/>
      <sheetName val="DREBA2012"/>
      <sheetName val="ACEBA2012"/>
      <sheetName val="DREBA Detail"/>
      <sheetName val="ACEBA Detail"/>
      <sheetName val="PCClookup"/>
      <sheetName val="BC Reference"/>
      <sheetName val="ORDERS BW"/>
      <sheetName val="Sheet1"/>
    </sheetNames>
    <sheetDataSet>
      <sheetData sheetId="0"/>
      <sheetData sheetId="1"/>
      <sheetData sheetId="2"/>
      <sheetData sheetId="3"/>
      <sheetData sheetId="4"/>
      <sheetData sheetId="5"/>
      <sheetData sheetId="6"/>
      <sheetData sheetId="7">
        <row r="2">
          <cell r="C2">
            <v>2</v>
          </cell>
          <cell r="D2">
            <v>3</v>
          </cell>
          <cell r="E2">
            <v>4</v>
          </cell>
          <cell r="F2">
            <v>5</v>
          </cell>
          <cell r="G2">
            <v>6</v>
          </cell>
          <cell r="H2">
            <v>7</v>
          </cell>
        </row>
        <row r="4">
          <cell r="C4" t="str">
            <v>Order Description</v>
          </cell>
          <cell r="D4" t="str">
            <v>RespCC</v>
          </cell>
          <cell r="E4" t="str">
            <v>RespCC Name</v>
          </cell>
          <cell r="F4" t="str">
            <v>Funding Cycle Name</v>
          </cell>
          <cell r="G4" t="str">
            <v>Program level 3</v>
          </cell>
          <cell r="H4" t="str">
            <v>CEE Cost Type</v>
          </cell>
        </row>
        <row r="5">
          <cell r="C5" t="str">
            <v>DEMAND RESPONSE-ACEBA</v>
          </cell>
          <cell r="D5" t="str">
            <v>13983</v>
          </cell>
          <cell r="E5" t="str">
            <v>Emerging Information Products &amp; Platform</v>
          </cell>
          <cell r="F5" t="str">
            <v>ACEBA2007-11</v>
          </cell>
          <cell r="G5" t="str">
            <v>ACEBA2007-11</v>
          </cell>
          <cell r="H5" t="str">
            <v>A</v>
          </cell>
        </row>
        <row r="6">
          <cell r="C6" t="str">
            <v>BUDGET-2012-CES-BAL-13678-ACEBA2012-14</v>
          </cell>
          <cell r="D6" t="str">
            <v>13678</v>
          </cell>
          <cell r="E6" t="str">
            <v>Large Business: Govt, Com, AG</v>
          </cell>
          <cell r="F6" t="str">
            <v>ACEBA2007-11</v>
          </cell>
          <cell r="G6" t="str">
            <v>ACEBA2007-11</v>
          </cell>
          <cell r="H6" t="str">
            <v>#</v>
          </cell>
        </row>
        <row r="7">
          <cell r="C7" t="str">
            <v>BUDGET-2012-CES-BAL-13723-ACEBA2012-14</v>
          </cell>
          <cell r="D7" t="str">
            <v>13723</v>
          </cell>
          <cell r="E7" t="str">
            <v>Policy Planning</v>
          </cell>
          <cell r="F7" t="str">
            <v>ACEBA2007-11</v>
          </cell>
          <cell r="G7" t="str">
            <v>ACEBA2007-11</v>
          </cell>
          <cell r="H7" t="str">
            <v>#</v>
          </cell>
        </row>
        <row r="8">
          <cell r="C8" t="str">
            <v>BUDGET-2012-CES-BAL-13636-ACEBA2012-14</v>
          </cell>
          <cell r="D8" t="str">
            <v>13636</v>
          </cell>
          <cell r="E8" t="str">
            <v>Portfolio Data &amp; Analysis/SHIN</v>
          </cell>
          <cell r="F8" t="str">
            <v>ACEBA2007-11</v>
          </cell>
          <cell r="G8" t="str">
            <v>ACEBA2007-11</v>
          </cell>
          <cell r="H8" t="str">
            <v>#</v>
          </cell>
        </row>
        <row r="9">
          <cell r="C9" t="str">
            <v>BUDGET-2012-CES-BAL-12832-ACEBA2012-14</v>
          </cell>
          <cell r="D9" t="str">
            <v>12832</v>
          </cell>
          <cell r="E9" t="str">
            <v>Enrollment &amp; Incentive Mgmt (IPC)</v>
          </cell>
          <cell r="F9" t="str">
            <v>ACEBA2007-11</v>
          </cell>
          <cell r="G9" t="str">
            <v>ACEBA2007-11</v>
          </cell>
          <cell r="H9" t="str">
            <v>#</v>
          </cell>
        </row>
        <row r="10">
          <cell r="C10" t="str">
            <v>BUDGET-2012-CES-BAL-14714-ACEBA2012-14</v>
          </cell>
          <cell r="D10" t="str">
            <v>14714</v>
          </cell>
          <cell r="E10" t="str">
            <v>Operations Support</v>
          </cell>
          <cell r="F10" t="str">
            <v>ACEBA2007-11</v>
          </cell>
          <cell r="G10" t="str">
            <v>ACEBA2007-11</v>
          </cell>
          <cell r="H10" t="str">
            <v>#</v>
          </cell>
        </row>
        <row r="11">
          <cell r="C11" t="str">
            <v>BUDGET-2012-CES-BAL-10847-ACEBA2012-14</v>
          </cell>
          <cell r="D11" t="str">
            <v>10847</v>
          </cell>
          <cell r="E11" t="str">
            <v>Emerging Markets - Demand Response</v>
          </cell>
          <cell r="F11" t="str">
            <v>ACEBA2007-11</v>
          </cell>
          <cell r="G11" t="str">
            <v>ACEBA2007-11</v>
          </cell>
          <cell r="H11" t="str">
            <v>#</v>
          </cell>
        </row>
        <row r="12">
          <cell r="C12" t="str">
            <v>BUDGET-2012-CES-BAL-13983-ACEBA2012-14</v>
          </cell>
          <cell r="D12" t="str">
            <v>13983</v>
          </cell>
          <cell r="E12" t="str">
            <v>Emerging Information Products &amp; Platform</v>
          </cell>
          <cell r="F12" t="str">
            <v>ACEBA2007-11</v>
          </cell>
          <cell r="G12" t="str">
            <v>ACEBA2007-11</v>
          </cell>
          <cell r="H12" t="str">
            <v>#</v>
          </cell>
        </row>
        <row r="13">
          <cell r="C13" t="str">
            <v>BUDGET-2012-CES-BAL-11115-ACEBA2012-14</v>
          </cell>
          <cell r="D13" t="str">
            <v>11115</v>
          </cell>
          <cell r="E13" t="str">
            <v>Inspection Verification Admin</v>
          </cell>
          <cell r="F13" t="str">
            <v>ACEBA2007-11</v>
          </cell>
          <cell r="G13" t="str">
            <v>ACEBA2007-11</v>
          </cell>
          <cell r="H13" t="str">
            <v>#</v>
          </cell>
        </row>
        <row r="14">
          <cell r="C14" t="str">
            <v>BUDGET-2012-CES-BAL-12835-ACEBA2012-14</v>
          </cell>
          <cell r="D14" t="str">
            <v>12835</v>
          </cell>
          <cell r="E14" t="str">
            <v>Demand Response Operations</v>
          </cell>
          <cell r="F14" t="str">
            <v>ACEBA2007-11</v>
          </cell>
          <cell r="G14" t="str">
            <v>ACEBA2007-11</v>
          </cell>
          <cell r="H14" t="str">
            <v>#</v>
          </cell>
        </row>
        <row r="15">
          <cell r="C15" t="str">
            <v>EQUIPMENT INSTALLATION-A/C CYCLING-ACEBA</v>
          </cell>
          <cell r="D15" t="str">
            <v>10847</v>
          </cell>
          <cell r="E15" t="str">
            <v>Emerging Markets - Demand Response</v>
          </cell>
          <cell r="F15" t="str">
            <v>ACEBA2007-11</v>
          </cell>
          <cell r="G15" t="str">
            <v>ACEBA2007-11</v>
          </cell>
          <cell r="H15" t="str">
            <v>A</v>
          </cell>
        </row>
        <row r="16">
          <cell r="C16" t="str">
            <v>EQUIPMENT MAINTENANCE-A/C CYCLING-ACEBA</v>
          </cell>
          <cell r="D16" t="str">
            <v>10847</v>
          </cell>
          <cell r="E16" t="str">
            <v>Emerging Markets - Demand Response</v>
          </cell>
          <cell r="F16" t="str">
            <v>ACEBA2007-11</v>
          </cell>
          <cell r="G16" t="str">
            <v>ACEBA2007-11</v>
          </cell>
          <cell r="H16" t="str">
            <v>A</v>
          </cell>
        </row>
        <row r="17">
          <cell r="C17" t="str">
            <v>AUDIT-A/C CYCLING - ACEBA</v>
          </cell>
          <cell r="D17" t="str">
            <v>10847</v>
          </cell>
          <cell r="E17" t="str">
            <v>Emerging Markets - Demand Response</v>
          </cell>
          <cell r="F17" t="str">
            <v>ACEBA2007-11</v>
          </cell>
          <cell r="G17" t="str">
            <v>ACEBA2007-11</v>
          </cell>
          <cell r="H17" t="str">
            <v>A</v>
          </cell>
        </row>
        <row r="18">
          <cell r="C18" t="str">
            <v>CUSTMR SRVC CALL CNTRS-A/C CYCLING-ACEBA</v>
          </cell>
          <cell r="D18" t="str">
            <v>10847</v>
          </cell>
          <cell r="E18" t="str">
            <v>Emerging Markets - Demand Response</v>
          </cell>
          <cell r="F18" t="str">
            <v>ACEBA2007-11</v>
          </cell>
          <cell r="G18" t="str">
            <v>ACEBA2007-11</v>
          </cell>
          <cell r="H18" t="str">
            <v>A</v>
          </cell>
        </row>
        <row r="19">
          <cell r="C19" t="str">
            <v>IT SUPPORT &amp; DEVLPMNT-A/C CYCLING-ACEBA</v>
          </cell>
          <cell r="D19" t="str">
            <v>10847</v>
          </cell>
          <cell r="E19" t="str">
            <v>Emerging Markets - Demand Response</v>
          </cell>
          <cell r="F19" t="str">
            <v>ACEBA2007-11</v>
          </cell>
          <cell r="G19" t="str">
            <v>ACEBA2007-11</v>
          </cell>
          <cell r="H19" t="str">
            <v>A</v>
          </cell>
        </row>
        <row r="20">
          <cell r="C20" t="str">
            <v>PROGRAM MGMT-A/C CYCLING - ACEBA</v>
          </cell>
          <cell r="D20" t="str">
            <v>10847</v>
          </cell>
          <cell r="E20" t="str">
            <v>Emerging Markets - Demand Response</v>
          </cell>
          <cell r="F20" t="str">
            <v>ACEBA2007-11</v>
          </cell>
          <cell r="G20" t="str">
            <v>ACEBA2007-11</v>
          </cell>
          <cell r="H20" t="str">
            <v>A</v>
          </cell>
        </row>
        <row r="21">
          <cell r="C21" t="str">
            <v>PROG MKTG-A/C CYCLING-MATS&amp;RESRCH-ACEBA</v>
          </cell>
          <cell r="D21" t="str">
            <v>10847</v>
          </cell>
          <cell r="E21" t="str">
            <v>Emerging Markets - Demand Response</v>
          </cell>
          <cell r="F21" t="str">
            <v>ACEBA2007-11</v>
          </cell>
          <cell r="G21" t="str">
            <v>ACEBA2007-11</v>
          </cell>
          <cell r="H21" t="str">
            <v>M</v>
          </cell>
        </row>
        <row r="22">
          <cell r="C22" t="str">
            <v>INCENTIVE PAYMENTS-A/C CYCLING - ACEBA</v>
          </cell>
          <cell r="D22" t="str">
            <v>10847</v>
          </cell>
          <cell r="E22" t="str">
            <v>Emerging Markets - Demand Response</v>
          </cell>
          <cell r="F22" t="str">
            <v>ACEBA2007-11</v>
          </cell>
          <cell r="G22" t="str">
            <v>ACEBA2007-11</v>
          </cell>
          <cell r="H22" t="str">
            <v>C</v>
          </cell>
        </row>
        <row r="23">
          <cell r="C23" t="str">
            <v>M&amp;E-SMART AC 2008 EX POST LD IMP</v>
          </cell>
          <cell r="D23" t="str">
            <v>13982</v>
          </cell>
          <cell r="E23" t="str">
            <v>DR Policy-Planning &amp; Analysis</v>
          </cell>
          <cell r="F23" t="str">
            <v>ACEBA2007-11</v>
          </cell>
          <cell r="G23" t="str">
            <v>ACEBA2007-11</v>
          </cell>
          <cell r="H23" t="str">
            <v>A</v>
          </cell>
        </row>
        <row r="24">
          <cell r="C24" t="str">
            <v>M&amp;E-SMART AC 2009-2020 EX ANTE LD IMP</v>
          </cell>
          <cell r="D24" t="str">
            <v>13982</v>
          </cell>
          <cell r="E24" t="str">
            <v>DR Policy-Planning &amp; Analysis</v>
          </cell>
          <cell r="F24" t="str">
            <v>ACEBA2007-11</v>
          </cell>
          <cell r="G24" t="str">
            <v>ACEBA2007-11</v>
          </cell>
          <cell r="H24" t="str">
            <v>A</v>
          </cell>
        </row>
        <row r="25">
          <cell r="C25" t="str">
            <v>PROG MKTG-A/C CYCLING-OTHER LABOR-ACEBA</v>
          </cell>
          <cell r="D25" t="str">
            <v>10847</v>
          </cell>
          <cell r="E25" t="str">
            <v>Emerging Markets - Demand Response</v>
          </cell>
          <cell r="F25" t="str">
            <v>ACEBA2007-11</v>
          </cell>
          <cell r="G25" t="str">
            <v>ACEBA2007-11</v>
          </cell>
          <cell r="H25" t="str">
            <v>A</v>
          </cell>
        </row>
        <row r="26">
          <cell r="C26" t="str">
            <v>MATLS &amp; REF FEES-AFFILIATES-ACEBA</v>
          </cell>
          <cell r="D26" t="str">
            <v>10847</v>
          </cell>
          <cell r="E26" t="str">
            <v>Emerging Markets - Demand Response</v>
          </cell>
          <cell r="F26" t="str">
            <v>ACEBA2007-11</v>
          </cell>
          <cell r="G26" t="str">
            <v>ACEBA2007-11</v>
          </cell>
          <cell r="H26" t="str">
            <v>A</v>
          </cell>
        </row>
        <row r="27">
          <cell r="C27" t="str">
            <v>MATLS &amp; REF FEES-SERVICE &amp; SALES-ACEBA</v>
          </cell>
          <cell r="D27" t="str">
            <v>10847</v>
          </cell>
          <cell r="E27" t="str">
            <v>Emerging Markets - Demand Response</v>
          </cell>
          <cell r="F27" t="str">
            <v>ACEBA2007-11</v>
          </cell>
          <cell r="G27" t="str">
            <v>ACEBA2007-11</v>
          </cell>
          <cell r="H27" t="str">
            <v>A</v>
          </cell>
        </row>
        <row r="28">
          <cell r="C28" t="str">
            <v>M&amp;E-SMRTAC 2009 EX PST/2010-21 EX ANT LD</v>
          </cell>
          <cell r="D28" t="str">
            <v>13768</v>
          </cell>
          <cell r="E28" t="str">
            <v>EM&amp;V</v>
          </cell>
          <cell r="F28" t="str">
            <v>ACEBA2007-11</v>
          </cell>
          <cell r="G28" t="str">
            <v>ACEBA2007-11</v>
          </cell>
          <cell r="H28" t="str">
            <v>A</v>
          </cell>
        </row>
        <row r="29">
          <cell r="C29" t="str">
            <v>M&amp;E-SMRTAC 2010 EX PST/2011-22 EX ANT LD</v>
          </cell>
          <cell r="D29" t="str">
            <v>13768</v>
          </cell>
          <cell r="E29" t="str">
            <v>EM&amp;V</v>
          </cell>
          <cell r="F29" t="str">
            <v>ACEBA2007-11</v>
          </cell>
          <cell r="G29" t="str">
            <v>ACEBA2007-11</v>
          </cell>
          <cell r="H29" t="str">
            <v>A</v>
          </cell>
        </row>
        <row r="30">
          <cell r="C30" t="str">
            <v>M&amp;E-SMRTAC 2011 EX PST/2012-23 EX ANT LD</v>
          </cell>
          <cell r="D30" t="str">
            <v>13768</v>
          </cell>
          <cell r="E30" t="str">
            <v>EM&amp;V</v>
          </cell>
          <cell r="F30" t="str">
            <v>ACEBA2007-11</v>
          </cell>
          <cell r="G30" t="str">
            <v>ACEBA2007-11</v>
          </cell>
          <cell r="H30" t="str">
            <v>A</v>
          </cell>
        </row>
        <row r="31">
          <cell r="C31" t="str">
            <v>ACEBA2007-11 DR OPS SUPPORT-A</v>
          </cell>
          <cell r="D31" t="str">
            <v>13840</v>
          </cell>
          <cell r="E31" t="str">
            <v>Solut Mktg - Residential</v>
          </cell>
          <cell r="F31" t="str">
            <v>ACEBA2007-11</v>
          </cell>
          <cell r="G31" t="str">
            <v>ACEBA2007-11</v>
          </cell>
          <cell r="H31" t="str">
            <v>A</v>
          </cell>
        </row>
        <row r="32">
          <cell r="C32" t="str">
            <v>ACEBA2012-14A-11115-A</v>
          </cell>
          <cell r="D32" t="str">
            <v>11115</v>
          </cell>
          <cell r="E32" t="str">
            <v>Inspection Verification Admin</v>
          </cell>
          <cell r="F32" t="str">
            <v>ACEBA2012-14</v>
          </cell>
          <cell r="G32" t="str">
            <v>ACEBA2012-14</v>
          </cell>
          <cell r="H32" t="str">
            <v>A</v>
          </cell>
        </row>
        <row r="33">
          <cell r="C33" t="str">
            <v>ACEBA2012-14-12832-A</v>
          </cell>
          <cell r="D33" t="str">
            <v>12832</v>
          </cell>
          <cell r="E33" t="str">
            <v>Enrollment &amp; Incentive Mgmt (IPC)</v>
          </cell>
          <cell r="F33" t="str">
            <v>ACEBA2012-14</v>
          </cell>
          <cell r="G33" t="str">
            <v>ACEBA2012-14</v>
          </cell>
          <cell r="H33" t="str">
            <v>A</v>
          </cell>
        </row>
        <row r="34">
          <cell r="C34" t="str">
            <v>ACEBA2012-14-13636-A</v>
          </cell>
          <cell r="D34" t="str">
            <v>13636</v>
          </cell>
          <cell r="E34" t="str">
            <v>Portfolio Data &amp; Analysis/SHIN</v>
          </cell>
          <cell r="F34" t="str">
            <v>ACEBA2012-14</v>
          </cell>
          <cell r="G34" t="str">
            <v>ACEBA2012-14</v>
          </cell>
          <cell r="H34" t="str">
            <v>A</v>
          </cell>
        </row>
        <row r="35">
          <cell r="C35" t="str">
            <v>ACEBA2012-14-13678-A</v>
          </cell>
          <cell r="D35" t="str">
            <v>13678</v>
          </cell>
          <cell r="E35" t="str">
            <v>Large Business: Govt, Com, AG</v>
          </cell>
          <cell r="F35" t="str">
            <v>ACEBA2012-14</v>
          </cell>
          <cell r="G35" t="str">
            <v>ACEBA2012-14</v>
          </cell>
          <cell r="H35" t="str">
            <v>A</v>
          </cell>
        </row>
        <row r="36">
          <cell r="C36" t="str">
            <v>ACEBA2012-14-13723-A</v>
          </cell>
          <cell r="D36" t="str">
            <v>13723</v>
          </cell>
          <cell r="E36" t="str">
            <v>Policy Planning</v>
          </cell>
          <cell r="F36" t="str">
            <v>ACEBA2012-14</v>
          </cell>
          <cell r="G36" t="str">
            <v>ACEBA2012-14</v>
          </cell>
          <cell r="H36" t="str">
            <v>A</v>
          </cell>
        </row>
        <row r="37">
          <cell r="C37" t="str">
            <v>ACEBA2012-14-14714-A</v>
          </cell>
          <cell r="D37" t="str">
            <v>14714</v>
          </cell>
          <cell r="E37" t="str">
            <v>Operations Support</v>
          </cell>
          <cell r="F37" t="str">
            <v>ACEBA2012-14</v>
          </cell>
          <cell r="G37" t="str">
            <v>ACEBA2012-14</v>
          </cell>
          <cell r="H37" t="str">
            <v>A</v>
          </cell>
        </row>
        <row r="38">
          <cell r="C38" t="str">
            <v>ACEBA2012-14ACEBA2007-11-10847-A-CHIN</v>
          </cell>
          <cell r="D38" t="str">
            <v>10847</v>
          </cell>
          <cell r="E38" t="str">
            <v>Emerging Markets - Demand Response</v>
          </cell>
          <cell r="F38" t="str">
            <v>ACEBA2012-14</v>
          </cell>
          <cell r="G38" t="str">
            <v>ACEBA2007-11</v>
          </cell>
          <cell r="H38" t="str">
            <v>A</v>
          </cell>
        </row>
        <row r="39">
          <cell r="C39" t="str">
            <v>ACEBA2012-14-13636-A-CHIN</v>
          </cell>
          <cell r="D39" t="str">
            <v>13636</v>
          </cell>
          <cell r="E39" t="str">
            <v>Portfolio Data &amp; Analysis/SHIN</v>
          </cell>
          <cell r="F39" t="str">
            <v>ACEBA2012-14</v>
          </cell>
          <cell r="G39" t="str">
            <v>ACEBA2012-14</v>
          </cell>
          <cell r="H39" t="str">
            <v>A</v>
          </cell>
        </row>
        <row r="40">
          <cell r="C40" t="str">
            <v>SMARTAC MARKETING-ACEBA-13840</v>
          </cell>
          <cell r="D40" t="str">
            <v>13840</v>
          </cell>
          <cell r="E40" t="str">
            <v>Solut Mktg - Residential</v>
          </cell>
          <cell r="F40" t="str">
            <v>ACEBA2012-14</v>
          </cell>
          <cell r="G40" t="str">
            <v>ACEBA2012-14</v>
          </cell>
          <cell r="H40" t="str">
            <v>A</v>
          </cell>
        </row>
        <row r="41">
          <cell r="C41" t="str">
            <v>ACEBA2012-14 DR OPS SUPPORT-12835-A</v>
          </cell>
          <cell r="D41" t="str">
            <v>12835</v>
          </cell>
          <cell r="E41" t="str">
            <v>Demand Response Operations</v>
          </cell>
          <cell r="F41" t="str">
            <v>ACEBA2012-14</v>
          </cell>
          <cell r="G41" t="str">
            <v>ACEBA2012-14</v>
          </cell>
          <cell r="H41" t="str">
            <v>A</v>
          </cell>
        </row>
        <row r="42">
          <cell r="C42" t="str">
            <v>ACEBA2012-14PRGM MGM-A/C CYCLING-11070-A</v>
          </cell>
          <cell r="D42" t="str">
            <v>11070</v>
          </cell>
          <cell r="E42" t="str">
            <v>Quality &amp; Excellence</v>
          </cell>
          <cell r="F42" t="str">
            <v>ACEBA2012-14</v>
          </cell>
          <cell r="G42" t="str">
            <v>ACEBA2012-14</v>
          </cell>
          <cell r="H42" t="str">
            <v>A</v>
          </cell>
        </row>
        <row r="43">
          <cell r="C43" t="str">
            <v>ACEBA2012-14PRGMKG-A/CCYCOTHLAB-11070-A</v>
          </cell>
          <cell r="D43" t="str">
            <v>11070</v>
          </cell>
          <cell r="E43" t="str">
            <v>Quality &amp; Excellence</v>
          </cell>
          <cell r="F43" t="str">
            <v>ACEBA2012-14</v>
          </cell>
          <cell r="G43" t="str">
            <v>ACEBA2012-14</v>
          </cell>
          <cell r="H43" t="str">
            <v>A</v>
          </cell>
        </row>
        <row r="44">
          <cell r="C44" t="str">
            <v>ACEBA2012-14-AUDIT-A/C CYCLING-11070-A</v>
          </cell>
          <cell r="D44" t="str">
            <v>11070</v>
          </cell>
          <cell r="E44" t="str">
            <v>Quality &amp; Excellence</v>
          </cell>
          <cell r="F44" t="str">
            <v>ACEBA2012-14</v>
          </cell>
          <cell r="G44" t="str">
            <v>ACEBA2012-14</v>
          </cell>
          <cell r="H44" t="str">
            <v>A</v>
          </cell>
        </row>
        <row r="45">
          <cell r="C45" t="str">
            <v>ACEBA2012-14 DR OPS SUPPORT-11070-A</v>
          </cell>
          <cell r="D45" t="str">
            <v>11070</v>
          </cell>
          <cell r="E45" t="str">
            <v>Quality &amp; Excellence</v>
          </cell>
          <cell r="F45" t="str">
            <v>ACEBA2012-14</v>
          </cell>
          <cell r="G45" t="str">
            <v>ACEBA2012-14</v>
          </cell>
          <cell r="H45" t="str">
            <v>A</v>
          </cell>
        </row>
        <row r="46">
          <cell r="C46" t="str">
            <v>ACEBA2012-14PROG MGMT-A/CCYCLING-14045-A</v>
          </cell>
          <cell r="D46" t="str">
            <v>14045</v>
          </cell>
          <cell r="E46" t="str">
            <v>Policy Implementation &amp; Reporting</v>
          </cell>
          <cell r="F46" t="str">
            <v>ACEBA2012-14</v>
          </cell>
          <cell r="G46" t="str">
            <v>ACEBA2012-14</v>
          </cell>
          <cell r="H46" t="str">
            <v>A</v>
          </cell>
        </row>
        <row r="47">
          <cell r="C47" t="str">
            <v>EQUIPMNT INSTALL-A/C CYCLING-ACEBA-10847</v>
          </cell>
          <cell r="D47" t="str">
            <v>10847</v>
          </cell>
          <cell r="E47" t="str">
            <v>Emerging Markets - Demand Response</v>
          </cell>
          <cell r="F47" t="str">
            <v>ACEBA2012-14</v>
          </cell>
          <cell r="G47" t="str">
            <v>ACEBA2012-14</v>
          </cell>
          <cell r="H47" t="str">
            <v>A</v>
          </cell>
        </row>
        <row r="48">
          <cell r="C48" t="str">
            <v>EQUIPMNT MNTNANCE-A/C CYCLE-ACEBA-10847</v>
          </cell>
          <cell r="D48" t="str">
            <v>10847</v>
          </cell>
          <cell r="E48" t="str">
            <v>Emerging Markets - Demand Response</v>
          </cell>
          <cell r="F48" t="str">
            <v>ACEBA2012-14</v>
          </cell>
          <cell r="G48" t="str">
            <v>ACEBA2012-14</v>
          </cell>
          <cell r="H48" t="str">
            <v>A</v>
          </cell>
        </row>
        <row r="49">
          <cell r="C49" t="str">
            <v>AUDIT-A/C CYCLING - ACEBA-10847</v>
          </cell>
          <cell r="D49" t="str">
            <v>10847</v>
          </cell>
          <cell r="E49" t="str">
            <v>Emerging Markets - Demand Response</v>
          </cell>
          <cell r="F49" t="str">
            <v>ACEBA2012-14</v>
          </cell>
          <cell r="G49" t="str">
            <v>ACEBA2012-14</v>
          </cell>
          <cell r="H49" t="str">
            <v>A</v>
          </cell>
        </row>
        <row r="50">
          <cell r="C50" t="str">
            <v>CUSTMRSRVCCALLCNTR-A/C CYCLE-ACEBA-10847</v>
          </cell>
          <cell r="D50" t="str">
            <v>10847</v>
          </cell>
          <cell r="E50" t="str">
            <v>Emerging Markets - Demand Response</v>
          </cell>
          <cell r="F50" t="str">
            <v>ACEBA2012-14</v>
          </cell>
          <cell r="G50" t="str">
            <v>ACEBA2012-14</v>
          </cell>
          <cell r="H50" t="str">
            <v>A</v>
          </cell>
        </row>
        <row r="51">
          <cell r="C51" t="str">
            <v>IT SUPRT&amp;DEVLPMNT-A/C CYCLE-ACEBA-10847</v>
          </cell>
          <cell r="D51" t="str">
            <v>10847</v>
          </cell>
          <cell r="E51" t="str">
            <v>Emerging Markets - Demand Response</v>
          </cell>
          <cell r="F51" t="str">
            <v>ACEBA2012-14</v>
          </cell>
          <cell r="G51" t="str">
            <v>ACEBA2012-14</v>
          </cell>
          <cell r="H51" t="str">
            <v>A</v>
          </cell>
        </row>
        <row r="52">
          <cell r="C52" t="str">
            <v>ACEBA12-14-PROG MKTG-CYCL-MATL-10847-A</v>
          </cell>
          <cell r="D52" t="str">
            <v>10847</v>
          </cell>
          <cell r="E52" t="str">
            <v>Emerging Markets - Demand Response</v>
          </cell>
          <cell r="F52" t="str">
            <v>ACEBA2012-14</v>
          </cell>
          <cell r="G52" t="str">
            <v>ACEBA2012-14</v>
          </cell>
          <cell r="H52" t="str">
            <v>A</v>
          </cell>
        </row>
        <row r="53">
          <cell r="C53" t="str">
            <v>PROGMKTG-A/C CYCLE-OTHRLABOR-ACEBA-10847</v>
          </cell>
          <cell r="D53" t="str">
            <v>10847</v>
          </cell>
          <cell r="E53" t="str">
            <v>Emerging Markets - Demand Response</v>
          </cell>
          <cell r="F53" t="str">
            <v>ACEBA2012-14</v>
          </cell>
          <cell r="G53" t="str">
            <v>ACEBA2012-14</v>
          </cell>
          <cell r="H53" t="str">
            <v>A</v>
          </cell>
        </row>
        <row r="54">
          <cell r="C54" t="str">
            <v>MATLS &amp; REF FEES-AFFILIATES-ACEBA-10847</v>
          </cell>
          <cell r="D54" t="str">
            <v>10847</v>
          </cell>
          <cell r="E54" t="str">
            <v>Emerging Markets - Demand Response</v>
          </cell>
          <cell r="F54" t="str">
            <v>ACEBA2012-14</v>
          </cell>
          <cell r="G54" t="str">
            <v>ACEBA2012-14</v>
          </cell>
          <cell r="H54" t="str">
            <v>A</v>
          </cell>
        </row>
        <row r="55">
          <cell r="C55" t="str">
            <v>MATLS &amp; REF FEES-S&amp;S-ACEBA-10847</v>
          </cell>
          <cell r="D55" t="str">
            <v>10847</v>
          </cell>
          <cell r="E55" t="str">
            <v>Emerging Markets - Demand Response</v>
          </cell>
          <cell r="F55" t="str">
            <v>ACEBA2012-14</v>
          </cell>
          <cell r="G55" t="str">
            <v>ACEBA2012-14</v>
          </cell>
          <cell r="H55" t="str">
            <v>A</v>
          </cell>
        </row>
        <row r="56">
          <cell r="C56" t="str">
            <v>ACEBA2012-14 DR OPS SUPPORT-10847-A</v>
          </cell>
          <cell r="D56" t="str">
            <v>10847</v>
          </cell>
          <cell r="E56" t="str">
            <v>Emerging Markets - Demand Response</v>
          </cell>
          <cell r="F56" t="str">
            <v>ACEBA2012-14</v>
          </cell>
          <cell r="G56" t="str">
            <v>ACEBA2012-14</v>
          </cell>
          <cell r="H56" t="str">
            <v>A</v>
          </cell>
        </row>
        <row r="57">
          <cell r="C57" t="str">
            <v>SMARTAC MARKETING-ACEBA-13984</v>
          </cell>
          <cell r="D57" t="str">
            <v>13984</v>
          </cell>
          <cell r="E57" t="str">
            <v>Customer Insight &amp; Strategy Director</v>
          </cell>
          <cell r="F57" t="str">
            <v>ACEBA2012-14</v>
          </cell>
          <cell r="G57" t="str">
            <v>ACEBA2012-14</v>
          </cell>
          <cell r="H57" t="str">
            <v>A</v>
          </cell>
        </row>
        <row r="58">
          <cell r="C58" t="str">
            <v>ACEBA2012-14 ACEBA2007-11-14710-A</v>
          </cell>
          <cell r="D58" t="str">
            <v>14710</v>
          </cell>
          <cell r="E58" t="str">
            <v>Small Medium Bus Energy Solution &amp; Svc</v>
          </cell>
          <cell r="F58" t="str">
            <v>ACEBA2012-14</v>
          </cell>
          <cell r="G58" t="str">
            <v>ACEBA2012-14</v>
          </cell>
          <cell r="H58" t="str">
            <v>A</v>
          </cell>
        </row>
        <row r="59">
          <cell r="C59" t="str">
            <v>ACEBA12-14-PROG MKTG-CYCL-MATL-10847-M</v>
          </cell>
          <cell r="D59" t="str">
            <v>10847</v>
          </cell>
          <cell r="E59" t="str">
            <v>Emerging Markets - Demand Response</v>
          </cell>
          <cell r="F59" t="str">
            <v>ACEBA2012-14</v>
          </cell>
          <cell r="G59" t="str">
            <v>ACEBA2012-14</v>
          </cell>
          <cell r="H59" t="str">
            <v>M</v>
          </cell>
        </row>
        <row r="60">
          <cell r="C60" t="str">
            <v>ACEBA2012-PROGMGMT-10847-A</v>
          </cell>
          <cell r="D60" t="str">
            <v>10847</v>
          </cell>
          <cell r="E60" t="str">
            <v>Emerging Markets - Demand Response</v>
          </cell>
          <cell r="F60" t="str">
            <v>ACEBA2012-14</v>
          </cell>
          <cell r="G60" t="str">
            <v>ACEBA2012-14</v>
          </cell>
          <cell r="H60" t="str">
            <v>A</v>
          </cell>
        </row>
        <row r="61">
          <cell r="C61" t="str">
            <v>INCENTIVE PAYMENTS-BIP</v>
          </cell>
          <cell r="D61" t="str">
            <v>12835</v>
          </cell>
          <cell r="E61" t="str">
            <v>Demand Response Operations</v>
          </cell>
          <cell r="F61" t="str">
            <v>DREBA2006-08</v>
          </cell>
          <cell r="G61" t="str">
            <v>OTHER_01</v>
          </cell>
          <cell r="H61" t="str">
            <v>C</v>
          </cell>
        </row>
        <row r="62">
          <cell r="C62" t="str">
            <v>STANDARD COST VARIANCE - CSR RT - MWC ID</v>
          </cell>
          <cell r="D62" t="str">
            <v>12835</v>
          </cell>
          <cell r="E62" t="str">
            <v>Demand Response Operations</v>
          </cell>
          <cell r="F62" t="str">
            <v>DREBA2009-11</v>
          </cell>
          <cell r="G62" t="str">
            <v>OTHER_01</v>
          </cell>
          <cell r="H62" t="str">
            <v>A</v>
          </cell>
        </row>
        <row r="63">
          <cell r="C63" t="str">
            <v>DEMAND RESPONSE WG2</v>
          </cell>
          <cell r="D63" t="str">
            <v>12835</v>
          </cell>
          <cell r="E63" t="str">
            <v>Demand Response Operations</v>
          </cell>
          <cell r="F63" t="str">
            <v>DREBA2006-08</v>
          </cell>
          <cell r="G63" t="str">
            <v>OTHER_01</v>
          </cell>
          <cell r="H63" t="str">
            <v>A</v>
          </cell>
        </row>
        <row r="64">
          <cell r="C64" t="str">
            <v>PLS INCENTIVES</v>
          </cell>
          <cell r="D64" t="str">
            <v>13776</v>
          </cell>
          <cell r="E64" t="str">
            <v>CES Products Senior Director</v>
          </cell>
          <cell r="F64" t="str">
            <v>DREBA2006-08</v>
          </cell>
          <cell r="G64" t="str">
            <v>PERM LOAD SH</v>
          </cell>
          <cell r="H64" t="str">
            <v>C</v>
          </cell>
        </row>
        <row r="65">
          <cell r="C65" t="str">
            <v>DEMAND RESPONSE-DBP PROGRAM</v>
          </cell>
          <cell r="D65" t="str">
            <v>12835</v>
          </cell>
          <cell r="E65" t="str">
            <v>Demand Response Operations</v>
          </cell>
          <cell r="F65" t="str">
            <v>DREBA2009-11</v>
          </cell>
          <cell r="G65" t="str">
            <v>DEMAND BIDD</v>
          </cell>
          <cell r="H65" t="str">
            <v>A</v>
          </cell>
        </row>
        <row r="66">
          <cell r="C66" t="str">
            <v>DEMAND RESPONSE-CBP PROGRAM</v>
          </cell>
          <cell r="D66" t="str">
            <v>12835</v>
          </cell>
          <cell r="E66" t="str">
            <v>Demand Response Operations</v>
          </cell>
          <cell r="F66" t="str">
            <v>DREBA2009-11</v>
          </cell>
          <cell r="G66" t="str">
            <v>CAPACIT BIDD</v>
          </cell>
          <cell r="H66" t="str">
            <v>A</v>
          </cell>
        </row>
        <row r="67">
          <cell r="C67" t="str">
            <v>DEMAND RESPONSE-BIP PROGRAM</v>
          </cell>
          <cell r="D67" t="str">
            <v>12835</v>
          </cell>
          <cell r="E67" t="str">
            <v>Demand Response Operations</v>
          </cell>
          <cell r="F67" t="str">
            <v>DREBA2009-11</v>
          </cell>
          <cell r="G67" t="str">
            <v>BASEINTERRUP</v>
          </cell>
          <cell r="H67" t="str">
            <v>A</v>
          </cell>
        </row>
        <row r="68">
          <cell r="C68" t="str">
            <v>DEMAND RESPONSE-AMP PROGRAM</v>
          </cell>
          <cell r="D68" t="str">
            <v>12835</v>
          </cell>
          <cell r="E68" t="str">
            <v>Demand Response Operations</v>
          </cell>
          <cell r="F68" t="str">
            <v>DREBA2009-11</v>
          </cell>
          <cell r="G68" t="str">
            <v>AGGR MAN PFO</v>
          </cell>
          <cell r="H68" t="str">
            <v>A</v>
          </cell>
        </row>
        <row r="69">
          <cell r="C69" t="str">
            <v>DEMAND RESPONSE-AUTO DR PROGRAM</v>
          </cell>
          <cell r="D69" t="str">
            <v>13983</v>
          </cell>
          <cell r="E69" t="str">
            <v>Emerging Information Products &amp; Platform</v>
          </cell>
          <cell r="F69" t="str">
            <v>DREBA2009-11</v>
          </cell>
          <cell r="G69" t="str">
            <v>AUTO DR</v>
          </cell>
          <cell r="H69" t="str">
            <v>A</v>
          </cell>
        </row>
        <row r="70">
          <cell r="C70" t="str">
            <v>DEMAND RESPONSE-PLS PROGRAM</v>
          </cell>
          <cell r="D70" t="str">
            <v>13983</v>
          </cell>
          <cell r="E70" t="str">
            <v>Emerging Information Products &amp; Platform</v>
          </cell>
          <cell r="F70" t="str">
            <v>DREBA2009-11</v>
          </cell>
          <cell r="G70" t="str">
            <v>PERM LOAD_01</v>
          </cell>
          <cell r="H70" t="str">
            <v>A</v>
          </cell>
        </row>
        <row r="71">
          <cell r="C71" t="str">
            <v>DEMAND RESPONSE-PEAKCHOICE PROGRAM</v>
          </cell>
          <cell r="D71" t="str">
            <v>12835</v>
          </cell>
          <cell r="E71" t="str">
            <v>Demand Response Operations</v>
          </cell>
          <cell r="F71" t="str">
            <v>DREBA2009-11</v>
          </cell>
          <cell r="G71" t="str">
            <v>PEAK CHOICE</v>
          </cell>
          <cell r="H71" t="str">
            <v>A</v>
          </cell>
        </row>
        <row r="72">
          <cell r="C72" t="str">
            <v>DEMAND RESPONSE-EMERG TECH PROGRAM</v>
          </cell>
          <cell r="D72" t="str">
            <v>13983</v>
          </cell>
          <cell r="E72" t="str">
            <v>Emerging Information Products &amp; Platform</v>
          </cell>
          <cell r="F72" t="str">
            <v>DREBA2009-11</v>
          </cell>
          <cell r="G72" t="str">
            <v>EMRGTEK</v>
          </cell>
          <cell r="H72" t="str">
            <v>A</v>
          </cell>
        </row>
        <row r="73">
          <cell r="C73" t="str">
            <v>DEMAND RESPONSE-PEAK PROGRAM</v>
          </cell>
          <cell r="D73" t="str">
            <v>13983</v>
          </cell>
          <cell r="E73" t="str">
            <v>Emerging Information Products &amp; Platform</v>
          </cell>
          <cell r="F73" t="str">
            <v>DREBA2009-11</v>
          </cell>
          <cell r="G73" t="str">
            <v>PEAK_01</v>
          </cell>
          <cell r="H73" t="str">
            <v>A</v>
          </cell>
        </row>
        <row r="74">
          <cell r="C74" t="str">
            <v>DEMAND RESPONSE-DRE PROGRAM</v>
          </cell>
          <cell r="D74" t="str">
            <v>12835</v>
          </cell>
          <cell r="E74" t="str">
            <v>Demand Response Operations</v>
          </cell>
          <cell r="F74" t="str">
            <v>DREBA2009-11</v>
          </cell>
          <cell r="G74" t="str">
            <v>DR ONLN EROL</v>
          </cell>
          <cell r="H74" t="str">
            <v>A</v>
          </cell>
        </row>
        <row r="75">
          <cell r="C75" t="str">
            <v>DEMAND RESPONSE-INTERACT PROGRAM</v>
          </cell>
          <cell r="D75" t="str">
            <v>12835</v>
          </cell>
          <cell r="E75" t="str">
            <v>Demand Response Operations</v>
          </cell>
          <cell r="F75" t="str">
            <v>DREBA2009-11</v>
          </cell>
          <cell r="G75" t="str">
            <v>INTERACT</v>
          </cell>
          <cell r="H75" t="str">
            <v>A</v>
          </cell>
        </row>
        <row r="76">
          <cell r="C76" t="str">
            <v>DEMAND RESPONSE-M&amp;E</v>
          </cell>
          <cell r="D76" t="str">
            <v>13768</v>
          </cell>
          <cell r="E76" t="str">
            <v>EM&amp;V</v>
          </cell>
          <cell r="F76" t="str">
            <v>DREBA2009-11</v>
          </cell>
          <cell r="G76" t="str">
            <v>EM&amp;V_01</v>
          </cell>
          <cell r="H76" t="str">
            <v>A</v>
          </cell>
        </row>
        <row r="77">
          <cell r="C77" t="str">
            <v>STATEWIDE DR AWARENESS CAMPAIGN</v>
          </cell>
          <cell r="D77" t="str">
            <v>13983</v>
          </cell>
          <cell r="E77" t="str">
            <v>Emerging Information Products &amp; Platform</v>
          </cell>
          <cell r="F77" t="str">
            <v>DREBA2009-11</v>
          </cell>
          <cell r="G77" t="str">
            <v>STW DR AWR C</v>
          </cell>
          <cell r="H77" t="str">
            <v>A</v>
          </cell>
        </row>
        <row r="78">
          <cell r="C78" t="str">
            <v>DEMAND RESPONSE-OBMC/SLRP PROGRAM</v>
          </cell>
          <cell r="D78" t="str">
            <v>12835</v>
          </cell>
          <cell r="E78" t="str">
            <v>Demand Response Operations</v>
          </cell>
          <cell r="F78" t="str">
            <v>DREBA2009-11</v>
          </cell>
          <cell r="G78" t="str">
            <v>OBMC/SLRP</v>
          </cell>
          <cell r="H78" t="str">
            <v>A</v>
          </cell>
        </row>
        <row r="79">
          <cell r="C79" t="str">
            <v>DEMAND RESPONSE-INTERGRTD SALES TRAINING</v>
          </cell>
          <cell r="D79" t="str">
            <v>13983</v>
          </cell>
          <cell r="E79" t="str">
            <v>Emerging Information Products &amp; Platform</v>
          </cell>
          <cell r="F79" t="str">
            <v>DREBA2009-11</v>
          </cell>
          <cell r="G79" t="str">
            <v>INTG SALES T</v>
          </cell>
          <cell r="H79" t="str">
            <v>A</v>
          </cell>
        </row>
        <row r="80">
          <cell r="C80" t="str">
            <v>PROGRAM MARKETING-SPP</v>
          </cell>
          <cell r="D80" t="str">
            <v>13983</v>
          </cell>
          <cell r="E80" t="str">
            <v>Emerging Information Products &amp; Platform</v>
          </cell>
          <cell r="F80" t="str">
            <v>DREBA2006-08</v>
          </cell>
          <cell r="G80" t="str">
            <v>OTHER_01</v>
          </cell>
          <cell r="H80" t="str">
            <v>A</v>
          </cell>
        </row>
        <row r="81">
          <cell r="C81" t="str">
            <v>M&amp;E-PGMSTUDYANALYSIS(WG2)</v>
          </cell>
          <cell r="D81" t="str">
            <v>13982</v>
          </cell>
          <cell r="E81" t="str">
            <v>DR Policy-Planning &amp; Analysis</v>
          </cell>
          <cell r="F81" t="str">
            <v>DREBA2006-08</v>
          </cell>
          <cell r="G81" t="str">
            <v>EM&amp;V</v>
          </cell>
          <cell r="H81" t="str">
            <v>A</v>
          </cell>
        </row>
        <row r="82">
          <cell r="C82" t="str">
            <v>M&amp;E-TA/TI</v>
          </cell>
          <cell r="D82" t="str">
            <v>13982</v>
          </cell>
          <cell r="E82" t="str">
            <v>DR Policy-Planning &amp; Analysis</v>
          </cell>
          <cell r="F82" t="str">
            <v>DREBA2006-08</v>
          </cell>
          <cell r="G82" t="str">
            <v>EM&amp;V</v>
          </cell>
          <cell r="H82" t="str">
            <v>A</v>
          </cell>
        </row>
        <row r="83">
          <cell r="C83" t="str">
            <v>M&amp;E-FYPN</v>
          </cell>
          <cell r="D83" t="str">
            <v>13982</v>
          </cell>
          <cell r="E83" t="str">
            <v>DR Policy-Planning &amp; Analysis</v>
          </cell>
          <cell r="F83" t="str">
            <v>DREBA2006-08</v>
          </cell>
          <cell r="G83" t="str">
            <v>EM&amp;V</v>
          </cell>
          <cell r="H83" t="str">
            <v>A</v>
          </cell>
        </row>
        <row r="84">
          <cell r="C84" t="str">
            <v>PROGRAM MARKETING-A/C CYCLING</v>
          </cell>
          <cell r="D84" t="str">
            <v>10847</v>
          </cell>
          <cell r="E84" t="str">
            <v>Emerging Markets - Demand Response</v>
          </cell>
          <cell r="F84" t="str">
            <v>DREBA2006-08</v>
          </cell>
          <cell r="G84" t="str">
            <v>OTHER_01</v>
          </cell>
          <cell r="H84" t="str">
            <v>A</v>
          </cell>
        </row>
        <row r="85">
          <cell r="C85" t="str">
            <v>INCENTIVE PAYMENTS-A/C CYCLING</v>
          </cell>
          <cell r="D85" t="str">
            <v>10847</v>
          </cell>
          <cell r="E85" t="str">
            <v>Emerging Markets - Demand Response</v>
          </cell>
          <cell r="F85" t="str">
            <v>DREBA2006-08</v>
          </cell>
          <cell r="G85" t="str">
            <v>OTHER_01</v>
          </cell>
          <cell r="H85" t="str">
            <v>C</v>
          </cell>
        </row>
        <row r="86">
          <cell r="C86" t="str">
            <v>INCENTIVE PAYMENTS-PERM LOAD SHIFT</v>
          </cell>
          <cell r="D86" t="str">
            <v>10847</v>
          </cell>
          <cell r="E86" t="str">
            <v>Emerging Markets - Demand Response</v>
          </cell>
          <cell r="F86" t="str">
            <v>DREBA2006-08</v>
          </cell>
          <cell r="G86" t="str">
            <v>PERM LOAD SH</v>
          </cell>
          <cell r="H86" t="str">
            <v>C</v>
          </cell>
        </row>
        <row r="87">
          <cell r="C87" t="str">
            <v>M&amp;E- EX ANTE LOAD IMPACT PROTCLS DEVELOP</v>
          </cell>
          <cell r="D87" t="str">
            <v>13982</v>
          </cell>
          <cell r="E87" t="str">
            <v>DR Policy-Planning &amp; Analysis</v>
          </cell>
          <cell r="F87" t="str">
            <v>DREBA2006-08</v>
          </cell>
          <cell r="G87" t="str">
            <v>EM&amp;V</v>
          </cell>
          <cell r="H87" t="str">
            <v>A</v>
          </cell>
        </row>
        <row r="88">
          <cell r="C88" t="str">
            <v>PROGRAM DESIGN-M&amp;E</v>
          </cell>
          <cell r="D88" t="str">
            <v>13982</v>
          </cell>
          <cell r="E88" t="str">
            <v>DR Policy-Planning &amp; Analysis</v>
          </cell>
          <cell r="F88" t="str">
            <v>DREBA2006-08</v>
          </cell>
          <cell r="G88" t="str">
            <v>EM&amp;V</v>
          </cell>
          <cell r="H88" t="str">
            <v>A</v>
          </cell>
        </row>
        <row r="89">
          <cell r="C89" t="str">
            <v>PROGRAM MANAGEMENT-PERM LOAD SHIFT</v>
          </cell>
          <cell r="D89" t="str">
            <v>10847</v>
          </cell>
          <cell r="E89" t="str">
            <v>Emerging Markets - Demand Response</v>
          </cell>
          <cell r="F89" t="str">
            <v>DREBA2006-08</v>
          </cell>
          <cell r="G89" t="str">
            <v>PERM LOAD SH</v>
          </cell>
          <cell r="H89" t="str">
            <v>A</v>
          </cell>
        </row>
        <row r="90">
          <cell r="C90" t="str">
            <v>PROGRAM MGMT-M&amp;E</v>
          </cell>
          <cell r="D90" t="str">
            <v>13982</v>
          </cell>
          <cell r="E90" t="str">
            <v>DR Policy-Planning &amp; Analysis</v>
          </cell>
          <cell r="F90" t="str">
            <v>DREBA2006-08</v>
          </cell>
          <cell r="G90" t="str">
            <v>EM&amp;V</v>
          </cell>
          <cell r="H90" t="str">
            <v>A</v>
          </cell>
        </row>
        <row r="91">
          <cell r="C91" t="str">
            <v>DR POTENTIAL STUDY-M&amp;E</v>
          </cell>
          <cell r="D91" t="str">
            <v>13982</v>
          </cell>
          <cell r="E91" t="str">
            <v>DR Policy-Planning &amp; Analysis</v>
          </cell>
          <cell r="F91" t="str">
            <v>DREBA2006-08</v>
          </cell>
          <cell r="G91" t="str">
            <v>EM&amp;V</v>
          </cell>
          <cell r="H91" t="str">
            <v>A</v>
          </cell>
        </row>
        <row r="92">
          <cell r="C92" t="str">
            <v>M&amp;E-STWD AMP/CBP 2008 EX POST LD IMPACT</v>
          </cell>
          <cell r="D92" t="str">
            <v>13982</v>
          </cell>
          <cell r="E92" t="str">
            <v>DR Policy-Planning &amp; Analysis</v>
          </cell>
          <cell r="F92" t="str">
            <v>DREBA2006-08</v>
          </cell>
          <cell r="G92" t="str">
            <v>EM&amp;V</v>
          </cell>
          <cell r="H92" t="str">
            <v>A</v>
          </cell>
        </row>
        <row r="93">
          <cell r="C93" t="str">
            <v>M&amp;E-STWD AMP/CBP 2009-20 EX ANTE LD IMP</v>
          </cell>
          <cell r="D93" t="str">
            <v>13982</v>
          </cell>
          <cell r="E93" t="str">
            <v>DR Policy-Planning &amp; Analysis</v>
          </cell>
          <cell r="F93" t="str">
            <v>DREBA2006-08</v>
          </cell>
          <cell r="G93" t="str">
            <v>EM&amp;V</v>
          </cell>
          <cell r="H93" t="str">
            <v>A</v>
          </cell>
        </row>
        <row r="94">
          <cell r="C94" t="str">
            <v>BEC-PROGRAM MGMT-2009-11</v>
          </cell>
          <cell r="D94" t="str">
            <v>10847</v>
          </cell>
          <cell r="E94" t="str">
            <v>Emerging Markets - Demand Response</v>
          </cell>
          <cell r="F94" t="str">
            <v>DREBA2009-11</v>
          </cell>
          <cell r="G94" t="str">
            <v>BUS ENE COAL</v>
          </cell>
          <cell r="H94" t="str">
            <v>A</v>
          </cell>
        </row>
        <row r="95">
          <cell r="C95" t="str">
            <v>PEAK-PROGRAM MANAGEMENT-2009-11</v>
          </cell>
          <cell r="D95" t="str">
            <v>10847</v>
          </cell>
          <cell r="E95" t="str">
            <v>Emerging Markets - Demand Response</v>
          </cell>
          <cell r="F95" t="str">
            <v>DREBA2009-11</v>
          </cell>
          <cell r="G95" t="str">
            <v>PEAK_01</v>
          </cell>
          <cell r="H95" t="str">
            <v>A</v>
          </cell>
        </row>
        <row r="96">
          <cell r="C96" t="str">
            <v>PEAK-PROGRAM MARKETING-2009-11</v>
          </cell>
          <cell r="D96" t="str">
            <v>10847</v>
          </cell>
          <cell r="E96" t="str">
            <v>Emerging Markets - Demand Response</v>
          </cell>
          <cell r="F96" t="str">
            <v>DREBA2009-11</v>
          </cell>
          <cell r="G96" t="str">
            <v>PEAK_01</v>
          </cell>
          <cell r="H96" t="str">
            <v>A</v>
          </cell>
        </row>
        <row r="97">
          <cell r="C97" t="str">
            <v>AUTO DR-PROGRAM DESIGN-2009-11</v>
          </cell>
          <cell r="D97" t="str">
            <v>10847</v>
          </cell>
          <cell r="E97" t="str">
            <v>Emerging Markets - Demand Response</v>
          </cell>
          <cell r="F97" t="str">
            <v>DREBA2009-11</v>
          </cell>
          <cell r="G97" t="str">
            <v>AUTO DR</v>
          </cell>
          <cell r="H97" t="str">
            <v>A</v>
          </cell>
        </row>
        <row r="98">
          <cell r="C98" t="str">
            <v>EMERG TECH-PROGRAM DESIGN-2009-11</v>
          </cell>
          <cell r="D98" t="str">
            <v>10847</v>
          </cell>
          <cell r="E98" t="str">
            <v>Emerging Markets - Demand Response</v>
          </cell>
          <cell r="F98" t="str">
            <v>DREBA2009-11</v>
          </cell>
          <cell r="G98" t="str">
            <v>EMRGTEK</v>
          </cell>
          <cell r="H98" t="str">
            <v>A</v>
          </cell>
        </row>
        <row r="99">
          <cell r="C99" t="str">
            <v>CBP-PROGRAM MANAGEMENT-2009-11</v>
          </cell>
          <cell r="D99" t="str">
            <v>12835</v>
          </cell>
          <cell r="E99" t="str">
            <v>Demand Response Operations</v>
          </cell>
          <cell r="F99" t="str">
            <v>DREBA2009-11</v>
          </cell>
          <cell r="G99" t="str">
            <v>CAPACIT BIDD</v>
          </cell>
          <cell r="H99" t="str">
            <v>A</v>
          </cell>
        </row>
        <row r="100">
          <cell r="C100" t="str">
            <v>DBP-PROGRAM MARKETING-2009-11</v>
          </cell>
          <cell r="D100" t="str">
            <v>12835</v>
          </cell>
          <cell r="E100" t="str">
            <v>Demand Response Operations</v>
          </cell>
          <cell r="F100" t="str">
            <v>DREBA2009-11</v>
          </cell>
          <cell r="G100" t="str">
            <v>DEMAND BIDD</v>
          </cell>
          <cell r="H100" t="str">
            <v>A</v>
          </cell>
        </row>
        <row r="101">
          <cell r="C101" t="str">
            <v>CPP-PROGRAM MARKETING-2009-11</v>
          </cell>
          <cell r="D101" t="str">
            <v>12835</v>
          </cell>
          <cell r="E101" t="str">
            <v>Demand Response Operations</v>
          </cell>
          <cell r="F101" t="str">
            <v>DREBA2009-11</v>
          </cell>
          <cell r="G101" t="str">
            <v>CR PEAK PRIC</v>
          </cell>
          <cell r="H101" t="str">
            <v>A</v>
          </cell>
        </row>
        <row r="102">
          <cell r="C102" t="str">
            <v>BIP-PROGRAM MARKETING-2009-11</v>
          </cell>
          <cell r="D102" t="str">
            <v>12835</v>
          </cell>
          <cell r="E102" t="str">
            <v>Demand Response Operations</v>
          </cell>
          <cell r="F102" t="str">
            <v>DREBA2009-11</v>
          </cell>
          <cell r="G102" t="str">
            <v>BASEINTERRUP</v>
          </cell>
          <cell r="H102" t="str">
            <v>A</v>
          </cell>
        </row>
        <row r="103">
          <cell r="C103" t="str">
            <v>INTERACT-VENDORS PAYMENT-2009-11</v>
          </cell>
          <cell r="D103" t="str">
            <v>12835</v>
          </cell>
          <cell r="E103" t="str">
            <v>Demand Response Operations</v>
          </cell>
          <cell r="F103" t="str">
            <v>DREBA2009-11</v>
          </cell>
          <cell r="G103" t="str">
            <v>INTERACT</v>
          </cell>
          <cell r="H103" t="str">
            <v>A</v>
          </cell>
        </row>
        <row r="104">
          <cell r="C104" t="str">
            <v>M&amp;E-RES TOU 2009-2020 EX ANTE LOAD IMP</v>
          </cell>
          <cell r="D104" t="str">
            <v>13982</v>
          </cell>
          <cell r="E104" t="str">
            <v>DR Policy-Planning &amp; Analysis</v>
          </cell>
          <cell r="F104" t="str">
            <v>DREBA2006-08</v>
          </cell>
          <cell r="G104" t="str">
            <v>EM&amp;V</v>
          </cell>
          <cell r="H104" t="str">
            <v>A</v>
          </cell>
        </row>
        <row r="105">
          <cell r="C105" t="str">
            <v>M&amp;E-NON RES TOU 2008 EX POST LOAD IMPACT</v>
          </cell>
          <cell r="D105" t="str">
            <v>13982</v>
          </cell>
          <cell r="E105" t="str">
            <v>DR Policy-Planning &amp; Analysis</v>
          </cell>
          <cell r="F105" t="str">
            <v>DREBA2006-08</v>
          </cell>
          <cell r="G105" t="str">
            <v>EM&amp;V</v>
          </cell>
          <cell r="H105" t="str">
            <v>A</v>
          </cell>
        </row>
        <row r="106">
          <cell r="C106" t="str">
            <v>M&amp;E-NON RES TOU 2009-2020 EX ANTE LD IMP</v>
          </cell>
          <cell r="D106" t="str">
            <v>13982</v>
          </cell>
          <cell r="E106" t="str">
            <v>DR Policy-Planning &amp; Analysis</v>
          </cell>
          <cell r="F106" t="str">
            <v>DREBA2006-08</v>
          </cell>
          <cell r="G106" t="str">
            <v>EM&amp;V</v>
          </cell>
          <cell r="H106" t="str">
            <v>A</v>
          </cell>
        </row>
        <row r="107">
          <cell r="C107" t="str">
            <v>AMP-1-PROGRAM MANAGEMENT-2009-11</v>
          </cell>
          <cell r="D107" t="str">
            <v>12835</v>
          </cell>
          <cell r="E107" t="str">
            <v>Demand Response Operations</v>
          </cell>
          <cell r="F107" t="str">
            <v>DREBA2009-11</v>
          </cell>
          <cell r="G107" t="str">
            <v>AGGR MAN PFO</v>
          </cell>
          <cell r="H107" t="str">
            <v>A</v>
          </cell>
        </row>
        <row r="108">
          <cell r="C108" t="str">
            <v>AMP-DATA RETRIEVAL AND SVCS-2009-11</v>
          </cell>
          <cell r="D108" t="str">
            <v>12835</v>
          </cell>
          <cell r="E108" t="str">
            <v>Demand Response Operations</v>
          </cell>
          <cell r="F108" t="str">
            <v>DREBA2009-11</v>
          </cell>
          <cell r="G108" t="str">
            <v>AGGR MAN PFO</v>
          </cell>
          <cell r="H108" t="str">
            <v>A</v>
          </cell>
        </row>
        <row r="109">
          <cell r="C109" t="str">
            <v>AMP-MDSS-ISTS APPL DEV-2009-11</v>
          </cell>
          <cell r="D109" t="str">
            <v>12835</v>
          </cell>
          <cell r="E109" t="str">
            <v>Demand Response Operations</v>
          </cell>
          <cell r="F109" t="str">
            <v>DREBA2009-11</v>
          </cell>
          <cell r="G109" t="str">
            <v>AGGR MAN PFO</v>
          </cell>
          <cell r="H109" t="str">
            <v>A</v>
          </cell>
        </row>
        <row r="110">
          <cell r="C110" t="str">
            <v>AMP-MDSS-ISTS O&amp;M-2009-11</v>
          </cell>
          <cell r="D110" t="str">
            <v>12835</v>
          </cell>
          <cell r="E110" t="str">
            <v>Demand Response Operations</v>
          </cell>
          <cell r="F110" t="str">
            <v>DREBA2009-11</v>
          </cell>
          <cell r="G110" t="str">
            <v>AGGR MAN PFO</v>
          </cell>
          <cell r="H110" t="str">
            <v>A</v>
          </cell>
        </row>
        <row r="111">
          <cell r="C111" t="str">
            <v>AUTO DR-INCENTIVE PAYMENTS-2009-11</v>
          </cell>
          <cell r="D111" t="str">
            <v>10847</v>
          </cell>
          <cell r="E111" t="str">
            <v>Emerging Markets - Demand Response</v>
          </cell>
          <cell r="F111" t="str">
            <v>DREBA2009-11</v>
          </cell>
          <cell r="G111" t="str">
            <v>AUTO DR</v>
          </cell>
          <cell r="H111" t="str">
            <v>C</v>
          </cell>
        </row>
        <row r="112">
          <cell r="C112" t="str">
            <v>AUTO DR-INITIATIVES IMPLMT-2009-11</v>
          </cell>
          <cell r="D112" t="str">
            <v>10847</v>
          </cell>
          <cell r="E112" t="str">
            <v>Emerging Markets - Demand Response</v>
          </cell>
          <cell r="F112" t="str">
            <v>DREBA2009-11</v>
          </cell>
          <cell r="G112" t="str">
            <v>AUTO DR</v>
          </cell>
          <cell r="H112" t="str">
            <v>A</v>
          </cell>
        </row>
        <row r="113">
          <cell r="C113" t="str">
            <v>AUTO DR-MDSS-ISTS O&amp;M-2009-11</v>
          </cell>
          <cell r="D113" t="str">
            <v>10847</v>
          </cell>
          <cell r="E113" t="str">
            <v>Emerging Markets - Demand Response</v>
          </cell>
          <cell r="F113" t="str">
            <v>DREBA2009-11</v>
          </cell>
          <cell r="G113" t="str">
            <v>AUTO DR</v>
          </cell>
          <cell r="H113" t="str">
            <v>A</v>
          </cell>
        </row>
        <row r="114">
          <cell r="C114" t="str">
            <v>AUTO DR-PROGRAM MANAGEMENT-2009-11</v>
          </cell>
          <cell r="D114" t="str">
            <v>10847</v>
          </cell>
          <cell r="E114" t="str">
            <v>Emerging Markets - Demand Response</v>
          </cell>
          <cell r="F114" t="str">
            <v>DREBA2009-11</v>
          </cell>
          <cell r="G114" t="str">
            <v>AUTO DR</v>
          </cell>
          <cell r="H114" t="str">
            <v>A</v>
          </cell>
        </row>
        <row r="115">
          <cell r="C115" t="str">
            <v>BIP-BILLING SUPPORT-2009-11</v>
          </cell>
          <cell r="D115" t="str">
            <v>12835</v>
          </cell>
          <cell r="E115" t="str">
            <v>Demand Response Operations</v>
          </cell>
          <cell r="F115" t="str">
            <v>DREBA2009-11</v>
          </cell>
          <cell r="G115" t="str">
            <v>BASEINTERRUP</v>
          </cell>
          <cell r="H115" t="str">
            <v>A</v>
          </cell>
        </row>
        <row r="116">
          <cell r="C116" t="str">
            <v>BIP-DATARETRIEVAL AND SVCS-2009-11</v>
          </cell>
          <cell r="D116" t="str">
            <v>12835</v>
          </cell>
          <cell r="E116" t="str">
            <v>Demand Response Operations</v>
          </cell>
          <cell r="F116" t="str">
            <v>DREBA2009-11</v>
          </cell>
          <cell r="G116" t="str">
            <v>BASEINTERRUP</v>
          </cell>
          <cell r="H116" t="str">
            <v>A</v>
          </cell>
        </row>
        <row r="117">
          <cell r="C117" t="str">
            <v>BIP-PROGRAM MANAGEMENT-2009-11</v>
          </cell>
          <cell r="D117" t="str">
            <v>12835</v>
          </cell>
          <cell r="E117" t="str">
            <v>Demand Response Operations</v>
          </cell>
          <cell r="F117" t="str">
            <v>DREBA2009-11</v>
          </cell>
          <cell r="G117" t="str">
            <v>BASEINTERRUP</v>
          </cell>
          <cell r="H117" t="str">
            <v>A</v>
          </cell>
        </row>
        <row r="118">
          <cell r="C118" t="str">
            <v>CBP-DATARETRIEVAL AND SVCS-2009-11</v>
          </cell>
          <cell r="D118" t="str">
            <v>12835</v>
          </cell>
          <cell r="E118" t="str">
            <v>Demand Response Operations</v>
          </cell>
          <cell r="F118" t="str">
            <v>DREBA2009-11</v>
          </cell>
          <cell r="G118" t="str">
            <v>CAPACIT BIDD</v>
          </cell>
          <cell r="H118" t="str">
            <v>A</v>
          </cell>
        </row>
        <row r="119">
          <cell r="C119" t="str">
            <v>CBP-EQUIPMENT INSTALLATION-2009-11</v>
          </cell>
          <cell r="D119" t="str">
            <v>12835</v>
          </cell>
          <cell r="E119" t="str">
            <v>Demand Response Operations</v>
          </cell>
          <cell r="F119" t="str">
            <v>DREBA2009-11</v>
          </cell>
          <cell r="G119" t="str">
            <v>CAPACIT BIDD</v>
          </cell>
          <cell r="H119" t="str">
            <v>A</v>
          </cell>
        </row>
        <row r="120">
          <cell r="C120" t="str">
            <v>CBP-INCENTIVE PAYMENTS-2009-11</v>
          </cell>
          <cell r="D120" t="str">
            <v>12835</v>
          </cell>
          <cell r="E120" t="str">
            <v>Demand Response Operations</v>
          </cell>
          <cell r="F120" t="str">
            <v>DREBA2009-11</v>
          </cell>
          <cell r="G120" t="str">
            <v>CAPACIT BIDD</v>
          </cell>
          <cell r="H120" t="str">
            <v>C</v>
          </cell>
        </row>
        <row r="121">
          <cell r="C121" t="str">
            <v>CBP-MDSS-ISTS O&amp;M-2009-11</v>
          </cell>
          <cell r="D121" t="str">
            <v>12835</v>
          </cell>
          <cell r="E121" t="str">
            <v>Demand Response Operations</v>
          </cell>
          <cell r="F121" t="str">
            <v>DREBA2009-11</v>
          </cell>
          <cell r="G121" t="str">
            <v>CAPACIT BIDD</v>
          </cell>
          <cell r="H121" t="str">
            <v>A</v>
          </cell>
        </row>
        <row r="122">
          <cell r="C122" t="str">
            <v>CONTRACT CLEAR-PROGRAM MGMT-2009-11</v>
          </cell>
          <cell r="D122" t="str">
            <v>12835</v>
          </cell>
          <cell r="E122" t="str">
            <v>Demand Response Operations</v>
          </cell>
          <cell r="F122" t="str">
            <v>DREBA2009-11</v>
          </cell>
          <cell r="G122" t="str">
            <v>DR ONLN EROL</v>
          </cell>
          <cell r="H122" t="str">
            <v>A</v>
          </cell>
        </row>
        <row r="123">
          <cell r="C123" t="str">
            <v>CPP-BILLING SUPPORT-2009-11</v>
          </cell>
          <cell r="D123" t="str">
            <v>12835</v>
          </cell>
          <cell r="E123" t="str">
            <v>Demand Response Operations</v>
          </cell>
          <cell r="F123" t="str">
            <v>DREBA2009-11</v>
          </cell>
          <cell r="G123" t="str">
            <v>CR PEAK PRIC</v>
          </cell>
          <cell r="H123" t="str">
            <v>A</v>
          </cell>
        </row>
        <row r="124">
          <cell r="C124" t="str">
            <v>CPP-DATARETRIEVAL AND SVCS-2009-11</v>
          </cell>
          <cell r="D124" t="str">
            <v>12835</v>
          </cell>
          <cell r="E124" t="str">
            <v>Demand Response Operations</v>
          </cell>
          <cell r="F124" t="str">
            <v>DREBA2009-11</v>
          </cell>
          <cell r="G124" t="str">
            <v>CR PEAK PRIC</v>
          </cell>
          <cell r="H124" t="str">
            <v>A</v>
          </cell>
        </row>
        <row r="125">
          <cell r="C125" t="str">
            <v>CPP-PROGRAM MANAGEMENT-2009-11</v>
          </cell>
          <cell r="D125" t="str">
            <v>12835</v>
          </cell>
          <cell r="E125" t="str">
            <v>Demand Response Operations</v>
          </cell>
          <cell r="F125" t="str">
            <v>DREBA2009-11</v>
          </cell>
          <cell r="G125" t="str">
            <v>CR PEAK PRIC</v>
          </cell>
          <cell r="H125" t="str">
            <v>A</v>
          </cell>
        </row>
        <row r="126">
          <cell r="C126" t="str">
            <v>DBP-BILLING SUPPORT-2009-11</v>
          </cell>
          <cell r="D126" t="str">
            <v>12835</v>
          </cell>
          <cell r="E126" t="str">
            <v>Demand Response Operations</v>
          </cell>
          <cell r="F126" t="str">
            <v>DREBA2009-11</v>
          </cell>
          <cell r="G126" t="str">
            <v>DEMAND BIDD</v>
          </cell>
          <cell r="H126" t="str">
            <v>A</v>
          </cell>
        </row>
        <row r="127">
          <cell r="C127" t="str">
            <v>DBP-DATARETRIEVAL AND SVCS-2009-11</v>
          </cell>
          <cell r="D127" t="str">
            <v>12835</v>
          </cell>
          <cell r="E127" t="str">
            <v>Demand Response Operations</v>
          </cell>
          <cell r="F127" t="str">
            <v>DREBA2009-11</v>
          </cell>
          <cell r="G127" t="str">
            <v>DEMAND BIDD</v>
          </cell>
          <cell r="H127" t="str">
            <v>A</v>
          </cell>
        </row>
        <row r="128">
          <cell r="C128" t="str">
            <v>DBP-EQUIPMENT INSTALLATION-2009-11</v>
          </cell>
          <cell r="D128" t="str">
            <v>12835</v>
          </cell>
          <cell r="E128" t="str">
            <v>Demand Response Operations</v>
          </cell>
          <cell r="F128" t="str">
            <v>DREBA2009-11</v>
          </cell>
          <cell r="G128" t="str">
            <v>DEMAND BIDD</v>
          </cell>
          <cell r="H128" t="str">
            <v>A</v>
          </cell>
        </row>
        <row r="129">
          <cell r="C129" t="str">
            <v>DBP-INCENTIVE PAYMENTS-2009-11</v>
          </cell>
          <cell r="D129" t="str">
            <v>12835</v>
          </cell>
          <cell r="E129" t="str">
            <v>Demand Response Operations</v>
          </cell>
          <cell r="F129" t="str">
            <v>DREBA2009-11</v>
          </cell>
          <cell r="G129" t="str">
            <v>DEMAND BIDD</v>
          </cell>
          <cell r="H129" t="str">
            <v>C</v>
          </cell>
        </row>
        <row r="130">
          <cell r="C130" t="str">
            <v>DBP-PROGRAM MANAGEMENT-2009-11</v>
          </cell>
          <cell r="D130" t="str">
            <v>12835</v>
          </cell>
          <cell r="E130" t="str">
            <v>Demand Response Operations</v>
          </cell>
          <cell r="F130" t="str">
            <v>DREBA2009-11</v>
          </cell>
          <cell r="G130" t="str">
            <v>DEMAND BIDD</v>
          </cell>
          <cell r="H130" t="str">
            <v>A</v>
          </cell>
        </row>
        <row r="131">
          <cell r="C131" t="str">
            <v>DBP-MDSS-ISTS O&amp;M-2009-11</v>
          </cell>
          <cell r="D131" t="str">
            <v>12835</v>
          </cell>
          <cell r="E131" t="str">
            <v>Demand Response Operations</v>
          </cell>
          <cell r="F131" t="str">
            <v>DREBA2009-11</v>
          </cell>
          <cell r="G131" t="str">
            <v>DEMAND BIDD</v>
          </cell>
          <cell r="H131" t="str">
            <v>A</v>
          </cell>
        </row>
        <row r="132">
          <cell r="C132" t="str">
            <v>DRE-ENHANCEMENT PROJECT-2009-11</v>
          </cell>
          <cell r="D132" t="str">
            <v>12835</v>
          </cell>
          <cell r="E132" t="str">
            <v>Demand Response Operations</v>
          </cell>
          <cell r="F132" t="str">
            <v>DREBA2009-11</v>
          </cell>
          <cell r="G132" t="str">
            <v>DR ONLN EROL</v>
          </cell>
          <cell r="H132" t="str">
            <v>A</v>
          </cell>
        </row>
        <row r="133">
          <cell r="C133" t="str">
            <v>DRE-IT OPERS &amp; MAINT-2009-11</v>
          </cell>
          <cell r="D133" t="str">
            <v>12835</v>
          </cell>
          <cell r="E133" t="str">
            <v>Demand Response Operations</v>
          </cell>
          <cell r="F133" t="str">
            <v>DREBA2009-11</v>
          </cell>
          <cell r="G133" t="str">
            <v>DR ONLN EROL</v>
          </cell>
          <cell r="H133" t="str">
            <v>A</v>
          </cell>
        </row>
        <row r="134">
          <cell r="C134" t="str">
            <v>DRE-MDSS-ISTS O&amp;M-2009-11</v>
          </cell>
          <cell r="D134" t="str">
            <v>12835</v>
          </cell>
          <cell r="E134" t="str">
            <v>Demand Response Operations</v>
          </cell>
          <cell r="F134" t="str">
            <v>DREBA2009-11</v>
          </cell>
          <cell r="G134" t="str">
            <v>DR ONLN EROL</v>
          </cell>
          <cell r="H134" t="str">
            <v>A</v>
          </cell>
        </row>
        <row r="135">
          <cell r="C135" t="str">
            <v>EMERG TECH-PROGRAM MGMT-2009-11</v>
          </cell>
          <cell r="D135" t="str">
            <v>10847</v>
          </cell>
          <cell r="E135" t="str">
            <v>Emerging Markets - Demand Response</v>
          </cell>
          <cell r="F135" t="str">
            <v>DREBA2009-11</v>
          </cell>
          <cell r="G135" t="str">
            <v>EMRGTEK</v>
          </cell>
          <cell r="H135" t="str">
            <v>A</v>
          </cell>
        </row>
        <row r="136">
          <cell r="C136" t="str">
            <v>CORE DR TRAINING-MDSS ISTS AD-2009-11</v>
          </cell>
          <cell r="D136" t="str">
            <v>10847</v>
          </cell>
          <cell r="E136" t="str">
            <v>Emerging Markets - Demand Response</v>
          </cell>
          <cell r="F136" t="str">
            <v>DREBA2009-11</v>
          </cell>
          <cell r="G136" t="str">
            <v>DR CORE E&amp;T</v>
          </cell>
          <cell r="H136" t="str">
            <v>A</v>
          </cell>
        </row>
        <row r="137">
          <cell r="C137" t="str">
            <v>CORE DR TRAINING-PROG MARKETING-2009-11</v>
          </cell>
          <cell r="D137" t="str">
            <v>10847</v>
          </cell>
          <cell r="E137" t="str">
            <v>Emerging Markets - Demand Response</v>
          </cell>
          <cell r="F137" t="str">
            <v>DREBA2009-11</v>
          </cell>
          <cell r="G137" t="str">
            <v>DR CORE E&amp;T</v>
          </cell>
          <cell r="H137" t="str">
            <v>A</v>
          </cell>
        </row>
        <row r="138">
          <cell r="C138" t="str">
            <v>CORE DR TRAINING-PROGRAM MGMT-2009-11</v>
          </cell>
          <cell r="D138" t="str">
            <v>10847</v>
          </cell>
          <cell r="E138" t="str">
            <v>Emerging Markets - Demand Response</v>
          </cell>
          <cell r="F138" t="str">
            <v>DREBA2009-11</v>
          </cell>
          <cell r="G138" t="str">
            <v>DR CORE E&amp;T</v>
          </cell>
          <cell r="H138" t="str">
            <v>A</v>
          </cell>
        </row>
        <row r="139">
          <cell r="C139" t="str">
            <v>IDSM-CUSTRECRUITMENT&amp;EDU-2009-11</v>
          </cell>
          <cell r="D139" t="str">
            <v>13678</v>
          </cell>
          <cell r="E139" t="str">
            <v>Large Business: Govt, Com, AG</v>
          </cell>
          <cell r="F139" t="str">
            <v>DREBA2009-11</v>
          </cell>
          <cell r="G139" t="str">
            <v>DR CORE MKT</v>
          </cell>
          <cell r="H139" t="str">
            <v>A</v>
          </cell>
        </row>
        <row r="140">
          <cell r="C140" t="str">
            <v>IDSM-NON MDSS IT SERVICES-2009-11</v>
          </cell>
          <cell r="D140" t="str">
            <v>10847</v>
          </cell>
          <cell r="E140" t="str">
            <v>Emerging Markets - Demand Response</v>
          </cell>
          <cell r="F140" t="str">
            <v>DREBA2009-11</v>
          </cell>
          <cell r="G140" t="str">
            <v>DR CORE MKT</v>
          </cell>
          <cell r="H140" t="str">
            <v>A</v>
          </cell>
        </row>
        <row r="141">
          <cell r="C141" t="str">
            <v>IDSM-MDSS-ISTS APPL DEV-2009-11</v>
          </cell>
          <cell r="D141" t="str">
            <v>10847</v>
          </cell>
          <cell r="E141" t="str">
            <v>Emerging Markets - Demand Response</v>
          </cell>
          <cell r="F141" t="str">
            <v>DREBA2009-11</v>
          </cell>
          <cell r="G141" t="str">
            <v>DR CORE MKT</v>
          </cell>
          <cell r="H141" t="str">
            <v>A</v>
          </cell>
        </row>
        <row r="142">
          <cell r="C142" t="str">
            <v>IDSM-PROGRAM DESIGN-2009-11</v>
          </cell>
          <cell r="D142" t="str">
            <v>10847</v>
          </cell>
          <cell r="E142" t="str">
            <v>Emerging Markets - Demand Response</v>
          </cell>
          <cell r="F142" t="str">
            <v>DREBA2009-11</v>
          </cell>
          <cell r="G142" t="str">
            <v>DR CORE MKT</v>
          </cell>
          <cell r="H142" t="str">
            <v>A</v>
          </cell>
        </row>
        <row r="143">
          <cell r="C143" t="str">
            <v>IDSM-PROGRAM MANAGEMENT-2009-11</v>
          </cell>
          <cell r="D143" t="str">
            <v>10847</v>
          </cell>
          <cell r="E143" t="str">
            <v>Emerging Markets - Demand Response</v>
          </cell>
          <cell r="F143" t="str">
            <v>DREBA2009-11</v>
          </cell>
          <cell r="G143" t="str">
            <v>DR CORE MKT</v>
          </cell>
          <cell r="H143" t="str">
            <v>A</v>
          </cell>
        </row>
        <row r="144">
          <cell r="C144" t="str">
            <v>IDSM-PROGRAM MARKETING-2009-11</v>
          </cell>
          <cell r="D144" t="str">
            <v>13678</v>
          </cell>
          <cell r="E144" t="str">
            <v>Large Business: Govt, Com, AG</v>
          </cell>
          <cell r="F144" t="str">
            <v>DREBA2009-11</v>
          </cell>
          <cell r="G144" t="str">
            <v>DR CORE MKT</v>
          </cell>
          <cell r="H144" t="str">
            <v>A</v>
          </cell>
        </row>
        <row r="145">
          <cell r="C145" t="str">
            <v>INTERACT-IT ENHANCEMENT-2009-11</v>
          </cell>
          <cell r="D145" t="str">
            <v>12835</v>
          </cell>
          <cell r="E145" t="str">
            <v>Demand Response Operations</v>
          </cell>
          <cell r="F145" t="str">
            <v>DREBA2009-11</v>
          </cell>
          <cell r="G145" t="str">
            <v>INTERACT</v>
          </cell>
          <cell r="H145" t="str">
            <v>A</v>
          </cell>
        </row>
        <row r="146">
          <cell r="C146" t="str">
            <v>INTERACT-PROGRAM MANAGEMENT-2009-11</v>
          </cell>
          <cell r="D146" t="str">
            <v>12835</v>
          </cell>
          <cell r="E146" t="str">
            <v>Demand Response Operations</v>
          </cell>
          <cell r="F146" t="str">
            <v>DREBA2009-11</v>
          </cell>
          <cell r="G146" t="str">
            <v>INTERACT</v>
          </cell>
          <cell r="H146" t="str">
            <v>A</v>
          </cell>
        </row>
        <row r="147">
          <cell r="C147" t="str">
            <v>MTRS&gt;200KW INTG-DATARETRIEVAL-2009-11</v>
          </cell>
          <cell r="D147" t="str">
            <v>12835</v>
          </cell>
          <cell r="E147" t="str">
            <v>Demand Response Operations</v>
          </cell>
          <cell r="F147" t="str">
            <v>DREBA2009-11</v>
          </cell>
          <cell r="G147" t="str">
            <v>INTERACT</v>
          </cell>
          <cell r="H147" t="str">
            <v>A</v>
          </cell>
        </row>
        <row r="148">
          <cell r="C148" t="str">
            <v>MTRS&gt;200KW INTG-PGM MGMT-2009-11</v>
          </cell>
          <cell r="D148" t="str">
            <v>12835</v>
          </cell>
          <cell r="E148" t="str">
            <v>Demand Response Operations</v>
          </cell>
          <cell r="F148" t="str">
            <v>DREBA2009-11</v>
          </cell>
          <cell r="G148" t="str">
            <v>INTERACT</v>
          </cell>
          <cell r="H148" t="str">
            <v>A</v>
          </cell>
        </row>
        <row r="149">
          <cell r="C149" t="str">
            <v>PEAKCHOICE-BILLING SUPPORT-2009-11</v>
          </cell>
          <cell r="D149" t="str">
            <v>12835</v>
          </cell>
          <cell r="E149" t="str">
            <v>Demand Response Operations</v>
          </cell>
          <cell r="F149" t="str">
            <v>DREBA2009-11</v>
          </cell>
          <cell r="G149" t="str">
            <v>PEAK CHOICE</v>
          </cell>
          <cell r="H149" t="str">
            <v>A</v>
          </cell>
        </row>
        <row r="150">
          <cell r="C150" t="str">
            <v>PEAKCHOICE-INCENTIVE PAYMENTS-2009-11</v>
          </cell>
          <cell r="D150" t="str">
            <v>12835</v>
          </cell>
          <cell r="E150" t="str">
            <v>Demand Response Operations</v>
          </cell>
          <cell r="F150" t="str">
            <v>DREBA2009-11</v>
          </cell>
          <cell r="G150" t="str">
            <v>PEAK CHOICE</v>
          </cell>
          <cell r="H150" t="str">
            <v>C</v>
          </cell>
        </row>
        <row r="151">
          <cell r="C151" t="str">
            <v>PEAKCHOICE-PROGRAM DESIGN-2009-11</v>
          </cell>
          <cell r="D151" t="str">
            <v>12835</v>
          </cell>
          <cell r="E151" t="str">
            <v>Demand Response Operations</v>
          </cell>
          <cell r="F151" t="str">
            <v>DREBA2009-11</v>
          </cell>
          <cell r="G151" t="str">
            <v>PEAK CHOICE</v>
          </cell>
          <cell r="H151" t="str">
            <v>A</v>
          </cell>
        </row>
        <row r="152">
          <cell r="C152" t="str">
            <v>PEAKCHOICE-PROGRAM MARKETING-2009-11</v>
          </cell>
          <cell r="D152" t="str">
            <v>13678</v>
          </cell>
          <cell r="E152" t="str">
            <v>Large Business: Govt, Com, AG</v>
          </cell>
          <cell r="F152" t="str">
            <v>DREBA2009-11</v>
          </cell>
          <cell r="G152" t="str">
            <v>PEAK CHOICE</v>
          </cell>
          <cell r="H152" t="str">
            <v>A</v>
          </cell>
        </row>
        <row r="153">
          <cell r="C153" t="str">
            <v>PEAKCHOICE-PROGRAM MGMT-2009-11</v>
          </cell>
          <cell r="D153" t="str">
            <v>12835</v>
          </cell>
          <cell r="E153" t="str">
            <v>Demand Response Operations</v>
          </cell>
          <cell r="F153" t="str">
            <v>DREBA2009-11</v>
          </cell>
          <cell r="G153" t="str">
            <v>PEAK CHOICE</v>
          </cell>
          <cell r="H153" t="str">
            <v>A</v>
          </cell>
        </row>
        <row r="154">
          <cell r="C154" t="str">
            <v>PERM LOAD SHIFT-PROGRAM MGMT-2009-11</v>
          </cell>
          <cell r="D154" t="str">
            <v>10847</v>
          </cell>
          <cell r="E154" t="str">
            <v>Emerging Markets - Demand Response</v>
          </cell>
          <cell r="F154" t="str">
            <v>DREBA2009-11</v>
          </cell>
          <cell r="G154" t="str">
            <v>PERM LOAD_01</v>
          </cell>
          <cell r="H154" t="str">
            <v>A</v>
          </cell>
        </row>
        <row r="155">
          <cell r="C155" t="str">
            <v>SFCP-MDSS-ISTS O&amp;M-2009-11</v>
          </cell>
          <cell r="D155" t="str">
            <v>12835</v>
          </cell>
          <cell r="E155" t="str">
            <v>Demand Response Operations</v>
          </cell>
          <cell r="F155" t="str">
            <v>DREBA2009-11</v>
          </cell>
          <cell r="G155" t="str">
            <v>SFPWR SL AGG</v>
          </cell>
          <cell r="H155" t="str">
            <v>A</v>
          </cell>
        </row>
        <row r="156">
          <cell r="C156" t="str">
            <v>SFCP-PROGRAM MANAGEMENT-2009-11</v>
          </cell>
          <cell r="D156" t="str">
            <v>12835</v>
          </cell>
          <cell r="E156" t="str">
            <v>Demand Response Operations</v>
          </cell>
          <cell r="F156" t="str">
            <v>DREBA2009-11</v>
          </cell>
          <cell r="G156" t="str">
            <v>SFPWR SL AGG</v>
          </cell>
          <cell r="H156" t="str">
            <v>A</v>
          </cell>
        </row>
        <row r="157">
          <cell r="C157" t="str">
            <v>TA-ADMIN AUDIT ACTIVITIES-2009-11</v>
          </cell>
          <cell r="D157" t="str">
            <v>10847</v>
          </cell>
          <cell r="E157" t="str">
            <v>Emerging Markets - Demand Response</v>
          </cell>
          <cell r="F157" t="str">
            <v>DREBA2009-11</v>
          </cell>
          <cell r="G157" t="str">
            <v>INTG ENE AUD</v>
          </cell>
          <cell r="H157" t="str">
            <v>A</v>
          </cell>
        </row>
        <row r="158">
          <cell r="C158" t="str">
            <v>TA-INTEGRTD AUDIT ACTIVITIES-2009-11</v>
          </cell>
          <cell r="D158" t="str">
            <v>10847</v>
          </cell>
          <cell r="E158" t="str">
            <v>Emerging Markets - Demand Response</v>
          </cell>
          <cell r="F158" t="str">
            <v>DREBA2009-11</v>
          </cell>
          <cell r="G158" t="str">
            <v>INTG ENE AUD</v>
          </cell>
          <cell r="H158" t="str">
            <v>A</v>
          </cell>
        </row>
        <row r="159">
          <cell r="C159" t="str">
            <v>TI-CUST INCENT PAY PROC-IPC-2009-11</v>
          </cell>
          <cell r="D159" t="str">
            <v>10847</v>
          </cell>
          <cell r="E159" t="str">
            <v>Emerging Markets - Demand Response</v>
          </cell>
          <cell r="F159" t="str">
            <v>DREBA2009-11</v>
          </cell>
          <cell r="G159" t="str">
            <v>TECHNOL INCV</v>
          </cell>
          <cell r="H159" t="str">
            <v>A</v>
          </cell>
        </row>
        <row r="160">
          <cell r="C160" t="str">
            <v>TI-DATA RETRIEVAL AND SVCS-2009-11</v>
          </cell>
          <cell r="D160" t="str">
            <v>10847</v>
          </cell>
          <cell r="E160" t="str">
            <v>Emerging Markets - Demand Response</v>
          </cell>
          <cell r="F160" t="str">
            <v>DREBA2009-11</v>
          </cell>
          <cell r="G160" t="str">
            <v>TECHNOL INCV</v>
          </cell>
          <cell r="H160" t="str">
            <v>A</v>
          </cell>
        </row>
        <row r="161">
          <cell r="C161" t="str">
            <v>TI-INCENTIVE PAYMENTS-2009-11</v>
          </cell>
          <cell r="D161" t="str">
            <v>10847</v>
          </cell>
          <cell r="E161" t="str">
            <v>Emerging Markets - Demand Response</v>
          </cell>
          <cell r="F161" t="str">
            <v>DREBA2009-11</v>
          </cell>
          <cell r="G161" t="str">
            <v>TECHNOL INCV</v>
          </cell>
          <cell r="H161" t="str">
            <v>C</v>
          </cell>
        </row>
        <row r="162">
          <cell r="C162" t="str">
            <v>TI-MDSS-ISTS APPL DEV-2009-11</v>
          </cell>
          <cell r="D162" t="str">
            <v>10847</v>
          </cell>
          <cell r="E162" t="str">
            <v>Emerging Markets - Demand Response</v>
          </cell>
          <cell r="F162" t="str">
            <v>DREBA2009-11</v>
          </cell>
          <cell r="G162" t="str">
            <v>TECHNOL INCV</v>
          </cell>
          <cell r="H162" t="str">
            <v>A</v>
          </cell>
        </row>
        <row r="163">
          <cell r="C163" t="str">
            <v>TI-MDSS-ISTS O&amp;M-2009-11</v>
          </cell>
          <cell r="D163" t="str">
            <v>10847</v>
          </cell>
          <cell r="E163" t="str">
            <v>Emerging Markets - Demand Response</v>
          </cell>
          <cell r="F163" t="str">
            <v>DREBA2009-11</v>
          </cell>
          <cell r="G163" t="str">
            <v>TECHNOL INCV</v>
          </cell>
          <cell r="H163" t="str">
            <v>A</v>
          </cell>
        </row>
        <row r="164">
          <cell r="C164" t="str">
            <v>TI-PROGRAM MANAGEMENT-2009-11</v>
          </cell>
          <cell r="D164" t="str">
            <v>10847</v>
          </cell>
          <cell r="E164" t="str">
            <v>Emerging Markets - Demand Response</v>
          </cell>
          <cell r="F164" t="str">
            <v>DREBA2009-11</v>
          </cell>
          <cell r="G164" t="str">
            <v>TECHNOL INCV</v>
          </cell>
          <cell r="H164" t="str">
            <v>A</v>
          </cell>
        </row>
        <row r="165">
          <cell r="C165" t="str">
            <v>TI-PROGRAM MARKETING-2009-11</v>
          </cell>
          <cell r="D165" t="str">
            <v>10847</v>
          </cell>
          <cell r="E165" t="str">
            <v>Emerging Markets - Demand Response</v>
          </cell>
          <cell r="F165" t="str">
            <v>DREBA2009-11</v>
          </cell>
          <cell r="G165" t="str">
            <v>TECHNOL INCV</v>
          </cell>
          <cell r="H165" t="str">
            <v>A</v>
          </cell>
        </row>
        <row r="166">
          <cell r="C166" t="str">
            <v>CORE DR EDUCATION-MDSS ISTS AD-2009-11</v>
          </cell>
          <cell r="D166" t="str">
            <v>10847</v>
          </cell>
          <cell r="E166" t="str">
            <v>Emerging Markets - Demand Response</v>
          </cell>
          <cell r="F166" t="str">
            <v>DREBA2009-11</v>
          </cell>
          <cell r="G166" t="str">
            <v>DR CORE E&amp;T</v>
          </cell>
          <cell r="H166" t="str">
            <v>A</v>
          </cell>
        </row>
        <row r="167">
          <cell r="C167" t="str">
            <v>CORE DR EDUCATION-PROGRAM MGMT-2009-11</v>
          </cell>
          <cell r="D167" t="str">
            <v>10847</v>
          </cell>
          <cell r="E167" t="str">
            <v>Emerging Markets - Demand Response</v>
          </cell>
          <cell r="F167" t="str">
            <v>DREBA2009-11</v>
          </cell>
          <cell r="G167" t="str">
            <v>DR CORE E&amp;T</v>
          </cell>
          <cell r="H167" t="str">
            <v>A</v>
          </cell>
        </row>
        <row r="168">
          <cell r="C168" t="str">
            <v>SDRAC-PROGRAM IMPLEMNTER COSTS-2009-11</v>
          </cell>
          <cell r="D168" t="str">
            <v>10847</v>
          </cell>
          <cell r="E168" t="str">
            <v>Emerging Markets - Demand Response</v>
          </cell>
          <cell r="F168" t="str">
            <v>DREBA2009-11</v>
          </cell>
          <cell r="G168" t="str">
            <v>STW DR AWR C</v>
          </cell>
          <cell r="H168" t="str">
            <v>A</v>
          </cell>
        </row>
        <row r="169">
          <cell r="C169" t="str">
            <v>SDRAC-PROGRAM MANAGEMENT-2009-11</v>
          </cell>
          <cell r="D169" t="str">
            <v>10847</v>
          </cell>
          <cell r="E169" t="str">
            <v>Emerging Markets - Demand Response</v>
          </cell>
          <cell r="F169" t="str">
            <v>DREBA2009-11</v>
          </cell>
          <cell r="G169" t="str">
            <v>STW DR AWR C</v>
          </cell>
          <cell r="H169" t="str">
            <v>A</v>
          </cell>
        </row>
        <row r="170">
          <cell r="C170" t="str">
            <v>OBMC/SLRP-PROGRAM MANAGEMENT-2009-11</v>
          </cell>
          <cell r="D170" t="str">
            <v>12835</v>
          </cell>
          <cell r="E170" t="str">
            <v>Demand Response Operations</v>
          </cell>
          <cell r="F170" t="str">
            <v>DREBA2009-11</v>
          </cell>
          <cell r="G170" t="str">
            <v>OBMC/SLRP</v>
          </cell>
          <cell r="H170" t="str">
            <v>A</v>
          </cell>
        </row>
        <row r="171">
          <cell r="C171" t="str">
            <v>OBMC/SLRP-EQUIPMENT MAINT-2009-11</v>
          </cell>
          <cell r="D171" t="str">
            <v>12835</v>
          </cell>
          <cell r="E171" t="str">
            <v>Demand Response Operations</v>
          </cell>
          <cell r="F171" t="str">
            <v>DREBA2009-11</v>
          </cell>
          <cell r="G171" t="str">
            <v>OBMC/SLRP</v>
          </cell>
          <cell r="H171" t="str">
            <v>A</v>
          </cell>
        </row>
        <row r="172">
          <cell r="C172" t="str">
            <v>OBMC/SLRP-DATA RETR &amp; SVCS-2009-11</v>
          </cell>
          <cell r="D172" t="str">
            <v>12835</v>
          </cell>
          <cell r="E172" t="str">
            <v>Demand Response Operations</v>
          </cell>
          <cell r="F172" t="str">
            <v>DREBA2009-11</v>
          </cell>
          <cell r="G172" t="str">
            <v>OBMC/SLRP</v>
          </cell>
          <cell r="H172" t="str">
            <v>A</v>
          </cell>
        </row>
        <row r="173">
          <cell r="C173" t="str">
            <v>OBMC/SLRP-BILLING SUPPORT-2009-11</v>
          </cell>
          <cell r="D173" t="str">
            <v>12835</v>
          </cell>
          <cell r="E173" t="str">
            <v>Demand Response Operations</v>
          </cell>
          <cell r="F173" t="str">
            <v>DREBA2009-11</v>
          </cell>
          <cell r="G173" t="str">
            <v>OBMC/SLRP</v>
          </cell>
          <cell r="H173" t="str">
            <v>A</v>
          </cell>
        </row>
        <row r="174">
          <cell r="C174" t="str">
            <v>SMARTAC AS PILOT-PROGRAM MGMT-2009-11</v>
          </cell>
          <cell r="D174" t="str">
            <v>10847</v>
          </cell>
          <cell r="E174" t="str">
            <v>Emerging Markets - Demand Response</v>
          </cell>
          <cell r="F174" t="str">
            <v>DREBA2009-11</v>
          </cell>
          <cell r="G174" t="str">
            <v>SMRT A/C ANC</v>
          </cell>
          <cell r="H174" t="str">
            <v>A</v>
          </cell>
        </row>
        <row r="175">
          <cell r="C175" t="str">
            <v>CIAS PILOT-PROGRAM MANAGEMENT-2009-11</v>
          </cell>
          <cell r="D175" t="str">
            <v>10847</v>
          </cell>
          <cell r="E175" t="str">
            <v>Emerging Markets - Demand Response</v>
          </cell>
          <cell r="F175" t="str">
            <v>DREBA2009-11</v>
          </cell>
          <cell r="G175" t="str">
            <v>COMM&amp;IND ANC</v>
          </cell>
          <cell r="H175" t="str">
            <v>A</v>
          </cell>
        </row>
        <row r="176">
          <cell r="C176" t="str">
            <v>CIAS PILOT-PROGRAM MARKETING-2009-11</v>
          </cell>
          <cell r="D176" t="str">
            <v>10847</v>
          </cell>
          <cell r="E176" t="str">
            <v>Emerging Markets - Demand Response</v>
          </cell>
          <cell r="F176" t="str">
            <v>DREBA2009-11</v>
          </cell>
          <cell r="G176" t="str">
            <v>COMM&amp;IND ANC</v>
          </cell>
          <cell r="H176" t="str">
            <v>A</v>
          </cell>
        </row>
        <row r="177">
          <cell r="C177" t="str">
            <v>CIAS PILOT-INCENTIVE PAYMENTS-2009-11</v>
          </cell>
          <cell r="D177" t="str">
            <v>10847</v>
          </cell>
          <cell r="E177" t="str">
            <v>Emerging Markets - Demand Response</v>
          </cell>
          <cell r="F177" t="str">
            <v>DREBA2009-11</v>
          </cell>
          <cell r="G177" t="str">
            <v>COMM&amp;IND ANC</v>
          </cell>
          <cell r="H177" t="str">
            <v>C</v>
          </cell>
        </row>
        <row r="178">
          <cell r="C178" t="str">
            <v>CIAS PILOT-DATA RETR &amp; SVCS-2009-11</v>
          </cell>
          <cell r="D178" t="str">
            <v>10847</v>
          </cell>
          <cell r="E178" t="str">
            <v>Emerging Markets - Demand Response</v>
          </cell>
          <cell r="F178" t="str">
            <v>DREBA2009-11</v>
          </cell>
          <cell r="G178" t="str">
            <v>COMM&amp;IND ANC</v>
          </cell>
          <cell r="H178" t="str">
            <v>A</v>
          </cell>
        </row>
        <row r="179">
          <cell r="C179" t="str">
            <v>IDSM-M&amp;O DR WEBSITE DEVEL-2009-11</v>
          </cell>
          <cell r="D179" t="str">
            <v>10847</v>
          </cell>
          <cell r="E179" t="str">
            <v>Emerging Markets - Demand Response</v>
          </cell>
          <cell r="F179" t="str">
            <v>DREBA2009-11</v>
          </cell>
          <cell r="G179" t="str">
            <v>DR CORE MKT</v>
          </cell>
          <cell r="H179" t="str">
            <v>A</v>
          </cell>
        </row>
        <row r="180">
          <cell r="C180" t="str">
            <v>IDSM-M&amp;O DR 3P REFERRAL-2009-11</v>
          </cell>
          <cell r="D180" t="str">
            <v>10847</v>
          </cell>
          <cell r="E180" t="str">
            <v>Emerging Markets - Demand Response</v>
          </cell>
          <cell r="F180" t="str">
            <v>DREBA2009-11</v>
          </cell>
          <cell r="G180" t="str">
            <v>DR CORE MKT</v>
          </cell>
          <cell r="H180" t="str">
            <v>A</v>
          </cell>
        </row>
        <row r="181">
          <cell r="C181" t="str">
            <v>PEAKCHOICE-DATA RETRIEVAL &amp; SVCS-2009-11</v>
          </cell>
          <cell r="D181" t="str">
            <v>12835</v>
          </cell>
          <cell r="E181" t="str">
            <v>Demand Response Operations</v>
          </cell>
          <cell r="F181" t="str">
            <v>DREBA2009-11</v>
          </cell>
          <cell r="G181" t="str">
            <v>PEAK CHOICE</v>
          </cell>
          <cell r="H181" t="str">
            <v>A</v>
          </cell>
        </row>
        <row r="182">
          <cell r="C182" t="str">
            <v>CORE DR TRAINING-VENDORS-2009-11</v>
          </cell>
          <cell r="D182" t="str">
            <v>10847</v>
          </cell>
          <cell r="E182" t="str">
            <v>Emerging Markets - Demand Response</v>
          </cell>
          <cell r="F182" t="str">
            <v>DREBA2009-11</v>
          </cell>
          <cell r="G182" t="str">
            <v>DR CORE E&amp;T</v>
          </cell>
          <cell r="H182" t="str">
            <v>A</v>
          </cell>
        </row>
        <row r="183">
          <cell r="C183" t="str">
            <v>CORE DR EDUCATION-VENDORS-2009-11</v>
          </cell>
          <cell r="D183" t="str">
            <v>10847</v>
          </cell>
          <cell r="E183" t="str">
            <v>Emerging Markets - Demand Response</v>
          </cell>
          <cell r="F183" t="str">
            <v>DREBA2009-11</v>
          </cell>
          <cell r="G183" t="str">
            <v>DR CORE E&amp;T</v>
          </cell>
          <cell r="H183" t="str">
            <v>A</v>
          </cell>
        </row>
        <row r="184">
          <cell r="C184" t="str">
            <v>IDSM-INTEGRTD M&amp;O-PROG MGMT-2009-11</v>
          </cell>
          <cell r="D184" t="str">
            <v>10847</v>
          </cell>
          <cell r="E184" t="str">
            <v>Emerging Markets - Demand Response</v>
          </cell>
          <cell r="F184" t="str">
            <v>DREBA2009-11</v>
          </cell>
          <cell r="G184" t="str">
            <v>INTGRTED MKT</v>
          </cell>
          <cell r="H184" t="str">
            <v>A</v>
          </cell>
        </row>
        <row r="185">
          <cell r="C185" t="str">
            <v>IDSM-INTEGRTD ET-PROG MGMT-2009-11</v>
          </cell>
          <cell r="D185" t="str">
            <v>13772</v>
          </cell>
          <cell r="E185" t="str">
            <v>Education Centers</v>
          </cell>
          <cell r="F185" t="str">
            <v>DREBA2009-11</v>
          </cell>
          <cell r="G185" t="str">
            <v>INTGRTED E&amp;T</v>
          </cell>
          <cell r="H185" t="str">
            <v>A</v>
          </cell>
        </row>
        <row r="186">
          <cell r="C186" t="str">
            <v>PEAKCHOICE-PROG MKTG-OTHER LABOR-2009-11</v>
          </cell>
          <cell r="D186" t="str">
            <v>12835</v>
          </cell>
          <cell r="E186" t="str">
            <v>Demand Response Operations</v>
          </cell>
          <cell r="F186" t="str">
            <v>DREBA2009-11</v>
          </cell>
          <cell r="G186" t="str">
            <v>PEAK CHOICE</v>
          </cell>
          <cell r="H186" t="str">
            <v>A</v>
          </cell>
        </row>
        <row r="187">
          <cell r="C187" t="str">
            <v>IDSM-DR SERVICE&amp;SALES INCENTIVE-2009-11</v>
          </cell>
          <cell r="D187" t="str">
            <v>10847</v>
          </cell>
          <cell r="E187" t="str">
            <v>Emerging Markets - Demand Response</v>
          </cell>
          <cell r="F187" t="str">
            <v>DREBA2009-11</v>
          </cell>
          <cell r="G187" t="str">
            <v>DR CORE MKT</v>
          </cell>
          <cell r="H187" t="str">
            <v>A</v>
          </cell>
        </row>
        <row r="188">
          <cell r="C188" t="str">
            <v>IDSM-SF POWER CONTRACTS-2009-11</v>
          </cell>
          <cell r="D188" t="str">
            <v>10847</v>
          </cell>
          <cell r="E188" t="str">
            <v>Emerging Markets - Demand Response</v>
          </cell>
          <cell r="F188" t="str">
            <v>DREBA2009-11</v>
          </cell>
          <cell r="G188" t="str">
            <v>DR CORE MKT</v>
          </cell>
          <cell r="H188" t="str">
            <v>A</v>
          </cell>
        </row>
        <row r="189">
          <cell r="C189" t="str">
            <v>IDSM-INTEGRTD E&amp;T-PROG MARKETING-2009-11</v>
          </cell>
          <cell r="D189" t="str">
            <v>10847</v>
          </cell>
          <cell r="E189" t="str">
            <v>Emerging Markets - Demand Response</v>
          </cell>
          <cell r="F189" t="str">
            <v>DREBA2009-11</v>
          </cell>
          <cell r="G189" t="str">
            <v>INTGRTED E&amp;T</v>
          </cell>
          <cell r="H189" t="str">
            <v>A</v>
          </cell>
        </row>
        <row r="190">
          <cell r="C190" t="str">
            <v>IDSM-INTEGRTD M&amp;O-PROG MKTG-2009-11</v>
          </cell>
          <cell r="D190" t="str">
            <v>10847</v>
          </cell>
          <cell r="E190" t="str">
            <v>Emerging Markets - Demand Response</v>
          </cell>
          <cell r="F190" t="str">
            <v>DREBA2009-11</v>
          </cell>
          <cell r="G190" t="str">
            <v>INTGRTED MKT</v>
          </cell>
          <cell r="H190" t="str">
            <v>A</v>
          </cell>
        </row>
        <row r="191">
          <cell r="C191" t="str">
            <v>IDSM-INTEGRTD M&amp;O-SUPP SVCS-2009-11</v>
          </cell>
          <cell r="D191" t="str">
            <v>10847</v>
          </cell>
          <cell r="E191" t="str">
            <v>Emerging Markets - Demand Response</v>
          </cell>
          <cell r="F191" t="str">
            <v>DREBA2009-11</v>
          </cell>
          <cell r="G191" t="str">
            <v>INTGRTED MKT</v>
          </cell>
          <cell r="H191" t="str">
            <v>A</v>
          </cell>
        </row>
        <row r="192">
          <cell r="C192" t="str">
            <v>PEAKCHOICE-DR AS SPECIALISTS-2009-11</v>
          </cell>
          <cell r="D192" t="str">
            <v>12835</v>
          </cell>
          <cell r="E192" t="str">
            <v>Demand Response Operations</v>
          </cell>
          <cell r="F192" t="str">
            <v>DREBA2009-11</v>
          </cell>
          <cell r="G192" t="str">
            <v>PEAK CHOICE</v>
          </cell>
          <cell r="H192" t="str">
            <v>A</v>
          </cell>
        </row>
        <row r="193">
          <cell r="C193" t="str">
            <v>DBP-DR AS SPECIALISTS-2009-11</v>
          </cell>
          <cell r="D193" t="str">
            <v>12835</v>
          </cell>
          <cell r="E193" t="str">
            <v>Demand Response Operations</v>
          </cell>
          <cell r="F193" t="str">
            <v>DREBA2009-11</v>
          </cell>
          <cell r="G193" t="str">
            <v>DEMAND BIDD</v>
          </cell>
          <cell r="H193" t="str">
            <v>A</v>
          </cell>
        </row>
        <row r="194">
          <cell r="C194" t="str">
            <v>CPP-DR AS SPECIALIST-2009-11</v>
          </cell>
          <cell r="D194" t="str">
            <v>12835</v>
          </cell>
          <cell r="E194" t="str">
            <v>Demand Response Operations</v>
          </cell>
          <cell r="F194" t="str">
            <v>DREBA2009-11</v>
          </cell>
          <cell r="G194" t="str">
            <v>CR PEAK PRIC</v>
          </cell>
          <cell r="H194" t="str">
            <v>A</v>
          </cell>
        </row>
        <row r="195">
          <cell r="C195" t="str">
            <v>BIP-DR AS SPECIALIST-2009-11</v>
          </cell>
          <cell r="D195" t="str">
            <v>12835</v>
          </cell>
          <cell r="E195" t="str">
            <v>Demand Response Operations</v>
          </cell>
          <cell r="F195" t="str">
            <v>DREBA2009-11</v>
          </cell>
          <cell r="G195" t="str">
            <v>BASEINTERRUP</v>
          </cell>
          <cell r="H195" t="str">
            <v>A</v>
          </cell>
        </row>
        <row r="196">
          <cell r="C196" t="str">
            <v>M&amp;E-CPP/BIP 2009 PROCESS EVALUATION-A</v>
          </cell>
          <cell r="D196" t="str">
            <v>13982</v>
          </cell>
          <cell r="E196" t="str">
            <v>DR Policy-Planning &amp; Analysis</v>
          </cell>
          <cell r="F196" t="str">
            <v>DREBA2009-11</v>
          </cell>
          <cell r="G196" t="str">
            <v>EM&amp;V_01</v>
          </cell>
          <cell r="H196" t="str">
            <v>A</v>
          </cell>
        </row>
        <row r="197">
          <cell r="C197" t="str">
            <v>DR ENROLLMENT ENHANCEMENTS - 2009-11</v>
          </cell>
          <cell r="D197" t="str">
            <v>12835</v>
          </cell>
          <cell r="E197" t="str">
            <v>Demand Response Operations</v>
          </cell>
          <cell r="F197" t="str">
            <v>DREBA2009-11</v>
          </cell>
          <cell r="G197" t="str">
            <v>DR ONLN EROL</v>
          </cell>
          <cell r="H197" t="str">
            <v>A</v>
          </cell>
        </row>
        <row r="198">
          <cell r="C198" t="str">
            <v>DRE-IT PROJ DEVELOPMENT - PH 3-2009-11</v>
          </cell>
          <cell r="D198" t="str">
            <v>12835</v>
          </cell>
          <cell r="E198" t="str">
            <v>Demand Response Operations</v>
          </cell>
          <cell r="F198" t="str">
            <v>DREBA2009-11</v>
          </cell>
          <cell r="G198" t="str">
            <v>DR ONLN EROL</v>
          </cell>
          <cell r="H198" t="str">
            <v>A</v>
          </cell>
        </row>
        <row r="199">
          <cell r="C199" t="str">
            <v>M&amp;E-DR 2010-20 RES ENROLLMENT FORECAST-A</v>
          </cell>
          <cell r="D199" t="str">
            <v>13982</v>
          </cell>
          <cell r="E199" t="str">
            <v>DR Policy-Planning &amp; Analysis</v>
          </cell>
          <cell r="F199" t="str">
            <v>DREBA2009-11</v>
          </cell>
          <cell r="G199" t="str">
            <v>EM&amp;V_01</v>
          </cell>
          <cell r="H199" t="str">
            <v>A</v>
          </cell>
        </row>
        <row r="200">
          <cell r="C200" t="str">
            <v>TECH INCENT-SVC &amp; SALES SUP-2009-11</v>
          </cell>
          <cell r="D200" t="str">
            <v>10847</v>
          </cell>
          <cell r="E200" t="str">
            <v>Emerging Markets - Demand Response</v>
          </cell>
          <cell r="F200" t="str">
            <v>DREBA2009-11</v>
          </cell>
          <cell r="G200" t="str">
            <v>TECHNOL INCV</v>
          </cell>
          <cell r="H200" t="str">
            <v>A</v>
          </cell>
        </row>
        <row r="201">
          <cell r="C201" t="str">
            <v>INTEGRTD AUDITS-SVC &amp; SALES SUP-2009-11</v>
          </cell>
          <cell r="D201" t="str">
            <v>10847</v>
          </cell>
          <cell r="E201" t="str">
            <v>Emerging Markets - Demand Response</v>
          </cell>
          <cell r="F201" t="str">
            <v>DREBA2009-11</v>
          </cell>
          <cell r="G201" t="str">
            <v>INTG ENE AUD</v>
          </cell>
          <cell r="H201" t="str">
            <v>A</v>
          </cell>
        </row>
        <row r="202">
          <cell r="C202" t="str">
            <v>AUTO DR-SVC &amp; SALES SUPPORT-2009-11</v>
          </cell>
          <cell r="D202" t="str">
            <v>10847</v>
          </cell>
          <cell r="E202" t="str">
            <v>Emerging Markets - Demand Response</v>
          </cell>
          <cell r="F202" t="str">
            <v>DREBA2009-11</v>
          </cell>
          <cell r="G202" t="str">
            <v>AUTO DR</v>
          </cell>
          <cell r="H202" t="str">
            <v>A</v>
          </cell>
        </row>
        <row r="203">
          <cell r="C203" t="str">
            <v>DRE-SVC &amp; SALES SUPPORT-2009-11</v>
          </cell>
          <cell r="D203" t="str">
            <v>12835</v>
          </cell>
          <cell r="E203" t="str">
            <v>Demand Response Operations</v>
          </cell>
          <cell r="F203" t="str">
            <v>DREBA2009-11</v>
          </cell>
          <cell r="G203" t="str">
            <v>DR ONLN EROL</v>
          </cell>
          <cell r="H203" t="str">
            <v>A</v>
          </cell>
        </row>
        <row r="204">
          <cell r="C204" t="str">
            <v>CIIR PILOT-PROGRAM MANAGEMENT</v>
          </cell>
          <cell r="D204" t="str">
            <v>10847</v>
          </cell>
          <cell r="E204" t="str">
            <v>Emerging Markets - Demand Response</v>
          </cell>
          <cell r="F204" t="str">
            <v>DREBA2009-11</v>
          </cell>
          <cell r="G204" t="str">
            <v>C&amp;I INTM RSC</v>
          </cell>
          <cell r="H204" t="str">
            <v>A</v>
          </cell>
        </row>
        <row r="205">
          <cell r="C205" t="str">
            <v>CIIR PILOT-PROGRAM MARKETING</v>
          </cell>
          <cell r="D205" t="str">
            <v>10847</v>
          </cell>
          <cell r="E205" t="str">
            <v>Emerging Markets - Demand Response</v>
          </cell>
          <cell r="F205" t="str">
            <v>DREBA2009-11</v>
          </cell>
          <cell r="G205" t="str">
            <v>C&amp;I INTM RSC</v>
          </cell>
          <cell r="H205" t="str">
            <v>A</v>
          </cell>
        </row>
        <row r="206">
          <cell r="C206" t="str">
            <v>CIIR PILOT-INCENTIVE PAYMENTS</v>
          </cell>
          <cell r="D206" t="str">
            <v>13983</v>
          </cell>
          <cell r="E206" t="str">
            <v>Emerging Information Products &amp; Platform</v>
          </cell>
          <cell r="F206" t="str">
            <v>DREBA2009-11</v>
          </cell>
          <cell r="G206" t="str">
            <v>C&amp;I INTM RSC</v>
          </cell>
          <cell r="H206" t="str">
            <v>C</v>
          </cell>
        </row>
        <row r="207">
          <cell r="C207" t="str">
            <v>CIIR PILOT-EQUIPMENT MAINT</v>
          </cell>
          <cell r="D207" t="str">
            <v>13983</v>
          </cell>
          <cell r="E207" t="str">
            <v>Emerging Information Products &amp; Platform</v>
          </cell>
          <cell r="F207" t="str">
            <v>DREBA2009-11</v>
          </cell>
          <cell r="G207" t="str">
            <v>C&amp;I INTM RSC</v>
          </cell>
          <cell r="H207" t="str">
            <v>A</v>
          </cell>
        </row>
        <row r="208">
          <cell r="C208" t="str">
            <v>CIIR PILOT-DATA RETR &amp; SVCS</v>
          </cell>
          <cell r="D208" t="str">
            <v>13983</v>
          </cell>
          <cell r="E208" t="str">
            <v>Emerging Information Products &amp; Platform</v>
          </cell>
          <cell r="F208" t="str">
            <v>DREBA2009-11</v>
          </cell>
          <cell r="G208" t="str">
            <v>C&amp;I INTM RSC</v>
          </cell>
          <cell r="H208" t="str">
            <v>A</v>
          </cell>
        </row>
        <row r="209">
          <cell r="C209" t="str">
            <v>CIIR PILOT-BILLING SUPPORT</v>
          </cell>
          <cell r="D209" t="str">
            <v>13983</v>
          </cell>
          <cell r="E209" t="str">
            <v>Emerging Information Products &amp; Platform</v>
          </cell>
          <cell r="F209" t="str">
            <v>DREBA2009-11</v>
          </cell>
          <cell r="G209" t="str">
            <v>C&amp;I INTM RSC</v>
          </cell>
          <cell r="H209" t="str">
            <v>A</v>
          </cell>
        </row>
        <row r="210">
          <cell r="C210" t="str">
            <v>M&amp;E-RES TOU 2009 EX-P 2010-20 EX-A LD IM</v>
          </cell>
          <cell r="D210" t="str">
            <v>13768</v>
          </cell>
          <cell r="E210" t="str">
            <v>EM&amp;V</v>
          </cell>
          <cell r="F210" t="str">
            <v>DREBA2009-11</v>
          </cell>
          <cell r="G210" t="str">
            <v>EM&amp;V_01</v>
          </cell>
          <cell r="H210" t="str">
            <v>A</v>
          </cell>
        </row>
        <row r="211">
          <cell r="C211" t="str">
            <v>M&amp;E-AMP/CBP STWD 09 EX-P 2010-20 EX-A LI</v>
          </cell>
          <cell r="D211" t="str">
            <v>13768</v>
          </cell>
          <cell r="E211" t="str">
            <v>EM&amp;V</v>
          </cell>
          <cell r="F211" t="str">
            <v>DREBA2009-11</v>
          </cell>
          <cell r="G211" t="str">
            <v>EM&amp;V_01</v>
          </cell>
          <cell r="H211" t="str">
            <v>A</v>
          </cell>
        </row>
        <row r="212">
          <cell r="C212" t="str">
            <v>M&amp;E-BIP STWD 2009 EX-P/2010-20 EX-A LD I</v>
          </cell>
          <cell r="D212" t="str">
            <v>13768</v>
          </cell>
          <cell r="E212" t="str">
            <v>EM&amp;V</v>
          </cell>
          <cell r="F212" t="str">
            <v>DREBA2009-11</v>
          </cell>
          <cell r="G212" t="str">
            <v>EM&amp;V_01</v>
          </cell>
          <cell r="H212" t="str">
            <v>A</v>
          </cell>
        </row>
        <row r="213">
          <cell r="C213" t="str">
            <v>M&amp;E-CPP/PDP STWD 09 EX-P/2010-20 EX-A LI</v>
          </cell>
          <cell r="D213" t="str">
            <v>13768</v>
          </cell>
          <cell r="E213" t="str">
            <v>EM&amp;V</v>
          </cell>
          <cell r="F213" t="str">
            <v>DREBA2009-11</v>
          </cell>
          <cell r="G213" t="str">
            <v>EM&amp;V_01</v>
          </cell>
          <cell r="H213" t="str">
            <v>A</v>
          </cell>
        </row>
        <row r="214">
          <cell r="C214" t="str">
            <v>M&amp;E-DBP STWD 2009 EX-P/2010-20 EX-A LD I</v>
          </cell>
          <cell r="D214" t="str">
            <v>13768</v>
          </cell>
          <cell r="E214" t="str">
            <v>EM&amp;V</v>
          </cell>
          <cell r="F214" t="str">
            <v>DREBA2009-11</v>
          </cell>
          <cell r="G214" t="str">
            <v>EM&amp;V_01</v>
          </cell>
          <cell r="H214" t="str">
            <v>A</v>
          </cell>
        </row>
        <row r="215">
          <cell r="C215" t="str">
            <v>M&amp;E-PKCHOICE 2009 EX-P/2010-20 EX-A LD I</v>
          </cell>
          <cell r="D215" t="str">
            <v>13768</v>
          </cell>
          <cell r="E215" t="str">
            <v>EM&amp;V</v>
          </cell>
          <cell r="F215" t="str">
            <v>DREBA2009-11</v>
          </cell>
          <cell r="G215" t="str">
            <v>EM&amp;V_01</v>
          </cell>
          <cell r="H215" t="str">
            <v>A</v>
          </cell>
        </row>
        <row r="216">
          <cell r="C216" t="str">
            <v>M&amp;E-NON-RES TOU 09 EX-P/2010-20 EX-A LI</v>
          </cell>
          <cell r="D216" t="str">
            <v>13768</v>
          </cell>
          <cell r="E216" t="str">
            <v>EM&amp;V</v>
          </cell>
          <cell r="F216" t="str">
            <v>DREBA2009-11</v>
          </cell>
          <cell r="G216" t="str">
            <v>EM&amp;V_01</v>
          </cell>
          <cell r="H216" t="str">
            <v>A</v>
          </cell>
        </row>
        <row r="217">
          <cell r="C217" t="str">
            <v>M&amp;E-NON-RES ENROLLMENT FORECAST 2010-20</v>
          </cell>
          <cell r="D217" t="str">
            <v>13768</v>
          </cell>
          <cell r="E217" t="str">
            <v>EM&amp;V</v>
          </cell>
          <cell r="F217" t="str">
            <v>DREBA2009-11</v>
          </cell>
          <cell r="G217" t="str">
            <v>EM&amp;V_01</v>
          </cell>
          <cell r="H217" t="str">
            <v>A</v>
          </cell>
        </row>
        <row r="218">
          <cell r="C218" t="str">
            <v>M&amp;E-DR PORTFOLIO REPORT</v>
          </cell>
          <cell r="D218" t="str">
            <v>13768</v>
          </cell>
          <cell r="E218" t="str">
            <v>EM&amp;V</v>
          </cell>
          <cell r="F218" t="str">
            <v>DREBA2009-11</v>
          </cell>
          <cell r="G218" t="str">
            <v>EM&amp;V_01</v>
          </cell>
          <cell r="H218" t="str">
            <v>A</v>
          </cell>
        </row>
        <row r="219">
          <cell r="C219" t="str">
            <v>M&amp;E-PLS 2009 EX-P/2010-20 EX-A LD IMP</v>
          </cell>
          <cell r="D219" t="str">
            <v>13768</v>
          </cell>
          <cell r="E219" t="str">
            <v>EM&amp;V</v>
          </cell>
          <cell r="F219" t="str">
            <v>DREBA2009-11</v>
          </cell>
          <cell r="G219" t="str">
            <v>EM&amp;V_01</v>
          </cell>
          <cell r="H219" t="str">
            <v>A</v>
          </cell>
        </row>
        <row r="220">
          <cell r="C220" t="str">
            <v>PHEV/EV PILOT-PROGRAM MANAGEMENT</v>
          </cell>
          <cell r="D220" t="str">
            <v>11168</v>
          </cell>
          <cell r="E220" t="str">
            <v>Core Products - Clean Air Transportation</v>
          </cell>
          <cell r="F220" t="str">
            <v>DREBA2009-11</v>
          </cell>
          <cell r="G220" t="str">
            <v>PHEV/EV PILO</v>
          </cell>
          <cell r="H220" t="str">
            <v>A</v>
          </cell>
        </row>
        <row r="221">
          <cell r="C221" t="str">
            <v>PHEV/EV PILOT-EQUIPMENT</v>
          </cell>
          <cell r="D221" t="str">
            <v>11168</v>
          </cell>
          <cell r="E221" t="str">
            <v>Core Products - Clean Air Transportation</v>
          </cell>
          <cell r="F221" t="str">
            <v>DREBA2009-11</v>
          </cell>
          <cell r="G221" t="str">
            <v>PHEV/EV PILO</v>
          </cell>
          <cell r="H221" t="str">
            <v>A</v>
          </cell>
        </row>
        <row r="222">
          <cell r="C222" t="str">
            <v>PHEV/EV PILOT-FIELD SUPPORT</v>
          </cell>
          <cell r="D222" t="str">
            <v>11168</v>
          </cell>
          <cell r="E222" t="str">
            <v>Core Products - Clean Air Transportation</v>
          </cell>
          <cell r="F222" t="str">
            <v>DREBA2009-11</v>
          </cell>
          <cell r="G222" t="str">
            <v>PHEV/EV PILO</v>
          </cell>
          <cell r="H222" t="str">
            <v>C</v>
          </cell>
        </row>
        <row r="223">
          <cell r="C223" t="str">
            <v>TI-NEW CNST CUST INC PAY PROC-IPC 09-11</v>
          </cell>
          <cell r="D223" t="str">
            <v>10847</v>
          </cell>
          <cell r="E223" t="str">
            <v>Emerging Markets - Demand Response</v>
          </cell>
          <cell r="F223" t="str">
            <v>DREBA2009-11</v>
          </cell>
          <cell r="G223" t="str">
            <v>TECHNOL INCV</v>
          </cell>
          <cell r="H223" t="str">
            <v>A</v>
          </cell>
        </row>
        <row r="224">
          <cell r="C224" t="str">
            <v>TI-NEW CNST CUST INCENTIVE PAYMTS 09-11</v>
          </cell>
          <cell r="D224" t="str">
            <v>10847</v>
          </cell>
          <cell r="E224" t="str">
            <v>Emerging Markets - Demand Response</v>
          </cell>
          <cell r="F224" t="str">
            <v>DREBA2009-11</v>
          </cell>
          <cell r="G224" t="str">
            <v>TECHNOL INCV</v>
          </cell>
          <cell r="H224" t="str">
            <v>C</v>
          </cell>
        </row>
        <row r="225">
          <cell r="C225" t="str">
            <v>TI-NEW CNST MDSS ISTS APPL DEV 09-11</v>
          </cell>
          <cell r="D225" t="str">
            <v>10847</v>
          </cell>
          <cell r="E225" t="str">
            <v>Emerging Markets - Demand Response</v>
          </cell>
          <cell r="F225" t="str">
            <v>DREBA2009-11</v>
          </cell>
          <cell r="G225" t="str">
            <v>TECHNOL INCV</v>
          </cell>
          <cell r="H225" t="str">
            <v>A</v>
          </cell>
        </row>
        <row r="226">
          <cell r="C226" t="str">
            <v>TI-NEW CNST MDSS ISTS O&amp;M 09-11</v>
          </cell>
          <cell r="D226" t="str">
            <v>10847</v>
          </cell>
          <cell r="E226" t="str">
            <v>Emerging Markets - Demand Response</v>
          </cell>
          <cell r="F226" t="str">
            <v>DREBA2009-11</v>
          </cell>
          <cell r="G226" t="str">
            <v>TECHNOL INCV</v>
          </cell>
          <cell r="H226" t="str">
            <v>A</v>
          </cell>
        </row>
        <row r="227">
          <cell r="C227" t="str">
            <v>TI-NEW CNST PROGRAM MGMT 09-11</v>
          </cell>
          <cell r="D227" t="str">
            <v>10847</v>
          </cell>
          <cell r="E227" t="str">
            <v>Emerging Markets - Demand Response</v>
          </cell>
          <cell r="F227" t="str">
            <v>DREBA2009-11</v>
          </cell>
          <cell r="G227" t="str">
            <v>TECHNOL INCV</v>
          </cell>
          <cell r="H227" t="str">
            <v>A</v>
          </cell>
        </row>
        <row r="228">
          <cell r="C228" t="str">
            <v>TI-NEW CNST PROGRAM MKTG 09-11</v>
          </cell>
          <cell r="D228" t="str">
            <v>10847</v>
          </cell>
          <cell r="E228" t="str">
            <v>Emerging Markets - Demand Response</v>
          </cell>
          <cell r="F228" t="str">
            <v>DREBA2009-11</v>
          </cell>
          <cell r="G228" t="str">
            <v>TECHNOL INCV</v>
          </cell>
          <cell r="H228" t="str">
            <v>A</v>
          </cell>
        </row>
        <row r="229">
          <cell r="C229" t="str">
            <v>TI-NEW CNST ADMIN DESIGN ACTV 09-11</v>
          </cell>
          <cell r="D229" t="str">
            <v>10847</v>
          </cell>
          <cell r="E229" t="str">
            <v>Emerging Markets - Demand Response</v>
          </cell>
          <cell r="F229" t="str">
            <v>DREBA2009-11</v>
          </cell>
          <cell r="G229" t="str">
            <v>TECHNOL INCV</v>
          </cell>
          <cell r="H229" t="str">
            <v>A</v>
          </cell>
        </row>
        <row r="230">
          <cell r="C230" t="str">
            <v>IDSM M&amp;O-SERVICE &amp; SALES OUTREACH-09-11</v>
          </cell>
          <cell r="D230" t="str">
            <v>10847</v>
          </cell>
          <cell r="E230" t="str">
            <v>Emerging Markets - Demand Response</v>
          </cell>
          <cell r="F230" t="str">
            <v>DREBA2009-11</v>
          </cell>
          <cell r="G230" t="str">
            <v>DR CORE MKT</v>
          </cell>
          <cell r="H230" t="str">
            <v>A</v>
          </cell>
        </row>
        <row r="231">
          <cell r="C231" t="str">
            <v>M&amp;E - TI 2009+</v>
          </cell>
          <cell r="D231" t="str">
            <v>13768</v>
          </cell>
          <cell r="E231" t="str">
            <v>EM&amp;V</v>
          </cell>
          <cell r="F231" t="str">
            <v>DREBA2009-11</v>
          </cell>
          <cell r="G231" t="str">
            <v>EM&amp;V_01</v>
          </cell>
          <cell r="H231" t="str">
            <v>A</v>
          </cell>
        </row>
        <row r="232">
          <cell r="C232" t="str">
            <v>M&amp;E - AUTO DR 2009+</v>
          </cell>
          <cell r="D232" t="str">
            <v>13768</v>
          </cell>
          <cell r="E232" t="str">
            <v>EM&amp;V</v>
          </cell>
          <cell r="F232" t="str">
            <v>DREBA2009-11</v>
          </cell>
          <cell r="G232" t="str">
            <v>EM&amp;V_01</v>
          </cell>
          <cell r="H232" t="str">
            <v>A</v>
          </cell>
        </row>
        <row r="233">
          <cell r="C233" t="str">
            <v>M&amp;E-OTHER STATEEVAL &amp; DEV RES 2009+</v>
          </cell>
          <cell r="D233" t="str">
            <v>13768</v>
          </cell>
          <cell r="E233" t="str">
            <v>EM&amp;V</v>
          </cell>
          <cell r="F233" t="str">
            <v>DREBA2009-11</v>
          </cell>
          <cell r="G233" t="str">
            <v>EM&amp;V_01</v>
          </cell>
          <cell r="H233" t="str">
            <v>A</v>
          </cell>
        </row>
        <row r="234">
          <cell r="C234" t="str">
            <v>M&amp;E-DR LI PROTOCOLS DEV &amp; FORC 2009+</v>
          </cell>
          <cell r="D234" t="str">
            <v>13768</v>
          </cell>
          <cell r="E234" t="str">
            <v>EM&amp;V</v>
          </cell>
          <cell r="F234" t="str">
            <v>DREBA2009-11</v>
          </cell>
          <cell r="G234" t="str">
            <v>EM&amp;V_01</v>
          </cell>
          <cell r="H234" t="str">
            <v>A</v>
          </cell>
        </row>
        <row r="235">
          <cell r="C235" t="str">
            <v>AMP - DR AS SPECIALISTS - 2010-11</v>
          </cell>
          <cell r="D235" t="str">
            <v>12835</v>
          </cell>
          <cell r="E235" t="str">
            <v>Demand Response Operations</v>
          </cell>
          <cell r="F235" t="str">
            <v>DREBA2009-11</v>
          </cell>
          <cell r="G235" t="str">
            <v>AGGR MAN PFO</v>
          </cell>
          <cell r="H235" t="str">
            <v>A</v>
          </cell>
        </row>
        <row r="236">
          <cell r="C236" t="str">
            <v>IDSM SUPPORT-PROG MGMT-2009-11</v>
          </cell>
          <cell r="D236" t="str">
            <v>10847</v>
          </cell>
          <cell r="E236" t="str">
            <v>Emerging Markets - Demand Response</v>
          </cell>
          <cell r="F236" t="str">
            <v>DREBA2009-11</v>
          </cell>
          <cell r="G236" t="str">
            <v>IDSM SUPP CL</v>
          </cell>
          <cell r="H236" t="str">
            <v>A</v>
          </cell>
        </row>
        <row r="237">
          <cell r="C237" t="str">
            <v>IDSM SUPPORT-PROG SVCS-2009-11</v>
          </cell>
          <cell r="D237" t="str">
            <v>10847</v>
          </cell>
          <cell r="E237" t="str">
            <v>Emerging Markets - Demand Response</v>
          </cell>
          <cell r="F237" t="str">
            <v>DREBA2009-11</v>
          </cell>
          <cell r="G237" t="str">
            <v>IDSM SUPP CL</v>
          </cell>
          <cell r="H237" t="str">
            <v>A</v>
          </cell>
        </row>
        <row r="238">
          <cell r="C238" t="str">
            <v>IDSM-INTGD SALES TRNG-PROG MGMT-2009-11</v>
          </cell>
          <cell r="D238" t="str">
            <v>10847</v>
          </cell>
          <cell r="E238" t="str">
            <v>Emerging Markets - Demand Response</v>
          </cell>
          <cell r="F238" t="str">
            <v>DREBA2009-11</v>
          </cell>
          <cell r="G238" t="str">
            <v>INTG SALES T</v>
          </cell>
          <cell r="H238" t="str">
            <v>A</v>
          </cell>
        </row>
        <row r="239">
          <cell r="C239" t="str">
            <v>CBP-IT APPL DEV-2009-11</v>
          </cell>
          <cell r="D239" t="str">
            <v>12835</v>
          </cell>
          <cell r="E239" t="str">
            <v>Demand Response Operations</v>
          </cell>
          <cell r="F239" t="str">
            <v>DREBA2009-11</v>
          </cell>
          <cell r="G239" t="str">
            <v>CAPACIT BIDD</v>
          </cell>
          <cell r="H239" t="str">
            <v>A</v>
          </cell>
        </row>
        <row r="240">
          <cell r="C240" t="str">
            <v>AMP-PDP DUAL PARTICIPTN STUDY-2009-11-A</v>
          </cell>
          <cell r="D240" t="str">
            <v>12835</v>
          </cell>
          <cell r="E240" t="str">
            <v>Demand Response Operations</v>
          </cell>
          <cell r="F240" t="str">
            <v>DREBA2009-11</v>
          </cell>
          <cell r="G240" t="str">
            <v>AGGR MAN PFO</v>
          </cell>
          <cell r="H240" t="str">
            <v>A</v>
          </cell>
        </row>
        <row r="241">
          <cell r="C241" t="str">
            <v>PHEV/EV PILOT - IT SUPPORT 2009-11-A</v>
          </cell>
          <cell r="D241" t="str">
            <v>11168</v>
          </cell>
          <cell r="E241" t="str">
            <v>Core Products - Clean Air Transportation</v>
          </cell>
          <cell r="F241" t="str">
            <v>DREBA2009-11</v>
          </cell>
          <cell r="G241" t="str">
            <v>PHEV/EV PILO</v>
          </cell>
          <cell r="H241" t="str">
            <v>A</v>
          </cell>
        </row>
        <row r="242">
          <cell r="C242" t="str">
            <v>M&amp;E-AMP/CBP STWD 10 EX-P 2011-21 EX-A LI</v>
          </cell>
          <cell r="D242" t="str">
            <v>13768</v>
          </cell>
          <cell r="E242" t="str">
            <v>EM&amp;V</v>
          </cell>
          <cell r="F242" t="str">
            <v>DREBA2009-11</v>
          </cell>
          <cell r="G242" t="str">
            <v>EM&amp;V_01</v>
          </cell>
          <cell r="H242" t="str">
            <v>A</v>
          </cell>
        </row>
        <row r="243">
          <cell r="C243" t="str">
            <v>M&amp;E-BIP STWD 2010 EX-P/2011-21 EX-A LD I</v>
          </cell>
          <cell r="D243" t="str">
            <v>13768</v>
          </cell>
          <cell r="E243" t="str">
            <v>EM&amp;V</v>
          </cell>
          <cell r="F243" t="str">
            <v>DREBA2009-11</v>
          </cell>
          <cell r="G243" t="str">
            <v>EM&amp;V_01</v>
          </cell>
          <cell r="H243" t="str">
            <v>A</v>
          </cell>
        </row>
        <row r="244">
          <cell r="C244" t="str">
            <v>M&amp;E-CPP/PDP STWD 10 EX-P/2011-21 EX-A LI</v>
          </cell>
          <cell r="D244" t="str">
            <v>13768</v>
          </cell>
          <cell r="E244" t="str">
            <v>EM&amp;V</v>
          </cell>
          <cell r="F244" t="str">
            <v>DREBA2009-11</v>
          </cell>
          <cell r="G244" t="str">
            <v>EM&amp;V_01</v>
          </cell>
          <cell r="H244" t="str">
            <v>A</v>
          </cell>
        </row>
        <row r="245">
          <cell r="C245" t="str">
            <v>M&amp;E-DBP STWD 2010 EX-P/2011-21 EX-A LD I</v>
          </cell>
          <cell r="D245" t="str">
            <v>13768</v>
          </cell>
          <cell r="E245" t="str">
            <v>EM&amp;V</v>
          </cell>
          <cell r="F245" t="str">
            <v>DREBA2009-11</v>
          </cell>
          <cell r="G245" t="str">
            <v>EM&amp;V_01</v>
          </cell>
          <cell r="H245" t="str">
            <v>A</v>
          </cell>
        </row>
        <row r="246">
          <cell r="C246" t="str">
            <v>M&amp;E-PKCHOICE 2010 EX-P/2011-21 EX-A LD I</v>
          </cell>
          <cell r="D246" t="str">
            <v>13768</v>
          </cell>
          <cell r="E246" t="str">
            <v>EM&amp;V</v>
          </cell>
          <cell r="F246" t="str">
            <v>DREBA2009-11</v>
          </cell>
          <cell r="G246" t="str">
            <v>EM&amp;V_01</v>
          </cell>
          <cell r="H246" t="str">
            <v>A</v>
          </cell>
        </row>
        <row r="247">
          <cell r="C247" t="str">
            <v>M&amp;E- HIGH VARIABLE LOAD CUSTOMER STUDY</v>
          </cell>
          <cell r="D247" t="str">
            <v>13768</v>
          </cell>
          <cell r="E247" t="str">
            <v>EM&amp;V</v>
          </cell>
          <cell r="F247" t="str">
            <v>DREBA2009-11</v>
          </cell>
          <cell r="G247" t="str">
            <v>EM&amp;V_01</v>
          </cell>
          <cell r="H247" t="str">
            <v>A</v>
          </cell>
        </row>
        <row r="248">
          <cell r="C248" t="str">
            <v>M&amp;E-NON-RES TOU 10 EX-P/2011-21 EX-A LI</v>
          </cell>
          <cell r="D248" t="str">
            <v>13768</v>
          </cell>
          <cell r="E248" t="str">
            <v>EM&amp;V</v>
          </cell>
          <cell r="F248" t="str">
            <v>DREBA2009-11</v>
          </cell>
          <cell r="G248" t="str">
            <v>EM&amp;V_01</v>
          </cell>
          <cell r="H248" t="str">
            <v>A</v>
          </cell>
        </row>
        <row r="249">
          <cell r="C249" t="str">
            <v>M&amp;E-NON-RES ENROLLMENT FORECAST 2011-21</v>
          </cell>
          <cell r="D249" t="str">
            <v>13768</v>
          </cell>
          <cell r="E249" t="str">
            <v>EM&amp;V</v>
          </cell>
          <cell r="F249" t="str">
            <v>DREBA2009-11</v>
          </cell>
          <cell r="G249" t="str">
            <v>EM&amp;V_01</v>
          </cell>
          <cell r="H249" t="str">
            <v>A</v>
          </cell>
        </row>
        <row r="250">
          <cell r="C250" t="str">
            <v>M&amp;E-PLS 2010 EX-P/2011-21 EX-A LD IMP</v>
          </cell>
          <cell r="D250" t="str">
            <v>13768</v>
          </cell>
          <cell r="E250" t="str">
            <v>EM&amp;V</v>
          </cell>
          <cell r="F250" t="str">
            <v>DREBA2009-11</v>
          </cell>
          <cell r="G250" t="str">
            <v>EM&amp;V_01</v>
          </cell>
          <cell r="H250" t="str">
            <v>A</v>
          </cell>
        </row>
        <row r="251">
          <cell r="C251" t="str">
            <v>IDSM DR AUDITS 10%</v>
          </cell>
          <cell r="D251" t="str">
            <v>14709</v>
          </cell>
          <cell r="E251" t="str">
            <v>Information Technology Products</v>
          </cell>
          <cell r="F251" t="str">
            <v>DREBA2009-11</v>
          </cell>
          <cell r="G251" t="str">
            <v>INTG ENE AUD</v>
          </cell>
          <cell r="H251" t="str">
            <v>A</v>
          </cell>
        </row>
        <row r="252">
          <cell r="C252" t="str">
            <v>AMP-VENDOR PAYMENTS-2009-11-A</v>
          </cell>
          <cell r="D252" t="str">
            <v>12835</v>
          </cell>
          <cell r="E252" t="str">
            <v>Demand Response Operations</v>
          </cell>
          <cell r="F252" t="str">
            <v>DREBA2009-11</v>
          </cell>
          <cell r="G252" t="str">
            <v>AGGR MAN PFO</v>
          </cell>
          <cell r="H252" t="str">
            <v>A</v>
          </cell>
        </row>
        <row r="253">
          <cell r="C253" t="str">
            <v>DREBA2009-11 INCT CUST INFO SYNCH/CONFIG</v>
          </cell>
          <cell r="D253" t="str">
            <v>12835</v>
          </cell>
          <cell r="E253" t="str">
            <v>Demand Response Operations</v>
          </cell>
          <cell r="F253" t="str">
            <v>DREBA2009-11</v>
          </cell>
          <cell r="G253" t="str">
            <v>INTERACT</v>
          </cell>
          <cell r="H253" t="str">
            <v>A</v>
          </cell>
        </row>
        <row r="254">
          <cell r="C254" t="str">
            <v>PTP STAFF-PDP TEAM (LG C&amp;I)</v>
          </cell>
          <cell r="D254" t="str">
            <v>10487</v>
          </cell>
          <cell r="E254" t="str">
            <v>Energy Trading Director-BLOCKED 2/10/04</v>
          </cell>
          <cell r="F254" t="str">
            <v>DREBA2009-11</v>
          </cell>
          <cell r="G254" t="str">
            <v>DR CORE MKT</v>
          </cell>
          <cell r="H254" t="str">
            <v>A</v>
          </cell>
        </row>
        <row r="255">
          <cell r="C255" t="str">
            <v>A&amp;E (SOLUTIONS MARKETING)</v>
          </cell>
          <cell r="D255" t="str">
            <v>14804</v>
          </cell>
          <cell r="E255" t="str">
            <v>PDP Solutions Marketing</v>
          </cell>
          <cell r="F255" t="str">
            <v>DREBA2009-11</v>
          </cell>
          <cell r="G255" t="str">
            <v>DR CORE MKT</v>
          </cell>
          <cell r="H255" t="str">
            <v>A</v>
          </cell>
        </row>
        <row r="256">
          <cell r="C256" t="str">
            <v>DREBA2009-11 FORECASTING DRMI-10847</v>
          </cell>
          <cell r="D256" t="str">
            <v>10847</v>
          </cell>
          <cell r="E256" t="str">
            <v>Emerging Markets - Demand Response</v>
          </cell>
          <cell r="F256" t="str">
            <v>DREBA2009-11</v>
          </cell>
          <cell r="G256" t="str">
            <v>PEAK CHOICE</v>
          </cell>
          <cell r="H256" t="str">
            <v>A</v>
          </cell>
        </row>
        <row r="257">
          <cell r="C257" t="str">
            <v>DREBA2009-11 DR AVAILABITLIY DRMI-10847</v>
          </cell>
          <cell r="D257" t="str">
            <v>10847</v>
          </cell>
          <cell r="E257" t="str">
            <v>Emerging Markets - Demand Response</v>
          </cell>
          <cell r="F257" t="str">
            <v>DREBA2009-11</v>
          </cell>
          <cell r="G257" t="str">
            <v>PEAK CHOICE</v>
          </cell>
          <cell r="H257" t="str">
            <v>A</v>
          </cell>
        </row>
        <row r="258">
          <cell r="C258" t="str">
            <v>DREBA2009-11 BID RQST CREAT DRMI-10847</v>
          </cell>
          <cell r="D258" t="str">
            <v>10847</v>
          </cell>
          <cell r="E258" t="str">
            <v>Emerging Markets - Demand Response</v>
          </cell>
          <cell r="F258" t="str">
            <v>DREBA2009-11</v>
          </cell>
          <cell r="G258" t="str">
            <v>PEAK CHOICE</v>
          </cell>
          <cell r="H258" t="str">
            <v>A</v>
          </cell>
        </row>
        <row r="259">
          <cell r="C259" t="str">
            <v>DREBA2009-11 CUSTMG&amp;RSCSDRMI-10847</v>
          </cell>
          <cell r="D259" t="str">
            <v>10847</v>
          </cell>
          <cell r="E259" t="str">
            <v>Emerging Markets - Demand Response</v>
          </cell>
          <cell r="F259" t="str">
            <v>DREBA2009-11</v>
          </cell>
          <cell r="G259" t="str">
            <v>PEAK CHOICE</v>
          </cell>
          <cell r="H259" t="str">
            <v>A</v>
          </cell>
        </row>
        <row r="260">
          <cell r="C260" t="str">
            <v>DREBA2009-11 CUSTDIS&amp;CRM DRMI-10847</v>
          </cell>
          <cell r="D260" t="str">
            <v>10847</v>
          </cell>
          <cell r="E260" t="str">
            <v>Emerging Markets - Demand Response</v>
          </cell>
          <cell r="F260" t="str">
            <v>DREBA2009-11</v>
          </cell>
          <cell r="G260" t="str">
            <v>PEAK CHOICE</v>
          </cell>
          <cell r="H260" t="str">
            <v>A</v>
          </cell>
        </row>
        <row r="261">
          <cell r="C261" t="str">
            <v>DREBA2009-11 POLICY DRMI-10847</v>
          </cell>
          <cell r="D261" t="str">
            <v>10847</v>
          </cell>
          <cell r="E261" t="str">
            <v>Emerging Markets - Demand Response</v>
          </cell>
          <cell r="F261" t="str">
            <v>DREBA2009-11</v>
          </cell>
          <cell r="G261" t="str">
            <v>PEAK CHOICE</v>
          </cell>
          <cell r="H261" t="str">
            <v>A</v>
          </cell>
        </row>
        <row r="262">
          <cell r="C262" t="str">
            <v>DREBA2009-11 METERDATAMN DRMI-10847</v>
          </cell>
          <cell r="D262" t="str">
            <v>10847</v>
          </cell>
          <cell r="E262" t="str">
            <v>Emerging Markets - Demand Response</v>
          </cell>
          <cell r="F262" t="str">
            <v>DREBA2009-11</v>
          </cell>
          <cell r="G262" t="str">
            <v>PEAK CHOICE</v>
          </cell>
          <cell r="H262" t="str">
            <v>A</v>
          </cell>
        </row>
        <row r="263">
          <cell r="C263" t="str">
            <v>DREBA2009-11 ISOSTLMENTS DRMI-10847</v>
          </cell>
          <cell r="D263" t="str">
            <v>10847</v>
          </cell>
          <cell r="E263" t="str">
            <v>Emerging Markets - Demand Response</v>
          </cell>
          <cell r="F263" t="str">
            <v>DREBA2009-11</v>
          </cell>
          <cell r="G263" t="str">
            <v>PEAK CHOICE</v>
          </cell>
          <cell r="H263" t="str">
            <v>A</v>
          </cell>
        </row>
        <row r="264">
          <cell r="C264" t="str">
            <v>DREBA2009-11 PROGRAMMGM DRMI-10847</v>
          </cell>
          <cell r="D264" t="str">
            <v>10847</v>
          </cell>
          <cell r="E264" t="str">
            <v>Emerging Markets - Demand Response</v>
          </cell>
          <cell r="F264" t="str">
            <v>DREBA2009-11</v>
          </cell>
          <cell r="G264" t="str">
            <v>PEAK CHOICE</v>
          </cell>
          <cell r="H264" t="str">
            <v>A</v>
          </cell>
        </row>
        <row r="265">
          <cell r="C265" t="str">
            <v>DREBA2009-11 TECH ARCH DRMI-10847</v>
          </cell>
          <cell r="D265" t="str">
            <v>10847</v>
          </cell>
          <cell r="E265" t="str">
            <v>Emerging Markets - Demand Response</v>
          </cell>
          <cell r="F265" t="str">
            <v>DREBA2009-11</v>
          </cell>
          <cell r="G265" t="str">
            <v>PEAK CHOICE</v>
          </cell>
          <cell r="H265" t="str">
            <v>A</v>
          </cell>
        </row>
        <row r="266">
          <cell r="C266" t="str">
            <v>DREBA2009-11 OPENADE PLATFORM-10847</v>
          </cell>
          <cell r="D266" t="str">
            <v>10847</v>
          </cell>
          <cell r="E266" t="str">
            <v>Emerging Markets - Demand Response</v>
          </cell>
          <cell r="F266" t="str">
            <v>DREBA2009-11</v>
          </cell>
          <cell r="G266" t="str">
            <v>PEAK CHOICE</v>
          </cell>
          <cell r="H266" t="str">
            <v>A</v>
          </cell>
        </row>
        <row r="267">
          <cell r="C267" t="str">
            <v>DREBA2009-11 OPENADE DRMI-10847</v>
          </cell>
          <cell r="D267" t="str">
            <v>10847</v>
          </cell>
          <cell r="E267" t="str">
            <v>Emerging Markets - Demand Response</v>
          </cell>
          <cell r="F267" t="str">
            <v>DREBA2009-11</v>
          </cell>
          <cell r="G267" t="str">
            <v>PEAK CHOICE</v>
          </cell>
          <cell r="H267" t="str">
            <v>A</v>
          </cell>
        </row>
        <row r="268">
          <cell r="C268" t="str">
            <v>PTP STAFF-PDP TEAM (LG AG)</v>
          </cell>
          <cell r="D268" t="str">
            <v>10487</v>
          </cell>
          <cell r="E268" t="str">
            <v>Energy Trading Director-BLOCKED 2/10/04</v>
          </cell>
          <cell r="F268" t="str">
            <v>DREBA2009-11</v>
          </cell>
          <cell r="G268" t="str">
            <v>DR CORE MKT</v>
          </cell>
          <cell r="H268" t="str">
            <v>A</v>
          </cell>
        </row>
        <row r="269">
          <cell r="C269" t="str">
            <v>PTP STAFF-PDP TEAM (SM AG)</v>
          </cell>
          <cell r="D269" t="str">
            <v>10487</v>
          </cell>
          <cell r="E269" t="str">
            <v>Energy Trading Director-BLOCKED 2/10/04</v>
          </cell>
          <cell r="F269" t="str">
            <v>DREBA2009-11</v>
          </cell>
          <cell r="G269" t="str">
            <v>DR CORE MKT</v>
          </cell>
          <cell r="H269" t="str">
            <v>A</v>
          </cell>
        </row>
        <row r="270">
          <cell r="C270" t="str">
            <v>PTP STAFF-PDP FIELD (LG C&amp;I)</v>
          </cell>
          <cell r="D270" t="str">
            <v>10487</v>
          </cell>
          <cell r="E270" t="str">
            <v>Energy Trading Director-BLOCKED 2/10/04</v>
          </cell>
          <cell r="F270" t="str">
            <v>DREBA2009-11</v>
          </cell>
          <cell r="G270" t="str">
            <v>DR CORE MKT</v>
          </cell>
          <cell r="H270" t="str">
            <v>A</v>
          </cell>
        </row>
        <row r="271">
          <cell r="C271" t="str">
            <v>PTP STAFF-PDP FIELD (LG AG)</v>
          </cell>
          <cell r="D271" t="str">
            <v>10487</v>
          </cell>
          <cell r="E271" t="str">
            <v>Energy Trading Director-BLOCKED 2/10/04</v>
          </cell>
          <cell r="F271" t="str">
            <v>DREBA2009-11</v>
          </cell>
          <cell r="G271" t="str">
            <v>DR CORE MKT</v>
          </cell>
          <cell r="H271" t="str">
            <v>A</v>
          </cell>
        </row>
        <row r="272">
          <cell r="C272" t="str">
            <v>PTP STAFF-PDP FIELD (SM AG)</v>
          </cell>
          <cell r="D272" t="str">
            <v>10487</v>
          </cell>
          <cell r="E272" t="str">
            <v>Energy Trading Director-BLOCKED 2/10/04</v>
          </cell>
          <cell r="F272" t="str">
            <v>DREBA2009-11</v>
          </cell>
          <cell r="G272" t="str">
            <v>DR CORE MKT</v>
          </cell>
          <cell r="H272" t="str">
            <v>A</v>
          </cell>
        </row>
        <row r="273">
          <cell r="C273" t="str">
            <v>M&amp;E-AMP/CBP 2011 EX-P &amp; 2012-22 EX-A LI</v>
          </cell>
          <cell r="D273" t="str">
            <v>13768</v>
          </cell>
          <cell r="E273" t="str">
            <v>EM&amp;V</v>
          </cell>
          <cell r="F273" t="str">
            <v>DREBA2009-11</v>
          </cell>
          <cell r="G273" t="str">
            <v>EM&amp;V_01</v>
          </cell>
          <cell r="H273" t="str">
            <v>A</v>
          </cell>
        </row>
        <row r="274">
          <cell r="C274" t="str">
            <v>M&amp;E-BIP 2011 EX-P &amp; 2012-22 EX-A LI</v>
          </cell>
          <cell r="D274" t="str">
            <v>13768</v>
          </cell>
          <cell r="E274" t="str">
            <v>EM&amp;V</v>
          </cell>
          <cell r="F274" t="str">
            <v>DREBA2009-11</v>
          </cell>
          <cell r="G274" t="str">
            <v>EM&amp;V_01</v>
          </cell>
          <cell r="H274" t="str">
            <v>A</v>
          </cell>
        </row>
        <row r="275">
          <cell r="C275" t="str">
            <v>M&amp;E-CPP/PDP 2011 EX-P &amp; 2012-22 EX-A LI</v>
          </cell>
          <cell r="D275" t="str">
            <v>13768</v>
          </cell>
          <cell r="E275" t="str">
            <v>EM&amp;V</v>
          </cell>
          <cell r="F275" t="str">
            <v>DREBA2009-11</v>
          </cell>
          <cell r="G275" t="str">
            <v>EM&amp;V_01</v>
          </cell>
          <cell r="H275" t="str">
            <v>A</v>
          </cell>
        </row>
        <row r="276">
          <cell r="C276" t="str">
            <v>M&amp;E-DBP 2011 EX-P &amp; 2012-22 EX-A LI</v>
          </cell>
          <cell r="D276" t="str">
            <v>13768</v>
          </cell>
          <cell r="E276" t="str">
            <v>EM&amp;V</v>
          </cell>
          <cell r="F276" t="str">
            <v>DREBA2009-11</v>
          </cell>
          <cell r="G276" t="str">
            <v>EM&amp;V_01</v>
          </cell>
          <cell r="H276" t="str">
            <v>A</v>
          </cell>
        </row>
        <row r="277">
          <cell r="C277" t="str">
            <v>M&amp;E-CPP RESPONSIVENESS STUDY</v>
          </cell>
          <cell r="D277" t="str">
            <v>13768</v>
          </cell>
          <cell r="E277" t="str">
            <v>EM&amp;V</v>
          </cell>
          <cell r="F277" t="str">
            <v>DREBA2009-11</v>
          </cell>
          <cell r="G277" t="str">
            <v>EM&amp;V_01</v>
          </cell>
          <cell r="H277" t="str">
            <v>A</v>
          </cell>
        </row>
        <row r="278">
          <cell r="C278" t="str">
            <v>M&amp;E-ME&amp;O BASELINE STUDY</v>
          </cell>
          <cell r="D278" t="str">
            <v>13768</v>
          </cell>
          <cell r="E278" t="str">
            <v>EM&amp;V</v>
          </cell>
          <cell r="F278" t="str">
            <v>DREBA2009-11</v>
          </cell>
          <cell r="G278" t="str">
            <v>EM&amp;V_01</v>
          </cell>
          <cell r="H278" t="str">
            <v>A</v>
          </cell>
        </row>
        <row r="279">
          <cell r="C279" t="str">
            <v>M&amp;E-DR POTENTIAL FOR RENEWABLE INTERGRTN</v>
          </cell>
          <cell r="D279" t="str">
            <v>13768</v>
          </cell>
          <cell r="E279" t="str">
            <v>EM&amp;V</v>
          </cell>
          <cell r="F279" t="str">
            <v>DREBA2009-11</v>
          </cell>
          <cell r="G279" t="str">
            <v>EM&amp;V_01</v>
          </cell>
          <cell r="H279" t="str">
            <v>A</v>
          </cell>
        </row>
        <row r="280">
          <cell r="C280" t="str">
            <v>M&amp;E-PEAKCHOICE 2011 LI &amp; PROC EVALS</v>
          </cell>
          <cell r="D280" t="str">
            <v>13768</v>
          </cell>
          <cell r="E280" t="str">
            <v>EM&amp;V</v>
          </cell>
          <cell r="F280" t="str">
            <v>DREBA2009-11</v>
          </cell>
          <cell r="G280" t="str">
            <v>EM&amp;V_01</v>
          </cell>
          <cell r="H280" t="str">
            <v>A</v>
          </cell>
        </row>
        <row r="281">
          <cell r="C281" t="str">
            <v>M&amp;E-PLS 2011 EX-P &amp; 2012-22 EX-A LI</v>
          </cell>
          <cell r="D281" t="str">
            <v>13768</v>
          </cell>
          <cell r="E281" t="str">
            <v>EM&amp;V</v>
          </cell>
          <cell r="F281" t="str">
            <v>DREBA2009-11</v>
          </cell>
          <cell r="G281" t="str">
            <v>EM&amp;V_01</v>
          </cell>
          <cell r="H281" t="str">
            <v>A</v>
          </cell>
        </row>
        <row r="282">
          <cell r="C282" t="str">
            <v>M&amp;E-NRS TOU 2011 EX-P &amp; 2012-22 EX-A LI</v>
          </cell>
          <cell r="D282" t="str">
            <v>13768</v>
          </cell>
          <cell r="E282" t="str">
            <v>EM&amp;V</v>
          </cell>
          <cell r="F282" t="str">
            <v>DREBA2009-11</v>
          </cell>
          <cell r="G282" t="str">
            <v>EM&amp;V_01</v>
          </cell>
          <cell r="H282" t="str">
            <v>A</v>
          </cell>
        </row>
        <row r="283">
          <cell r="C283" t="str">
            <v>M&amp;E-NRS DR ENROLLMENT FORECAST 2012-22</v>
          </cell>
          <cell r="D283" t="str">
            <v>13768</v>
          </cell>
          <cell r="E283" t="str">
            <v>EM&amp;V</v>
          </cell>
          <cell r="F283" t="str">
            <v>DREBA2009-11</v>
          </cell>
          <cell r="G283" t="str">
            <v>EM&amp;V_01</v>
          </cell>
          <cell r="H283" t="str">
            <v>A</v>
          </cell>
        </row>
        <row r="284">
          <cell r="C284" t="str">
            <v>M&amp;E-PROGRAM MGMT</v>
          </cell>
          <cell r="D284" t="str">
            <v>13768</v>
          </cell>
          <cell r="E284" t="str">
            <v>EM&amp;V</v>
          </cell>
          <cell r="F284" t="str">
            <v>DREBA2009-11</v>
          </cell>
          <cell r="G284" t="str">
            <v>EM&amp;V_01</v>
          </cell>
          <cell r="H284" t="str">
            <v>A</v>
          </cell>
        </row>
        <row r="285">
          <cell r="C285" t="str">
            <v>DREBA2012-14AGGR MAN PFO-10847-A</v>
          </cell>
          <cell r="D285" t="str">
            <v>10847</v>
          </cell>
          <cell r="E285" t="str">
            <v>Emerging Markets - Demand Response</v>
          </cell>
          <cell r="F285" t="str">
            <v>DREBA2012-14</v>
          </cell>
          <cell r="G285" t="str">
            <v>AGGR MAN PFO</v>
          </cell>
          <cell r="H285" t="str">
            <v>A</v>
          </cell>
        </row>
        <row r="286">
          <cell r="C286" t="str">
            <v>DREBA2012-14AGGR MAN PFO-12835-A</v>
          </cell>
          <cell r="D286" t="str">
            <v>12835</v>
          </cell>
          <cell r="E286" t="str">
            <v>Demand Response Operations</v>
          </cell>
          <cell r="F286" t="str">
            <v>DREBA2012-14</v>
          </cell>
          <cell r="G286" t="str">
            <v>AGGR MAN PFO</v>
          </cell>
          <cell r="H286" t="str">
            <v>A</v>
          </cell>
        </row>
        <row r="287">
          <cell r="C287" t="str">
            <v>DREBA2012-14AGGR MAN PFO-13636-A</v>
          </cell>
          <cell r="D287" t="str">
            <v>13636</v>
          </cell>
          <cell r="E287" t="str">
            <v>Portfolio Data &amp; Analysis/SHIN</v>
          </cell>
          <cell r="F287" t="str">
            <v>DREBA2012-14</v>
          </cell>
          <cell r="G287" t="str">
            <v>AGGR MAN PFO</v>
          </cell>
          <cell r="H287" t="str">
            <v>A</v>
          </cell>
        </row>
        <row r="288">
          <cell r="C288" t="str">
            <v>DREBA2012-14AGGR MAN PFO-13723-A</v>
          </cell>
          <cell r="D288" t="str">
            <v>13723</v>
          </cell>
          <cell r="E288" t="str">
            <v>Policy Planning</v>
          </cell>
          <cell r="F288" t="str">
            <v>DREBA2012-14</v>
          </cell>
          <cell r="G288" t="str">
            <v>AGGR MAN PFO</v>
          </cell>
          <cell r="H288" t="str">
            <v>A</v>
          </cell>
        </row>
        <row r="289">
          <cell r="C289" t="str">
            <v>DREBA2012-14AGGR MAN PFO-13973-A</v>
          </cell>
          <cell r="D289" t="str">
            <v>13973</v>
          </cell>
          <cell r="E289" t="str">
            <v>Business System Administration</v>
          </cell>
          <cell r="F289" t="str">
            <v>DREBA2012-14</v>
          </cell>
          <cell r="G289" t="str">
            <v>AGGR MAN PFO</v>
          </cell>
          <cell r="H289" t="str">
            <v>A</v>
          </cell>
        </row>
        <row r="290">
          <cell r="C290" t="str">
            <v>DREBA2012-14AGGR MAN PFO-14045-A</v>
          </cell>
          <cell r="D290" t="str">
            <v>14045</v>
          </cell>
          <cell r="E290" t="str">
            <v>Policy Implementation &amp; Reporting</v>
          </cell>
          <cell r="F290" t="str">
            <v>DREBA2012-14</v>
          </cell>
          <cell r="G290" t="str">
            <v>AGGR MAN PFO</v>
          </cell>
          <cell r="H290" t="str">
            <v>A</v>
          </cell>
        </row>
        <row r="291">
          <cell r="C291" t="str">
            <v>DREBA2012-14AGGR MAN PFO-14714-A</v>
          </cell>
          <cell r="D291" t="str">
            <v>14714</v>
          </cell>
          <cell r="E291" t="str">
            <v>Operations Support</v>
          </cell>
          <cell r="F291" t="str">
            <v>DREBA2012-14</v>
          </cell>
          <cell r="G291" t="str">
            <v>AGGR MAN PFO</v>
          </cell>
          <cell r="H291" t="str">
            <v>A</v>
          </cell>
        </row>
        <row r="292">
          <cell r="C292" t="str">
            <v>DREBA2012-14AUTO DR-10847-A</v>
          </cell>
          <cell r="D292" t="str">
            <v>10847</v>
          </cell>
          <cell r="E292" t="str">
            <v>Emerging Markets - Demand Response</v>
          </cell>
          <cell r="F292" t="str">
            <v>DREBA2012-14</v>
          </cell>
          <cell r="G292" t="str">
            <v>AUTO DR</v>
          </cell>
          <cell r="H292" t="str">
            <v>A</v>
          </cell>
        </row>
        <row r="293">
          <cell r="C293" t="str">
            <v>DREBA2012-14AUTO DR-13636-A</v>
          </cell>
          <cell r="D293" t="str">
            <v>13636</v>
          </cell>
          <cell r="E293" t="str">
            <v>Portfolio Data &amp; Analysis/SHIN</v>
          </cell>
          <cell r="F293" t="str">
            <v>DREBA2012-14</v>
          </cell>
          <cell r="G293" t="str">
            <v>AUTO DR</v>
          </cell>
          <cell r="H293" t="str">
            <v>A</v>
          </cell>
        </row>
        <row r="294">
          <cell r="C294" t="str">
            <v>DREBA2012-14AUTO DR-13701-A</v>
          </cell>
          <cell r="D294" t="str">
            <v>13701</v>
          </cell>
          <cell r="E294" t="str">
            <v>CES Economic Modeling</v>
          </cell>
          <cell r="F294" t="str">
            <v>DREBA2012-14</v>
          </cell>
          <cell r="G294" t="str">
            <v>AUTO DR</v>
          </cell>
          <cell r="H294" t="str">
            <v>A</v>
          </cell>
        </row>
        <row r="295">
          <cell r="C295" t="str">
            <v>DREBA2012-14AUTO DR-13723-A</v>
          </cell>
          <cell r="D295" t="str">
            <v>13723</v>
          </cell>
          <cell r="E295" t="str">
            <v>Policy Planning</v>
          </cell>
          <cell r="F295" t="str">
            <v>DREBA2012-14</v>
          </cell>
          <cell r="G295" t="str">
            <v>AUTO DR</v>
          </cell>
          <cell r="H295" t="str">
            <v>A</v>
          </cell>
        </row>
        <row r="296">
          <cell r="C296" t="str">
            <v>DREBA2012-14AUTO DR-13983-A</v>
          </cell>
          <cell r="D296" t="str">
            <v>13983</v>
          </cell>
          <cell r="E296" t="str">
            <v>Emerging Information Products &amp; Platform</v>
          </cell>
          <cell r="F296" t="str">
            <v>DREBA2012-14</v>
          </cell>
          <cell r="G296" t="str">
            <v>AUTO DR</v>
          </cell>
          <cell r="H296" t="str">
            <v>A</v>
          </cell>
        </row>
        <row r="297">
          <cell r="C297" t="str">
            <v>DREBA2012-14AUTO DR-13988-A</v>
          </cell>
          <cell r="D297" t="str">
            <v>13988</v>
          </cell>
          <cell r="E297" t="str">
            <v>Product Lifecycle, Lifecycle &amp; Road Map</v>
          </cell>
          <cell r="F297" t="str">
            <v>DREBA2012-14</v>
          </cell>
          <cell r="G297" t="str">
            <v>AUTO DR</v>
          </cell>
          <cell r="H297" t="str">
            <v>A</v>
          </cell>
        </row>
        <row r="298">
          <cell r="C298" t="str">
            <v>DREBA2012-14AUTO DR-14045-A</v>
          </cell>
          <cell r="D298" t="str">
            <v>14045</v>
          </cell>
          <cell r="E298" t="str">
            <v>Policy Implementation &amp; Reporting</v>
          </cell>
          <cell r="F298" t="str">
            <v>DREBA2012-14</v>
          </cell>
          <cell r="G298" t="str">
            <v>AUTO DR</v>
          </cell>
          <cell r="H298" t="str">
            <v>A</v>
          </cell>
        </row>
        <row r="299">
          <cell r="C299" t="str">
            <v>DREBA2012-14BASEINTERRUP-10847-A</v>
          </cell>
          <cell r="D299" t="str">
            <v>10847</v>
          </cell>
          <cell r="E299" t="str">
            <v>Emerging Markets - Demand Response</v>
          </cell>
          <cell r="F299" t="str">
            <v>DREBA2012-14</v>
          </cell>
          <cell r="G299" t="str">
            <v>BASEINTERRUP</v>
          </cell>
          <cell r="H299" t="str">
            <v>A</v>
          </cell>
        </row>
        <row r="300">
          <cell r="C300" t="str">
            <v>DREBA2012-14BASEINTERRUP-13636-A</v>
          </cell>
          <cell r="D300" t="str">
            <v>13636</v>
          </cell>
          <cell r="E300" t="str">
            <v>Portfolio Data &amp; Analysis/SHIN</v>
          </cell>
          <cell r="F300" t="str">
            <v>DREBA2012-14</v>
          </cell>
          <cell r="G300" t="str">
            <v>BASEINTERRUP</v>
          </cell>
          <cell r="H300" t="str">
            <v>A</v>
          </cell>
        </row>
        <row r="301">
          <cell r="C301" t="str">
            <v>DREBA2012-14BASEINTERRUP-13701-A</v>
          </cell>
          <cell r="D301" t="str">
            <v>13701</v>
          </cell>
          <cell r="E301" t="str">
            <v>CES Economic Modeling</v>
          </cell>
          <cell r="F301" t="str">
            <v>DREBA2012-14</v>
          </cell>
          <cell r="G301" t="str">
            <v>BASEINTERRUP</v>
          </cell>
          <cell r="H301" t="str">
            <v>A</v>
          </cell>
        </row>
        <row r="302">
          <cell r="C302" t="str">
            <v>DREBA2012-14BASEINTERRUP-13723-A</v>
          </cell>
          <cell r="D302" t="str">
            <v>13723</v>
          </cell>
          <cell r="E302" t="str">
            <v>Policy Planning</v>
          </cell>
          <cell r="F302" t="str">
            <v>DREBA2012-14</v>
          </cell>
          <cell r="G302" t="str">
            <v>BASEINTERRUP</v>
          </cell>
          <cell r="H302" t="str">
            <v>A</v>
          </cell>
        </row>
        <row r="303">
          <cell r="C303" t="str">
            <v>DREBA2012-14BASEINTERRUP-13983-A</v>
          </cell>
          <cell r="D303" t="str">
            <v>13983</v>
          </cell>
          <cell r="E303" t="str">
            <v>Emerging Information Products &amp; Platform</v>
          </cell>
          <cell r="F303" t="str">
            <v>DREBA2012-14</v>
          </cell>
          <cell r="G303" t="str">
            <v>BASEINTERRUP</v>
          </cell>
          <cell r="H303" t="str">
            <v>A</v>
          </cell>
        </row>
        <row r="304">
          <cell r="C304" t="str">
            <v>DREBA2012-14BASEINTERRUP-13988-A</v>
          </cell>
          <cell r="D304" t="str">
            <v>13988</v>
          </cell>
          <cell r="E304" t="str">
            <v>Product Lifecycle, Lifecycle &amp; Road Map</v>
          </cell>
          <cell r="F304" t="str">
            <v>DREBA2012-14</v>
          </cell>
          <cell r="G304" t="str">
            <v>BASEINTERRUP</v>
          </cell>
          <cell r="H304" t="str">
            <v>A</v>
          </cell>
        </row>
        <row r="305">
          <cell r="C305" t="str">
            <v>DREBA2012-14BASEINTERRUP-14045-A</v>
          </cell>
          <cell r="D305" t="str">
            <v>14045</v>
          </cell>
          <cell r="E305" t="str">
            <v>Policy Implementation &amp; Reporting</v>
          </cell>
          <cell r="F305" t="str">
            <v>DREBA2012-14</v>
          </cell>
          <cell r="G305" t="str">
            <v>BASEINTERRUP</v>
          </cell>
          <cell r="H305" t="str">
            <v>A</v>
          </cell>
        </row>
        <row r="306">
          <cell r="C306" t="str">
            <v>DREBA2012-14C&amp;I INTM RSC-10847-A</v>
          </cell>
          <cell r="D306" t="str">
            <v>10847</v>
          </cell>
          <cell r="E306" t="str">
            <v>Emerging Markets - Demand Response</v>
          </cell>
          <cell r="F306" t="str">
            <v>DREBA2012-14</v>
          </cell>
          <cell r="G306" t="str">
            <v>C&amp;I INTM RSC</v>
          </cell>
          <cell r="H306" t="str">
            <v>A</v>
          </cell>
        </row>
        <row r="307">
          <cell r="C307" t="str">
            <v>DREBA2012-14C&amp;I INTM RSC-13636-A</v>
          </cell>
          <cell r="D307" t="str">
            <v>13636</v>
          </cell>
          <cell r="E307" t="str">
            <v>Portfolio Data &amp; Analysis/SHIN</v>
          </cell>
          <cell r="F307" t="str">
            <v>DREBA2012-14</v>
          </cell>
          <cell r="G307" t="str">
            <v>C&amp;I INTM RSC</v>
          </cell>
          <cell r="H307" t="str">
            <v>A</v>
          </cell>
        </row>
        <row r="308">
          <cell r="C308" t="str">
            <v>DREBA2012-14C&amp;I INTM RSC-13701-A</v>
          </cell>
          <cell r="D308" t="str">
            <v>13701</v>
          </cell>
          <cell r="E308" t="str">
            <v>CES Economic Modeling</v>
          </cell>
          <cell r="F308" t="str">
            <v>DREBA2012-14</v>
          </cell>
          <cell r="G308" t="str">
            <v>C&amp;I INTM RSC</v>
          </cell>
          <cell r="H308" t="str">
            <v>A</v>
          </cell>
        </row>
        <row r="309">
          <cell r="C309" t="str">
            <v>DREBA2012-14C&amp;I INTM RSC-13723-A</v>
          </cell>
          <cell r="D309" t="str">
            <v>13723</v>
          </cell>
          <cell r="E309" t="str">
            <v>Policy Planning</v>
          </cell>
          <cell r="F309" t="str">
            <v>DREBA2012-14</v>
          </cell>
          <cell r="G309" t="str">
            <v>C&amp;I INTM RSC</v>
          </cell>
          <cell r="H309" t="str">
            <v>A</v>
          </cell>
        </row>
        <row r="310">
          <cell r="C310" t="str">
            <v>DREBA2012-14C&amp;I INTM RSC-13983-A</v>
          </cell>
          <cell r="D310" t="str">
            <v>13983</v>
          </cell>
          <cell r="E310" t="str">
            <v>Emerging Information Products &amp; Platform</v>
          </cell>
          <cell r="F310" t="str">
            <v>DREBA2012-14</v>
          </cell>
          <cell r="G310" t="str">
            <v>C&amp;I INTM RSC</v>
          </cell>
          <cell r="H310" t="str">
            <v>A</v>
          </cell>
        </row>
        <row r="311">
          <cell r="C311" t="str">
            <v>DREBA2012-14C&amp;I INTM RSC-13988-A</v>
          </cell>
          <cell r="D311" t="str">
            <v>13988</v>
          </cell>
          <cell r="E311" t="str">
            <v>Product Lifecycle, Lifecycle &amp; Road Map</v>
          </cell>
          <cell r="F311" t="str">
            <v>DREBA2012-14</v>
          </cell>
          <cell r="G311" t="str">
            <v>C&amp;I INTM RSC</v>
          </cell>
          <cell r="H311" t="str">
            <v>A</v>
          </cell>
        </row>
        <row r="312">
          <cell r="C312" t="str">
            <v>DREBA2012-14CAPACIT BIDD-10847-A</v>
          </cell>
          <cell r="D312" t="str">
            <v>10847</v>
          </cell>
          <cell r="E312" t="str">
            <v>Emerging Markets - Demand Response</v>
          </cell>
          <cell r="F312" t="str">
            <v>DREBA2012-14</v>
          </cell>
          <cell r="G312" t="str">
            <v>CAPACIT BIDD</v>
          </cell>
          <cell r="H312" t="str">
            <v>A</v>
          </cell>
        </row>
        <row r="313">
          <cell r="C313" t="str">
            <v>DREBA2012-14CAPACIT BIDD-12835-A</v>
          </cell>
          <cell r="D313" t="str">
            <v>12835</v>
          </cell>
          <cell r="E313" t="str">
            <v>Demand Response Operations</v>
          </cell>
          <cell r="F313" t="str">
            <v>DREBA2012-14</v>
          </cell>
          <cell r="G313" t="str">
            <v>CAPACIT BIDD</v>
          </cell>
          <cell r="H313" t="str">
            <v>A</v>
          </cell>
        </row>
        <row r="314">
          <cell r="C314" t="str">
            <v>DREBA2012-14CAPACIT BIDD-13636-A</v>
          </cell>
          <cell r="D314" t="str">
            <v>13636</v>
          </cell>
          <cell r="E314" t="str">
            <v>Portfolio Data &amp; Analysis/SHIN</v>
          </cell>
          <cell r="F314" t="str">
            <v>DREBA2012-14</v>
          </cell>
          <cell r="G314" t="str">
            <v>CAPACIT BIDD</v>
          </cell>
          <cell r="H314" t="str">
            <v>A</v>
          </cell>
        </row>
        <row r="315">
          <cell r="C315" t="str">
            <v>DREBA2012-14CAPACIT BIDD-13723-A</v>
          </cell>
          <cell r="D315" t="str">
            <v>13723</v>
          </cell>
          <cell r="E315" t="str">
            <v>Policy Planning</v>
          </cell>
          <cell r="F315" t="str">
            <v>DREBA2012-14</v>
          </cell>
          <cell r="G315" t="str">
            <v>CAPACIT BIDD</v>
          </cell>
          <cell r="H315" t="str">
            <v>A</v>
          </cell>
        </row>
        <row r="316">
          <cell r="C316" t="str">
            <v>DREBA2012-14CAPACIT BIDD-13973-A</v>
          </cell>
          <cell r="D316" t="str">
            <v>13973</v>
          </cell>
          <cell r="E316" t="str">
            <v>Business System Administration</v>
          </cell>
          <cell r="F316" t="str">
            <v>DREBA2012-14</v>
          </cell>
          <cell r="G316" t="str">
            <v>CAPACIT BIDD</v>
          </cell>
          <cell r="H316" t="str">
            <v>A</v>
          </cell>
        </row>
        <row r="317">
          <cell r="C317" t="str">
            <v>DREBA2012-14CAPACIT BIDD-14045-A</v>
          </cell>
          <cell r="D317" t="str">
            <v>14045</v>
          </cell>
          <cell r="E317" t="str">
            <v>Policy Implementation &amp; Reporting</v>
          </cell>
          <cell r="F317" t="str">
            <v>DREBA2012-14</v>
          </cell>
          <cell r="G317" t="str">
            <v>CAPACIT BIDD</v>
          </cell>
          <cell r="H317" t="str">
            <v>A</v>
          </cell>
        </row>
        <row r="318">
          <cell r="C318" t="str">
            <v>DREBA2012-14CAPACIT BIDD-14714-A</v>
          </cell>
          <cell r="D318" t="str">
            <v>14714</v>
          </cell>
          <cell r="E318" t="str">
            <v>Operations Support</v>
          </cell>
          <cell r="F318" t="str">
            <v>DREBA2012-14</v>
          </cell>
          <cell r="G318" t="str">
            <v>CAPACIT BIDD</v>
          </cell>
          <cell r="H318" t="str">
            <v>A</v>
          </cell>
        </row>
        <row r="319">
          <cell r="C319" t="str">
            <v>DREBA2012-14DEMAND BIDD-10847-A</v>
          </cell>
          <cell r="D319" t="str">
            <v>10847</v>
          </cell>
          <cell r="E319" t="str">
            <v>Emerging Markets - Demand Response</v>
          </cell>
          <cell r="F319" t="str">
            <v>DREBA2012-14</v>
          </cell>
          <cell r="G319" t="str">
            <v>DEMAND BIDD</v>
          </cell>
          <cell r="H319" t="str">
            <v>A</v>
          </cell>
        </row>
        <row r="320">
          <cell r="C320" t="str">
            <v>DREBA2012-14DEMAND BIDD-13636-A</v>
          </cell>
          <cell r="D320" t="str">
            <v>13636</v>
          </cell>
          <cell r="E320" t="str">
            <v>Portfolio Data &amp; Analysis/SHIN</v>
          </cell>
          <cell r="F320" t="str">
            <v>DREBA2012-14</v>
          </cell>
          <cell r="G320" t="str">
            <v>DEMAND BIDD</v>
          </cell>
          <cell r="H320" t="str">
            <v>A</v>
          </cell>
        </row>
        <row r="321">
          <cell r="C321" t="str">
            <v>DREBA2012-14DEMAND BIDD-13701-A</v>
          </cell>
          <cell r="D321" t="str">
            <v>13701</v>
          </cell>
          <cell r="E321" t="str">
            <v>CES Economic Modeling</v>
          </cell>
          <cell r="F321" t="str">
            <v>DREBA2012-14</v>
          </cell>
          <cell r="G321" t="str">
            <v>DEMAND BIDD</v>
          </cell>
          <cell r="H321" t="str">
            <v>A</v>
          </cell>
        </row>
        <row r="322">
          <cell r="C322" t="str">
            <v>DREBA2012-14DEMAND BIDD-13723-A</v>
          </cell>
          <cell r="D322" t="str">
            <v>13723</v>
          </cell>
          <cell r="E322" t="str">
            <v>Policy Planning</v>
          </cell>
          <cell r="F322" t="str">
            <v>DREBA2012-14</v>
          </cell>
          <cell r="G322" t="str">
            <v>DEMAND BIDD</v>
          </cell>
          <cell r="H322" t="str">
            <v>A</v>
          </cell>
        </row>
        <row r="323">
          <cell r="C323" t="str">
            <v>DREBA2012-14DEMAND BIDD-13983-A</v>
          </cell>
          <cell r="D323" t="str">
            <v>13983</v>
          </cell>
          <cell r="E323" t="str">
            <v>Emerging Information Products &amp; Platform</v>
          </cell>
          <cell r="F323" t="str">
            <v>DREBA2012-14</v>
          </cell>
          <cell r="G323" t="str">
            <v>DEMAND BIDD</v>
          </cell>
          <cell r="H323" t="str">
            <v>A</v>
          </cell>
        </row>
        <row r="324">
          <cell r="C324" t="str">
            <v>DREBA2012-14DEMAND BIDD-13988-A</v>
          </cell>
          <cell r="D324" t="str">
            <v>13988</v>
          </cell>
          <cell r="E324" t="str">
            <v>Product Lifecycle, Lifecycle &amp; Road Map</v>
          </cell>
          <cell r="F324" t="str">
            <v>DREBA2012-14</v>
          </cell>
          <cell r="G324" t="str">
            <v>DEMAND BIDD</v>
          </cell>
          <cell r="H324" t="str">
            <v>A</v>
          </cell>
        </row>
        <row r="325">
          <cell r="C325" t="str">
            <v>DREBA2012-14DEMAND BIDD-14045-A</v>
          </cell>
          <cell r="D325" t="str">
            <v>14045</v>
          </cell>
          <cell r="E325" t="str">
            <v>Policy Implementation &amp; Reporting</v>
          </cell>
          <cell r="F325" t="str">
            <v>DREBA2012-14</v>
          </cell>
          <cell r="G325" t="str">
            <v>DEMAND BIDD</v>
          </cell>
          <cell r="H325" t="str">
            <v>A</v>
          </cell>
        </row>
        <row r="326">
          <cell r="C326" t="str">
            <v>DREBA2012-14DR CORE E&amp;T-11003-A</v>
          </cell>
          <cell r="D326" t="str">
            <v>11003</v>
          </cell>
          <cell r="E326" t="str">
            <v>Sales &amp; Service North Coast</v>
          </cell>
          <cell r="F326" t="str">
            <v>DREBA2012-14</v>
          </cell>
          <cell r="G326" t="str">
            <v>DR CORE E&amp;T</v>
          </cell>
          <cell r="H326" t="str">
            <v>A</v>
          </cell>
        </row>
        <row r="327">
          <cell r="C327" t="str">
            <v>DREBA2012-14DR CORE E&amp;T-11018-A</v>
          </cell>
          <cell r="D327" t="str">
            <v>11018</v>
          </cell>
          <cell r="E327" t="str">
            <v>Sales &amp; Service San Jose</v>
          </cell>
          <cell r="F327" t="str">
            <v>DREBA2012-14</v>
          </cell>
          <cell r="G327" t="str">
            <v>DR CORE E&amp;T</v>
          </cell>
          <cell r="H327" t="str">
            <v>A</v>
          </cell>
        </row>
        <row r="328">
          <cell r="C328" t="str">
            <v>DREBA2012-14DR CORE E&amp;T-11030-A</v>
          </cell>
          <cell r="D328" t="str">
            <v>11030</v>
          </cell>
          <cell r="E328" t="str">
            <v>Sales &amp; Service Area 6 North</v>
          </cell>
          <cell r="F328" t="str">
            <v>DREBA2012-14</v>
          </cell>
          <cell r="G328" t="str">
            <v>DR CORE E&amp;T</v>
          </cell>
          <cell r="H328" t="str">
            <v>A</v>
          </cell>
        </row>
        <row r="329">
          <cell r="C329" t="str">
            <v>DREBA2012-14DR CORE E&amp;T-11041-A</v>
          </cell>
          <cell r="D329" t="str">
            <v>11041</v>
          </cell>
          <cell r="E329" t="str">
            <v>Sales &amp; Service Area 6 - Sac/Sierra</v>
          </cell>
          <cell r="F329" t="str">
            <v>DREBA2012-14</v>
          </cell>
          <cell r="G329" t="str">
            <v>DR CORE E&amp;T</v>
          </cell>
          <cell r="H329" t="str">
            <v>A</v>
          </cell>
        </row>
        <row r="330">
          <cell r="C330" t="str">
            <v>DREBA2012-14DR CORE E&amp;T-11081-A</v>
          </cell>
          <cell r="D330" t="str">
            <v>11081</v>
          </cell>
          <cell r="E330" t="str">
            <v>Sales &amp; Service Fresno</v>
          </cell>
          <cell r="F330" t="str">
            <v>DREBA2012-14</v>
          </cell>
          <cell r="G330" t="str">
            <v>DR CORE E&amp;T</v>
          </cell>
          <cell r="H330" t="str">
            <v>A</v>
          </cell>
        </row>
        <row r="331">
          <cell r="C331" t="str">
            <v>DREBA2012-14DR CORE E&amp;T-11086-A</v>
          </cell>
          <cell r="D331" t="str">
            <v>11086</v>
          </cell>
          <cell r="E331" t="str">
            <v>Sales &amp; Service Kern</v>
          </cell>
          <cell r="F331" t="str">
            <v>DREBA2012-14</v>
          </cell>
          <cell r="G331" t="str">
            <v>DR CORE E&amp;T</v>
          </cell>
          <cell r="H331" t="str">
            <v>A</v>
          </cell>
        </row>
        <row r="332">
          <cell r="C332" t="str">
            <v>DREBA2012-14DR CORE E&amp;T-11095-A</v>
          </cell>
          <cell r="D332" t="str">
            <v>11095</v>
          </cell>
          <cell r="E332" t="str">
            <v>Sales &amp; Service Area 5-Stockton/Yosemite</v>
          </cell>
          <cell r="F332" t="str">
            <v>DREBA2012-14</v>
          </cell>
          <cell r="G332" t="str">
            <v>DR CORE E&amp;T</v>
          </cell>
          <cell r="H332" t="str">
            <v>A</v>
          </cell>
        </row>
        <row r="333">
          <cell r="C333" t="str">
            <v>DREBA2012-14DR CORE E&amp;T-11114-A</v>
          </cell>
          <cell r="D333" t="str">
            <v>11114</v>
          </cell>
          <cell r="E333" t="str">
            <v>Sales  Operations</v>
          </cell>
          <cell r="F333" t="str">
            <v>DREBA2012-14</v>
          </cell>
          <cell r="G333" t="str">
            <v>DR CORE E&amp;T</v>
          </cell>
          <cell r="H333" t="str">
            <v>A</v>
          </cell>
        </row>
        <row r="334">
          <cell r="C334" t="str">
            <v>DREBA2012-14DR CORE E&amp;T-11696-A</v>
          </cell>
          <cell r="D334" t="str">
            <v>11696</v>
          </cell>
          <cell r="E334" t="str">
            <v>Sales &amp; Service Area 2</v>
          </cell>
          <cell r="F334" t="str">
            <v>DREBA2012-14</v>
          </cell>
          <cell r="G334" t="str">
            <v>DR CORE E&amp;T</v>
          </cell>
          <cell r="H334" t="str">
            <v>A</v>
          </cell>
        </row>
        <row r="335">
          <cell r="C335" t="str">
            <v>DREBA2012-14DR CORE E&amp;T-11764-A</v>
          </cell>
          <cell r="D335" t="str">
            <v>11764</v>
          </cell>
          <cell r="E335" t="str">
            <v>Sales &amp; Service Area 1 - SF/PN</v>
          </cell>
          <cell r="F335" t="str">
            <v>DREBA2012-14</v>
          </cell>
          <cell r="G335" t="str">
            <v>DR CORE E&amp;T</v>
          </cell>
          <cell r="H335" t="str">
            <v>A</v>
          </cell>
        </row>
        <row r="336">
          <cell r="C336" t="str">
            <v>DREBA2012-14DR CORE E&amp;T-12866-A</v>
          </cell>
          <cell r="D336" t="str">
            <v>12866</v>
          </cell>
          <cell r="E336" t="str">
            <v>Fed/State/Ind SAM</v>
          </cell>
          <cell r="F336" t="str">
            <v>DREBA2012-14</v>
          </cell>
          <cell r="G336" t="str">
            <v>DR CORE E&amp;T</v>
          </cell>
          <cell r="H336" t="str">
            <v>A</v>
          </cell>
        </row>
        <row r="337">
          <cell r="C337" t="str">
            <v>DREBA2012-14DR CORE E&amp;T-13636-A</v>
          </cell>
          <cell r="D337" t="str">
            <v>13636</v>
          </cell>
          <cell r="E337" t="str">
            <v>Portfolio Data &amp; Analysis/SHIN</v>
          </cell>
          <cell r="F337" t="str">
            <v>DREBA2012-14</v>
          </cell>
          <cell r="G337" t="str">
            <v>DR CORE E&amp;T</v>
          </cell>
          <cell r="H337" t="str">
            <v>A</v>
          </cell>
        </row>
        <row r="338">
          <cell r="C338" t="str">
            <v>DREBA2012-14DR CORE E&amp;T-13678-A</v>
          </cell>
          <cell r="D338" t="str">
            <v>13678</v>
          </cell>
          <cell r="E338" t="str">
            <v>Large Business: Govt, Com, AG</v>
          </cell>
          <cell r="F338" t="str">
            <v>DREBA2012-14</v>
          </cell>
          <cell r="G338" t="str">
            <v>DR CORE E&amp;T</v>
          </cell>
          <cell r="H338" t="str">
            <v>A</v>
          </cell>
        </row>
        <row r="339">
          <cell r="C339" t="str">
            <v>DREBA2012-14DR CORE E&amp;T-13723-A</v>
          </cell>
          <cell r="D339" t="str">
            <v>13723</v>
          </cell>
          <cell r="E339" t="str">
            <v>Policy Planning</v>
          </cell>
          <cell r="F339" t="str">
            <v>DREBA2012-14</v>
          </cell>
          <cell r="G339" t="str">
            <v>DR CORE E&amp;T</v>
          </cell>
          <cell r="H339" t="str">
            <v>A</v>
          </cell>
        </row>
        <row r="340">
          <cell r="C340" t="str">
            <v>DREBA2012-14DR CORE E&amp;T-13760-A</v>
          </cell>
          <cell r="D340" t="str">
            <v>13760</v>
          </cell>
          <cell r="E340" t="str">
            <v>Marketing Ops, Small Medium Business</v>
          </cell>
          <cell r="F340" t="str">
            <v>DREBA2012-14</v>
          </cell>
          <cell r="G340" t="str">
            <v>DR CORE E&amp;T</v>
          </cell>
          <cell r="H340" t="str">
            <v>A</v>
          </cell>
        </row>
        <row r="341">
          <cell r="C341" t="str">
            <v>DREBA2012-14DR CORE E&amp;T-13840-A</v>
          </cell>
          <cell r="D341" t="str">
            <v>13840</v>
          </cell>
          <cell r="E341" t="str">
            <v>Solut Mktg - Residential</v>
          </cell>
          <cell r="F341" t="str">
            <v>DREBA2012-14</v>
          </cell>
          <cell r="G341" t="str">
            <v>DR CORE E&amp;T</v>
          </cell>
          <cell r="H341" t="str">
            <v>A</v>
          </cell>
        </row>
        <row r="342">
          <cell r="C342" t="str">
            <v>DREBA2012-14DR CORE E&amp;T-13984-A</v>
          </cell>
          <cell r="D342" t="str">
            <v>13984</v>
          </cell>
          <cell r="E342" t="str">
            <v>Customer Insight &amp; Strategy Director</v>
          </cell>
          <cell r="F342" t="str">
            <v>DREBA2012-14</v>
          </cell>
          <cell r="G342" t="str">
            <v>DR CORE E&amp;T</v>
          </cell>
          <cell r="H342" t="str">
            <v>A</v>
          </cell>
        </row>
        <row r="343">
          <cell r="C343" t="str">
            <v>DREBA2012-14DR CORE E&amp;T-14710-A</v>
          </cell>
          <cell r="D343" t="str">
            <v>14710</v>
          </cell>
          <cell r="E343" t="str">
            <v>Small Medium Bus Energy Solution &amp; Svc</v>
          </cell>
          <cell r="F343" t="str">
            <v>DREBA2012-14</v>
          </cell>
          <cell r="G343" t="str">
            <v>DR CORE E&amp;T</v>
          </cell>
          <cell r="H343" t="str">
            <v>A</v>
          </cell>
        </row>
        <row r="344">
          <cell r="C344" t="str">
            <v>DREBA2012-14DR CORE E&amp;T-14712-A</v>
          </cell>
          <cell r="D344" t="str">
            <v>14712</v>
          </cell>
          <cell r="E344" t="str">
            <v>Post-Sales Support</v>
          </cell>
          <cell r="F344" t="str">
            <v>DREBA2012-14</v>
          </cell>
          <cell r="G344" t="str">
            <v>DR CORE E&amp;T</v>
          </cell>
          <cell r="H344" t="str">
            <v>A</v>
          </cell>
        </row>
        <row r="345">
          <cell r="C345" t="str">
            <v>DREBA2012-14DR CORE MKT-11003-A</v>
          </cell>
          <cell r="D345" t="str">
            <v>11003</v>
          </cell>
          <cell r="E345" t="str">
            <v>Sales &amp; Service North Coast</v>
          </cell>
          <cell r="F345" t="str">
            <v>DREBA2012-14</v>
          </cell>
          <cell r="G345" t="str">
            <v>DR CORE MKT</v>
          </cell>
          <cell r="H345" t="str">
            <v>A</v>
          </cell>
        </row>
        <row r="346">
          <cell r="C346" t="str">
            <v>DREBA2012-14DR CORE MKT-11018-A</v>
          </cell>
          <cell r="D346" t="str">
            <v>11018</v>
          </cell>
          <cell r="E346" t="str">
            <v>Sales &amp; Service San Jose</v>
          </cell>
          <cell r="F346" t="str">
            <v>DREBA2012-14</v>
          </cell>
          <cell r="G346" t="str">
            <v>DR CORE MKT</v>
          </cell>
          <cell r="H346" t="str">
            <v>A</v>
          </cell>
        </row>
        <row r="347">
          <cell r="C347" t="str">
            <v>DREBA2012-14DR CORE MKT-11030-A</v>
          </cell>
          <cell r="D347" t="str">
            <v>11030</v>
          </cell>
          <cell r="E347" t="str">
            <v>Sales &amp; Service Area 6 North</v>
          </cell>
          <cell r="F347" t="str">
            <v>DREBA2012-14</v>
          </cell>
          <cell r="G347" t="str">
            <v>DR CORE MKT</v>
          </cell>
          <cell r="H347" t="str">
            <v>A</v>
          </cell>
        </row>
        <row r="348">
          <cell r="C348" t="str">
            <v>DREBA2012-14DR CORE MKT-11041-A</v>
          </cell>
          <cell r="D348" t="str">
            <v>11041</v>
          </cell>
          <cell r="E348" t="str">
            <v>Sales &amp; Service Area 6 - Sac/Sierra</v>
          </cell>
          <cell r="F348" t="str">
            <v>DREBA2012-14</v>
          </cell>
          <cell r="G348" t="str">
            <v>DR CORE MKT</v>
          </cell>
          <cell r="H348" t="str">
            <v>A</v>
          </cell>
        </row>
        <row r="349">
          <cell r="C349" t="str">
            <v>DREBA2012-14DR CORE MKT-11081-A</v>
          </cell>
          <cell r="D349" t="str">
            <v>11081</v>
          </cell>
          <cell r="E349" t="str">
            <v>Sales &amp; Service Fresno</v>
          </cell>
          <cell r="F349" t="str">
            <v>DREBA2012-14</v>
          </cell>
          <cell r="G349" t="str">
            <v>DR CORE MKT</v>
          </cell>
          <cell r="H349" t="str">
            <v>A</v>
          </cell>
        </row>
        <row r="350">
          <cell r="C350" t="str">
            <v>DREBA2012-14DR CORE MKT-11086-A</v>
          </cell>
          <cell r="D350" t="str">
            <v>11086</v>
          </cell>
          <cell r="E350" t="str">
            <v>Sales &amp; Service Kern</v>
          </cell>
          <cell r="F350" t="str">
            <v>DREBA2012-14</v>
          </cell>
          <cell r="G350" t="str">
            <v>DR CORE MKT</v>
          </cell>
          <cell r="H350" t="str">
            <v>A</v>
          </cell>
        </row>
        <row r="351">
          <cell r="C351" t="str">
            <v>DREBA2012-14DR CORE MKT-11095-A</v>
          </cell>
          <cell r="D351" t="str">
            <v>11095</v>
          </cell>
          <cell r="E351" t="str">
            <v>Sales &amp; Service Area 5-Stockton/Yosemite</v>
          </cell>
          <cell r="F351" t="str">
            <v>DREBA2012-14</v>
          </cell>
          <cell r="G351" t="str">
            <v>DR CORE MKT</v>
          </cell>
          <cell r="H351" t="str">
            <v>A</v>
          </cell>
        </row>
        <row r="352">
          <cell r="C352" t="str">
            <v>DREBA2012-14DR CORE MKT-11114-A</v>
          </cell>
          <cell r="D352" t="str">
            <v>11114</v>
          </cell>
          <cell r="E352" t="str">
            <v>Sales  Operations</v>
          </cell>
          <cell r="F352" t="str">
            <v>DREBA2012-14</v>
          </cell>
          <cell r="G352" t="str">
            <v>DR CORE MKT</v>
          </cell>
          <cell r="H352" t="str">
            <v>A</v>
          </cell>
        </row>
        <row r="353">
          <cell r="C353" t="str">
            <v>DREBA2012-14DR CORE MKT-11696-A</v>
          </cell>
          <cell r="D353" t="str">
            <v>11696</v>
          </cell>
          <cell r="E353" t="str">
            <v>Sales &amp; Service Area 2</v>
          </cell>
          <cell r="F353" t="str">
            <v>DREBA2012-14</v>
          </cell>
          <cell r="G353" t="str">
            <v>DR CORE MKT</v>
          </cell>
          <cell r="H353" t="str">
            <v>A</v>
          </cell>
        </row>
        <row r="354">
          <cell r="C354" t="str">
            <v>DREBA2012-14DR CORE MKT-11764-A</v>
          </cell>
          <cell r="D354" t="str">
            <v>11764</v>
          </cell>
          <cell r="E354" t="str">
            <v>Sales &amp; Service Area 1 - SF/PN</v>
          </cell>
          <cell r="F354" t="str">
            <v>DREBA2012-14</v>
          </cell>
          <cell r="G354" t="str">
            <v>DR CORE MKT</v>
          </cell>
          <cell r="H354" t="str">
            <v>A</v>
          </cell>
        </row>
        <row r="355">
          <cell r="C355" t="str">
            <v>DREBA2012-14DR CORE MKT-12866-A</v>
          </cell>
          <cell r="D355" t="str">
            <v>12866</v>
          </cell>
          <cell r="E355" t="str">
            <v>Fed/State/Ind SAM</v>
          </cell>
          <cell r="F355" t="str">
            <v>DREBA2012-14</v>
          </cell>
          <cell r="G355" t="str">
            <v>DR CORE MKT</v>
          </cell>
          <cell r="H355" t="str">
            <v>A</v>
          </cell>
        </row>
        <row r="356">
          <cell r="C356" t="str">
            <v>DREBA2012-14DR CORE MKT-13636-A</v>
          </cell>
          <cell r="D356" t="str">
            <v>13636</v>
          </cell>
          <cell r="E356" t="str">
            <v>Portfolio Data &amp; Analysis/SHIN</v>
          </cell>
          <cell r="F356" t="str">
            <v>DREBA2012-14</v>
          </cell>
          <cell r="G356" t="str">
            <v>DR CORE MKT</v>
          </cell>
          <cell r="H356" t="str">
            <v>A</v>
          </cell>
        </row>
        <row r="357">
          <cell r="C357" t="str">
            <v>DREBA2012-14DR CORE MKT-13678-A</v>
          </cell>
          <cell r="D357" t="str">
            <v>13678</v>
          </cell>
          <cell r="E357" t="str">
            <v>Large Business: Govt, Com, AG</v>
          </cell>
          <cell r="F357" t="str">
            <v>DREBA2012-14</v>
          </cell>
          <cell r="G357" t="str">
            <v>DR CORE MKT</v>
          </cell>
          <cell r="H357" t="str">
            <v>A</v>
          </cell>
        </row>
        <row r="358">
          <cell r="C358" t="str">
            <v>DREBA2012-14DR CORE MKT-13723-A</v>
          </cell>
          <cell r="D358" t="str">
            <v>13723</v>
          </cell>
          <cell r="E358" t="str">
            <v>Policy Planning</v>
          </cell>
          <cell r="F358" t="str">
            <v>DREBA2012-14</v>
          </cell>
          <cell r="G358" t="str">
            <v>DR CORE MKT</v>
          </cell>
          <cell r="H358" t="str">
            <v>A</v>
          </cell>
        </row>
        <row r="359">
          <cell r="C359" t="str">
            <v>DREBA2012-14DR CORE MKT-13760-A</v>
          </cell>
          <cell r="D359" t="str">
            <v>13760</v>
          </cell>
          <cell r="E359" t="str">
            <v>Marketing Ops, Small Medium Business</v>
          </cell>
          <cell r="F359" t="str">
            <v>DREBA2012-14</v>
          </cell>
          <cell r="G359" t="str">
            <v>DR CORE MKT</v>
          </cell>
          <cell r="H359" t="str">
            <v>A</v>
          </cell>
        </row>
        <row r="360">
          <cell r="C360" t="str">
            <v>DREBA2012-14DR CORE MKT-13840-A</v>
          </cell>
          <cell r="D360" t="str">
            <v>13840</v>
          </cell>
          <cell r="E360" t="str">
            <v>Solut Mktg - Residential</v>
          </cell>
          <cell r="F360" t="str">
            <v>DREBA2012-14</v>
          </cell>
          <cell r="G360" t="str">
            <v>DR CORE MKT</v>
          </cell>
          <cell r="H360" t="str">
            <v>A</v>
          </cell>
        </row>
        <row r="361">
          <cell r="C361" t="str">
            <v>DREBA2012-14DR CORE MKT-13984-A</v>
          </cell>
          <cell r="D361" t="str">
            <v>13984</v>
          </cell>
          <cell r="E361" t="str">
            <v>Customer Insight &amp; Strategy Director</v>
          </cell>
          <cell r="F361" t="str">
            <v>DREBA2012-14</v>
          </cell>
          <cell r="G361" t="str">
            <v>DR CORE MKT</v>
          </cell>
          <cell r="H361" t="str">
            <v>A</v>
          </cell>
        </row>
        <row r="362">
          <cell r="C362" t="str">
            <v>DREBA2012-14DR CORE MKT-14045-A</v>
          </cell>
          <cell r="D362" t="str">
            <v>14045</v>
          </cell>
          <cell r="E362" t="str">
            <v>Policy Implementation &amp; Reporting</v>
          </cell>
          <cell r="F362" t="str">
            <v>DREBA2012-14</v>
          </cell>
          <cell r="G362" t="str">
            <v>DR CORE MKT</v>
          </cell>
          <cell r="H362" t="str">
            <v>A</v>
          </cell>
        </row>
        <row r="363">
          <cell r="C363" t="str">
            <v>DREBA2012-14DR CORE MKT-14710-A</v>
          </cell>
          <cell r="D363" t="str">
            <v>14710</v>
          </cell>
          <cell r="E363" t="str">
            <v>Small Medium Bus Energy Solution &amp; Svc</v>
          </cell>
          <cell r="F363" t="str">
            <v>DREBA2012-14</v>
          </cell>
          <cell r="G363" t="str">
            <v>DR CORE MKT</v>
          </cell>
          <cell r="H363" t="str">
            <v>A</v>
          </cell>
        </row>
        <row r="364">
          <cell r="C364" t="str">
            <v>DREBA2012-14DR CORE MKT-14712-A</v>
          </cell>
          <cell r="D364" t="str">
            <v>14712</v>
          </cell>
          <cell r="E364" t="str">
            <v>Post-Sales Support</v>
          </cell>
          <cell r="F364" t="str">
            <v>DREBA2012-14</v>
          </cell>
          <cell r="G364" t="str">
            <v>DR CORE MKT</v>
          </cell>
          <cell r="H364" t="str">
            <v>A</v>
          </cell>
        </row>
        <row r="365">
          <cell r="C365" t="str">
            <v>DREBA2012-14DR ONLN EROL-12835-A</v>
          </cell>
          <cell r="D365" t="str">
            <v>12835</v>
          </cell>
          <cell r="E365" t="str">
            <v>Demand Response Operations</v>
          </cell>
          <cell r="F365" t="str">
            <v>DREBA2012-14</v>
          </cell>
          <cell r="G365" t="str">
            <v>DR ONLN EROL</v>
          </cell>
          <cell r="H365" t="str">
            <v>A</v>
          </cell>
        </row>
        <row r="366">
          <cell r="C366" t="str">
            <v>DREBA2012-14DR ONLN EROL-13636-A</v>
          </cell>
          <cell r="D366" t="str">
            <v>13636</v>
          </cell>
          <cell r="E366" t="str">
            <v>Portfolio Data &amp; Analysis/SHIN</v>
          </cell>
          <cell r="F366" t="str">
            <v>DREBA2012-14</v>
          </cell>
          <cell r="G366" t="str">
            <v>DR ONLN EROL</v>
          </cell>
          <cell r="H366" t="str">
            <v>A</v>
          </cell>
        </row>
        <row r="367">
          <cell r="C367" t="str">
            <v>DREBA2012-14DR ONLN EROL-13723-A</v>
          </cell>
          <cell r="D367" t="str">
            <v>13723</v>
          </cell>
          <cell r="E367" t="str">
            <v>Policy Planning</v>
          </cell>
          <cell r="F367" t="str">
            <v>DREBA2012-14</v>
          </cell>
          <cell r="G367" t="str">
            <v>DR ONLN EROL</v>
          </cell>
          <cell r="H367" t="str">
            <v>A</v>
          </cell>
        </row>
        <row r="368">
          <cell r="C368" t="str">
            <v>DREBA2012-14DR ONLN EROL-13973-A</v>
          </cell>
          <cell r="D368" t="str">
            <v>13973</v>
          </cell>
          <cell r="E368" t="str">
            <v>Business System Administration</v>
          </cell>
          <cell r="F368" t="str">
            <v>DREBA2012-14</v>
          </cell>
          <cell r="G368" t="str">
            <v>DR ONLN EROL</v>
          </cell>
          <cell r="H368" t="str">
            <v>A</v>
          </cell>
        </row>
        <row r="369">
          <cell r="C369" t="str">
            <v>DREBA2012-14DR ONLN EROL-14714-A</v>
          </cell>
          <cell r="D369" t="str">
            <v>14714</v>
          </cell>
          <cell r="E369" t="str">
            <v>Operations Support</v>
          </cell>
          <cell r="F369" t="str">
            <v>DREBA2012-14</v>
          </cell>
          <cell r="G369" t="str">
            <v>DR ONLN EROL</v>
          </cell>
          <cell r="H369" t="str">
            <v>A</v>
          </cell>
        </row>
        <row r="370">
          <cell r="C370" t="str">
            <v>DREBA2012-14EMRGTEK-10847-A</v>
          </cell>
          <cell r="D370" t="str">
            <v>10847</v>
          </cell>
          <cell r="E370" t="str">
            <v>Emerging Markets - Demand Response</v>
          </cell>
          <cell r="F370" t="str">
            <v>DREBA2012-14</v>
          </cell>
          <cell r="G370" t="str">
            <v>EMRGTEK</v>
          </cell>
          <cell r="H370" t="str">
            <v>A</v>
          </cell>
        </row>
        <row r="371">
          <cell r="C371" t="str">
            <v>DREBA2012-14EMRGTEK-13636-A</v>
          </cell>
          <cell r="D371" t="str">
            <v>13636</v>
          </cell>
          <cell r="E371" t="str">
            <v>Portfolio Data &amp; Analysis/SHIN</v>
          </cell>
          <cell r="F371" t="str">
            <v>DREBA2012-14</v>
          </cell>
          <cell r="G371" t="str">
            <v>EMRGTEK</v>
          </cell>
          <cell r="H371" t="str">
            <v>A</v>
          </cell>
        </row>
        <row r="372">
          <cell r="C372" t="str">
            <v>DREBA2012-14EMRGTEK-13701-A</v>
          </cell>
          <cell r="D372" t="str">
            <v>13701</v>
          </cell>
          <cell r="E372" t="str">
            <v>CES Economic Modeling</v>
          </cell>
          <cell r="F372" t="str">
            <v>DREBA2012-14</v>
          </cell>
          <cell r="G372" t="str">
            <v>EMRGTEK</v>
          </cell>
          <cell r="H372" t="str">
            <v>A</v>
          </cell>
        </row>
        <row r="373">
          <cell r="C373" t="str">
            <v>DREBA2012-14EMRGTEK-13723-A</v>
          </cell>
          <cell r="D373" t="str">
            <v>13723</v>
          </cell>
          <cell r="E373" t="str">
            <v>Policy Planning</v>
          </cell>
          <cell r="F373" t="str">
            <v>DREBA2012-14</v>
          </cell>
          <cell r="G373" t="str">
            <v>EMRGTEK</v>
          </cell>
          <cell r="H373" t="str">
            <v>A</v>
          </cell>
        </row>
        <row r="374">
          <cell r="C374" t="str">
            <v>DREBA2012-14EMRGTEK-13983-A</v>
          </cell>
          <cell r="D374" t="str">
            <v>13983</v>
          </cell>
          <cell r="E374" t="str">
            <v>Emerging Information Products &amp; Platform</v>
          </cell>
          <cell r="F374" t="str">
            <v>DREBA2012-14</v>
          </cell>
          <cell r="G374" t="str">
            <v>EMRGTEK</v>
          </cell>
          <cell r="H374" t="str">
            <v>A</v>
          </cell>
        </row>
        <row r="375">
          <cell r="C375" t="str">
            <v>DREBA2012-14EMRGTEK-13988-A</v>
          </cell>
          <cell r="D375" t="str">
            <v>13988</v>
          </cell>
          <cell r="E375" t="str">
            <v>Product Lifecycle, Lifecycle &amp; Road Map</v>
          </cell>
          <cell r="F375" t="str">
            <v>DREBA2012-14</v>
          </cell>
          <cell r="G375" t="str">
            <v>EMRGTEK</v>
          </cell>
          <cell r="H375" t="str">
            <v>A</v>
          </cell>
        </row>
        <row r="376">
          <cell r="C376" t="str">
            <v>DREBA2012-14EMRGTEK-14034-A</v>
          </cell>
          <cell r="D376" t="str">
            <v>14034</v>
          </cell>
          <cell r="E376" t="str">
            <v>Appliances and Codes &amp; Standards</v>
          </cell>
          <cell r="F376" t="str">
            <v>DREBA2012-14</v>
          </cell>
          <cell r="G376" t="str">
            <v>EMRGTEK</v>
          </cell>
          <cell r="H376" t="str">
            <v>A</v>
          </cell>
        </row>
        <row r="377">
          <cell r="C377" t="str">
            <v>DREBA2012-14EMRGTEK-14045-A</v>
          </cell>
          <cell r="D377" t="str">
            <v>14045</v>
          </cell>
          <cell r="E377" t="str">
            <v>Policy Implementation &amp; Reporting</v>
          </cell>
          <cell r="F377" t="str">
            <v>DREBA2012-14</v>
          </cell>
          <cell r="G377" t="str">
            <v>EMRGTEK</v>
          </cell>
          <cell r="H377" t="str">
            <v>A</v>
          </cell>
        </row>
        <row r="378">
          <cell r="C378" t="str">
            <v>DREBA2012-14INTERACT-12835-A</v>
          </cell>
          <cell r="D378" t="str">
            <v>12835</v>
          </cell>
          <cell r="E378" t="str">
            <v>Demand Response Operations</v>
          </cell>
          <cell r="F378" t="str">
            <v>DREBA2012-14</v>
          </cell>
          <cell r="G378" t="str">
            <v>INTERACT</v>
          </cell>
          <cell r="H378" t="str">
            <v>A</v>
          </cell>
        </row>
        <row r="379">
          <cell r="C379" t="str">
            <v>DREBA2012-14INTERACT-13636-A</v>
          </cell>
          <cell r="D379" t="str">
            <v>13636</v>
          </cell>
          <cell r="E379" t="str">
            <v>Portfolio Data &amp; Analysis/SHIN</v>
          </cell>
          <cell r="F379" t="str">
            <v>DREBA2012-14</v>
          </cell>
          <cell r="G379" t="str">
            <v>INTERACT</v>
          </cell>
          <cell r="H379" t="str">
            <v>A</v>
          </cell>
        </row>
        <row r="380">
          <cell r="C380" t="str">
            <v>DREBA2012-14INTERACT-13723-A</v>
          </cell>
          <cell r="D380" t="str">
            <v>13723</v>
          </cell>
          <cell r="E380" t="str">
            <v>Policy Planning</v>
          </cell>
          <cell r="F380" t="str">
            <v>DREBA2012-14</v>
          </cell>
          <cell r="G380" t="str">
            <v>INTERACT</v>
          </cell>
          <cell r="H380" t="str">
            <v>A</v>
          </cell>
        </row>
        <row r="381">
          <cell r="C381" t="str">
            <v>DREBA2012-14INTERACT-14714-A</v>
          </cell>
          <cell r="D381" t="str">
            <v>14714</v>
          </cell>
          <cell r="E381" t="str">
            <v>Operations Support</v>
          </cell>
          <cell r="F381" t="str">
            <v>DREBA2012-14</v>
          </cell>
          <cell r="G381" t="str">
            <v>INTERACT</v>
          </cell>
          <cell r="H381" t="str">
            <v>A</v>
          </cell>
        </row>
        <row r="382">
          <cell r="C382" t="str">
            <v>DREBA2012-14INTG ENE AUD-10847-A</v>
          </cell>
          <cell r="D382" t="str">
            <v>10847</v>
          </cell>
          <cell r="E382" t="str">
            <v>Emerging Markets - Demand Response</v>
          </cell>
          <cell r="F382" t="str">
            <v>DREBA2012-14</v>
          </cell>
          <cell r="G382" t="str">
            <v>INTG ENE AUD</v>
          </cell>
          <cell r="H382" t="str">
            <v>A</v>
          </cell>
        </row>
        <row r="383">
          <cell r="C383" t="str">
            <v>DREBA2012-14INTG ENE AUD-13636-A</v>
          </cell>
          <cell r="D383" t="str">
            <v>13636</v>
          </cell>
          <cell r="E383" t="str">
            <v>Portfolio Data &amp; Analysis/SHIN</v>
          </cell>
          <cell r="F383" t="str">
            <v>DREBA2012-14</v>
          </cell>
          <cell r="G383" t="str">
            <v>INTG ENE AUD</v>
          </cell>
          <cell r="H383" t="str">
            <v>A</v>
          </cell>
        </row>
        <row r="384">
          <cell r="C384" t="str">
            <v>DREBA2012-14INTG ENE AUD-13701-A</v>
          </cell>
          <cell r="D384" t="str">
            <v>13701</v>
          </cell>
          <cell r="E384" t="str">
            <v>CES Economic Modeling</v>
          </cell>
          <cell r="F384" t="str">
            <v>DREBA2012-14</v>
          </cell>
          <cell r="G384" t="str">
            <v>INTG ENE AUD</v>
          </cell>
          <cell r="H384" t="str">
            <v>A</v>
          </cell>
        </row>
        <row r="385">
          <cell r="C385" t="str">
            <v>DREBA2012-14INTG ENE AUD-13723-A</v>
          </cell>
          <cell r="D385" t="str">
            <v>13723</v>
          </cell>
          <cell r="E385" t="str">
            <v>Policy Planning</v>
          </cell>
          <cell r="F385" t="str">
            <v>DREBA2012-14</v>
          </cell>
          <cell r="G385" t="str">
            <v>INTG ENE AUD</v>
          </cell>
          <cell r="H385" t="str">
            <v>A</v>
          </cell>
        </row>
        <row r="386">
          <cell r="C386" t="str">
            <v>DREBA2012-14INTG ENE AUD-13983-A</v>
          </cell>
          <cell r="D386" t="str">
            <v>13983</v>
          </cell>
          <cell r="E386" t="str">
            <v>Emerging Information Products &amp; Platform</v>
          </cell>
          <cell r="F386" t="str">
            <v>DREBA2012-14</v>
          </cell>
          <cell r="G386" t="str">
            <v>INTG ENE AUD</v>
          </cell>
          <cell r="H386" t="str">
            <v>A</v>
          </cell>
        </row>
        <row r="387">
          <cell r="C387" t="str">
            <v>DREBA2012-14INTG ENE AUD-13988-A</v>
          </cell>
          <cell r="D387" t="str">
            <v>13988</v>
          </cell>
          <cell r="E387" t="str">
            <v>Product Lifecycle, Lifecycle &amp; Road Map</v>
          </cell>
          <cell r="F387" t="str">
            <v>DREBA2012-14</v>
          </cell>
          <cell r="G387" t="str">
            <v>INTG ENE AUD</v>
          </cell>
          <cell r="H387" t="str">
            <v>A</v>
          </cell>
        </row>
        <row r="388">
          <cell r="C388" t="str">
            <v>DREBA2012-14INTG ENE AUD-14045-A</v>
          </cell>
          <cell r="D388" t="str">
            <v>14045</v>
          </cell>
          <cell r="E388" t="str">
            <v>Policy Implementation &amp; Reporting</v>
          </cell>
          <cell r="F388" t="str">
            <v>DREBA2012-14</v>
          </cell>
          <cell r="G388" t="str">
            <v>INTG ENE AUD</v>
          </cell>
          <cell r="H388" t="str">
            <v>A</v>
          </cell>
        </row>
        <row r="389">
          <cell r="C389" t="str">
            <v>DREBA-10-12-CEM-PRJ-COMM-14709-I-IT-CHIN</v>
          </cell>
          <cell r="D389" t="str">
            <v>14709</v>
          </cell>
          <cell r="E389" t="str">
            <v>Information Technology Products</v>
          </cell>
          <cell r="F389" t="str">
            <v>DREBA2012-14</v>
          </cell>
          <cell r="G389" t="str">
            <v>INTG ENE AUD</v>
          </cell>
          <cell r="H389" t="str">
            <v>A</v>
          </cell>
        </row>
        <row r="390">
          <cell r="C390" t="str">
            <v>DREBA2012-14INTG SALES T-13636-A</v>
          </cell>
          <cell r="D390" t="str">
            <v>13636</v>
          </cell>
          <cell r="E390" t="str">
            <v>Portfolio Data &amp; Analysis/SHIN</v>
          </cell>
          <cell r="F390" t="str">
            <v>DREBA2012-14</v>
          </cell>
          <cell r="G390" t="str">
            <v>INTG SALES T</v>
          </cell>
          <cell r="H390" t="str">
            <v>A</v>
          </cell>
        </row>
        <row r="391">
          <cell r="C391" t="str">
            <v>DREBA2012-14INTG SALES T-13723-A</v>
          </cell>
          <cell r="D391" t="str">
            <v>13723</v>
          </cell>
          <cell r="E391" t="str">
            <v>Policy Planning</v>
          </cell>
          <cell r="F391" t="str">
            <v>DREBA2012-14</v>
          </cell>
          <cell r="G391" t="str">
            <v>INTG SALES T</v>
          </cell>
          <cell r="H391" t="str">
            <v>A</v>
          </cell>
        </row>
        <row r="392">
          <cell r="C392" t="str">
            <v>DREBA2012-14INTG SALES T-14034-A</v>
          </cell>
          <cell r="D392" t="str">
            <v>14034</v>
          </cell>
          <cell r="E392" t="str">
            <v>Appliances and Codes &amp; Standards</v>
          </cell>
          <cell r="F392" t="str">
            <v>DREBA2012-14</v>
          </cell>
          <cell r="G392" t="str">
            <v>INTG SALES T</v>
          </cell>
          <cell r="H392" t="str">
            <v>A</v>
          </cell>
        </row>
        <row r="393">
          <cell r="C393" t="str">
            <v>DREBA2012-14INTGRTED E&amp;T-13636-A</v>
          </cell>
          <cell r="D393" t="str">
            <v>13636</v>
          </cell>
          <cell r="E393" t="str">
            <v>Portfolio Data &amp; Analysis/SHIN</v>
          </cell>
          <cell r="F393" t="str">
            <v>DREBA2012-14</v>
          </cell>
          <cell r="G393" t="str">
            <v>INTGRTED E&amp;T</v>
          </cell>
          <cell r="H393" t="str">
            <v>A</v>
          </cell>
        </row>
        <row r="394">
          <cell r="C394" t="str">
            <v>DREBA2012-14INTGRTED E&amp;T-13723-A</v>
          </cell>
          <cell r="D394" t="str">
            <v>13723</v>
          </cell>
          <cell r="E394" t="str">
            <v>Policy Planning</v>
          </cell>
          <cell r="F394" t="str">
            <v>DREBA2012-14</v>
          </cell>
          <cell r="G394" t="str">
            <v>INTGRTED E&amp;T</v>
          </cell>
          <cell r="H394" t="str">
            <v>A</v>
          </cell>
        </row>
        <row r="395">
          <cell r="C395" t="str">
            <v>DREBA2012-14INTGRTED E&amp;T-13984-A</v>
          </cell>
          <cell r="D395" t="str">
            <v>13984</v>
          </cell>
          <cell r="E395" t="str">
            <v>Customer Insight &amp; Strategy Director</v>
          </cell>
          <cell r="F395" t="str">
            <v>DREBA2012-14</v>
          </cell>
          <cell r="G395" t="str">
            <v>INTGRTED E&amp;T</v>
          </cell>
          <cell r="H395" t="str">
            <v>A</v>
          </cell>
        </row>
        <row r="396">
          <cell r="C396" t="str">
            <v>DREBA2012-14INTGRTED E&amp;T-14034-A</v>
          </cell>
          <cell r="D396" t="str">
            <v>14034</v>
          </cell>
          <cell r="E396" t="str">
            <v>Appliances and Codes &amp; Standards</v>
          </cell>
          <cell r="F396" t="str">
            <v>DREBA2012-14</v>
          </cell>
          <cell r="G396" t="str">
            <v>INTGRTED E&amp;T</v>
          </cell>
          <cell r="H396" t="str">
            <v>A</v>
          </cell>
        </row>
        <row r="397">
          <cell r="C397" t="str">
            <v>DREBA2012-14INTGRTED MKT-13636-A</v>
          </cell>
          <cell r="D397" t="str">
            <v>13636</v>
          </cell>
          <cell r="E397" t="str">
            <v>Portfolio Data &amp; Analysis/SHIN</v>
          </cell>
          <cell r="F397" t="str">
            <v>DREBA2012-14</v>
          </cell>
          <cell r="G397" t="str">
            <v>INTGRTED MKT</v>
          </cell>
          <cell r="H397" t="str">
            <v>A</v>
          </cell>
        </row>
        <row r="398">
          <cell r="C398" t="str">
            <v>DREBA2012-14INTGRTED MKT-13723-A</v>
          </cell>
          <cell r="D398" t="str">
            <v>13723</v>
          </cell>
          <cell r="E398" t="str">
            <v>Policy Planning</v>
          </cell>
          <cell r="F398" t="str">
            <v>DREBA2012-14</v>
          </cell>
          <cell r="G398" t="str">
            <v>INTGRTED MKT</v>
          </cell>
          <cell r="H398" t="str">
            <v>A</v>
          </cell>
        </row>
        <row r="399">
          <cell r="C399" t="str">
            <v>DREBA2012-14INTGRTED MKT-13984-A</v>
          </cell>
          <cell r="D399" t="str">
            <v>13984</v>
          </cell>
          <cell r="E399" t="str">
            <v>Customer Insight &amp; Strategy Director</v>
          </cell>
          <cell r="F399" t="str">
            <v>DREBA2012-14</v>
          </cell>
          <cell r="G399" t="str">
            <v>INTGRTED MKT</v>
          </cell>
          <cell r="H399" t="str">
            <v>A</v>
          </cell>
        </row>
        <row r="400">
          <cell r="C400" t="str">
            <v>DREBA2012-14INTGRTED MKT-14034-A</v>
          </cell>
          <cell r="D400" t="str">
            <v>14034</v>
          </cell>
          <cell r="E400" t="str">
            <v>Appliances and Codes &amp; Standards</v>
          </cell>
          <cell r="F400" t="str">
            <v>DREBA2012-14</v>
          </cell>
          <cell r="G400" t="str">
            <v>INTGRTED MKT</v>
          </cell>
          <cell r="H400" t="str">
            <v>A</v>
          </cell>
        </row>
        <row r="401">
          <cell r="C401" t="str">
            <v>DREBA2012-14INTGRTED MKT-14045-A</v>
          </cell>
          <cell r="D401" t="str">
            <v>14045</v>
          </cell>
          <cell r="E401" t="str">
            <v>Policy Implementation &amp; Reporting</v>
          </cell>
          <cell r="F401" t="str">
            <v>DREBA2012-14</v>
          </cell>
          <cell r="G401" t="str">
            <v>INTGRTED MKT</v>
          </cell>
          <cell r="H401" t="str">
            <v>A</v>
          </cell>
        </row>
        <row r="402">
          <cell r="C402" t="str">
            <v>DREBA2012-14OBMC/SLRP-10847-A</v>
          </cell>
          <cell r="D402" t="str">
            <v>10847</v>
          </cell>
          <cell r="E402" t="str">
            <v>Emerging Markets - Demand Response</v>
          </cell>
          <cell r="F402" t="str">
            <v>DREBA2012-14</v>
          </cell>
          <cell r="G402" t="str">
            <v>OBMC/SLRP</v>
          </cell>
          <cell r="H402" t="str">
            <v>A</v>
          </cell>
        </row>
        <row r="403">
          <cell r="C403" t="str">
            <v>DREBA2012-14OBMC/SLRP-13636-A</v>
          </cell>
          <cell r="D403" t="str">
            <v>13636</v>
          </cell>
          <cell r="E403" t="str">
            <v>Portfolio Data &amp; Analysis/SHIN</v>
          </cell>
          <cell r="F403" t="str">
            <v>DREBA2012-14</v>
          </cell>
          <cell r="G403" t="str">
            <v>OBMC/SLRP</v>
          </cell>
          <cell r="H403" t="str">
            <v>A</v>
          </cell>
        </row>
        <row r="404">
          <cell r="C404" t="str">
            <v>DREBA2012-14OBMC/SLRP-13701-A</v>
          </cell>
          <cell r="D404" t="str">
            <v>13701</v>
          </cell>
          <cell r="E404" t="str">
            <v>CES Economic Modeling</v>
          </cell>
          <cell r="F404" t="str">
            <v>DREBA2012-14</v>
          </cell>
          <cell r="G404" t="str">
            <v>OBMC/SLRP</v>
          </cell>
          <cell r="H404" t="str">
            <v>A</v>
          </cell>
        </row>
        <row r="405">
          <cell r="C405" t="str">
            <v>DREBA2012-14OBMC/SLRP-13723-A</v>
          </cell>
          <cell r="D405" t="str">
            <v>13723</v>
          </cell>
          <cell r="E405" t="str">
            <v>Policy Planning</v>
          </cell>
          <cell r="F405" t="str">
            <v>DREBA2012-14</v>
          </cell>
          <cell r="G405" t="str">
            <v>OBMC/SLRP</v>
          </cell>
          <cell r="H405" t="str">
            <v>A</v>
          </cell>
        </row>
        <row r="406">
          <cell r="C406" t="str">
            <v>DREBA2012-14OBMC/SLRP-13983-A</v>
          </cell>
          <cell r="D406" t="str">
            <v>13983</v>
          </cell>
          <cell r="E406" t="str">
            <v>Emerging Information Products &amp; Platform</v>
          </cell>
          <cell r="F406" t="str">
            <v>DREBA2012-14</v>
          </cell>
          <cell r="G406" t="str">
            <v>OBMC/SLRP</v>
          </cell>
          <cell r="H406" t="str">
            <v>A</v>
          </cell>
        </row>
        <row r="407">
          <cell r="C407" t="str">
            <v>DREBA2012-14OBMC/SLRP-13988-A</v>
          </cell>
          <cell r="D407" t="str">
            <v>13988</v>
          </cell>
          <cell r="E407" t="str">
            <v>Product Lifecycle, Lifecycle &amp; Road Map</v>
          </cell>
          <cell r="F407" t="str">
            <v>DREBA2012-14</v>
          </cell>
          <cell r="G407" t="str">
            <v>OBMC/SLRP</v>
          </cell>
          <cell r="H407" t="str">
            <v>A</v>
          </cell>
        </row>
        <row r="408">
          <cell r="C408" t="str">
            <v>DREBA2012-14PEAK CHOICE-10847-A</v>
          </cell>
          <cell r="D408" t="str">
            <v>10847</v>
          </cell>
          <cell r="E408" t="str">
            <v>Emerging Markets - Demand Response</v>
          </cell>
          <cell r="F408" t="str">
            <v>DREBA2012-14</v>
          </cell>
          <cell r="G408" t="str">
            <v>PEAK CHOICE</v>
          </cell>
          <cell r="H408" t="str">
            <v>A</v>
          </cell>
        </row>
        <row r="409">
          <cell r="C409" t="str">
            <v>DREBA2012-14PEAK CHOICE-13636-A</v>
          </cell>
          <cell r="D409" t="str">
            <v>13636</v>
          </cell>
          <cell r="E409" t="str">
            <v>Portfolio Data &amp; Analysis/SHIN</v>
          </cell>
          <cell r="F409" t="str">
            <v>DREBA2012-14</v>
          </cell>
          <cell r="G409" t="str">
            <v>PEAK CHOICE</v>
          </cell>
          <cell r="H409" t="str">
            <v>A</v>
          </cell>
        </row>
        <row r="410">
          <cell r="C410" t="str">
            <v>DREBA2012-14PEAK CHOICE-13701-A</v>
          </cell>
          <cell r="D410" t="str">
            <v>13701</v>
          </cell>
          <cell r="E410" t="str">
            <v>CES Economic Modeling</v>
          </cell>
          <cell r="F410" t="str">
            <v>DREBA2012-14</v>
          </cell>
          <cell r="G410" t="str">
            <v>PEAK CHOICE</v>
          </cell>
          <cell r="H410" t="str">
            <v>A</v>
          </cell>
        </row>
        <row r="411">
          <cell r="C411" t="str">
            <v>DREBA2012-14PEAK CHOICE-13723-A</v>
          </cell>
          <cell r="D411" t="str">
            <v>13723</v>
          </cell>
          <cell r="E411" t="str">
            <v>Policy Planning</v>
          </cell>
          <cell r="F411" t="str">
            <v>DREBA2012-14</v>
          </cell>
          <cell r="G411" t="str">
            <v>PEAK CHOICE</v>
          </cell>
          <cell r="H411" t="str">
            <v>A</v>
          </cell>
        </row>
        <row r="412">
          <cell r="C412" t="str">
            <v>DREBA2012-14PEAK CHOICE-13983-A</v>
          </cell>
          <cell r="D412" t="str">
            <v>13983</v>
          </cell>
          <cell r="E412" t="str">
            <v>Emerging Information Products &amp; Platform</v>
          </cell>
          <cell r="F412" t="str">
            <v>DREBA2012-14</v>
          </cell>
          <cell r="G412" t="str">
            <v>PEAK CHOICE</v>
          </cell>
          <cell r="H412" t="str">
            <v>A</v>
          </cell>
        </row>
        <row r="413">
          <cell r="C413" t="str">
            <v>DREBA2012-14PEAK CHOICE-13988-A</v>
          </cell>
          <cell r="D413" t="str">
            <v>13988</v>
          </cell>
          <cell r="E413" t="str">
            <v>Product Lifecycle, Lifecycle &amp; Road Map</v>
          </cell>
          <cell r="F413" t="str">
            <v>DREBA2012-14</v>
          </cell>
          <cell r="G413" t="str">
            <v>PEAK CHOICE</v>
          </cell>
          <cell r="H413" t="str">
            <v>A</v>
          </cell>
        </row>
        <row r="414">
          <cell r="C414" t="str">
            <v>DREBA2012-14PEAK CHOICE-14045-A</v>
          </cell>
          <cell r="D414" t="str">
            <v>14045</v>
          </cell>
          <cell r="E414" t="str">
            <v>Policy Implementation &amp; Reporting</v>
          </cell>
          <cell r="F414" t="str">
            <v>DREBA2012-14</v>
          </cell>
          <cell r="G414" t="str">
            <v>PEAK CHOICE</v>
          </cell>
          <cell r="H414" t="str">
            <v>A</v>
          </cell>
        </row>
        <row r="415">
          <cell r="C415" t="str">
            <v>DREBA2012-14PEAK_01-13772-A</v>
          </cell>
          <cell r="D415" t="str">
            <v>13772</v>
          </cell>
          <cell r="E415" t="str">
            <v>Education Centers</v>
          </cell>
          <cell r="F415" t="str">
            <v>DREBA2012-14</v>
          </cell>
          <cell r="G415" t="str">
            <v>PEAK_01</v>
          </cell>
          <cell r="H415" t="str">
            <v>A</v>
          </cell>
        </row>
        <row r="416">
          <cell r="C416" t="str">
            <v>DREBA2012-14TECHNOL INCV-10847-A</v>
          </cell>
          <cell r="D416" t="str">
            <v>10847</v>
          </cell>
          <cell r="E416" t="str">
            <v>Emerging Markets - Demand Response</v>
          </cell>
          <cell r="F416" t="str">
            <v>DREBA2012-14</v>
          </cell>
          <cell r="G416" t="str">
            <v>TECHNOL INCV</v>
          </cell>
          <cell r="H416" t="str">
            <v>A</v>
          </cell>
        </row>
        <row r="417">
          <cell r="C417" t="str">
            <v>DREBA2012-14TECHNOL INCV-13636-A</v>
          </cell>
          <cell r="D417" t="str">
            <v>13636</v>
          </cell>
          <cell r="E417" t="str">
            <v>Portfolio Data &amp; Analysis/SHIN</v>
          </cell>
          <cell r="F417" t="str">
            <v>DREBA2012-14</v>
          </cell>
          <cell r="G417" t="str">
            <v>TECHNOL INCV</v>
          </cell>
          <cell r="H417" t="str">
            <v>A</v>
          </cell>
        </row>
        <row r="418">
          <cell r="C418" t="str">
            <v>DREBA2012-14TECHNOL INCV-13701-A</v>
          </cell>
          <cell r="D418" t="str">
            <v>13701</v>
          </cell>
          <cell r="E418" t="str">
            <v>CES Economic Modeling</v>
          </cell>
          <cell r="F418" t="str">
            <v>DREBA2012-14</v>
          </cell>
          <cell r="G418" t="str">
            <v>TECHNOL INCV</v>
          </cell>
          <cell r="H418" t="str">
            <v>A</v>
          </cell>
        </row>
        <row r="419">
          <cell r="C419" t="str">
            <v>DREBA2012-14TECHNOL INCV-13723-A</v>
          </cell>
          <cell r="D419" t="str">
            <v>13723</v>
          </cell>
          <cell r="E419" t="str">
            <v>Policy Planning</v>
          </cell>
          <cell r="F419" t="str">
            <v>DREBA2012-14</v>
          </cell>
          <cell r="G419" t="str">
            <v>TECHNOL INCV</v>
          </cell>
          <cell r="H419" t="str">
            <v>A</v>
          </cell>
        </row>
        <row r="420">
          <cell r="C420" t="str">
            <v>DREBA2012-14TECHNOL INCV-13983-A</v>
          </cell>
          <cell r="D420" t="str">
            <v>13983</v>
          </cell>
          <cell r="E420" t="str">
            <v>Emerging Information Products &amp; Platform</v>
          </cell>
          <cell r="F420" t="str">
            <v>DREBA2012-14</v>
          </cell>
          <cell r="G420" t="str">
            <v>TECHNOL INCV</v>
          </cell>
          <cell r="H420" t="str">
            <v>A</v>
          </cell>
        </row>
        <row r="421">
          <cell r="C421" t="str">
            <v>DREBA2012-14TECHNOL INCV-13988-A</v>
          </cell>
          <cell r="D421" t="str">
            <v>13988</v>
          </cell>
          <cell r="E421" t="str">
            <v>Product Lifecycle, Lifecycle &amp; Road Map</v>
          </cell>
          <cell r="F421" t="str">
            <v>DREBA2012-14</v>
          </cell>
          <cell r="G421" t="str">
            <v>TECHNOL INCV</v>
          </cell>
          <cell r="H421" t="str">
            <v>A</v>
          </cell>
        </row>
        <row r="422">
          <cell r="C422" t="str">
            <v>DREBA2012-14AGGR MAN PFO-10847-A-CHIN</v>
          </cell>
          <cell r="D422" t="str">
            <v>10847</v>
          </cell>
          <cell r="E422" t="str">
            <v>Emerging Markets - Demand Response</v>
          </cell>
          <cell r="F422" t="str">
            <v>DREBA2012-14</v>
          </cell>
          <cell r="G422" t="str">
            <v>AGGR MAN PFO</v>
          </cell>
          <cell r="H422" t="str">
            <v>A</v>
          </cell>
        </row>
        <row r="423">
          <cell r="C423" t="str">
            <v>DREBA2012-14AGGR MAN PFO-12835-A-CHIN</v>
          </cell>
          <cell r="D423" t="str">
            <v>12835</v>
          </cell>
          <cell r="E423" t="str">
            <v>Demand Response Operations</v>
          </cell>
          <cell r="F423" t="str">
            <v>DREBA2012-14</v>
          </cell>
          <cell r="G423" t="str">
            <v>AGGR MAN PFO</v>
          </cell>
          <cell r="H423" t="str">
            <v>A</v>
          </cell>
        </row>
        <row r="424">
          <cell r="C424" t="str">
            <v>DREBA2012-14AGGR MAN PFO-13636-A-CHIN</v>
          </cell>
          <cell r="D424" t="str">
            <v>13636</v>
          </cell>
          <cell r="E424" t="str">
            <v>Portfolio Data &amp; Analysis/SHIN</v>
          </cell>
          <cell r="F424" t="str">
            <v>DREBA2012-14</v>
          </cell>
          <cell r="G424" t="str">
            <v>AGGR MAN PFO</v>
          </cell>
          <cell r="H424" t="str">
            <v>A</v>
          </cell>
        </row>
        <row r="425">
          <cell r="C425" t="str">
            <v>DREBA2012-14AGGR MAN PFO-13973-A-CHIN</v>
          </cell>
          <cell r="D425" t="str">
            <v>13973</v>
          </cell>
          <cell r="E425" t="str">
            <v>Business System Administration</v>
          </cell>
          <cell r="F425" t="str">
            <v>DREBA2012-14</v>
          </cell>
          <cell r="G425" t="str">
            <v>AGGR MAN PFO</v>
          </cell>
          <cell r="H425" t="str">
            <v>A</v>
          </cell>
        </row>
        <row r="426">
          <cell r="C426" t="str">
            <v>DREBA2012-14AUTO DR-10847-A-CHIN</v>
          </cell>
          <cell r="D426" t="str">
            <v>10847</v>
          </cell>
          <cell r="E426" t="str">
            <v>Emerging Markets - Demand Response</v>
          </cell>
          <cell r="F426" t="str">
            <v>DREBA2012-14</v>
          </cell>
          <cell r="G426" t="str">
            <v>AUTO DR</v>
          </cell>
          <cell r="H426" t="str">
            <v>A</v>
          </cell>
        </row>
        <row r="427">
          <cell r="C427" t="str">
            <v>DREBA2012-14AUTO DR-13636-A-CHIN</v>
          </cell>
          <cell r="D427" t="str">
            <v>13636</v>
          </cell>
          <cell r="E427" t="str">
            <v>Portfolio Data &amp; Analysis/SHIN</v>
          </cell>
          <cell r="F427" t="str">
            <v>DREBA2012-14</v>
          </cell>
          <cell r="G427" t="str">
            <v>AUTO DR</v>
          </cell>
          <cell r="H427" t="str">
            <v>A</v>
          </cell>
        </row>
        <row r="428">
          <cell r="C428" t="str">
            <v>DREBA2012-14BASEINTERRUP-10847-A-CHIN</v>
          </cell>
          <cell r="D428" t="str">
            <v>10847</v>
          </cell>
          <cell r="E428" t="str">
            <v>Emerging Markets - Demand Response</v>
          </cell>
          <cell r="F428" t="str">
            <v>DREBA2012-14</v>
          </cell>
          <cell r="G428" t="str">
            <v>BASEINTERRUP</v>
          </cell>
          <cell r="H428" t="str">
            <v>A</v>
          </cell>
        </row>
        <row r="429">
          <cell r="C429" t="str">
            <v>DREBA2012-14BASEINTERRUP-13636-A-CHIN</v>
          </cell>
          <cell r="D429" t="str">
            <v>13636</v>
          </cell>
          <cell r="E429" t="str">
            <v>Portfolio Data &amp; Analysis/SHIN</v>
          </cell>
          <cell r="F429" t="str">
            <v>DREBA2012-14</v>
          </cell>
          <cell r="G429" t="str">
            <v>BASEINTERRUP</v>
          </cell>
          <cell r="H429" t="str">
            <v>A</v>
          </cell>
        </row>
        <row r="430">
          <cell r="C430" t="str">
            <v>DREBA2012-14C&amp;I INTM RSC-10847-A-CHIN</v>
          </cell>
          <cell r="D430" t="str">
            <v>10847</v>
          </cell>
          <cell r="E430" t="str">
            <v>Emerging Markets - Demand Response</v>
          </cell>
          <cell r="F430" t="str">
            <v>DREBA2012-14</v>
          </cell>
          <cell r="G430" t="str">
            <v>C&amp;I INTM RSC</v>
          </cell>
          <cell r="H430" t="str">
            <v>A</v>
          </cell>
        </row>
        <row r="431">
          <cell r="C431" t="str">
            <v>DREBA2012-14C&amp;I INTM RSC-13636-A-CHIN</v>
          </cell>
          <cell r="D431" t="str">
            <v>13636</v>
          </cell>
          <cell r="E431" t="str">
            <v>Portfolio Data &amp; Analysis/SHIN</v>
          </cell>
          <cell r="F431" t="str">
            <v>DREBA2012-14</v>
          </cell>
          <cell r="G431" t="str">
            <v>C&amp;I INTM RSC</v>
          </cell>
          <cell r="H431" t="str">
            <v>A</v>
          </cell>
        </row>
        <row r="432">
          <cell r="C432" t="str">
            <v>DREBA2012-14CAPACIT BIDD-10847-A-CHIN</v>
          </cell>
          <cell r="D432" t="str">
            <v>10847</v>
          </cell>
          <cell r="E432" t="str">
            <v>Emerging Markets - Demand Response</v>
          </cell>
          <cell r="F432" t="str">
            <v>DREBA2012-14</v>
          </cell>
          <cell r="G432" t="str">
            <v>CAPACIT BIDD</v>
          </cell>
          <cell r="H432" t="str">
            <v>A</v>
          </cell>
        </row>
        <row r="433">
          <cell r="C433" t="str">
            <v>DREBA2012-14CAPACIT BIDD-12835-A-CHIN</v>
          </cell>
          <cell r="D433" t="str">
            <v>12835</v>
          </cell>
          <cell r="E433" t="str">
            <v>Demand Response Operations</v>
          </cell>
          <cell r="F433" t="str">
            <v>DREBA2012-14</v>
          </cell>
          <cell r="G433" t="str">
            <v>CAPACIT BIDD</v>
          </cell>
          <cell r="H433" t="str">
            <v>A</v>
          </cell>
        </row>
        <row r="434">
          <cell r="C434" t="str">
            <v>DREBA2012-14CAPACIT BIDD-13636-A-CHIN</v>
          </cell>
          <cell r="D434" t="str">
            <v>13636</v>
          </cell>
          <cell r="E434" t="str">
            <v>Portfolio Data &amp; Analysis/SHIN</v>
          </cell>
          <cell r="F434" t="str">
            <v>DREBA2012-14</v>
          </cell>
          <cell r="G434" t="str">
            <v>CAPACIT BIDD</v>
          </cell>
          <cell r="H434" t="str">
            <v>A</v>
          </cell>
        </row>
        <row r="435">
          <cell r="C435" t="str">
            <v>DREBA2012-14CAPACIT BIDD-13973-A-CHIN</v>
          </cell>
          <cell r="D435" t="str">
            <v>13973</v>
          </cell>
          <cell r="E435" t="str">
            <v>Business System Administration</v>
          </cell>
          <cell r="F435" t="str">
            <v>DREBA2012-14</v>
          </cell>
          <cell r="G435" t="str">
            <v>CAPACIT BIDD</v>
          </cell>
          <cell r="H435" t="str">
            <v>A</v>
          </cell>
        </row>
        <row r="436">
          <cell r="C436" t="str">
            <v>DREBA2012-14DEMAND BIDD-10847-A-CHIN</v>
          </cell>
          <cell r="D436" t="str">
            <v>10847</v>
          </cell>
          <cell r="E436" t="str">
            <v>Emerging Markets - Demand Response</v>
          </cell>
          <cell r="F436" t="str">
            <v>DREBA2012-14</v>
          </cell>
          <cell r="G436" t="str">
            <v>DEMAND BIDD</v>
          </cell>
          <cell r="H436" t="str">
            <v>A</v>
          </cell>
        </row>
        <row r="437">
          <cell r="C437" t="str">
            <v>DREBA2012-14DEMAND BIDD-13636-A-CHIN</v>
          </cell>
          <cell r="D437" t="str">
            <v>13636</v>
          </cell>
          <cell r="E437" t="str">
            <v>Portfolio Data &amp; Analysis/SHIN</v>
          </cell>
          <cell r="F437" t="str">
            <v>DREBA2012-14</v>
          </cell>
          <cell r="G437" t="str">
            <v>DEMAND BIDD</v>
          </cell>
          <cell r="H437" t="str">
            <v>A</v>
          </cell>
        </row>
        <row r="438">
          <cell r="C438" t="str">
            <v>DREBA2012-14DR CORE E&amp;T-13636-A-CHIN</v>
          </cell>
          <cell r="D438" t="str">
            <v>13636</v>
          </cell>
          <cell r="E438" t="str">
            <v>Portfolio Data &amp; Analysis/SHIN</v>
          </cell>
          <cell r="F438" t="str">
            <v>DREBA2012-14</v>
          </cell>
          <cell r="G438" t="str">
            <v>DR CORE E&amp;T</v>
          </cell>
          <cell r="H438" t="str">
            <v>A</v>
          </cell>
        </row>
        <row r="439">
          <cell r="C439" t="str">
            <v>DREBA2012-14DR CORE E&amp;T-14712-A-CHIN</v>
          </cell>
          <cell r="D439" t="str">
            <v>14712</v>
          </cell>
          <cell r="E439" t="str">
            <v>Post-Sales Support</v>
          </cell>
          <cell r="F439" t="str">
            <v>DREBA2012-14</v>
          </cell>
          <cell r="G439" t="str">
            <v>DR CORE E&amp;T</v>
          </cell>
          <cell r="H439" t="str">
            <v>A</v>
          </cell>
        </row>
        <row r="440">
          <cell r="C440" t="str">
            <v>DREBA2012-14DR CORE MKT-13636-A-CHIN</v>
          </cell>
          <cell r="D440" t="str">
            <v>13636</v>
          </cell>
          <cell r="E440" t="str">
            <v>Portfolio Data &amp; Analysis/SHIN</v>
          </cell>
          <cell r="F440" t="str">
            <v>DREBA2012-14</v>
          </cell>
          <cell r="G440" t="str">
            <v>DR CORE MKT</v>
          </cell>
          <cell r="H440" t="str">
            <v>A</v>
          </cell>
        </row>
        <row r="441">
          <cell r="C441" t="str">
            <v>DREBA2012-14DR CORE MKT-14712-A-CHIN</v>
          </cell>
          <cell r="D441" t="str">
            <v>14712</v>
          </cell>
          <cell r="E441" t="str">
            <v>Post-Sales Support</v>
          </cell>
          <cell r="F441" t="str">
            <v>DREBA2012-14</v>
          </cell>
          <cell r="G441" t="str">
            <v>DR CORE MKT</v>
          </cell>
          <cell r="H441" t="str">
            <v>A</v>
          </cell>
        </row>
        <row r="442">
          <cell r="C442" t="str">
            <v>DREBA2012-14DR ONLN EROL-12835-A-CHIN</v>
          </cell>
          <cell r="D442" t="str">
            <v>12835</v>
          </cell>
          <cell r="E442" t="str">
            <v>Demand Response Operations</v>
          </cell>
          <cell r="F442" t="str">
            <v>DREBA2012-14</v>
          </cell>
          <cell r="G442" t="str">
            <v>DR ONLN EROL</v>
          </cell>
          <cell r="H442" t="str">
            <v>A</v>
          </cell>
        </row>
        <row r="443">
          <cell r="C443" t="str">
            <v>DREBA2012-14DR ONLN EROL-13636-A-CHIN</v>
          </cell>
          <cell r="D443" t="str">
            <v>13636</v>
          </cell>
          <cell r="E443" t="str">
            <v>Portfolio Data &amp; Analysis/SHIN</v>
          </cell>
          <cell r="F443" t="str">
            <v>DREBA2012-14</v>
          </cell>
          <cell r="G443" t="str">
            <v>DR ONLN EROL</v>
          </cell>
          <cell r="H443" t="str">
            <v>A</v>
          </cell>
        </row>
        <row r="444">
          <cell r="C444" t="str">
            <v>DREBA2012-14DR ONLN EROL-13973-A-CHIN</v>
          </cell>
          <cell r="D444" t="str">
            <v>13973</v>
          </cell>
          <cell r="E444" t="str">
            <v>Business System Administration</v>
          </cell>
          <cell r="F444" t="str">
            <v>DREBA2012-14</v>
          </cell>
          <cell r="G444" t="str">
            <v>DR ONLN EROL</v>
          </cell>
          <cell r="H444" t="str">
            <v>A</v>
          </cell>
        </row>
        <row r="445">
          <cell r="C445" t="str">
            <v>DREBA2012-14EMRGTEK-10847-A-CHIN</v>
          </cell>
          <cell r="D445" t="str">
            <v>10847</v>
          </cell>
          <cell r="E445" t="str">
            <v>Emerging Markets - Demand Response</v>
          </cell>
          <cell r="F445" t="str">
            <v>DREBA2012-14</v>
          </cell>
          <cell r="G445" t="str">
            <v>EMRGTEK</v>
          </cell>
          <cell r="H445" t="str">
            <v>A</v>
          </cell>
        </row>
        <row r="446">
          <cell r="C446" t="str">
            <v>DREBA2012-14EMRGTEK-13636-A-CHIN</v>
          </cell>
          <cell r="D446" t="str">
            <v>13636</v>
          </cell>
          <cell r="E446" t="str">
            <v>Portfolio Data &amp; Analysis/SHIN</v>
          </cell>
          <cell r="F446" t="str">
            <v>DREBA2012-14</v>
          </cell>
          <cell r="G446" t="str">
            <v>EMRGTEK</v>
          </cell>
          <cell r="H446" t="str">
            <v>A</v>
          </cell>
        </row>
        <row r="447">
          <cell r="C447" t="str">
            <v>DREBA2012-14INTERACT-12835-A-CHIN</v>
          </cell>
          <cell r="D447" t="str">
            <v>12835</v>
          </cell>
          <cell r="E447" t="str">
            <v>Demand Response Operations</v>
          </cell>
          <cell r="F447" t="str">
            <v>DREBA2012-14</v>
          </cell>
          <cell r="G447" t="str">
            <v>INTERACT</v>
          </cell>
          <cell r="H447" t="str">
            <v>A</v>
          </cell>
        </row>
        <row r="448">
          <cell r="C448" t="str">
            <v>DREBA2012-14INTERACT-13636-A-CHIN</v>
          </cell>
          <cell r="D448" t="str">
            <v>13636</v>
          </cell>
          <cell r="E448" t="str">
            <v>Portfolio Data &amp; Analysis/SHIN</v>
          </cell>
          <cell r="F448" t="str">
            <v>DREBA2012-14</v>
          </cell>
          <cell r="G448" t="str">
            <v>INTERACT</v>
          </cell>
          <cell r="H448" t="str">
            <v>A</v>
          </cell>
        </row>
        <row r="449">
          <cell r="C449" t="str">
            <v>DREBA2012-14INTG ENE AUD-10847-A-CHIN</v>
          </cell>
          <cell r="D449" t="str">
            <v>10847</v>
          </cell>
          <cell r="E449" t="str">
            <v>Emerging Markets - Demand Response</v>
          </cell>
          <cell r="F449" t="str">
            <v>DREBA2012-14</v>
          </cell>
          <cell r="G449" t="str">
            <v>INTG ENE AUD</v>
          </cell>
          <cell r="H449" t="str">
            <v>A</v>
          </cell>
        </row>
        <row r="450">
          <cell r="C450" t="str">
            <v>DREBA2012-14INTG ENE AUD-13636-A-CHIN</v>
          </cell>
          <cell r="D450" t="str">
            <v>13636</v>
          </cell>
          <cell r="E450" t="str">
            <v>Portfolio Data &amp; Analysis/SHIN</v>
          </cell>
          <cell r="F450" t="str">
            <v>DREBA2012-14</v>
          </cell>
          <cell r="G450" t="str">
            <v>INTG ENE AUD</v>
          </cell>
          <cell r="H450" t="str">
            <v>A</v>
          </cell>
        </row>
        <row r="451">
          <cell r="C451" t="str">
            <v>DREBA2012-14INTG SALES T-13636-A-CHIN</v>
          </cell>
          <cell r="D451" t="str">
            <v>13636</v>
          </cell>
          <cell r="E451" t="str">
            <v>Portfolio Data &amp; Analysis/SHIN</v>
          </cell>
          <cell r="F451" t="str">
            <v>DREBA2012-14</v>
          </cell>
          <cell r="G451" t="str">
            <v>INTG SALES T</v>
          </cell>
          <cell r="H451" t="str">
            <v>A</v>
          </cell>
        </row>
        <row r="452">
          <cell r="C452" t="str">
            <v>DREBA2012-14INTGRTED E&amp;T-13636-A-CHIN</v>
          </cell>
          <cell r="D452" t="str">
            <v>13636</v>
          </cell>
          <cell r="E452" t="str">
            <v>Portfolio Data &amp; Analysis/SHIN</v>
          </cell>
          <cell r="F452" t="str">
            <v>DREBA2012-14</v>
          </cell>
          <cell r="G452" t="str">
            <v>INTGRTED E&amp;T</v>
          </cell>
          <cell r="H452" t="str">
            <v>A</v>
          </cell>
        </row>
        <row r="453">
          <cell r="C453" t="str">
            <v>DREBA2012-14INTGRTED MKT-13636-A-CHIN</v>
          </cell>
          <cell r="D453" t="str">
            <v>13636</v>
          </cell>
          <cell r="E453" t="str">
            <v>Portfolio Data &amp; Analysis/SHIN</v>
          </cell>
          <cell r="F453" t="str">
            <v>DREBA2012-14</v>
          </cell>
          <cell r="G453" t="str">
            <v>INTGRTED MKT</v>
          </cell>
          <cell r="H453" t="str">
            <v>A</v>
          </cell>
        </row>
        <row r="454">
          <cell r="C454" t="str">
            <v>DREBA2012-14OBMC/SLRP-10847-A-CHIN</v>
          </cell>
          <cell r="D454" t="str">
            <v>10847</v>
          </cell>
          <cell r="E454" t="str">
            <v>Emerging Markets - Demand Response</v>
          </cell>
          <cell r="F454" t="str">
            <v>DREBA2012-14</v>
          </cell>
          <cell r="G454" t="str">
            <v>OBMC/SLRP</v>
          </cell>
          <cell r="H454" t="str">
            <v>A</v>
          </cell>
        </row>
        <row r="455">
          <cell r="C455" t="str">
            <v>DREBA2012-14OBMC/SLRP-13636-A-CHIN</v>
          </cell>
          <cell r="D455" t="str">
            <v>13636</v>
          </cell>
          <cell r="E455" t="str">
            <v>Portfolio Data &amp; Analysis/SHIN</v>
          </cell>
          <cell r="F455" t="str">
            <v>DREBA2012-14</v>
          </cell>
          <cell r="G455" t="str">
            <v>OBMC/SLRP</v>
          </cell>
          <cell r="H455" t="str">
            <v>A</v>
          </cell>
        </row>
        <row r="456">
          <cell r="C456" t="str">
            <v>DREBA2012-14PEAK CHOICE-10847-A-CHIN</v>
          </cell>
          <cell r="D456" t="str">
            <v>10847</v>
          </cell>
          <cell r="E456" t="str">
            <v>Emerging Markets - Demand Response</v>
          </cell>
          <cell r="F456" t="str">
            <v>DREBA2012-14</v>
          </cell>
          <cell r="G456" t="str">
            <v>PEAK CHOICE</v>
          </cell>
          <cell r="H456" t="str">
            <v>A</v>
          </cell>
        </row>
        <row r="457">
          <cell r="C457" t="str">
            <v>DREBA2012-14PEAK CHOICE-13636-A-CHIN</v>
          </cell>
          <cell r="D457" t="str">
            <v>13636</v>
          </cell>
          <cell r="E457" t="str">
            <v>Portfolio Data &amp; Analysis/SHIN</v>
          </cell>
          <cell r="F457" t="str">
            <v>DREBA2012-14</v>
          </cell>
          <cell r="G457" t="str">
            <v>PEAK CHOICE</v>
          </cell>
          <cell r="H457" t="str">
            <v>A</v>
          </cell>
        </row>
        <row r="458">
          <cell r="C458" t="str">
            <v>DREBA2012-14TECHNOL INCV-10847-A-CHIN</v>
          </cell>
          <cell r="D458" t="str">
            <v>10847</v>
          </cell>
          <cell r="E458" t="str">
            <v>Emerging Markets - Demand Response</v>
          </cell>
          <cell r="F458" t="str">
            <v>DREBA2012-14</v>
          </cell>
          <cell r="G458" t="str">
            <v>TECHNOL INCV</v>
          </cell>
          <cell r="H458" t="str">
            <v>A</v>
          </cell>
        </row>
        <row r="459">
          <cell r="C459" t="str">
            <v>DREBA2012-14TECHNOL INCV-13636-A-CHIN</v>
          </cell>
          <cell r="D459" t="str">
            <v>13636</v>
          </cell>
          <cell r="E459" t="str">
            <v>Portfolio Data &amp; Analysis/SHIN</v>
          </cell>
          <cell r="F459" t="str">
            <v>DREBA2012-14</v>
          </cell>
          <cell r="G459" t="str">
            <v>TECHNOL INCV</v>
          </cell>
          <cell r="H459" t="str">
            <v>A</v>
          </cell>
        </row>
        <row r="460">
          <cell r="C460" t="str">
            <v>DREBA2012-14TA-INTEGRTD AUDIT-14712-A</v>
          </cell>
          <cell r="D460" t="str">
            <v>14712</v>
          </cell>
          <cell r="E460" t="str">
            <v>Post-Sales Support</v>
          </cell>
          <cell r="F460" t="str">
            <v>DREBA2012-14</v>
          </cell>
          <cell r="G460" t="str">
            <v>INTG ENE AUD</v>
          </cell>
          <cell r="H460" t="str">
            <v>A</v>
          </cell>
        </row>
        <row r="461">
          <cell r="C461" t="str">
            <v>DREBA2012-14INTGRTED MKT-13840-A</v>
          </cell>
          <cell r="D461" t="str">
            <v>13840</v>
          </cell>
          <cell r="E461" t="str">
            <v>Solut Mktg - Residential</v>
          </cell>
          <cell r="F461" t="str">
            <v>DREBA2012-14</v>
          </cell>
          <cell r="G461" t="str">
            <v>INTGRTED MKT</v>
          </cell>
          <cell r="H461" t="str">
            <v>A</v>
          </cell>
        </row>
        <row r="462">
          <cell r="C462" t="str">
            <v>DREBA2012-14AGGR MAN PFO-11070-A</v>
          </cell>
          <cell r="D462" t="str">
            <v>11070</v>
          </cell>
          <cell r="E462" t="str">
            <v>Quality &amp; Excellence</v>
          </cell>
          <cell r="F462" t="str">
            <v>DREBA2012-14</v>
          </cell>
          <cell r="G462" t="str">
            <v>AGGR MAN PFO</v>
          </cell>
          <cell r="H462" t="str">
            <v>A</v>
          </cell>
        </row>
        <row r="463">
          <cell r="C463" t="str">
            <v>DREBA2012-14DR CORE E&amp;T-11070-A</v>
          </cell>
          <cell r="D463" t="str">
            <v>11070</v>
          </cell>
          <cell r="E463" t="str">
            <v>Quality &amp; Excellence</v>
          </cell>
          <cell r="F463" t="str">
            <v>DREBA2012-14</v>
          </cell>
          <cell r="G463" t="str">
            <v>DR CORE E&amp;T</v>
          </cell>
          <cell r="H463" t="str">
            <v>A</v>
          </cell>
        </row>
        <row r="464">
          <cell r="C464" t="str">
            <v>DREBA2012-14DR CORE MKT-11070-A</v>
          </cell>
          <cell r="D464" t="str">
            <v>11070</v>
          </cell>
          <cell r="E464" t="str">
            <v>Quality &amp; Excellence</v>
          </cell>
          <cell r="F464" t="str">
            <v>DREBA2012-14</v>
          </cell>
          <cell r="G464" t="str">
            <v>DR CORE MKT</v>
          </cell>
          <cell r="H464" t="str">
            <v>A</v>
          </cell>
        </row>
        <row r="465">
          <cell r="C465" t="str">
            <v>DREBA2012-14AUTO DR-11070-A</v>
          </cell>
          <cell r="D465" t="str">
            <v>11070</v>
          </cell>
          <cell r="E465" t="str">
            <v>Quality &amp; Excellence</v>
          </cell>
          <cell r="F465" t="str">
            <v>DREBA2012-14</v>
          </cell>
          <cell r="G465" t="str">
            <v>AUTO DR</v>
          </cell>
          <cell r="H465" t="str">
            <v>A</v>
          </cell>
        </row>
        <row r="466">
          <cell r="C466" t="str">
            <v>DREBA2012-14EMRGTEK-11070-A</v>
          </cell>
          <cell r="D466" t="str">
            <v>11070</v>
          </cell>
          <cell r="E466" t="str">
            <v>Quality &amp; Excellence</v>
          </cell>
          <cell r="F466" t="str">
            <v>DREBA2012-14</v>
          </cell>
          <cell r="G466" t="str">
            <v>EMRGTEK</v>
          </cell>
          <cell r="H466" t="str">
            <v>A</v>
          </cell>
        </row>
        <row r="467">
          <cell r="C467" t="str">
            <v>DREBA2012-14INTG ENE AUD-11070-A</v>
          </cell>
          <cell r="D467" t="str">
            <v>11070</v>
          </cell>
          <cell r="E467" t="str">
            <v>Quality &amp; Excellence</v>
          </cell>
          <cell r="F467" t="str">
            <v>DREBA2012-14</v>
          </cell>
          <cell r="G467" t="str">
            <v>INTG ENE AUD</v>
          </cell>
          <cell r="H467" t="str">
            <v>A</v>
          </cell>
        </row>
        <row r="468">
          <cell r="C468" t="str">
            <v>DREBA2012-14PERM LOAD_01-11070-A</v>
          </cell>
          <cell r="D468" t="str">
            <v>11070</v>
          </cell>
          <cell r="E468" t="str">
            <v>Quality &amp; Excellence</v>
          </cell>
          <cell r="F468" t="str">
            <v>DREBA2012-14</v>
          </cell>
          <cell r="G468" t="str">
            <v>PERM LOAD_01</v>
          </cell>
          <cell r="H468" t="str">
            <v>A</v>
          </cell>
        </row>
        <row r="469">
          <cell r="C469" t="str">
            <v>DREBA2012-14TECHNOL INCV-11070-A</v>
          </cell>
          <cell r="D469" t="str">
            <v>11070</v>
          </cell>
          <cell r="E469" t="str">
            <v>Quality &amp; Excellence</v>
          </cell>
          <cell r="F469" t="str">
            <v>DREBA2012-14</v>
          </cell>
          <cell r="G469" t="str">
            <v>TECHNOL INCV</v>
          </cell>
          <cell r="H469" t="str">
            <v>A</v>
          </cell>
        </row>
        <row r="470">
          <cell r="C470" t="str">
            <v>DREBA2012-14BASEINTERRUP-11070-A</v>
          </cell>
          <cell r="D470" t="str">
            <v>11070</v>
          </cell>
          <cell r="E470" t="str">
            <v>Quality &amp; Excellence</v>
          </cell>
          <cell r="F470" t="str">
            <v>DREBA2012-14</v>
          </cell>
          <cell r="G470" t="str">
            <v>BASEINTERRUP</v>
          </cell>
          <cell r="H470" t="str">
            <v>A</v>
          </cell>
        </row>
        <row r="471">
          <cell r="C471" t="str">
            <v>DREBA2012-14OBMC/SLRP-11070-A</v>
          </cell>
          <cell r="D471" t="str">
            <v>11070</v>
          </cell>
          <cell r="E471" t="str">
            <v>Quality &amp; Excellence</v>
          </cell>
          <cell r="F471" t="str">
            <v>DREBA2012-14</v>
          </cell>
          <cell r="G471" t="str">
            <v>OBMC/SLRP</v>
          </cell>
          <cell r="H471" t="str">
            <v>A</v>
          </cell>
        </row>
        <row r="472">
          <cell r="C472" t="str">
            <v>DREBA2012-14INTG SALES T-11070-A</v>
          </cell>
          <cell r="D472" t="str">
            <v>11070</v>
          </cell>
          <cell r="E472" t="str">
            <v>Quality &amp; Excellence</v>
          </cell>
          <cell r="F472" t="str">
            <v>DREBA2012-14</v>
          </cell>
          <cell r="G472" t="str">
            <v>INTG SALES T</v>
          </cell>
          <cell r="H472" t="str">
            <v>A</v>
          </cell>
        </row>
        <row r="473">
          <cell r="C473" t="str">
            <v>DREBA2012-14INTGRTED E&amp;T-11070-A</v>
          </cell>
          <cell r="D473" t="str">
            <v>11070</v>
          </cell>
          <cell r="E473" t="str">
            <v>Quality &amp; Excellence</v>
          </cell>
          <cell r="F473" t="str">
            <v>DREBA2012-14</v>
          </cell>
          <cell r="G473" t="str">
            <v>INTGRTED E&amp;T</v>
          </cell>
          <cell r="H473" t="str">
            <v>A</v>
          </cell>
        </row>
        <row r="474">
          <cell r="C474" t="str">
            <v>DREBA2012-14INTGRTED MKT-11070-A</v>
          </cell>
          <cell r="D474" t="str">
            <v>11070</v>
          </cell>
          <cell r="E474" t="str">
            <v>Quality &amp; Excellence</v>
          </cell>
          <cell r="F474" t="str">
            <v>DREBA2012-14</v>
          </cell>
          <cell r="G474" t="str">
            <v>INTGRTED MKT</v>
          </cell>
          <cell r="H474" t="str">
            <v>A</v>
          </cell>
        </row>
        <row r="475">
          <cell r="C475" t="str">
            <v>DREBA2012-14PEAK_01-11070-A</v>
          </cell>
          <cell r="D475" t="str">
            <v>11070</v>
          </cell>
          <cell r="E475" t="str">
            <v>Quality &amp; Excellence</v>
          </cell>
          <cell r="F475" t="str">
            <v>DREBA2012-14</v>
          </cell>
          <cell r="G475" t="str">
            <v>PEAK_01</v>
          </cell>
          <cell r="H475" t="str">
            <v>A</v>
          </cell>
        </row>
        <row r="476">
          <cell r="C476" t="str">
            <v>DREBA2012-14C&amp;I INTM RSC-11070-A</v>
          </cell>
          <cell r="D476" t="str">
            <v>11070</v>
          </cell>
          <cell r="E476" t="str">
            <v>Quality &amp; Excellence</v>
          </cell>
          <cell r="F476" t="str">
            <v>DREBA2012-14</v>
          </cell>
          <cell r="G476" t="str">
            <v>C&amp;I INTM RSC</v>
          </cell>
          <cell r="H476" t="str">
            <v>A</v>
          </cell>
        </row>
        <row r="477">
          <cell r="C477" t="str">
            <v>DREBA2012-14COMM&amp;IND ANC-11070-A</v>
          </cell>
          <cell r="D477" t="str">
            <v>11070</v>
          </cell>
          <cell r="E477" t="str">
            <v>Quality &amp; Excellence</v>
          </cell>
          <cell r="F477" t="str">
            <v>DREBA2012-14</v>
          </cell>
          <cell r="G477" t="str">
            <v>COMM&amp;IND ANC</v>
          </cell>
          <cell r="H477" t="str">
            <v>A</v>
          </cell>
        </row>
        <row r="478">
          <cell r="C478" t="str">
            <v>DREBA2012-14SMRT A/C ANC-11070-A</v>
          </cell>
          <cell r="D478" t="str">
            <v>11070</v>
          </cell>
          <cell r="E478" t="str">
            <v>Quality &amp; Excellence</v>
          </cell>
          <cell r="F478" t="str">
            <v>DREBA2012-14</v>
          </cell>
          <cell r="G478" t="str">
            <v>SMRT A/C ANC</v>
          </cell>
          <cell r="H478" t="str">
            <v>A</v>
          </cell>
        </row>
        <row r="479">
          <cell r="C479" t="str">
            <v>DREBA2012-14CAPACIT BIDD-11070-A</v>
          </cell>
          <cell r="D479" t="str">
            <v>11070</v>
          </cell>
          <cell r="E479" t="str">
            <v>Quality &amp; Excellence</v>
          </cell>
          <cell r="F479" t="str">
            <v>DREBA2012-14</v>
          </cell>
          <cell r="G479" t="str">
            <v>CAPACIT BIDD</v>
          </cell>
          <cell r="H479" t="str">
            <v>A</v>
          </cell>
        </row>
        <row r="480">
          <cell r="C480" t="str">
            <v>DREBA2012-14DEMAND BIDD-11070-A</v>
          </cell>
          <cell r="D480" t="str">
            <v>11070</v>
          </cell>
          <cell r="E480" t="str">
            <v>Quality &amp; Excellence</v>
          </cell>
          <cell r="F480" t="str">
            <v>DREBA2012-14</v>
          </cell>
          <cell r="G480" t="str">
            <v>DEMAND BIDD</v>
          </cell>
          <cell r="H480" t="str">
            <v>A</v>
          </cell>
        </row>
        <row r="481">
          <cell r="C481" t="str">
            <v>DREBA2012-14PEAK CHOICE-11070-A</v>
          </cell>
          <cell r="D481" t="str">
            <v>11070</v>
          </cell>
          <cell r="E481" t="str">
            <v>Quality &amp; Excellence</v>
          </cell>
          <cell r="F481" t="str">
            <v>DREBA2012-14</v>
          </cell>
          <cell r="G481" t="str">
            <v>PEAK CHOICE</v>
          </cell>
          <cell r="H481" t="str">
            <v>A</v>
          </cell>
        </row>
        <row r="482">
          <cell r="C482" t="str">
            <v>DREBA2012-14DR ONLN EROL-11070-A</v>
          </cell>
          <cell r="D482" t="str">
            <v>11070</v>
          </cell>
          <cell r="E482" t="str">
            <v>Quality &amp; Excellence</v>
          </cell>
          <cell r="F482" t="str">
            <v>DREBA2012-14</v>
          </cell>
          <cell r="G482" t="str">
            <v>DR ONLN EROL</v>
          </cell>
          <cell r="H482" t="str">
            <v>A</v>
          </cell>
        </row>
        <row r="483">
          <cell r="C483" t="str">
            <v>DREBA2012-14INTERACT-11070-A</v>
          </cell>
          <cell r="D483" t="str">
            <v>11070</v>
          </cell>
          <cell r="E483" t="str">
            <v>Quality &amp; Excellence</v>
          </cell>
          <cell r="F483" t="str">
            <v>DREBA2012-14</v>
          </cell>
          <cell r="G483" t="str">
            <v>INTERACT</v>
          </cell>
          <cell r="H483" t="str">
            <v>A</v>
          </cell>
        </row>
        <row r="484">
          <cell r="C484" t="str">
            <v>DREBA2012-14AGGR MAN PFO-11070-A-CHIN</v>
          </cell>
          <cell r="D484" t="str">
            <v>11070</v>
          </cell>
          <cell r="E484" t="str">
            <v>Quality &amp; Excellence</v>
          </cell>
          <cell r="F484" t="str">
            <v>DREBA2012-14</v>
          </cell>
          <cell r="G484" t="str">
            <v>AGGR MAN PFO</v>
          </cell>
          <cell r="H484" t="str">
            <v>A</v>
          </cell>
        </row>
        <row r="485">
          <cell r="C485" t="str">
            <v>DREBA2012-14DR CORE E&amp;T-11070-A-CHIN</v>
          </cell>
          <cell r="D485" t="str">
            <v>11070</v>
          </cell>
          <cell r="E485" t="str">
            <v>Quality &amp; Excellence</v>
          </cell>
          <cell r="F485" t="str">
            <v>DREBA2012-14</v>
          </cell>
          <cell r="G485" t="str">
            <v>DR CORE E&amp;T</v>
          </cell>
          <cell r="H485" t="str">
            <v>A</v>
          </cell>
        </row>
        <row r="486">
          <cell r="C486" t="str">
            <v>DREBA2012-14DR CORE MKT-11070-A-CHIN</v>
          </cell>
          <cell r="D486" t="str">
            <v>11070</v>
          </cell>
          <cell r="E486" t="str">
            <v>Quality &amp; Excellence</v>
          </cell>
          <cell r="F486" t="str">
            <v>DREBA2012-14</v>
          </cell>
          <cell r="G486" t="str">
            <v>DR CORE MKT</v>
          </cell>
          <cell r="H486" t="str">
            <v>A</v>
          </cell>
        </row>
        <row r="487">
          <cell r="C487" t="str">
            <v>DREBA2012-14AUTO DR-11070-A-CHIN</v>
          </cell>
          <cell r="D487" t="str">
            <v>11070</v>
          </cell>
          <cell r="E487" t="str">
            <v>Quality &amp; Excellence</v>
          </cell>
          <cell r="F487" t="str">
            <v>DREBA2012-14</v>
          </cell>
          <cell r="G487" t="str">
            <v>AUTO DR</v>
          </cell>
          <cell r="H487" t="str">
            <v>A</v>
          </cell>
        </row>
        <row r="488">
          <cell r="C488" t="str">
            <v>DREBA2012-14EMRGTEK-11070-CHIN</v>
          </cell>
          <cell r="D488" t="str">
            <v>11070</v>
          </cell>
          <cell r="E488" t="str">
            <v>Quality &amp; Excellence</v>
          </cell>
          <cell r="F488" t="str">
            <v>DREBA2012-14</v>
          </cell>
          <cell r="G488" t="str">
            <v>EMRGTEK</v>
          </cell>
          <cell r="H488" t="str">
            <v>A</v>
          </cell>
        </row>
        <row r="489">
          <cell r="C489" t="str">
            <v>DREBA2012-14INTG ENE AUD-11070-A-CHIN</v>
          </cell>
          <cell r="D489" t="str">
            <v>11070</v>
          </cell>
          <cell r="E489" t="str">
            <v>Quality &amp; Excellence</v>
          </cell>
          <cell r="F489" t="str">
            <v>DREBA2012-14</v>
          </cell>
          <cell r="G489" t="str">
            <v>INTG ENE AUD</v>
          </cell>
          <cell r="H489" t="str">
            <v>A</v>
          </cell>
        </row>
        <row r="490">
          <cell r="C490" t="str">
            <v>DREBA2012-14PERM LOAD_01-11070-A-CHIN</v>
          </cell>
          <cell r="D490" t="str">
            <v>11070</v>
          </cell>
          <cell r="E490" t="str">
            <v>Quality &amp; Excellence</v>
          </cell>
          <cell r="F490" t="str">
            <v>DREBA2012-14</v>
          </cell>
          <cell r="G490" t="str">
            <v>PERM LOAD_01</v>
          </cell>
          <cell r="H490" t="str">
            <v>A</v>
          </cell>
        </row>
        <row r="491">
          <cell r="C491" t="str">
            <v>DREBA2012-14TECHNOL INCV-11070-A-CHIN</v>
          </cell>
          <cell r="D491" t="str">
            <v>11070</v>
          </cell>
          <cell r="E491" t="str">
            <v>Quality &amp; Excellence</v>
          </cell>
          <cell r="F491" t="str">
            <v>DREBA2012-14</v>
          </cell>
          <cell r="G491" t="str">
            <v>TECHNOL INCV</v>
          </cell>
          <cell r="H491" t="str">
            <v>A</v>
          </cell>
        </row>
        <row r="492">
          <cell r="C492" t="str">
            <v>DREBA2012-14BASEINTERRUP-11070-A-CHIN</v>
          </cell>
          <cell r="D492" t="str">
            <v>11070</v>
          </cell>
          <cell r="E492" t="str">
            <v>Quality &amp; Excellence</v>
          </cell>
          <cell r="F492" t="str">
            <v>DREBA2012-14</v>
          </cell>
          <cell r="G492" t="str">
            <v>BASEINTERRUP</v>
          </cell>
          <cell r="H492" t="str">
            <v>A</v>
          </cell>
        </row>
        <row r="493">
          <cell r="C493" t="str">
            <v>DREBA2012-14OBMC/SLRP-11070-A-CHIN</v>
          </cell>
          <cell r="D493" t="str">
            <v>11070</v>
          </cell>
          <cell r="E493" t="str">
            <v>Quality &amp; Excellence</v>
          </cell>
          <cell r="F493" t="str">
            <v>DREBA2012-14</v>
          </cell>
          <cell r="G493" t="str">
            <v>OBMC/SLRP</v>
          </cell>
          <cell r="H493" t="str">
            <v>A</v>
          </cell>
        </row>
        <row r="494">
          <cell r="C494" t="str">
            <v>DREBA2012-14INTG SALES T-11070-A-CHIN</v>
          </cell>
          <cell r="D494" t="str">
            <v>11070</v>
          </cell>
          <cell r="E494" t="str">
            <v>Quality &amp; Excellence</v>
          </cell>
          <cell r="F494" t="str">
            <v>DREBA2012-14</v>
          </cell>
          <cell r="G494" t="str">
            <v>INTG SALES T</v>
          </cell>
          <cell r="H494" t="str">
            <v>A</v>
          </cell>
        </row>
        <row r="495">
          <cell r="C495" t="str">
            <v>DREBA2012-14INTGRTED E&amp;T-11070-A-CHIN</v>
          </cell>
          <cell r="D495" t="str">
            <v>11070</v>
          </cell>
          <cell r="E495" t="str">
            <v>Quality &amp; Excellence</v>
          </cell>
          <cell r="F495" t="str">
            <v>DREBA2012-14</v>
          </cell>
          <cell r="G495" t="str">
            <v>INTGRTED E&amp;T</v>
          </cell>
          <cell r="H495" t="str">
            <v>A</v>
          </cell>
        </row>
        <row r="496">
          <cell r="C496" t="str">
            <v>DREBA2012-14INTGRTED MKT-11070-A-CHIN</v>
          </cell>
          <cell r="D496" t="str">
            <v>11070</v>
          </cell>
          <cell r="E496" t="str">
            <v>Quality &amp; Excellence</v>
          </cell>
          <cell r="F496" t="str">
            <v>DREBA2012-14</v>
          </cell>
          <cell r="G496" t="str">
            <v>INTGRTED MKT</v>
          </cell>
          <cell r="H496" t="str">
            <v>A</v>
          </cell>
        </row>
        <row r="497">
          <cell r="C497" t="str">
            <v>DREBA2012-14PEAK_01-11070-A-CHIN</v>
          </cell>
          <cell r="D497" t="str">
            <v>11070</v>
          </cell>
          <cell r="E497" t="str">
            <v>Quality &amp; Excellence</v>
          </cell>
          <cell r="F497" t="str">
            <v>DREBA2012-14</v>
          </cell>
          <cell r="G497" t="str">
            <v>PEAK_01</v>
          </cell>
          <cell r="H497" t="str">
            <v>A</v>
          </cell>
        </row>
        <row r="498">
          <cell r="C498" t="str">
            <v>DREBA2012-14C&amp;I INTM RSC-11070-A-CHIN</v>
          </cell>
          <cell r="D498" t="str">
            <v>11070</v>
          </cell>
          <cell r="E498" t="str">
            <v>Quality &amp; Excellence</v>
          </cell>
          <cell r="F498" t="str">
            <v>DREBA2012-14</v>
          </cell>
          <cell r="G498" t="str">
            <v>C&amp;I INTM RSC</v>
          </cell>
          <cell r="H498" t="str">
            <v>A</v>
          </cell>
        </row>
        <row r="499">
          <cell r="C499" t="str">
            <v>DREBA2012-14COMM&amp;IND ANC-11070-A-CHIN</v>
          </cell>
          <cell r="D499" t="str">
            <v>11070</v>
          </cell>
          <cell r="E499" t="str">
            <v>Quality &amp; Excellence</v>
          </cell>
          <cell r="F499" t="str">
            <v>DREBA2012-14</v>
          </cell>
          <cell r="G499" t="str">
            <v>COMM&amp;IND ANC</v>
          </cell>
          <cell r="H499" t="str">
            <v>A</v>
          </cell>
        </row>
        <row r="500">
          <cell r="C500" t="str">
            <v>DREBA2012-14SMRT A/C ANC-11070-A-CHIN</v>
          </cell>
          <cell r="D500" t="str">
            <v>11070</v>
          </cell>
          <cell r="E500" t="str">
            <v>Quality &amp; Excellence</v>
          </cell>
          <cell r="F500" t="str">
            <v>DREBA2012-14</v>
          </cell>
          <cell r="G500" t="str">
            <v>SMRT A/C ANC</v>
          </cell>
          <cell r="H500" t="str">
            <v>A</v>
          </cell>
        </row>
        <row r="501">
          <cell r="C501" t="str">
            <v>DREBA2012-14CAPACIT BIDD-11070-A-CHIN</v>
          </cell>
          <cell r="D501" t="str">
            <v>11070</v>
          </cell>
          <cell r="E501" t="str">
            <v>Quality &amp; Excellence</v>
          </cell>
          <cell r="F501" t="str">
            <v>DREBA2012-14</v>
          </cell>
          <cell r="G501" t="str">
            <v>CAPACIT BIDD</v>
          </cell>
          <cell r="H501" t="str">
            <v>A</v>
          </cell>
        </row>
        <row r="502">
          <cell r="C502" t="str">
            <v>DREBA2012-14DEMAND BIDD-11070-A-CHIN</v>
          </cell>
          <cell r="D502" t="str">
            <v>11070</v>
          </cell>
          <cell r="E502" t="str">
            <v>Quality &amp; Excellence</v>
          </cell>
          <cell r="F502" t="str">
            <v>DREBA2012-14</v>
          </cell>
          <cell r="G502" t="str">
            <v>DEMAND BIDD</v>
          </cell>
          <cell r="H502" t="str">
            <v>A</v>
          </cell>
        </row>
        <row r="503">
          <cell r="C503" t="str">
            <v>DREBA2012-14PEAK CHOICE-11070-A-CHIN</v>
          </cell>
          <cell r="D503" t="str">
            <v>11070</v>
          </cell>
          <cell r="E503" t="str">
            <v>Quality &amp; Excellence</v>
          </cell>
          <cell r="F503" t="str">
            <v>DREBA2012-14</v>
          </cell>
          <cell r="G503" t="str">
            <v>PEAK CHOICE</v>
          </cell>
          <cell r="H503" t="str">
            <v>A</v>
          </cell>
        </row>
        <row r="504">
          <cell r="C504" t="str">
            <v>DREBA2012-14DR ONLN EROL-11070-A-CHIN</v>
          </cell>
          <cell r="D504" t="str">
            <v>11070</v>
          </cell>
          <cell r="E504" t="str">
            <v>Quality &amp; Excellence</v>
          </cell>
          <cell r="F504" t="str">
            <v>DREBA2012-14</v>
          </cell>
          <cell r="G504" t="str">
            <v>DR ONLN EROL</v>
          </cell>
          <cell r="H504" t="str">
            <v>A</v>
          </cell>
        </row>
        <row r="505">
          <cell r="C505" t="str">
            <v>DREBA2012-14INTERACT-11070-A-CHIN</v>
          </cell>
          <cell r="D505" t="str">
            <v>11070</v>
          </cell>
          <cell r="E505" t="str">
            <v>Quality &amp; Excellence</v>
          </cell>
          <cell r="F505" t="str">
            <v>DREBA2012-14</v>
          </cell>
          <cell r="G505" t="str">
            <v>INTERACT</v>
          </cell>
          <cell r="H505" t="str">
            <v>A</v>
          </cell>
        </row>
        <row r="506">
          <cell r="C506" t="str">
            <v>DREBA2012-14DRE-12835-A-ISTS-PRJT-CHIN</v>
          </cell>
          <cell r="D506" t="str">
            <v>12835</v>
          </cell>
          <cell r="E506" t="str">
            <v>Demand Response Operations</v>
          </cell>
          <cell r="F506" t="str">
            <v>DREBA2012-14</v>
          </cell>
          <cell r="G506" t="str">
            <v>DR ONLN EROL</v>
          </cell>
          <cell r="H506" t="str">
            <v>A</v>
          </cell>
        </row>
        <row r="507">
          <cell r="C507" t="str">
            <v>DREBA2012-14DRE-12835-A-ISTS-O&amp;M-CHIN</v>
          </cell>
          <cell r="D507" t="str">
            <v>12835</v>
          </cell>
          <cell r="E507" t="str">
            <v>Demand Response Operations</v>
          </cell>
          <cell r="F507" t="str">
            <v>DREBA2012-14</v>
          </cell>
          <cell r="G507" t="str">
            <v>DR ONLN EROL</v>
          </cell>
          <cell r="H507" t="str">
            <v>A</v>
          </cell>
        </row>
        <row r="508">
          <cell r="C508" t="str">
            <v>BSA-MDSS-O&amp;M-DR-13973-CHIN</v>
          </cell>
          <cell r="D508" t="str">
            <v>13973</v>
          </cell>
          <cell r="E508" t="str">
            <v>Business System Administration</v>
          </cell>
          <cell r="F508" t="str">
            <v>DREBA2012-14</v>
          </cell>
          <cell r="G508" t="str">
            <v>DR ONLN EROL</v>
          </cell>
          <cell r="H508" t="str">
            <v>A</v>
          </cell>
        </row>
        <row r="509">
          <cell r="C509" t="str">
            <v>INCENTIVE PAYMENTS-A/C CYCLING-10847</v>
          </cell>
          <cell r="D509" t="str">
            <v>10847</v>
          </cell>
          <cell r="E509" t="str">
            <v>Emerging Markets - Demand Response</v>
          </cell>
          <cell r="F509" t="str">
            <v>ACEBA2012-14</v>
          </cell>
          <cell r="G509" t="str">
            <v>ACEBA2012-14</v>
          </cell>
          <cell r="H509" t="str">
            <v>C</v>
          </cell>
        </row>
        <row r="510">
          <cell r="C510" t="str">
            <v>INTERACT-VENDORS PAYMENT-2012-14-12835-A</v>
          </cell>
          <cell r="D510" t="str">
            <v>12835</v>
          </cell>
          <cell r="E510" t="str">
            <v>Demand Response Operations</v>
          </cell>
          <cell r="F510" t="str">
            <v>DREBA2012-14</v>
          </cell>
          <cell r="G510" t="str">
            <v>INTERACT</v>
          </cell>
          <cell r="H510" t="str">
            <v>A</v>
          </cell>
        </row>
        <row r="511">
          <cell r="C511" t="str">
            <v>NOTIFY-VENDORS PAYMENT-2012-14-12835-A</v>
          </cell>
          <cell r="D511" t="str">
            <v>12835</v>
          </cell>
          <cell r="E511" t="str">
            <v>Demand Response Operations</v>
          </cell>
          <cell r="F511" t="str">
            <v>DREBA2012-14</v>
          </cell>
          <cell r="G511" t="str">
            <v>INTERACT</v>
          </cell>
          <cell r="H511" t="str">
            <v>A</v>
          </cell>
        </row>
        <row r="512">
          <cell r="C512" t="str">
            <v>IDSM-DR SERVICE&amp;SALES INCENTIVE-2012-14</v>
          </cell>
          <cell r="D512" t="str">
            <v>11114</v>
          </cell>
          <cell r="E512" t="str">
            <v>Sales  Operations</v>
          </cell>
          <cell r="F512" t="str">
            <v>DREBA2012-14</v>
          </cell>
          <cell r="G512" t="str">
            <v>DR CORE MKT</v>
          </cell>
          <cell r="H512" t="str">
            <v>A</v>
          </cell>
        </row>
        <row r="513">
          <cell r="C513" t="str">
            <v>TI-INCENTIVE PAYMENTS-2012-14-10847</v>
          </cell>
          <cell r="D513" t="str">
            <v>10847</v>
          </cell>
          <cell r="E513" t="str">
            <v>Emerging Markets - Demand Response</v>
          </cell>
          <cell r="F513" t="str">
            <v>DREBA2012-14</v>
          </cell>
          <cell r="G513" t="str">
            <v>TECHNOL INCV</v>
          </cell>
          <cell r="H513" t="str">
            <v>C</v>
          </cell>
        </row>
        <row r="514">
          <cell r="C514" t="str">
            <v>CBP-INCENTIVE PAYMENTS-2012-14-10847</v>
          </cell>
          <cell r="D514" t="str">
            <v>10847</v>
          </cell>
          <cell r="E514" t="str">
            <v>Emerging Markets - Demand Response</v>
          </cell>
          <cell r="F514" t="str">
            <v>DREBA2012-14</v>
          </cell>
          <cell r="G514" t="str">
            <v>CAPACIT BIDD</v>
          </cell>
          <cell r="H514" t="str">
            <v>C</v>
          </cell>
        </row>
        <row r="515">
          <cell r="C515" t="str">
            <v>DBP-INCENTIVE PAYMENTS-2012-14-10847</v>
          </cell>
          <cell r="D515" t="str">
            <v>10847</v>
          </cell>
          <cell r="E515" t="str">
            <v>Emerging Markets - Demand Response</v>
          </cell>
          <cell r="F515" t="str">
            <v>DREBA2009-11</v>
          </cell>
          <cell r="G515" t="str">
            <v>DEMAND BIDD</v>
          </cell>
          <cell r="H515" t="str">
            <v>C</v>
          </cell>
        </row>
        <row r="516">
          <cell r="C516" t="str">
            <v>PEAKCHOICE-INCENT PAYMENTS-2012-14-10847</v>
          </cell>
          <cell r="D516" t="str">
            <v>10847</v>
          </cell>
          <cell r="E516" t="str">
            <v>Emerging Markets - Demand Response</v>
          </cell>
          <cell r="F516" t="str">
            <v>DREBA2009-11</v>
          </cell>
          <cell r="G516" t="str">
            <v>PEAK CHOICE</v>
          </cell>
          <cell r="H516" t="str">
            <v>C</v>
          </cell>
        </row>
        <row r="517">
          <cell r="C517" t="str">
            <v>AUTO DR-INCENTIVE PAYMENTS-2012-14-10847</v>
          </cell>
          <cell r="D517" t="str">
            <v>10847</v>
          </cell>
          <cell r="E517" t="str">
            <v>Emerging Markets - Demand Response</v>
          </cell>
          <cell r="F517" t="str">
            <v>DREBA2009-11</v>
          </cell>
          <cell r="G517" t="str">
            <v>AUTO DR</v>
          </cell>
          <cell r="H517" t="str">
            <v>C</v>
          </cell>
        </row>
        <row r="518">
          <cell r="C518" t="str">
            <v>TI-NEW CNST CUST INCTV PAYMT 12-14-10847</v>
          </cell>
          <cell r="D518" t="str">
            <v>10847</v>
          </cell>
          <cell r="E518" t="str">
            <v>Emerging Markets - Demand Response</v>
          </cell>
          <cell r="F518" t="str">
            <v>DREBA2009-11</v>
          </cell>
          <cell r="G518" t="str">
            <v>TECHNOL INCV</v>
          </cell>
          <cell r="H518" t="str">
            <v>C</v>
          </cell>
        </row>
        <row r="519">
          <cell r="C519" t="str">
            <v>INCENTIVE PAYMENTS-PERM LOAD SHIFT-10847</v>
          </cell>
          <cell r="D519" t="str">
            <v>10847</v>
          </cell>
          <cell r="E519" t="str">
            <v>Emerging Markets - Demand Response</v>
          </cell>
          <cell r="F519" t="str">
            <v>DREBA2006-08</v>
          </cell>
          <cell r="G519" t="str">
            <v>PERM LOAD SH</v>
          </cell>
          <cell r="H519" t="str">
            <v>C</v>
          </cell>
        </row>
        <row r="520">
          <cell r="C520" t="str">
            <v>DREBA2012-14DR CORE MKT-14894-A</v>
          </cell>
          <cell r="D520" t="str">
            <v>14894</v>
          </cell>
          <cell r="E520" t="str">
            <v>Customer Impact-Deployment Support</v>
          </cell>
          <cell r="F520" t="str">
            <v>DREBA2012-14</v>
          </cell>
          <cell r="G520" t="str">
            <v>DR CORE MKT</v>
          </cell>
          <cell r="H520" t="str">
            <v>A</v>
          </cell>
        </row>
        <row r="521">
          <cell r="C521" t="str">
            <v>DREBA2012-14DR CORE MKT-14893-A</v>
          </cell>
          <cell r="D521" t="str">
            <v>14893</v>
          </cell>
          <cell r="E521" t="str">
            <v>Customer Impact-Gas Outreach</v>
          </cell>
          <cell r="F521" t="str">
            <v>DREBA2012-14</v>
          </cell>
          <cell r="G521" t="str">
            <v>DR CORE MKT</v>
          </cell>
          <cell r="H521" t="str">
            <v>A</v>
          </cell>
        </row>
        <row r="522">
          <cell r="C522" t="str">
            <v>DREBA-10-12-CEM-PRJ-COMM-14709-I-CES</v>
          </cell>
          <cell r="D522" t="str">
            <v>14709</v>
          </cell>
          <cell r="E522" t="str">
            <v>Information Technology Products</v>
          </cell>
          <cell r="F522" t="str">
            <v>DREBA2012-14</v>
          </cell>
          <cell r="G522" t="str">
            <v>INTG ENE AUD</v>
          </cell>
          <cell r="H522" t="str">
            <v>A</v>
          </cell>
        </row>
        <row r="523">
          <cell r="C523" t="str">
            <v>DREBA-10-12-INTEGRTD AUD-14709-I-CES</v>
          </cell>
          <cell r="D523" t="str">
            <v>14709</v>
          </cell>
          <cell r="E523" t="str">
            <v>Information Technology Products</v>
          </cell>
          <cell r="F523" t="str">
            <v>DREBA2012-14</v>
          </cell>
          <cell r="G523" t="str">
            <v>INTG ENE AUD</v>
          </cell>
          <cell r="H523" t="str">
            <v>A</v>
          </cell>
        </row>
        <row r="524">
          <cell r="C524" t="str">
            <v>DREBA2012-14DR ENHANCEMENTS-12385-A-CHIN</v>
          </cell>
          <cell r="D524" t="str">
            <v>12835</v>
          </cell>
          <cell r="E524" t="str">
            <v>Demand Response Operations</v>
          </cell>
          <cell r="F524" t="str">
            <v>DREBA2012-14</v>
          </cell>
          <cell r="G524" t="str">
            <v>DR ONLN EROL</v>
          </cell>
          <cell r="H524" t="str">
            <v>A</v>
          </cell>
        </row>
        <row r="525">
          <cell r="C525" t="str">
            <v>INCENTIVE PAYMENTS- TRCKD IN ERRA - AMP</v>
          </cell>
          <cell r="D525" t="str">
            <v>12835</v>
          </cell>
          <cell r="E525" t="str">
            <v>Demand Response Operations</v>
          </cell>
          <cell r="F525" t="str">
            <v>DREBA2006-08</v>
          </cell>
          <cell r="G525" t="str">
            <v>OTHER_01</v>
          </cell>
          <cell r="H525" t="str">
            <v>C</v>
          </cell>
        </row>
        <row r="529">
          <cell r="C529" t="str">
            <v>Order</v>
          </cell>
          <cell r="D529" t="str">
            <v>Order Description</v>
          </cell>
          <cell r="E529" t="str">
            <v>RespCC</v>
          </cell>
          <cell r="F529" t="str">
            <v>RespCC Name</v>
          </cell>
          <cell r="G529" t="str">
            <v>Funding Cycle Name</v>
          </cell>
          <cell r="H529" t="str">
            <v>Program level 3</v>
          </cell>
        </row>
        <row r="530">
          <cell r="C530">
            <v>5224957</v>
          </cell>
          <cell r="D530" t="str">
            <v>DEMAND RESPONSE-ACEBA</v>
          </cell>
          <cell r="E530">
            <v>13983</v>
          </cell>
          <cell r="F530" t="str">
            <v>Emerging Information Products &amp; Platform</v>
          </cell>
          <cell r="G530" t="str">
            <v>ACEBA2007-11</v>
          </cell>
          <cell r="H530" t="str">
            <v>ACEBA2007-11</v>
          </cell>
        </row>
        <row r="531">
          <cell r="C531">
            <v>5235794</v>
          </cell>
          <cell r="D531" t="str">
            <v>BUDGET-2012-CES-BAL-13678-ACEBA2012-14</v>
          </cell>
          <cell r="E531">
            <v>13678</v>
          </cell>
          <cell r="F531" t="str">
            <v>Large Business: Govt, Com, AG</v>
          </cell>
          <cell r="G531" t="str">
            <v>ACEBA2007-11</v>
          </cell>
          <cell r="H531" t="str">
            <v>ACEBA2007-11</v>
          </cell>
        </row>
        <row r="532">
          <cell r="C532">
            <v>5235795</v>
          </cell>
          <cell r="D532" t="str">
            <v>BUDGET-2012-CES-BAL-13723-ACEBA2012-14</v>
          </cell>
          <cell r="E532">
            <v>13723</v>
          </cell>
          <cell r="F532" t="str">
            <v>Policy Planning</v>
          </cell>
          <cell r="G532" t="str">
            <v>ACEBA2007-11</v>
          </cell>
          <cell r="H532" t="str">
            <v>ACEBA2007-11</v>
          </cell>
        </row>
        <row r="533">
          <cell r="C533">
            <v>5235796</v>
          </cell>
          <cell r="D533" t="str">
            <v>BUDGET-2012-CES-BAL-13636-ACEBA2012-14</v>
          </cell>
          <cell r="E533">
            <v>13636</v>
          </cell>
          <cell r="F533" t="str">
            <v>Portfolio Data &amp; Analysis/SHIN</v>
          </cell>
          <cell r="G533" t="str">
            <v>ACEBA2007-11</v>
          </cell>
          <cell r="H533" t="str">
            <v>ACEBA2007-11</v>
          </cell>
        </row>
        <row r="534">
          <cell r="C534">
            <v>5235797</v>
          </cell>
          <cell r="D534" t="str">
            <v>BUDGET-2012-CES-BAL-12832-ACEBA2012-14</v>
          </cell>
          <cell r="E534">
            <v>12832</v>
          </cell>
          <cell r="F534" t="str">
            <v>Enrollment &amp; Incentive Mgmt (IPC)</v>
          </cell>
          <cell r="G534" t="str">
            <v>ACEBA2007-11</v>
          </cell>
          <cell r="H534" t="str">
            <v>ACEBA2007-11</v>
          </cell>
        </row>
        <row r="535">
          <cell r="C535">
            <v>5235798</v>
          </cell>
          <cell r="D535" t="str">
            <v>BUDGET-2012-CES-BAL-14714-ACEBA2012-14</v>
          </cell>
          <cell r="E535">
            <v>14714</v>
          </cell>
          <cell r="F535" t="str">
            <v>Operations Support</v>
          </cell>
          <cell r="G535" t="str">
            <v>ACEBA2007-11</v>
          </cell>
          <cell r="H535" t="str">
            <v>ACEBA2007-11</v>
          </cell>
        </row>
        <row r="536">
          <cell r="C536">
            <v>5235799</v>
          </cell>
          <cell r="D536" t="str">
            <v>BUDGET-2012-CES-BAL-10847-ACEBA2012-14</v>
          </cell>
          <cell r="E536">
            <v>10847</v>
          </cell>
          <cell r="F536" t="str">
            <v>Emerging Markets - Demand Response</v>
          </cell>
          <cell r="G536" t="str">
            <v>ACEBA2007-11</v>
          </cell>
          <cell r="H536" t="str">
            <v>ACEBA2007-11</v>
          </cell>
        </row>
        <row r="537">
          <cell r="C537">
            <v>5235800</v>
          </cell>
          <cell r="D537" t="str">
            <v>BUDGET-2012-CES-BAL-13983-ACEBA2012-14</v>
          </cell>
          <cell r="E537">
            <v>13983</v>
          </cell>
          <cell r="F537" t="str">
            <v>Emerging Information Products &amp; Platform</v>
          </cell>
          <cell r="G537" t="str">
            <v>ACEBA2007-11</v>
          </cell>
          <cell r="H537" t="str">
            <v>ACEBA2007-11</v>
          </cell>
        </row>
        <row r="538">
          <cell r="C538">
            <v>5235801</v>
          </cell>
          <cell r="D538" t="str">
            <v>BUDGET-2012-CES-BAL-11115-ACEBA2012-14</v>
          </cell>
          <cell r="E538">
            <v>11115</v>
          </cell>
          <cell r="F538" t="str">
            <v>Inspection Verification Admin</v>
          </cell>
          <cell r="G538" t="str">
            <v>ACEBA2007-11</v>
          </cell>
          <cell r="H538" t="str">
            <v>ACEBA2007-11</v>
          </cell>
        </row>
        <row r="539">
          <cell r="C539">
            <v>5236377</v>
          </cell>
          <cell r="D539" t="str">
            <v>BUDGET-2012-CES-BAL-12835-ACEBA2012-14</v>
          </cell>
          <cell r="E539">
            <v>12835</v>
          </cell>
          <cell r="F539" t="str">
            <v>Demand Response Operations</v>
          </cell>
          <cell r="G539" t="str">
            <v>ACEBA2007-11</v>
          </cell>
          <cell r="H539" t="str">
            <v>ACEBA2007-11</v>
          </cell>
        </row>
        <row r="540">
          <cell r="C540">
            <v>8084758</v>
          </cell>
          <cell r="D540" t="str">
            <v>EQUIPMENT INSTALLATION-A/C CYCLING-ACEBA</v>
          </cell>
          <cell r="E540">
            <v>10847</v>
          </cell>
          <cell r="F540" t="str">
            <v>Emerging Markets - Demand Response</v>
          </cell>
          <cell r="G540" t="str">
            <v>ACEBA2007-11</v>
          </cell>
          <cell r="H540" t="str">
            <v>ACEBA2007-11</v>
          </cell>
        </row>
        <row r="541">
          <cell r="C541">
            <v>8084760</v>
          </cell>
          <cell r="D541" t="str">
            <v>EQUIPMENT MAINTENANCE-A/C CYCLING-ACEBA</v>
          </cell>
          <cell r="E541">
            <v>10847</v>
          </cell>
          <cell r="F541" t="str">
            <v>Emerging Markets - Demand Response</v>
          </cell>
          <cell r="G541" t="str">
            <v>ACEBA2007-11</v>
          </cell>
          <cell r="H541" t="str">
            <v>ACEBA2007-11</v>
          </cell>
        </row>
        <row r="542">
          <cell r="C542">
            <v>8084761</v>
          </cell>
          <cell r="D542" t="str">
            <v>AUDIT-A/C CYCLING - ACEBA</v>
          </cell>
          <cell r="E542">
            <v>10847</v>
          </cell>
          <cell r="F542" t="str">
            <v>Emerging Markets - Demand Response</v>
          </cell>
          <cell r="G542" t="str">
            <v>ACEBA2007-11</v>
          </cell>
          <cell r="H542" t="str">
            <v>ACEBA2007-11</v>
          </cell>
        </row>
        <row r="543">
          <cell r="C543">
            <v>8084762</v>
          </cell>
          <cell r="D543" t="str">
            <v>CUSTMR SRVC CALL CNTRS-A/C CYCLING-ACEBA</v>
          </cell>
          <cell r="E543">
            <v>10847</v>
          </cell>
          <cell r="F543" t="str">
            <v>Emerging Markets - Demand Response</v>
          </cell>
          <cell r="G543" t="str">
            <v>ACEBA2007-11</v>
          </cell>
          <cell r="H543" t="str">
            <v>ACEBA2007-11</v>
          </cell>
        </row>
        <row r="544">
          <cell r="C544">
            <v>8084763</v>
          </cell>
          <cell r="D544" t="str">
            <v>IT SUPPORT &amp; DEVLPMNT-A/C CYCLING-ACEBA</v>
          </cell>
          <cell r="E544">
            <v>10847</v>
          </cell>
          <cell r="F544" t="str">
            <v>Emerging Markets - Demand Response</v>
          </cell>
          <cell r="G544" t="str">
            <v>ACEBA2007-11</v>
          </cell>
          <cell r="H544" t="str">
            <v>ACEBA2007-11</v>
          </cell>
        </row>
        <row r="545">
          <cell r="C545">
            <v>8084764</v>
          </cell>
          <cell r="D545" t="str">
            <v>PROGRAM MGMT-A/C CYCLING - ACEBA</v>
          </cell>
          <cell r="E545">
            <v>10847</v>
          </cell>
          <cell r="F545" t="str">
            <v>Emerging Markets - Demand Response</v>
          </cell>
          <cell r="G545" t="str">
            <v>ACEBA2007-11</v>
          </cell>
          <cell r="H545" t="str">
            <v>ACEBA2007-11</v>
          </cell>
        </row>
        <row r="546">
          <cell r="C546">
            <v>8084765</v>
          </cell>
          <cell r="D546" t="str">
            <v>PROG MKTG-A/C CYCLING-MATS&amp;RESRCH-ACEBA</v>
          </cell>
          <cell r="E546">
            <v>10847</v>
          </cell>
          <cell r="F546" t="str">
            <v>Emerging Markets - Demand Response</v>
          </cell>
          <cell r="G546" t="str">
            <v>ACEBA2007-11</v>
          </cell>
          <cell r="H546" t="str">
            <v>ACEBA2007-11</v>
          </cell>
        </row>
        <row r="547">
          <cell r="C547">
            <v>8084766</v>
          </cell>
          <cell r="D547" t="str">
            <v>INCENTIVE PAYMENTS-A/C CYCLING - ACEBA</v>
          </cell>
          <cell r="E547">
            <v>10847</v>
          </cell>
          <cell r="F547" t="str">
            <v>Emerging Markets - Demand Response</v>
          </cell>
          <cell r="G547" t="str">
            <v>ACEBA2007-11</v>
          </cell>
          <cell r="H547" t="str">
            <v>ACEBA2007-11</v>
          </cell>
        </row>
        <row r="548">
          <cell r="C548">
            <v>8088444</v>
          </cell>
          <cell r="D548" t="str">
            <v>M&amp;E-SMART AC 2008 EX POST LD IMP</v>
          </cell>
          <cell r="E548">
            <v>13982</v>
          </cell>
          <cell r="F548" t="str">
            <v>DR Policy-Planning &amp; Analysis</v>
          </cell>
          <cell r="G548" t="str">
            <v>ACEBA2007-11</v>
          </cell>
          <cell r="H548" t="str">
            <v>ACEBA2007-11</v>
          </cell>
        </row>
        <row r="549">
          <cell r="C549">
            <v>8092463</v>
          </cell>
          <cell r="D549" t="str">
            <v>M&amp;E-SMART AC 2009-2020 EX ANTE LD IMP</v>
          </cell>
          <cell r="E549">
            <v>13982</v>
          </cell>
          <cell r="F549" t="str">
            <v>DR Policy-Planning &amp; Analysis</v>
          </cell>
          <cell r="G549" t="str">
            <v>ACEBA2007-11</v>
          </cell>
          <cell r="H549" t="str">
            <v>ACEBA2007-11</v>
          </cell>
        </row>
        <row r="550">
          <cell r="C550">
            <v>8092737</v>
          </cell>
          <cell r="D550" t="str">
            <v>PROG MKTG-A/C CYCLING-OTHER LABOR-ACEBA</v>
          </cell>
          <cell r="E550">
            <v>10847</v>
          </cell>
          <cell r="F550" t="str">
            <v>Emerging Markets - Demand Response</v>
          </cell>
          <cell r="G550" t="str">
            <v>ACEBA2007-11</v>
          </cell>
          <cell r="H550" t="str">
            <v>ACEBA2007-11</v>
          </cell>
        </row>
        <row r="551">
          <cell r="C551">
            <v>8094376</v>
          </cell>
          <cell r="D551" t="str">
            <v>MATLS &amp; REF FEES-AFFILIATES-ACEBA</v>
          </cell>
          <cell r="E551">
            <v>10847</v>
          </cell>
          <cell r="F551" t="str">
            <v>Emerging Markets - Demand Response</v>
          </cell>
          <cell r="G551" t="str">
            <v>ACEBA2007-11</v>
          </cell>
          <cell r="H551" t="str">
            <v>ACEBA2007-11</v>
          </cell>
        </row>
        <row r="552">
          <cell r="C552">
            <v>8094377</v>
          </cell>
          <cell r="D552" t="str">
            <v>MATLS &amp; REF FEES-SERVICE &amp; SALES-ACEBA</v>
          </cell>
          <cell r="E552">
            <v>10847</v>
          </cell>
          <cell r="F552" t="str">
            <v>Emerging Markets - Demand Response</v>
          </cell>
          <cell r="G552" t="str">
            <v>ACEBA2007-11</v>
          </cell>
          <cell r="H552" t="str">
            <v>ACEBA2007-11</v>
          </cell>
        </row>
        <row r="553">
          <cell r="C553">
            <v>8094422</v>
          </cell>
          <cell r="D553" t="str">
            <v>M&amp;E-SMRTAC 2009 EX PST/2010-21 EX ANT LD</v>
          </cell>
          <cell r="E553">
            <v>13768</v>
          </cell>
          <cell r="F553" t="str">
            <v>EM&amp;V</v>
          </cell>
          <cell r="G553" t="str">
            <v>ACEBA2007-11</v>
          </cell>
          <cell r="H553" t="str">
            <v>ACEBA2007-11</v>
          </cell>
        </row>
        <row r="554">
          <cell r="C554">
            <v>8094423</v>
          </cell>
          <cell r="D554" t="str">
            <v>M&amp;E-SMRTAC 2010 EX PST/2011-22 EX ANT LD</v>
          </cell>
          <cell r="E554">
            <v>13768</v>
          </cell>
          <cell r="F554" t="str">
            <v>EM&amp;V</v>
          </cell>
          <cell r="G554" t="str">
            <v>ACEBA2007-11</v>
          </cell>
          <cell r="H554" t="str">
            <v>ACEBA2007-11</v>
          </cell>
        </row>
        <row r="555">
          <cell r="C555">
            <v>8094424</v>
          </cell>
          <cell r="D555" t="str">
            <v>M&amp;E-SMRTAC 2011 EX PST/2012-23 EX ANT LD</v>
          </cell>
          <cell r="E555">
            <v>13768</v>
          </cell>
          <cell r="F555" t="str">
            <v>EM&amp;V</v>
          </cell>
          <cell r="G555" t="str">
            <v>ACEBA2007-11</v>
          </cell>
          <cell r="H555" t="str">
            <v>ACEBA2007-11</v>
          </cell>
        </row>
        <row r="556">
          <cell r="C556">
            <v>8104993</v>
          </cell>
          <cell r="D556" t="str">
            <v>ACEBA2007-11 DR OPS SUPPORT-A</v>
          </cell>
          <cell r="E556">
            <v>13840</v>
          </cell>
          <cell r="F556" t="str">
            <v>Solut Mktg - Residential</v>
          </cell>
          <cell r="G556" t="str">
            <v>ACEBA2007-11</v>
          </cell>
          <cell r="H556" t="str">
            <v>ACEBA2007-11</v>
          </cell>
        </row>
        <row r="557">
          <cell r="C557">
            <v>8115677</v>
          </cell>
          <cell r="D557" t="str">
            <v>ACEBA2012-14A-11115-A</v>
          </cell>
          <cell r="E557">
            <v>11115</v>
          </cell>
          <cell r="F557" t="str">
            <v>Inspection Verification Admin</v>
          </cell>
          <cell r="G557" t="str">
            <v>ACEBA2012-14</v>
          </cell>
          <cell r="H557" t="str">
            <v>ACEBA2012-14</v>
          </cell>
        </row>
        <row r="558">
          <cell r="C558">
            <v>8115678</v>
          </cell>
          <cell r="D558" t="str">
            <v>ACEBA2012-14-12832-A</v>
          </cell>
          <cell r="E558">
            <v>12832</v>
          </cell>
          <cell r="F558" t="str">
            <v>Enrollment &amp; Incentive Mgmt (IPC)</v>
          </cell>
          <cell r="G558" t="str">
            <v>ACEBA2012-14</v>
          </cell>
          <cell r="H558" t="str">
            <v>ACEBA2012-14</v>
          </cell>
        </row>
        <row r="559">
          <cell r="C559">
            <v>8115679</v>
          </cell>
          <cell r="D559" t="str">
            <v>ACEBA2012-14-13636-A</v>
          </cell>
          <cell r="E559">
            <v>13636</v>
          </cell>
          <cell r="F559" t="str">
            <v>Portfolio Data &amp; Analysis/SHIN</v>
          </cell>
          <cell r="G559" t="str">
            <v>ACEBA2012-14</v>
          </cell>
          <cell r="H559" t="str">
            <v>ACEBA2012-14</v>
          </cell>
        </row>
        <row r="560">
          <cell r="C560">
            <v>8115680</v>
          </cell>
          <cell r="D560" t="str">
            <v>ACEBA2012-14-13678-A</v>
          </cell>
          <cell r="E560">
            <v>13678</v>
          </cell>
          <cell r="F560" t="str">
            <v>Large Business: Govt, Com, AG</v>
          </cell>
          <cell r="G560" t="str">
            <v>ACEBA2012-14</v>
          </cell>
          <cell r="H560" t="str">
            <v>ACEBA2012-14</v>
          </cell>
        </row>
        <row r="561">
          <cell r="C561">
            <v>8115681</v>
          </cell>
          <cell r="D561" t="str">
            <v>ACEBA2012-14-13723-A</v>
          </cell>
          <cell r="E561">
            <v>13723</v>
          </cell>
          <cell r="F561" t="str">
            <v>Policy Planning</v>
          </cell>
          <cell r="G561" t="str">
            <v>ACEBA2012-14</v>
          </cell>
          <cell r="H561" t="str">
            <v>ACEBA2012-14</v>
          </cell>
        </row>
        <row r="562">
          <cell r="C562">
            <v>8115683</v>
          </cell>
          <cell r="D562" t="str">
            <v>ACEBA2012-14-14714-A</v>
          </cell>
          <cell r="E562">
            <v>14714</v>
          </cell>
          <cell r="F562" t="str">
            <v>Operations Support</v>
          </cell>
          <cell r="G562" t="str">
            <v>ACEBA2012-14</v>
          </cell>
          <cell r="H562" t="str">
            <v>ACEBA2012-14</v>
          </cell>
        </row>
        <row r="563">
          <cell r="C563">
            <v>8116348</v>
          </cell>
          <cell r="D563" t="str">
            <v>ACEBA2012-14ACEBA2007-11-10847-A-CHIN</v>
          </cell>
          <cell r="E563">
            <v>10847</v>
          </cell>
          <cell r="F563" t="str">
            <v>Emerging Markets - Demand Response</v>
          </cell>
          <cell r="G563" t="str">
            <v>ACEBA2012-14</v>
          </cell>
          <cell r="H563" t="str">
            <v>ACEBA2007-11</v>
          </cell>
        </row>
        <row r="564">
          <cell r="C564">
            <v>8117721</v>
          </cell>
          <cell r="D564" t="str">
            <v>ACEBA2012-14-13636-A-CHIN</v>
          </cell>
          <cell r="E564">
            <v>13636</v>
          </cell>
          <cell r="F564" t="str">
            <v>Portfolio Data &amp; Analysis/SHIN</v>
          </cell>
          <cell r="G564" t="str">
            <v>ACEBA2012-14</v>
          </cell>
          <cell r="H564" t="str">
            <v>ACEBA2012-14</v>
          </cell>
        </row>
        <row r="565">
          <cell r="C565">
            <v>8117959</v>
          </cell>
          <cell r="D565" t="str">
            <v>SMARTAC MARKETING-ACEBA-13840</v>
          </cell>
          <cell r="E565">
            <v>13840</v>
          </cell>
          <cell r="F565" t="str">
            <v>Solut Mktg - Residential</v>
          </cell>
          <cell r="G565" t="str">
            <v>ACEBA2012-14</v>
          </cell>
          <cell r="H565" t="str">
            <v>ACEBA2012-14</v>
          </cell>
        </row>
        <row r="566">
          <cell r="C566">
            <v>8118688</v>
          </cell>
          <cell r="D566" t="str">
            <v>ACEBA2012-14 DR OPS SUPPORT-12835-A</v>
          </cell>
          <cell r="E566">
            <v>12835</v>
          </cell>
          <cell r="F566" t="str">
            <v>Demand Response Operations</v>
          </cell>
          <cell r="G566" t="str">
            <v>ACEBA2012-14</v>
          </cell>
          <cell r="H566" t="str">
            <v>ACEBA2012-14</v>
          </cell>
        </row>
        <row r="567">
          <cell r="C567">
            <v>8118860</v>
          </cell>
          <cell r="D567" t="str">
            <v>ACEBA2012-14PRGM MGM-A/C CYCLING-11070-A</v>
          </cell>
          <cell r="E567">
            <v>11070</v>
          </cell>
          <cell r="F567" t="str">
            <v>Quality &amp; Excellence</v>
          </cell>
          <cell r="G567" t="str">
            <v>ACEBA2012-14</v>
          </cell>
          <cell r="H567" t="str">
            <v>ACEBA2012-14</v>
          </cell>
        </row>
        <row r="568">
          <cell r="C568">
            <v>8118861</v>
          </cell>
          <cell r="D568" t="str">
            <v>ACEBA2012-14PRGMKG-A/CCYCOTHLAB-11070-A</v>
          </cell>
          <cell r="E568">
            <v>11070</v>
          </cell>
          <cell r="F568" t="str">
            <v>Quality &amp; Excellence</v>
          </cell>
          <cell r="G568" t="str">
            <v>ACEBA2012-14</v>
          </cell>
          <cell r="H568" t="str">
            <v>ACEBA2012-14</v>
          </cell>
        </row>
        <row r="569">
          <cell r="C569">
            <v>8118862</v>
          </cell>
          <cell r="D569" t="str">
            <v>ACEBA2012-14-AUDIT-A/C CYCLING-11070-A</v>
          </cell>
          <cell r="E569">
            <v>11070</v>
          </cell>
          <cell r="F569" t="str">
            <v>Quality &amp; Excellence</v>
          </cell>
          <cell r="G569" t="str">
            <v>ACEBA2012-14</v>
          </cell>
          <cell r="H569" t="str">
            <v>ACEBA2012-14</v>
          </cell>
        </row>
        <row r="570">
          <cell r="C570">
            <v>8118863</v>
          </cell>
          <cell r="D570" t="str">
            <v>ACEBA2012-14 DR OPS SUPPORT-11070-A</v>
          </cell>
          <cell r="E570">
            <v>11070</v>
          </cell>
          <cell r="F570" t="str">
            <v>Quality &amp; Excellence</v>
          </cell>
          <cell r="G570" t="str">
            <v>ACEBA2012-14</v>
          </cell>
          <cell r="H570" t="str">
            <v>ACEBA2012-14</v>
          </cell>
        </row>
        <row r="571">
          <cell r="C571">
            <v>8119000</v>
          </cell>
          <cell r="D571" t="str">
            <v>ACEBA2012-14PROG MGMT-A/CCYCLING-14045-A</v>
          </cell>
          <cell r="E571">
            <v>14045</v>
          </cell>
          <cell r="F571" t="str">
            <v>Policy Implementation &amp; Reporting</v>
          </cell>
          <cell r="G571" t="str">
            <v>ACEBA2012-14</v>
          </cell>
          <cell r="H571" t="str">
            <v>ACEBA2012-14</v>
          </cell>
        </row>
        <row r="572">
          <cell r="C572">
            <v>8119156</v>
          </cell>
          <cell r="D572" t="str">
            <v>EQUIPMNT INSTALL-A/C CYCLING-ACEBA-10847</v>
          </cell>
          <cell r="E572">
            <v>10847</v>
          </cell>
          <cell r="F572" t="str">
            <v>Emerging Markets - Demand Response</v>
          </cell>
          <cell r="G572" t="str">
            <v>ACEBA2012-14</v>
          </cell>
          <cell r="H572" t="str">
            <v>ACEBA2012-14</v>
          </cell>
        </row>
        <row r="573">
          <cell r="C573">
            <v>8119157</v>
          </cell>
          <cell r="D573" t="str">
            <v>EQUIPMNT MNTNANCE-A/C CYCLE-ACEBA-10847</v>
          </cell>
          <cell r="E573">
            <v>10847</v>
          </cell>
          <cell r="F573" t="str">
            <v>Emerging Markets - Demand Response</v>
          </cell>
          <cell r="G573" t="str">
            <v>ACEBA2012-14</v>
          </cell>
          <cell r="H573" t="str">
            <v>ACEBA2012-14</v>
          </cell>
        </row>
        <row r="574">
          <cell r="C574">
            <v>8119158</v>
          </cell>
          <cell r="D574" t="str">
            <v>AUDIT-A/C CYCLING - ACEBA-10847</v>
          </cell>
          <cell r="E574">
            <v>10847</v>
          </cell>
          <cell r="F574" t="str">
            <v>Emerging Markets - Demand Response</v>
          </cell>
          <cell r="G574" t="str">
            <v>ACEBA2012-14</v>
          </cell>
          <cell r="H574" t="str">
            <v>ACEBA2012-14</v>
          </cell>
        </row>
        <row r="575">
          <cell r="C575">
            <v>8119159</v>
          </cell>
          <cell r="D575" t="str">
            <v>CUSTMRSRVCCALLCNTR-A/C CYCLE-ACEBA-10847</v>
          </cell>
          <cell r="E575">
            <v>10847</v>
          </cell>
          <cell r="F575" t="str">
            <v>Emerging Markets - Demand Response</v>
          </cell>
          <cell r="G575" t="str">
            <v>ACEBA2012-14</v>
          </cell>
          <cell r="H575" t="str">
            <v>ACEBA2012-14</v>
          </cell>
        </row>
        <row r="576">
          <cell r="C576">
            <v>8119160</v>
          </cell>
          <cell r="D576" t="str">
            <v>IT SUPRT&amp;DEVLPMNT-A/C CYCLE-ACEBA-10847</v>
          </cell>
          <cell r="E576">
            <v>10847</v>
          </cell>
          <cell r="F576" t="str">
            <v>Emerging Markets - Demand Response</v>
          </cell>
          <cell r="G576" t="str">
            <v>ACEBA2012-14</v>
          </cell>
          <cell r="H576" t="str">
            <v>ACEBA2012-14</v>
          </cell>
        </row>
        <row r="577">
          <cell r="C577">
            <v>8119161</v>
          </cell>
          <cell r="D577" t="str">
            <v>ACEBA12-14-PROG MKTG-CYCL-MATL-10847-A</v>
          </cell>
          <cell r="E577">
            <v>10847</v>
          </cell>
          <cell r="F577" t="str">
            <v>Emerging Markets - Demand Response</v>
          </cell>
          <cell r="G577" t="str">
            <v>ACEBA2012-14</v>
          </cell>
          <cell r="H577" t="str">
            <v>ACEBA2012-14</v>
          </cell>
        </row>
        <row r="578">
          <cell r="C578">
            <v>8119162</v>
          </cell>
          <cell r="D578" t="str">
            <v>PROGMKTG-A/C CYCLE-OTHRLABOR-ACEBA-10847</v>
          </cell>
          <cell r="E578">
            <v>10847</v>
          </cell>
          <cell r="F578" t="str">
            <v>Emerging Markets - Demand Response</v>
          </cell>
          <cell r="G578" t="str">
            <v>ACEBA2012-14</v>
          </cell>
          <cell r="H578" t="str">
            <v>ACEBA2012-14</v>
          </cell>
        </row>
        <row r="579">
          <cell r="C579">
            <v>8119163</v>
          </cell>
          <cell r="D579" t="str">
            <v>MATLS &amp; REF FEES-AFFILIATES-ACEBA-10847</v>
          </cell>
          <cell r="E579">
            <v>10847</v>
          </cell>
          <cell r="F579" t="str">
            <v>Emerging Markets - Demand Response</v>
          </cell>
          <cell r="G579" t="str">
            <v>ACEBA2012-14</v>
          </cell>
          <cell r="H579" t="str">
            <v>ACEBA2012-14</v>
          </cell>
        </row>
        <row r="580">
          <cell r="C580">
            <v>8119164</v>
          </cell>
          <cell r="D580" t="str">
            <v>MATLS &amp; REF FEES-S&amp;S-ACEBA-10847</v>
          </cell>
          <cell r="E580">
            <v>10847</v>
          </cell>
          <cell r="F580" t="str">
            <v>Emerging Markets - Demand Response</v>
          </cell>
          <cell r="G580" t="str">
            <v>ACEBA2012-14</v>
          </cell>
          <cell r="H580" t="str">
            <v>ACEBA2012-14</v>
          </cell>
        </row>
        <row r="581">
          <cell r="C581">
            <v>8119165</v>
          </cell>
          <cell r="D581" t="str">
            <v>ACEBA2012-14 DR OPS SUPPORT-10847-A</v>
          </cell>
          <cell r="E581">
            <v>10847</v>
          </cell>
          <cell r="F581" t="str">
            <v>Emerging Markets - Demand Response</v>
          </cell>
          <cell r="G581" t="str">
            <v>ACEBA2012-14</v>
          </cell>
          <cell r="H581" t="str">
            <v>ACEBA2012-14</v>
          </cell>
        </row>
        <row r="582">
          <cell r="C582">
            <v>8119492</v>
          </cell>
          <cell r="D582" t="str">
            <v>SMARTAC MARKETING-ACEBA-13984</v>
          </cell>
          <cell r="E582">
            <v>13984</v>
          </cell>
          <cell r="F582" t="str">
            <v>Customer Insight &amp; Strategy Director</v>
          </cell>
          <cell r="G582" t="str">
            <v>ACEBA2012-14</v>
          </cell>
          <cell r="H582" t="str">
            <v>ACEBA2012-14</v>
          </cell>
        </row>
        <row r="583">
          <cell r="C583">
            <v>8119656</v>
          </cell>
          <cell r="D583" t="str">
            <v>ACEBA2012-14 ACEBA2007-11-14710-A</v>
          </cell>
          <cell r="E583">
            <v>14710</v>
          </cell>
          <cell r="F583" t="str">
            <v>Small Medium Bus Energy Solution &amp; Svc</v>
          </cell>
          <cell r="G583" t="str">
            <v>ACEBA2012-14</v>
          </cell>
          <cell r="H583" t="str">
            <v>ACEBA2012-14</v>
          </cell>
        </row>
        <row r="584">
          <cell r="C584">
            <v>8119735</v>
          </cell>
          <cell r="D584" t="str">
            <v>ACEBA12-14-PROG MKTG-CYCL-MATL-10847-M</v>
          </cell>
          <cell r="E584">
            <v>10847</v>
          </cell>
          <cell r="F584" t="str">
            <v>Emerging Markets - Demand Response</v>
          </cell>
          <cell r="G584" t="str">
            <v>ACEBA2012-14</v>
          </cell>
          <cell r="H584" t="str">
            <v>ACEBA2012-14</v>
          </cell>
        </row>
        <row r="585">
          <cell r="C585" t="str">
            <v>c</v>
          </cell>
          <cell r="D585" t="str">
            <v>ACEBA2012-PROGMGMT-10847-A</v>
          </cell>
          <cell r="E585">
            <v>10847</v>
          </cell>
          <cell r="F585" t="str">
            <v>Emerging Markets - Demand Response</v>
          </cell>
          <cell r="G585" t="str">
            <v>ACEBA2012-14</v>
          </cell>
          <cell r="H585" t="str">
            <v>ACEBA2012-14</v>
          </cell>
        </row>
        <row r="586">
          <cell r="C586">
            <v>8083758</v>
          </cell>
          <cell r="D586" t="str">
            <v>INCENTIVE PAYMENTS-BIP</v>
          </cell>
          <cell r="E586">
            <v>12835</v>
          </cell>
          <cell r="F586" t="str">
            <v>Demand Response Operations</v>
          </cell>
          <cell r="G586" t="str">
            <v>DREBA2006-08</v>
          </cell>
          <cell r="H586" t="str">
            <v>OTHER_01</v>
          </cell>
        </row>
        <row r="587">
          <cell r="C587">
            <v>2026105</v>
          </cell>
          <cell r="D587" t="str">
            <v>STANDARD COST VARIANCE - CSR RT - MWC ID</v>
          </cell>
          <cell r="E587">
            <v>12835</v>
          </cell>
          <cell r="F587" t="str">
            <v>Demand Response Operations</v>
          </cell>
          <cell r="G587" t="str">
            <v>DREBA2009-11</v>
          </cell>
          <cell r="H587" t="str">
            <v>OTHER_01</v>
          </cell>
        </row>
        <row r="588">
          <cell r="C588">
            <v>5012369</v>
          </cell>
          <cell r="D588" t="str">
            <v>DEMAND RESPONSE WG2</v>
          </cell>
          <cell r="E588">
            <v>12835</v>
          </cell>
          <cell r="F588" t="str">
            <v>Demand Response Operations</v>
          </cell>
          <cell r="G588" t="str">
            <v>DREBA2006-08</v>
          </cell>
          <cell r="H588" t="str">
            <v>OTHER_01</v>
          </cell>
        </row>
        <row r="589">
          <cell r="C589">
            <v>5012370</v>
          </cell>
          <cell r="D589" t="str">
            <v>PLS INCENTIVES</v>
          </cell>
          <cell r="E589">
            <v>13776</v>
          </cell>
          <cell r="F589" t="str">
            <v>CES Products Senior Director</v>
          </cell>
          <cell r="G589" t="str">
            <v>DREBA2006-08</v>
          </cell>
          <cell r="H589" t="str">
            <v>PERM LOAD SH</v>
          </cell>
        </row>
        <row r="590">
          <cell r="C590">
            <v>5226697</v>
          </cell>
          <cell r="D590" t="str">
            <v>DEMAND RESPONSE-DBP PROGRAM</v>
          </cell>
          <cell r="E590">
            <v>12835</v>
          </cell>
          <cell r="F590" t="str">
            <v>Demand Response Operations</v>
          </cell>
          <cell r="G590" t="str">
            <v>DREBA2009-11</v>
          </cell>
          <cell r="H590" t="str">
            <v>DEMAND BIDD</v>
          </cell>
        </row>
        <row r="591">
          <cell r="C591">
            <v>5226699</v>
          </cell>
          <cell r="D591" t="str">
            <v>DEMAND RESPONSE-CBP PROGRAM</v>
          </cell>
          <cell r="E591">
            <v>12835</v>
          </cell>
          <cell r="F591" t="str">
            <v>Demand Response Operations</v>
          </cell>
          <cell r="G591" t="str">
            <v>DREBA2009-11</v>
          </cell>
          <cell r="H591" t="str">
            <v>CAPACIT BIDD</v>
          </cell>
        </row>
        <row r="592">
          <cell r="C592">
            <v>5226701</v>
          </cell>
          <cell r="D592" t="str">
            <v>DEMAND RESPONSE-BIP PROGRAM</v>
          </cell>
          <cell r="E592">
            <v>12835</v>
          </cell>
          <cell r="F592" t="str">
            <v>Demand Response Operations</v>
          </cell>
          <cell r="G592" t="str">
            <v>DREBA2009-11</v>
          </cell>
          <cell r="H592" t="str">
            <v>BASEINTERRUP</v>
          </cell>
        </row>
        <row r="593">
          <cell r="C593">
            <v>5226702</v>
          </cell>
          <cell r="D593" t="str">
            <v>DEMAND RESPONSE-AMP PROGRAM</v>
          </cell>
          <cell r="E593">
            <v>12835</v>
          </cell>
          <cell r="F593" t="str">
            <v>Demand Response Operations</v>
          </cell>
          <cell r="G593" t="str">
            <v>DREBA2009-11</v>
          </cell>
          <cell r="H593" t="str">
            <v>AGGR MAN PFO</v>
          </cell>
        </row>
        <row r="594">
          <cell r="C594">
            <v>5226703</v>
          </cell>
          <cell r="D594" t="str">
            <v>DEMAND RESPONSE-AUTO DR PROGRAM</v>
          </cell>
          <cell r="E594">
            <v>13983</v>
          </cell>
          <cell r="F594" t="str">
            <v>Emerging Information Products &amp; Platform</v>
          </cell>
          <cell r="G594" t="str">
            <v>DREBA2009-11</v>
          </cell>
          <cell r="H594" t="str">
            <v>AUTO DR</v>
          </cell>
        </row>
        <row r="595">
          <cell r="C595">
            <v>5226705</v>
          </cell>
          <cell r="D595" t="str">
            <v>DEMAND RESPONSE-PLS PROGRAM</v>
          </cell>
          <cell r="E595">
            <v>13983</v>
          </cell>
          <cell r="F595" t="str">
            <v>Emerging Information Products &amp; Platform</v>
          </cell>
          <cell r="G595" t="str">
            <v>DREBA2009-11</v>
          </cell>
          <cell r="H595" t="str">
            <v>PERM LOAD_01</v>
          </cell>
        </row>
        <row r="596">
          <cell r="C596">
            <v>5226707</v>
          </cell>
          <cell r="D596" t="str">
            <v>DEMAND RESPONSE-PEAKCHOICE PROGRAM</v>
          </cell>
          <cell r="E596">
            <v>12835</v>
          </cell>
          <cell r="F596" t="str">
            <v>Demand Response Operations</v>
          </cell>
          <cell r="G596" t="str">
            <v>DREBA2009-11</v>
          </cell>
          <cell r="H596" t="str">
            <v>PEAK CHOICE</v>
          </cell>
        </row>
        <row r="597">
          <cell r="C597">
            <v>5226710</v>
          </cell>
          <cell r="D597" t="str">
            <v>DEMAND RESPONSE-EMERG TECH PROGRAM</v>
          </cell>
          <cell r="E597">
            <v>13983</v>
          </cell>
          <cell r="F597" t="str">
            <v>Emerging Information Products &amp; Platform</v>
          </cell>
          <cell r="G597" t="str">
            <v>DREBA2009-11</v>
          </cell>
          <cell r="H597" t="str">
            <v>EMRGTEK</v>
          </cell>
        </row>
        <row r="598">
          <cell r="C598">
            <v>5226711</v>
          </cell>
          <cell r="D598" t="str">
            <v>DEMAND RESPONSE-PEAK PROGRAM</v>
          </cell>
          <cell r="E598">
            <v>13983</v>
          </cell>
          <cell r="F598" t="str">
            <v>Emerging Information Products &amp; Platform</v>
          </cell>
          <cell r="G598" t="str">
            <v>DREBA2009-11</v>
          </cell>
          <cell r="H598" t="str">
            <v>PEAK_01</v>
          </cell>
        </row>
        <row r="599">
          <cell r="C599">
            <v>5226712</v>
          </cell>
          <cell r="D599" t="str">
            <v>DEMAND RESPONSE-DRE PROGRAM</v>
          </cell>
          <cell r="E599">
            <v>12835</v>
          </cell>
          <cell r="F599" t="str">
            <v>Demand Response Operations</v>
          </cell>
          <cell r="G599" t="str">
            <v>DREBA2009-11</v>
          </cell>
          <cell r="H599" t="str">
            <v>DR ONLN EROL</v>
          </cell>
        </row>
        <row r="600">
          <cell r="C600">
            <v>5226713</v>
          </cell>
          <cell r="D600" t="str">
            <v>DEMAND RESPONSE-INTERACT PROGRAM</v>
          </cell>
          <cell r="E600">
            <v>12835</v>
          </cell>
          <cell r="F600" t="str">
            <v>Demand Response Operations</v>
          </cell>
          <cell r="G600" t="str">
            <v>DREBA2009-11</v>
          </cell>
          <cell r="H600" t="str">
            <v>INTERACT</v>
          </cell>
        </row>
        <row r="601">
          <cell r="C601">
            <v>5226715</v>
          </cell>
          <cell r="D601" t="str">
            <v>DEMAND RESPONSE-M&amp;E</v>
          </cell>
          <cell r="E601">
            <v>13768</v>
          </cell>
          <cell r="F601" t="str">
            <v>EM&amp;V</v>
          </cell>
          <cell r="G601" t="str">
            <v>DREBA2009-11</v>
          </cell>
          <cell r="H601" t="str">
            <v>EM&amp;V_01</v>
          </cell>
        </row>
        <row r="602">
          <cell r="C602">
            <v>5226724</v>
          </cell>
          <cell r="D602" t="str">
            <v>STATEWIDE DR AWARENESS CAMPAIGN</v>
          </cell>
          <cell r="E602">
            <v>13983</v>
          </cell>
          <cell r="F602" t="str">
            <v>Emerging Information Products &amp; Platform</v>
          </cell>
          <cell r="G602" t="str">
            <v>DREBA2009-11</v>
          </cell>
          <cell r="H602" t="str">
            <v>STW DR AWR C</v>
          </cell>
        </row>
        <row r="603">
          <cell r="C603">
            <v>5226793</v>
          </cell>
          <cell r="D603" t="str">
            <v>DEMAND RESPONSE-OBMC/SLRP PROGRAM</v>
          </cell>
          <cell r="E603">
            <v>12835</v>
          </cell>
          <cell r="F603" t="str">
            <v>Demand Response Operations</v>
          </cell>
          <cell r="G603" t="str">
            <v>DREBA2009-11</v>
          </cell>
          <cell r="H603" t="str">
            <v>OBMC/SLRP</v>
          </cell>
        </row>
        <row r="604">
          <cell r="C604">
            <v>5228772</v>
          </cell>
          <cell r="D604" t="str">
            <v>DEMAND RESPONSE-INTERGRTD SALES TRAINING</v>
          </cell>
          <cell r="E604">
            <v>13983</v>
          </cell>
          <cell r="F604" t="str">
            <v>Emerging Information Products &amp; Platform</v>
          </cell>
          <cell r="G604" t="str">
            <v>DREBA2009-11</v>
          </cell>
          <cell r="H604" t="str">
            <v>INTG SALES T</v>
          </cell>
        </row>
        <row r="605">
          <cell r="C605">
            <v>8057602</v>
          </cell>
          <cell r="D605" t="str">
            <v>PROGRAM MARKETING-SPP</v>
          </cell>
          <cell r="E605">
            <v>13983</v>
          </cell>
          <cell r="F605" t="str">
            <v>Emerging Information Products &amp; Platform</v>
          </cell>
          <cell r="G605" t="str">
            <v>DREBA2006-08</v>
          </cell>
          <cell r="H605" t="str">
            <v>OTHER_01</v>
          </cell>
        </row>
        <row r="606">
          <cell r="C606">
            <v>8059270</v>
          </cell>
          <cell r="D606" t="str">
            <v>M&amp;E-PGMSTUDYANALYSIS(WG2)</v>
          </cell>
          <cell r="E606">
            <v>13982</v>
          </cell>
          <cell r="F606" t="str">
            <v>DR Policy-Planning &amp; Analysis</v>
          </cell>
          <cell r="G606" t="str">
            <v>DREBA2006-08</v>
          </cell>
          <cell r="H606" t="str">
            <v>EM&amp;V</v>
          </cell>
        </row>
        <row r="607">
          <cell r="C607">
            <v>8059277</v>
          </cell>
          <cell r="D607" t="str">
            <v>M&amp;E-TA/TI</v>
          </cell>
          <cell r="E607">
            <v>13982</v>
          </cell>
          <cell r="F607" t="str">
            <v>DR Policy-Planning &amp; Analysis</v>
          </cell>
          <cell r="G607" t="str">
            <v>DREBA2006-08</v>
          </cell>
          <cell r="H607" t="str">
            <v>EM&amp;V</v>
          </cell>
        </row>
        <row r="608">
          <cell r="C608">
            <v>8066081</v>
          </cell>
          <cell r="D608" t="str">
            <v>M&amp;E-FYPN</v>
          </cell>
          <cell r="E608">
            <v>13982</v>
          </cell>
          <cell r="F608" t="str">
            <v>DR Policy-Planning &amp; Analysis</v>
          </cell>
          <cell r="G608" t="str">
            <v>DREBA2006-08</v>
          </cell>
          <cell r="H608" t="str">
            <v>EM&amp;V</v>
          </cell>
        </row>
        <row r="609">
          <cell r="C609">
            <v>8077558</v>
          </cell>
          <cell r="D609" t="str">
            <v>PROGRAM MARKETING-A/C CYCLING</v>
          </cell>
          <cell r="E609">
            <v>10847</v>
          </cell>
          <cell r="F609" t="str">
            <v>Emerging Markets - Demand Response</v>
          </cell>
          <cell r="G609" t="str">
            <v>DREBA2006-08</v>
          </cell>
          <cell r="H609" t="str">
            <v>OTHER_01</v>
          </cell>
        </row>
        <row r="610">
          <cell r="C610">
            <v>8080482</v>
          </cell>
          <cell r="D610" t="str">
            <v>INCENTIVE PAYMENTS-A/C CYCLING</v>
          </cell>
          <cell r="E610">
            <v>10847</v>
          </cell>
          <cell r="F610" t="str">
            <v>Emerging Markets - Demand Response</v>
          </cell>
          <cell r="G610" t="str">
            <v>DREBA2006-08</v>
          </cell>
          <cell r="H610" t="str">
            <v>OTHER_01</v>
          </cell>
        </row>
        <row r="611">
          <cell r="C611">
            <v>8084223</v>
          </cell>
          <cell r="D611" t="str">
            <v>INCENTIVE PAYMENTS-PERM LOAD SHIFT</v>
          </cell>
          <cell r="E611">
            <v>10847</v>
          </cell>
          <cell r="F611" t="str">
            <v>Emerging Markets - Demand Response</v>
          </cell>
          <cell r="G611" t="str">
            <v>DREBA2006-08</v>
          </cell>
          <cell r="H611" t="str">
            <v>PERM LOAD SH</v>
          </cell>
        </row>
        <row r="612">
          <cell r="C612">
            <v>8084255</v>
          </cell>
          <cell r="D612" t="str">
            <v>M&amp;E- EX ANTE LOAD IMPACT PROTCLS DEVELOP</v>
          </cell>
          <cell r="E612">
            <v>13982</v>
          </cell>
          <cell r="F612" t="str">
            <v>DR Policy-Planning &amp; Analysis</v>
          </cell>
          <cell r="G612" t="str">
            <v>DREBA2006-08</v>
          </cell>
          <cell r="H612" t="str">
            <v>EM&amp;V</v>
          </cell>
        </row>
        <row r="613">
          <cell r="C613">
            <v>8084277</v>
          </cell>
          <cell r="D613" t="str">
            <v>PROGRAM DESIGN-M&amp;E</v>
          </cell>
          <cell r="E613">
            <v>13982</v>
          </cell>
          <cell r="F613" t="str">
            <v>DR Policy-Planning &amp; Analysis</v>
          </cell>
          <cell r="G613" t="str">
            <v>DREBA2006-08</v>
          </cell>
          <cell r="H613" t="str">
            <v>EM&amp;V</v>
          </cell>
        </row>
        <row r="614">
          <cell r="C614">
            <v>8084287</v>
          </cell>
          <cell r="D614" t="str">
            <v>PROGRAM MANAGEMENT-PERM LOAD SHIFT</v>
          </cell>
          <cell r="E614">
            <v>10847</v>
          </cell>
          <cell r="F614" t="str">
            <v>Emerging Markets - Demand Response</v>
          </cell>
          <cell r="G614" t="str">
            <v>DREBA2006-08</v>
          </cell>
          <cell r="H614" t="str">
            <v>PERM LOAD SH</v>
          </cell>
        </row>
        <row r="615">
          <cell r="C615">
            <v>8084296</v>
          </cell>
          <cell r="D615" t="str">
            <v>PROGRAM MGMT-M&amp;E</v>
          </cell>
          <cell r="E615">
            <v>13982</v>
          </cell>
          <cell r="F615" t="str">
            <v>DR Policy-Planning &amp; Analysis</v>
          </cell>
          <cell r="G615" t="str">
            <v>DREBA2006-08</v>
          </cell>
          <cell r="H615" t="str">
            <v>EM&amp;V</v>
          </cell>
        </row>
        <row r="616">
          <cell r="C616">
            <v>8088296</v>
          </cell>
          <cell r="D616" t="str">
            <v>DR POTENTIAL STUDY-M&amp;E</v>
          </cell>
          <cell r="E616">
            <v>13982</v>
          </cell>
          <cell r="F616" t="str">
            <v>DR Policy-Planning &amp; Analysis</v>
          </cell>
          <cell r="G616" t="str">
            <v>DREBA2006-08</v>
          </cell>
          <cell r="H616" t="str">
            <v>EM&amp;V</v>
          </cell>
        </row>
        <row r="617">
          <cell r="C617">
            <v>8090136</v>
          </cell>
          <cell r="D617" t="str">
            <v>M&amp;E-STWD AMP/CBP 2008 EX POST LD IMPACT</v>
          </cell>
          <cell r="E617">
            <v>13982</v>
          </cell>
          <cell r="F617" t="str">
            <v>DR Policy-Planning &amp; Analysis</v>
          </cell>
          <cell r="G617" t="str">
            <v>DREBA2006-08</v>
          </cell>
          <cell r="H617" t="str">
            <v>EM&amp;V</v>
          </cell>
        </row>
        <row r="618">
          <cell r="C618">
            <v>8090137</v>
          </cell>
          <cell r="D618" t="str">
            <v>M&amp;E-STWD AMP/CBP 2009-20 EX ANTE LD IMP</v>
          </cell>
          <cell r="E618">
            <v>13982</v>
          </cell>
          <cell r="F618" t="str">
            <v>DR Policy-Planning &amp; Analysis</v>
          </cell>
          <cell r="G618" t="str">
            <v>DREBA2006-08</v>
          </cell>
          <cell r="H618" t="str">
            <v>EM&amp;V</v>
          </cell>
        </row>
        <row r="619">
          <cell r="C619">
            <v>8090400</v>
          </cell>
          <cell r="D619" t="str">
            <v>BEC-PROGRAM MGMT-2009-11</v>
          </cell>
          <cell r="E619">
            <v>10847</v>
          </cell>
          <cell r="F619" t="str">
            <v>Emerging Markets - Demand Response</v>
          </cell>
          <cell r="G619" t="str">
            <v>DREBA2009-11</v>
          </cell>
          <cell r="H619" t="str">
            <v>BUS ENE COAL</v>
          </cell>
        </row>
        <row r="620">
          <cell r="C620">
            <v>8090405</v>
          </cell>
          <cell r="D620" t="str">
            <v>PEAK-PROGRAM MANAGEMENT-2009-11</v>
          </cell>
          <cell r="E620">
            <v>10847</v>
          </cell>
          <cell r="F620" t="str">
            <v>Emerging Markets - Demand Response</v>
          </cell>
          <cell r="G620" t="str">
            <v>DREBA2009-11</v>
          </cell>
          <cell r="H620" t="str">
            <v>PEAK_01</v>
          </cell>
        </row>
        <row r="621">
          <cell r="C621">
            <v>8090406</v>
          </cell>
          <cell r="D621" t="str">
            <v>PEAK-PROGRAM MARKETING-2009-11</v>
          </cell>
          <cell r="E621">
            <v>10847</v>
          </cell>
          <cell r="F621" t="str">
            <v>Emerging Markets - Demand Response</v>
          </cell>
          <cell r="G621" t="str">
            <v>DREBA2009-11</v>
          </cell>
          <cell r="H621" t="str">
            <v>PEAK_01</v>
          </cell>
        </row>
        <row r="622">
          <cell r="C622">
            <v>8090407</v>
          </cell>
          <cell r="D622" t="str">
            <v>AUTO DR-PROGRAM DESIGN-2009-11</v>
          </cell>
          <cell r="E622">
            <v>10847</v>
          </cell>
          <cell r="F622" t="str">
            <v>Emerging Markets - Demand Response</v>
          </cell>
          <cell r="G622" t="str">
            <v>DREBA2009-11</v>
          </cell>
          <cell r="H622" t="str">
            <v>AUTO DR</v>
          </cell>
        </row>
        <row r="623">
          <cell r="C623">
            <v>8090408</v>
          </cell>
          <cell r="D623" t="str">
            <v>EMERG TECH-PROGRAM DESIGN-2009-11</v>
          </cell>
          <cell r="E623">
            <v>10847</v>
          </cell>
          <cell r="F623" t="str">
            <v>Emerging Markets - Demand Response</v>
          </cell>
          <cell r="G623" t="str">
            <v>DREBA2009-11</v>
          </cell>
          <cell r="H623" t="str">
            <v>EMRGTEK</v>
          </cell>
        </row>
        <row r="624">
          <cell r="C624">
            <v>8090411</v>
          </cell>
          <cell r="D624" t="str">
            <v>CBP-PROGRAM MANAGEMENT-2009-11</v>
          </cell>
          <cell r="E624">
            <v>12835</v>
          </cell>
          <cell r="F624" t="str">
            <v>Demand Response Operations</v>
          </cell>
          <cell r="G624" t="str">
            <v>DREBA2009-11</v>
          </cell>
          <cell r="H624" t="str">
            <v>CAPACIT BIDD</v>
          </cell>
        </row>
        <row r="625">
          <cell r="C625">
            <v>8090412</v>
          </cell>
          <cell r="D625" t="str">
            <v>DBP-PROGRAM MARKETING-2009-11</v>
          </cell>
          <cell r="E625">
            <v>12835</v>
          </cell>
          <cell r="F625" t="str">
            <v>Demand Response Operations</v>
          </cell>
          <cell r="G625" t="str">
            <v>DREBA2009-11</v>
          </cell>
          <cell r="H625" t="str">
            <v>DEMAND BIDD</v>
          </cell>
        </row>
        <row r="626">
          <cell r="C626">
            <v>8090413</v>
          </cell>
          <cell r="D626" t="str">
            <v>CPP-PROGRAM MARKETING-2009-11</v>
          </cell>
          <cell r="E626">
            <v>12835</v>
          </cell>
          <cell r="F626" t="str">
            <v>Demand Response Operations</v>
          </cell>
          <cell r="G626" t="str">
            <v>DREBA2009-11</v>
          </cell>
          <cell r="H626" t="str">
            <v>CR PEAK PRIC</v>
          </cell>
        </row>
        <row r="627">
          <cell r="C627">
            <v>8090415</v>
          </cell>
          <cell r="D627" t="str">
            <v>BIP-PROGRAM MARKETING-2009-11</v>
          </cell>
          <cell r="E627">
            <v>12835</v>
          </cell>
          <cell r="F627" t="str">
            <v>Demand Response Operations</v>
          </cell>
          <cell r="G627" t="str">
            <v>DREBA2009-11</v>
          </cell>
          <cell r="H627" t="str">
            <v>BASEINTERRUP</v>
          </cell>
        </row>
        <row r="628">
          <cell r="C628">
            <v>8090416</v>
          </cell>
          <cell r="D628" t="str">
            <v>INTERACT-VENDORS PAYMENT-2009-11</v>
          </cell>
          <cell r="E628">
            <v>12835</v>
          </cell>
          <cell r="F628" t="str">
            <v>Demand Response Operations</v>
          </cell>
          <cell r="G628" t="str">
            <v>DREBA2009-11</v>
          </cell>
          <cell r="H628" t="str">
            <v>INTERACT</v>
          </cell>
        </row>
        <row r="629">
          <cell r="C629">
            <v>8092460</v>
          </cell>
          <cell r="D629" t="str">
            <v>M&amp;E-RES TOU 2009-2020 EX ANTE LOAD IMP</v>
          </cell>
          <cell r="E629">
            <v>13982</v>
          </cell>
          <cell r="F629" t="str">
            <v>DR Policy-Planning &amp; Analysis</v>
          </cell>
          <cell r="G629" t="str">
            <v>DREBA2006-08</v>
          </cell>
          <cell r="H629" t="str">
            <v>EM&amp;V</v>
          </cell>
        </row>
        <row r="630">
          <cell r="C630">
            <v>8092461</v>
          </cell>
          <cell r="D630" t="str">
            <v>M&amp;E-NON RES TOU 2008 EX POST LOAD IMPACT</v>
          </cell>
          <cell r="E630">
            <v>13982</v>
          </cell>
          <cell r="F630" t="str">
            <v>DR Policy-Planning &amp; Analysis</v>
          </cell>
          <cell r="G630" t="str">
            <v>DREBA2006-08</v>
          </cell>
          <cell r="H630" t="str">
            <v>EM&amp;V</v>
          </cell>
        </row>
        <row r="631">
          <cell r="C631">
            <v>8092462</v>
          </cell>
          <cell r="D631" t="str">
            <v>M&amp;E-NON RES TOU 2009-2020 EX ANTE LD IMP</v>
          </cell>
          <cell r="E631">
            <v>13982</v>
          </cell>
          <cell r="F631" t="str">
            <v>DR Policy-Planning &amp; Analysis</v>
          </cell>
          <cell r="G631" t="str">
            <v>DREBA2006-08</v>
          </cell>
          <cell r="H631" t="str">
            <v>EM&amp;V</v>
          </cell>
        </row>
        <row r="632">
          <cell r="C632">
            <v>8092617</v>
          </cell>
          <cell r="D632" t="str">
            <v>AMP-1-PROGRAM MANAGEMENT-2009-11</v>
          </cell>
          <cell r="E632">
            <v>12835</v>
          </cell>
          <cell r="F632" t="str">
            <v>Demand Response Operations</v>
          </cell>
          <cell r="G632" t="str">
            <v>DREBA2009-11</v>
          </cell>
          <cell r="H632" t="str">
            <v>AGGR MAN PFO</v>
          </cell>
        </row>
        <row r="633">
          <cell r="C633">
            <v>8092619</v>
          </cell>
          <cell r="D633" t="str">
            <v>AMP-DATA RETRIEVAL AND SVCS-2009-11</v>
          </cell>
          <cell r="E633">
            <v>12835</v>
          </cell>
          <cell r="F633" t="str">
            <v>Demand Response Operations</v>
          </cell>
          <cell r="G633" t="str">
            <v>DREBA2009-11</v>
          </cell>
          <cell r="H633" t="str">
            <v>AGGR MAN PFO</v>
          </cell>
        </row>
        <row r="634">
          <cell r="C634">
            <v>8092620</v>
          </cell>
          <cell r="D634" t="str">
            <v>AMP-MDSS-ISTS APPL DEV-2009-11</v>
          </cell>
          <cell r="E634">
            <v>12835</v>
          </cell>
          <cell r="F634" t="str">
            <v>Demand Response Operations</v>
          </cell>
          <cell r="G634" t="str">
            <v>DREBA2009-11</v>
          </cell>
          <cell r="H634" t="str">
            <v>AGGR MAN PFO</v>
          </cell>
        </row>
        <row r="635">
          <cell r="C635">
            <v>8092621</v>
          </cell>
          <cell r="D635" t="str">
            <v>AMP-MDSS-ISTS O&amp;M-2009-11</v>
          </cell>
          <cell r="E635">
            <v>12835</v>
          </cell>
          <cell r="F635" t="str">
            <v>Demand Response Operations</v>
          </cell>
          <cell r="G635" t="str">
            <v>DREBA2009-11</v>
          </cell>
          <cell r="H635" t="str">
            <v>AGGR MAN PFO</v>
          </cell>
        </row>
        <row r="636">
          <cell r="C636">
            <v>8092623</v>
          </cell>
          <cell r="D636" t="str">
            <v>AUTO DR-INCENTIVE PAYMENTS-2009-11</v>
          </cell>
          <cell r="E636">
            <v>10847</v>
          </cell>
          <cell r="F636" t="str">
            <v>Emerging Markets - Demand Response</v>
          </cell>
          <cell r="G636" t="str">
            <v>DREBA2009-11</v>
          </cell>
          <cell r="H636" t="str">
            <v>AUTO DR</v>
          </cell>
        </row>
        <row r="637">
          <cell r="C637">
            <v>8092624</v>
          </cell>
          <cell r="D637" t="str">
            <v>AUTO DR-INITIATIVES IMPLMT-2009-11</v>
          </cell>
          <cell r="E637">
            <v>10847</v>
          </cell>
          <cell r="F637" t="str">
            <v>Emerging Markets - Demand Response</v>
          </cell>
          <cell r="G637" t="str">
            <v>DREBA2009-11</v>
          </cell>
          <cell r="H637" t="str">
            <v>AUTO DR</v>
          </cell>
        </row>
        <row r="638">
          <cell r="C638">
            <v>8092625</v>
          </cell>
          <cell r="D638" t="str">
            <v>AUTO DR-MDSS-ISTS O&amp;M-2009-11</v>
          </cell>
          <cell r="E638">
            <v>10847</v>
          </cell>
          <cell r="F638" t="str">
            <v>Emerging Markets - Demand Response</v>
          </cell>
          <cell r="G638" t="str">
            <v>DREBA2009-11</v>
          </cell>
          <cell r="H638" t="str">
            <v>AUTO DR</v>
          </cell>
        </row>
        <row r="639">
          <cell r="C639">
            <v>8092626</v>
          </cell>
          <cell r="D639" t="str">
            <v>AUTO DR-PROGRAM MANAGEMENT-2009-11</v>
          </cell>
          <cell r="E639">
            <v>10847</v>
          </cell>
          <cell r="F639" t="str">
            <v>Emerging Markets - Demand Response</v>
          </cell>
          <cell r="G639" t="str">
            <v>DREBA2009-11</v>
          </cell>
          <cell r="H639" t="str">
            <v>AUTO DR</v>
          </cell>
        </row>
        <row r="640">
          <cell r="C640">
            <v>8092630</v>
          </cell>
          <cell r="D640" t="str">
            <v>BIP-BILLING SUPPORT-2009-11</v>
          </cell>
          <cell r="E640">
            <v>12835</v>
          </cell>
          <cell r="F640" t="str">
            <v>Demand Response Operations</v>
          </cell>
          <cell r="G640" t="str">
            <v>DREBA2009-11</v>
          </cell>
          <cell r="H640" t="str">
            <v>BASEINTERRUP</v>
          </cell>
        </row>
        <row r="641">
          <cell r="C641">
            <v>8092631</v>
          </cell>
          <cell r="D641" t="str">
            <v>BIP-DATARETRIEVAL AND SVCS-2009-11</v>
          </cell>
          <cell r="E641">
            <v>12835</v>
          </cell>
          <cell r="F641" t="str">
            <v>Demand Response Operations</v>
          </cell>
          <cell r="G641" t="str">
            <v>DREBA2009-11</v>
          </cell>
          <cell r="H641" t="str">
            <v>BASEINTERRUP</v>
          </cell>
        </row>
        <row r="642">
          <cell r="C642">
            <v>8092634</v>
          </cell>
          <cell r="D642" t="str">
            <v>BIP-PROGRAM MANAGEMENT-2009-11</v>
          </cell>
          <cell r="E642">
            <v>12835</v>
          </cell>
          <cell r="F642" t="str">
            <v>Demand Response Operations</v>
          </cell>
          <cell r="G642" t="str">
            <v>DREBA2009-11</v>
          </cell>
          <cell r="H642" t="str">
            <v>BASEINTERRUP</v>
          </cell>
        </row>
        <row r="643">
          <cell r="C643">
            <v>8092656</v>
          </cell>
          <cell r="D643" t="str">
            <v>CBP-DATARETRIEVAL AND SVCS-2009-11</v>
          </cell>
          <cell r="E643">
            <v>12835</v>
          </cell>
          <cell r="F643" t="str">
            <v>Demand Response Operations</v>
          </cell>
          <cell r="G643" t="str">
            <v>DREBA2009-11</v>
          </cell>
          <cell r="H643" t="str">
            <v>CAPACIT BIDD</v>
          </cell>
        </row>
        <row r="644">
          <cell r="C644">
            <v>8092657</v>
          </cell>
          <cell r="D644" t="str">
            <v>CBP-EQUIPMENT INSTALLATION-2009-11</v>
          </cell>
          <cell r="E644">
            <v>12835</v>
          </cell>
          <cell r="F644" t="str">
            <v>Demand Response Operations</v>
          </cell>
          <cell r="G644" t="str">
            <v>DREBA2009-11</v>
          </cell>
          <cell r="H644" t="str">
            <v>CAPACIT BIDD</v>
          </cell>
        </row>
        <row r="645">
          <cell r="C645">
            <v>8092658</v>
          </cell>
          <cell r="D645" t="str">
            <v>CBP-INCENTIVE PAYMENTS-2009-11</v>
          </cell>
          <cell r="E645">
            <v>12835</v>
          </cell>
          <cell r="F645" t="str">
            <v>Demand Response Operations</v>
          </cell>
          <cell r="G645" t="str">
            <v>DREBA2009-11</v>
          </cell>
          <cell r="H645" t="str">
            <v>CAPACIT BIDD</v>
          </cell>
        </row>
        <row r="646">
          <cell r="C646">
            <v>8092660</v>
          </cell>
          <cell r="D646" t="str">
            <v>CBP-MDSS-ISTS O&amp;M-2009-11</v>
          </cell>
          <cell r="E646">
            <v>12835</v>
          </cell>
          <cell r="F646" t="str">
            <v>Demand Response Operations</v>
          </cell>
          <cell r="G646" t="str">
            <v>DREBA2009-11</v>
          </cell>
          <cell r="H646" t="str">
            <v>CAPACIT BIDD</v>
          </cell>
        </row>
        <row r="647">
          <cell r="C647">
            <v>8092661</v>
          </cell>
          <cell r="D647" t="str">
            <v>CONTRACT CLEAR-PROGRAM MGMT-2009-11</v>
          </cell>
          <cell r="E647">
            <v>12835</v>
          </cell>
          <cell r="F647" t="str">
            <v>Demand Response Operations</v>
          </cell>
          <cell r="G647" t="str">
            <v>DREBA2009-11</v>
          </cell>
          <cell r="H647" t="str">
            <v>DR ONLN EROL</v>
          </cell>
        </row>
        <row r="648">
          <cell r="C648">
            <v>8092662</v>
          </cell>
          <cell r="D648" t="str">
            <v>CPP-BILLING SUPPORT-2009-11</v>
          </cell>
          <cell r="E648">
            <v>12835</v>
          </cell>
          <cell r="F648" t="str">
            <v>Demand Response Operations</v>
          </cell>
          <cell r="G648" t="str">
            <v>DREBA2009-11</v>
          </cell>
          <cell r="H648" t="str">
            <v>CR PEAK PRIC</v>
          </cell>
        </row>
        <row r="649">
          <cell r="C649">
            <v>8092664</v>
          </cell>
          <cell r="D649" t="str">
            <v>CPP-DATARETRIEVAL AND SVCS-2009-11</v>
          </cell>
          <cell r="E649">
            <v>12835</v>
          </cell>
          <cell r="F649" t="str">
            <v>Demand Response Operations</v>
          </cell>
          <cell r="G649" t="str">
            <v>DREBA2009-11</v>
          </cell>
          <cell r="H649" t="str">
            <v>CR PEAK PRIC</v>
          </cell>
        </row>
        <row r="650">
          <cell r="C650">
            <v>8092668</v>
          </cell>
          <cell r="D650" t="str">
            <v>CPP-PROGRAM MANAGEMENT-2009-11</v>
          </cell>
          <cell r="E650">
            <v>12835</v>
          </cell>
          <cell r="F650" t="str">
            <v>Demand Response Operations</v>
          </cell>
          <cell r="G650" t="str">
            <v>DREBA2009-11</v>
          </cell>
          <cell r="H650" t="str">
            <v>CR PEAK PRIC</v>
          </cell>
        </row>
        <row r="651">
          <cell r="C651">
            <v>8092669</v>
          </cell>
          <cell r="D651" t="str">
            <v>DBP-BILLING SUPPORT-2009-11</v>
          </cell>
          <cell r="E651">
            <v>12835</v>
          </cell>
          <cell r="F651" t="str">
            <v>Demand Response Operations</v>
          </cell>
          <cell r="G651" t="str">
            <v>DREBA2009-11</v>
          </cell>
          <cell r="H651" t="str">
            <v>DEMAND BIDD</v>
          </cell>
        </row>
        <row r="652">
          <cell r="C652">
            <v>8092671</v>
          </cell>
          <cell r="D652" t="str">
            <v>DBP-DATARETRIEVAL AND SVCS-2009-11</v>
          </cell>
          <cell r="E652">
            <v>12835</v>
          </cell>
          <cell r="F652" t="str">
            <v>Demand Response Operations</v>
          </cell>
          <cell r="G652" t="str">
            <v>DREBA2009-11</v>
          </cell>
          <cell r="H652" t="str">
            <v>DEMAND BIDD</v>
          </cell>
        </row>
        <row r="653">
          <cell r="C653">
            <v>8092672</v>
          </cell>
          <cell r="D653" t="str">
            <v>DBP-EQUIPMENT INSTALLATION-2009-11</v>
          </cell>
          <cell r="E653">
            <v>12835</v>
          </cell>
          <cell r="F653" t="str">
            <v>Demand Response Operations</v>
          </cell>
          <cell r="G653" t="str">
            <v>DREBA2009-11</v>
          </cell>
          <cell r="H653" t="str">
            <v>DEMAND BIDD</v>
          </cell>
        </row>
        <row r="654">
          <cell r="C654">
            <v>8092673</v>
          </cell>
          <cell r="D654" t="str">
            <v>DBP-INCENTIVE PAYMENTS-2009-11</v>
          </cell>
          <cell r="E654">
            <v>12835</v>
          </cell>
          <cell r="F654" t="str">
            <v>Demand Response Operations</v>
          </cell>
          <cell r="G654" t="str">
            <v>DREBA2009-11</v>
          </cell>
          <cell r="H654" t="str">
            <v>DEMAND BIDD</v>
          </cell>
        </row>
        <row r="655">
          <cell r="C655">
            <v>8092675</v>
          </cell>
          <cell r="D655" t="str">
            <v>DBP-PROGRAM MANAGEMENT-2009-11</v>
          </cell>
          <cell r="E655">
            <v>12835</v>
          </cell>
          <cell r="F655" t="str">
            <v>Demand Response Operations</v>
          </cell>
          <cell r="G655" t="str">
            <v>DREBA2009-11</v>
          </cell>
          <cell r="H655" t="str">
            <v>DEMAND BIDD</v>
          </cell>
        </row>
        <row r="656">
          <cell r="C656">
            <v>8092677</v>
          </cell>
          <cell r="D656" t="str">
            <v>DBP-MDSS-ISTS O&amp;M-2009-11</v>
          </cell>
          <cell r="E656">
            <v>12835</v>
          </cell>
          <cell r="F656" t="str">
            <v>Demand Response Operations</v>
          </cell>
          <cell r="G656" t="str">
            <v>DREBA2009-11</v>
          </cell>
          <cell r="H656" t="str">
            <v>DEMAND BIDD</v>
          </cell>
        </row>
        <row r="657">
          <cell r="C657">
            <v>8092680</v>
          </cell>
          <cell r="D657" t="str">
            <v>DRE-ENHANCEMENT PROJECT-2009-11</v>
          </cell>
          <cell r="E657">
            <v>12835</v>
          </cell>
          <cell r="F657" t="str">
            <v>Demand Response Operations</v>
          </cell>
          <cell r="G657" t="str">
            <v>DREBA2009-11</v>
          </cell>
          <cell r="H657" t="str">
            <v>DR ONLN EROL</v>
          </cell>
        </row>
        <row r="658">
          <cell r="C658">
            <v>8092681</v>
          </cell>
          <cell r="D658" t="str">
            <v>DRE-IT OPERS &amp; MAINT-2009-11</v>
          </cell>
          <cell r="E658">
            <v>12835</v>
          </cell>
          <cell r="F658" t="str">
            <v>Demand Response Operations</v>
          </cell>
          <cell r="G658" t="str">
            <v>DREBA2009-11</v>
          </cell>
          <cell r="H658" t="str">
            <v>DR ONLN EROL</v>
          </cell>
        </row>
        <row r="659">
          <cell r="C659">
            <v>8092684</v>
          </cell>
          <cell r="D659" t="str">
            <v>DRE-MDSS-ISTS O&amp;M-2009-11</v>
          </cell>
          <cell r="E659">
            <v>12835</v>
          </cell>
          <cell r="F659" t="str">
            <v>Demand Response Operations</v>
          </cell>
          <cell r="G659" t="str">
            <v>DREBA2009-11</v>
          </cell>
          <cell r="H659" t="str">
            <v>DR ONLN EROL</v>
          </cell>
        </row>
        <row r="660">
          <cell r="C660">
            <v>8092777</v>
          </cell>
          <cell r="D660" t="str">
            <v>EMERG TECH-PROGRAM MGMT-2009-11</v>
          </cell>
          <cell r="E660">
            <v>10847</v>
          </cell>
          <cell r="F660" t="str">
            <v>Emerging Markets - Demand Response</v>
          </cell>
          <cell r="G660" t="str">
            <v>DREBA2009-11</v>
          </cell>
          <cell r="H660" t="str">
            <v>EMRGTEK</v>
          </cell>
        </row>
        <row r="661">
          <cell r="C661">
            <v>8092778</v>
          </cell>
          <cell r="D661" t="str">
            <v>CORE DR TRAINING-MDSS ISTS AD-2009-11</v>
          </cell>
          <cell r="E661">
            <v>10847</v>
          </cell>
          <cell r="F661" t="str">
            <v>Emerging Markets - Demand Response</v>
          </cell>
          <cell r="G661" t="str">
            <v>DREBA2009-11</v>
          </cell>
          <cell r="H661" t="str">
            <v>DR CORE E&amp;T</v>
          </cell>
        </row>
        <row r="662">
          <cell r="C662">
            <v>8092780</v>
          </cell>
          <cell r="D662" t="str">
            <v>CORE DR TRAINING-PROG MARKETING-2009-11</v>
          </cell>
          <cell r="E662">
            <v>10847</v>
          </cell>
          <cell r="F662" t="str">
            <v>Emerging Markets - Demand Response</v>
          </cell>
          <cell r="G662" t="str">
            <v>DREBA2009-11</v>
          </cell>
          <cell r="H662" t="str">
            <v>DR CORE E&amp;T</v>
          </cell>
        </row>
        <row r="663">
          <cell r="C663">
            <v>8092781</v>
          </cell>
          <cell r="D663" t="str">
            <v>CORE DR TRAINING-PROGRAM MGMT-2009-11</v>
          </cell>
          <cell r="E663">
            <v>10847</v>
          </cell>
          <cell r="F663" t="str">
            <v>Emerging Markets - Demand Response</v>
          </cell>
          <cell r="G663" t="str">
            <v>DREBA2009-11</v>
          </cell>
          <cell r="H663" t="str">
            <v>DR CORE E&amp;T</v>
          </cell>
        </row>
        <row r="664">
          <cell r="C664">
            <v>8092782</v>
          </cell>
          <cell r="D664" t="str">
            <v>IDSM-CUSTRECRUITMENT&amp;EDU-2009-11</v>
          </cell>
          <cell r="E664">
            <v>13678</v>
          </cell>
          <cell r="F664" t="str">
            <v>Large Business: Govt, Com, AG</v>
          </cell>
          <cell r="G664" t="str">
            <v>DREBA2009-11</v>
          </cell>
          <cell r="H664" t="str">
            <v>DR CORE MKT</v>
          </cell>
        </row>
        <row r="665">
          <cell r="C665">
            <v>8092783</v>
          </cell>
          <cell r="D665" t="str">
            <v>IDSM-NON MDSS IT SERVICES-2009-11</v>
          </cell>
          <cell r="E665">
            <v>10847</v>
          </cell>
          <cell r="F665" t="str">
            <v>Emerging Markets - Demand Response</v>
          </cell>
          <cell r="G665" t="str">
            <v>DREBA2009-11</v>
          </cell>
          <cell r="H665" t="str">
            <v>DR CORE MKT</v>
          </cell>
        </row>
        <row r="666">
          <cell r="C666">
            <v>8092784</v>
          </cell>
          <cell r="D666" t="str">
            <v>IDSM-MDSS-ISTS APPL DEV-2009-11</v>
          </cell>
          <cell r="E666">
            <v>10847</v>
          </cell>
          <cell r="F666" t="str">
            <v>Emerging Markets - Demand Response</v>
          </cell>
          <cell r="G666" t="str">
            <v>DREBA2009-11</v>
          </cell>
          <cell r="H666" t="str">
            <v>DR CORE MKT</v>
          </cell>
        </row>
        <row r="667">
          <cell r="C667">
            <v>8092786</v>
          </cell>
          <cell r="D667" t="str">
            <v>IDSM-PROGRAM DESIGN-2009-11</v>
          </cell>
          <cell r="E667">
            <v>10847</v>
          </cell>
          <cell r="F667" t="str">
            <v>Emerging Markets - Demand Response</v>
          </cell>
          <cell r="G667" t="str">
            <v>DREBA2009-11</v>
          </cell>
          <cell r="H667" t="str">
            <v>DR CORE MKT</v>
          </cell>
        </row>
        <row r="668">
          <cell r="C668">
            <v>8092787</v>
          </cell>
          <cell r="D668" t="str">
            <v>IDSM-PROGRAM MANAGEMENT-2009-11</v>
          </cell>
          <cell r="E668">
            <v>10847</v>
          </cell>
          <cell r="F668" t="str">
            <v>Emerging Markets - Demand Response</v>
          </cell>
          <cell r="G668" t="str">
            <v>DREBA2009-11</v>
          </cell>
          <cell r="H668" t="str">
            <v>DR CORE MKT</v>
          </cell>
        </row>
        <row r="669">
          <cell r="C669">
            <v>8092788</v>
          </cell>
          <cell r="D669" t="str">
            <v>IDSM-PROGRAM MARKETING-2009-11</v>
          </cell>
          <cell r="E669">
            <v>13678</v>
          </cell>
          <cell r="F669" t="str">
            <v>Large Business: Govt, Com, AG</v>
          </cell>
          <cell r="G669" t="str">
            <v>DREBA2009-11</v>
          </cell>
          <cell r="H669" t="str">
            <v>DR CORE MKT</v>
          </cell>
        </row>
        <row r="670">
          <cell r="C670">
            <v>8092791</v>
          </cell>
          <cell r="D670" t="str">
            <v>INTERACT-IT ENHANCEMENT-2009-11</v>
          </cell>
          <cell r="E670">
            <v>12835</v>
          </cell>
          <cell r="F670" t="str">
            <v>Demand Response Operations</v>
          </cell>
          <cell r="G670" t="str">
            <v>DREBA2009-11</v>
          </cell>
          <cell r="H670" t="str">
            <v>INTERACT</v>
          </cell>
        </row>
        <row r="671">
          <cell r="C671">
            <v>8092792</v>
          </cell>
          <cell r="D671" t="str">
            <v>INTERACT-PROGRAM MANAGEMENT-2009-11</v>
          </cell>
          <cell r="E671">
            <v>12835</v>
          </cell>
          <cell r="F671" t="str">
            <v>Demand Response Operations</v>
          </cell>
          <cell r="G671" t="str">
            <v>DREBA2009-11</v>
          </cell>
          <cell r="H671" t="str">
            <v>INTERACT</v>
          </cell>
        </row>
        <row r="672">
          <cell r="C672">
            <v>8092795</v>
          </cell>
          <cell r="D672" t="str">
            <v>MTRS&gt;200KW INTG-DATARETRIEVAL-2009-11</v>
          </cell>
          <cell r="E672">
            <v>12835</v>
          </cell>
          <cell r="F672" t="str">
            <v>Demand Response Operations</v>
          </cell>
          <cell r="G672" t="str">
            <v>DREBA2009-11</v>
          </cell>
          <cell r="H672" t="str">
            <v>INTERACT</v>
          </cell>
        </row>
        <row r="673">
          <cell r="C673">
            <v>8092796</v>
          </cell>
          <cell r="D673" t="str">
            <v>MTRS&gt;200KW INTG-PGM MGMT-2009-11</v>
          </cell>
          <cell r="E673">
            <v>12835</v>
          </cell>
          <cell r="F673" t="str">
            <v>Demand Response Operations</v>
          </cell>
          <cell r="G673" t="str">
            <v>DREBA2009-11</v>
          </cell>
          <cell r="H673" t="str">
            <v>INTERACT</v>
          </cell>
        </row>
        <row r="674">
          <cell r="C674">
            <v>8092797</v>
          </cell>
          <cell r="D674" t="str">
            <v>PEAKCHOICE-BILLING SUPPORT-2009-11</v>
          </cell>
          <cell r="E674">
            <v>12835</v>
          </cell>
          <cell r="F674" t="str">
            <v>Demand Response Operations</v>
          </cell>
          <cell r="G674" t="str">
            <v>DREBA2009-11</v>
          </cell>
          <cell r="H674" t="str">
            <v>PEAK CHOICE</v>
          </cell>
        </row>
        <row r="675">
          <cell r="C675">
            <v>8092798</v>
          </cell>
          <cell r="D675" t="str">
            <v>PEAKCHOICE-INCENTIVE PAYMENTS-2009-11</v>
          </cell>
          <cell r="E675">
            <v>12835</v>
          </cell>
          <cell r="F675" t="str">
            <v>Demand Response Operations</v>
          </cell>
          <cell r="G675" t="str">
            <v>DREBA2009-11</v>
          </cell>
          <cell r="H675" t="str">
            <v>PEAK CHOICE</v>
          </cell>
        </row>
        <row r="676">
          <cell r="C676">
            <v>8092802</v>
          </cell>
          <cell r="D676" t="str">
            <v>PEAKCHOICE-PROGRAM DESIGN-2009-11</v>
          </cell>
          <cell r="E676">
            <v>12835</v>
          </cell>
          <cell r="F676" t="str">
            <v>Demand Response Operations</v>
          </cell>
          <cell r="G676" t="str">
            <v>DREBA2009-11</v>
          </cell>
          <cell r="H676" t="str">
            <v>PEAK CHOICE</v>
          </cell>
        </row>
        <row r="677">
          <cell r="C677">
            <v>8092803</v>
          </cell>
          <cell r="D677" t="str">
            <v>PEAKCHOICE-PROGRAM MARKETING-2009-11</v>
          </cell>
          <cell r="E677">
            <v>13678</v>
          </cell>
          <cell r="F677" t="str">
            <v>Large Business: Govt, Com, AG</v>
          </cell>
          <cell r="G677" t="str">
            <v>DREBA2009-11</v>
          </cell>
          <cell r="H677" t="str">
            <v>PEAK CHOICE</v>
          </cell>
        </row>
        <row r="678">
          <cell r="C678">
            <v>8092804</v>
          </cell>
          <cell r="D678" t="str">
            <v>PEAKCHOICE-PROGRAM MGMT-2009-11</v>
          </cell>
          <cell r="E678">
            <v>12835</v>
          </cell>
          <cell r="F678" t="str">
            <v>Demand Response Operations</v>
          </cell>
          <cell r="G678" t="str">
            <v>DREBA2009-11</v>
          </cell>
          <cell r="H678" t="str">
            <v>PEAK CHOICE</v>
          </cell>
        </row>
        <row r="679">
          <cell r="C679">
            <v>8092808</v>
          </cell>
          <cell r="D679" t="str">
            <v>PERM LOAD SHIFT-PROGRAM MGMT-2009-11</v>
          </cell>
          <cell r="E679">
            <v>10847</v>
          </cell>
          <cell r="F679" t="str">
            <v>Emerging Markets - Demand Response</v>
          </cell>
          <cell r="G679" t="str">
            <v>DREBA2009-11</v>
          </cell>
          <cell r="H679" t="str">
            <v>PERM LOAD_01</v>
          </cell>
        </row>
        <row r="680">
          <cell r="C680">
            <v>8092813</v>
          </cell>
          <cell r="D680" t="str">
            <v>SFCP-MDSS-ISTS O&amp;M-2009-11</v>
          </cell>
          <cell r="E680">
            <v>12835</v>
          </cell>
          <cell r="F680" t="str">
            <v>Demand Response Operations</v>
          </cell>
          <cell r="G680" t="str">
            <v>DREBA2009-11</v>
          </cell>
          <cell r="H680" t="str">
            <v>SFPWR SL AGG</v>
          </cell>
        </row>
        <row r="681">
          <cell r="C681">
            <v>8092814</v>
          </cell>
          <cell r="D681" t="str">
            <v>SFCP-PROGRAM MANAGEMENT-2009-11</v>
          </cell>
          <cell r="E681">
            <v>12835</v>
          </cell>
          <cell r="F681" t="str">
            <v>Demand Response Operations</v>
          </cell>
          <cell r="G681" t="str">
            <v>DREBA2009-11</v>
          </cell>
          <cell r="H681" t="str">
            <v>SFPWR SL AGG</v>
          </cell>
        </row>
        <row r="682">
          <cell r="C682">
            <v>8092816</v>
          </cell>
          <cell r="D682" t="str">
            <v>TA-ADMIN AUDIT ACTIVITIES-2009-11</v>
          </cell>
          <cell r="E682">
            <v>10847</v>
          </cell>
          <cell r="F682" t="str">
            <v>Emerging Markets - Demand Response</v>
          </cell>
          <cell r="G682" t="str">
            <v>DREBA2009-11</v>
          </cell>
          <cell r="H682" t="str">
            <v>INTG ENE AUD</v>
          </cell>
        </row>
        <row r="683">
          <cell r="C683">
            <v>8092817</v>
          </cell>
          <cell r="D683" t="str">
            <v>TA-INTEGRTD AUDIT ACTIVITIES-2009-11</v>
          </cell>
          <cell r="E683">
            <v>10847</v>
          </cell>
          <cell r="F683" t="str">
            <v>Emerging Markets - Demand Response</v>
          </cell>
          <cell r="G683" t="str">
            <v>DREBA2009-11</v>
          </cell>
          <cell r="H683" t="str">
            <v>INTG ENE AUD</v>
          </cell>
        </row>
        <row r="684">
          <cell r="C684">
            <v>8092818</v>
          </cell>
          <cell r="D684" t="str">
            <v>TI-CUST INCENT PAY PROC-IPC-2009-11</v>
          </cell>
          <cell r="E684">
            <v>10847</v>
          </cell>
          <cell r="F684" t="str">
            <v>Emerging Markets - Demand Response</v>
          </cell>
          <cell r="G684" t="str">
            <v>DREBA2009-11</v>
          </cell>
          <cell r="H684" t="str">
            <v>TECHNOL INCV</v>
          </cell>
        </row>
        <row r="685">
          <cell r="C685">
            <v>8092819</v>
          </cell>
          <cell r="D685" t="str">
            <v>TI-DATA RETRIEVAL AND SVCS-2009-11</v>
          </cell>
          <cell r="E685">
            <v>10847</v>
          </cell>
          <cell r="F685" t="str">
            <v>Emerging Markets - Demand Response</v>
          </cell>
          <cell r="G685" t="str">
            <v>DREBA2009-11</v>
          </cell>
          <cell r="H685" t="str">
            <v>TECHNOL INCV</v>
          </cell>
        </row>
        <row r="686">
          <cell r="C686">
            <v>8092820</v>
          </cell>
          <cell r="D686" t="str">
            <v>TI-INCENTIVE PAYMENTS-2009-11</v>
          </cell>
          <cell r="E686">
            <v>10847</v>
          </cell>
          <cell r="F686" t="str">
            <v>Emerging Markets - Demand Response</v>
          </cell>
          <cell r="G686" t="str">
            <v>DREBA2009-11</v>
          </cell>
          <cell r="H686" t="str">
            <v>TECHNOL INCV</v>
          </cell>
        </row>
        <row r="687">
          <cell r="C687">
            <v>8092821</v>
          </cell>
          <cell r="D687" t="str">
            <v>TI-MDSS-ISTS APPL DEV-2009-11</v>
          </cell>
          <cell r="E687">
            <v>10847</v>
          </cell>
          <cell r="F687" t="str">
            <v>Emerging Markets - Demand Response</v>
          </cell>
          <cell r="G687" t="str">
            <v>DREBA2009-11</v>
          </cell>
          <cell r="H687" t="str">
            <v>TECHNOL INCV</v>
          </cell>
        </row>
        <row r="688">
          <cell r="C688">
            <v>8092822</v>
          </cell>
          <cell r="D688" t="str">
            <v>TI-MDSS-ISTS O&amp;M-2009-11</v>
          </cell>
          <cell r="E688">
            <v>10847</v>
          </cell>
          <cell r="F688" t="str">
            <v>Emerging Markets - Demand Response</v>
          </cell>
          <cell r="G688" t="str">
            <v>DREBA2009-11</v>
          </cell>
          <cell r="H688" t="str">
            <v>TECHNOL INCV</v>
          </cell>
        </row>
        <row r="689">
          <cell r="C689">
            <v>8092823</v>
          </cell>
          <cell r="D689" t="str">
            <v>TI-PROGRAM MANAGEMENT-2009-11</v>
          </cell>
          <cell r="E689">
            <v>10847</v>
          </cell>
          <cell r="F689" t="str">
            <v>Emerging Markets - Demand Response</v>
          </cell>
          <cell r="G689" t="str">
            <v>DREBA2009-11</v>
          </cell>
          <cell r="H689" t="str">
            <v>TECHNOL INCV</v>
          </cell>
        </row>
        <row r="690">
          <cell r="C690">
            <v>8092824</v>
          </cell>
          <cell r="D690" t="str">
            <v>TI-PROGRAM MARKETING-2009-11</v>
          </cell>
          <cell r="E690">
            <v>10847</v>
          </cell>
          <cell r="F690" t="str">
            <v>Emerging Markets - Demand Response</v>
          </cell>
          <cell r="G690" t="str">
            <v>DREBA2009-11</v>
          </cell>
          <cell r="H690" t="str">
            <v>TECHNOL INCV</v>
          </cell>
        </row>
        <row r="691">
          <cell r="C691">
            <v>8092825</v>
          </cell>
          <cell r="D691" t="str">
            <v>CORE DR EDUCATION-MDSS ISTS AD-2009-11</v>
          </cell>
          <cell r="E691">
            <v>10847</v>
          </cell>
          <cell r="F691" t="str">
            <v>Emerging Markets - Demand Response</v>
          </cell>
          <cell r="G691" t="str">
            <v>DREBA2009-11</v>
          </cell>
          <cell r="H691" t="str">
            <v>DR CORE E&amp;T</v>
          </cell>
        </row>
        <row r="692">
          <cell r="C692">
            <v>8092828</v>
          </cell>
          <cell r="D692" t="str">
            <v>CORE DR EDUCATION-PROGRAM MGMT-2009-11</v>
          </cell>
          <cell r="E692">
            <v>10847</v>
          </cell>
          <cell r="F692" t="str">
            <v>Emerging Markets - Demand Response</v>
          </cell>
          <cell r="G692" t="str">
            <v>DREBA2009-11</v>
          </cell>
          <cell r="H692" t="str">
            <v>DR CORE E&amp;T</v>
          </cell>
        </row>
        <row r="693">
          <cell r="C693">
            <v>8092832</v>
          </cell>
          <cell r="D693" t="str">
            <v>SDRAC-PROGRAM IMPLEMNTER COSTS-2009-11</v>
          </cell>
          <cell r="E693">
            <v>10847</v>
          </cell>
          <cell r="F693" t="str">
            <v>Emerging Markets - Demand Response</v>
          </cell>
          <cell r="G693" t="str">
            <v>DREBA2009-11</v>
          </cell>
          <cell r="H693" t="str">
            <v>STW DR AWR C</v>
          </cell>
        </row>
        <row r="694">
          <cell r="C694">
            <v>8092834</v>
          </cell>
          <cell r="D694" t="str">
            <v>SDRAC-PROGRAM MANAGEMENT-2009-11</v>
          </cell>
          <cell r="E694">
            <v>10847</v>
          </cell>
          <cell r="F694" t="str">
            <v>Emerging Markets - Demand Response</v>
          </cell>
          <cell r="G694" t="str">
            <v>DREBA2009-11</v>
          </cell>
          <cell r="H694" t="str">
            <v>STW DR AWR C</v>
          </cell>
        </row>
        <row r="695">
          <cell r="C695">
            <v>8092835</v>
          </cell>
          <cell r="D695" t="str">
            <v>OBMC/SLRP-PROGRAM MANAGEMENT-2009-11</v>
          </cell>
          <cell r="E695">
            <v>12835</v>
          </cell>
          <cell r="F695" t="str">
            <v>Demand Response Operations</v>
          </cell>
          <cell r="G695" t="str">
            <v>DREBA2009-11</v>
          </cell>
          <cell r="H695" t="str">
            <v>OBMC/SLRP</v>
          </cell>
        </row>
        <row r="696">
          <cell r="C696">
            <v>8092839</v>
          </cell>
          <cell r="D696" t="str">
            <v>OBMC/SLRP-EQUIPMENT MAINT-2009-11</v>
          </cell>
          <cell r="E696">
            <v>12835</v>
          </cell>
          <cell r="F696" t="str">
            <v>Demand Response Operations</v>
          </cell>
          <cell r="G696" t="str">
            <v>DREBA2009-11</v>
          </cell>
          <cell r="H696" t="str">
            <v>OBMC/SLRP</v>
          </cell>
        </row>
        <row r="697">
          <cell r="C697">
            <v>8092840</v>
          </cell>
          <cell r="D697" t="str">
            <v>OBMC/SLRP-DATA RETR &amp; SVCS-2009-11</v>
          </cell>
          <cell r="E697">
            <v>12835</v>
          </cell>
          <cell r="F697" t="str">
            <v>Demand Response Operations</v>
          </cell>
          <cell r="G697" t="str">
            <v>DREBA2009-11</v>
          </cell>
          <cell r="H697" t="str">
            <v>OBMC/SLRP</v>
          </cell>
        </row>
        <row r="698">
          <cell r="C698">
            <v>8092841</v>
          </cell>
          <cell r="D698" t="str">
            <v>OBMC/SLRP-BILLING SUPPORT-2009-11</v>
          </cell>
          <cell r="E698">
            <v>12835</v>
          </cell>
          <cell r="F698" t="str">
            <v>Demand Response Operations</v>
          </cell>
          <cell r="G698" t="str">
            <v>DREBA2009-11</v>
          </cell>
          <cell r="H698" t="str">
            <v>OBMC/SLRP</v>
          </cell>
        </row>
        <row r="699">
          <cell r="C699">
            <v>8092842</v>
          </cell>
          <cell r="D699" t="str">
            <v>SMARTAC AS PILOT-PROGRAM MGMT-2009-11</v>
          </cell>
          <cell r="E699">
            <v>10847</v>
          </cell>
          <cell r="F699" t="str">
            <v>Emerging Markets - Demand Response</v>
          </cell>
          <cell r="G699" t="str">
            <v>DREBA2009-11</v>
          </cell>
          <cell r="H699" t="str">
            <v>SMRT A/C ANC</v>
          </cell>
        </row>
        <row r="700">
          <cell r="C700">
            <v>8092849</v>
          </cell>
          <cell r="D700" t="str">
            <v>CIAS PILOT-PROGRAM MANAGEMENT-2009-11</v>
          </cell>
          <cell r="E700">
            <v>10847</v>
          </cell>
          <cell r="F700" t="str">
            <v>Emerging Markets - Demand Response</v>
          </cell>
          <cell r="G700" t="str">
            <v>DREBA2009-11</v>
          </cell>
          <cell r="H700" t="str">
            <v>COMM&amp;IND ANC</v>
          </cell>
        </row>
        <row r="701">
          <cell r="C701">
            <v>8092850</v>
          </cell>
          <cell r="D701" t="str">
            <v>CIAS PILOT-PROGRAM MARKETING-2009-11</v>
          </cell>
          <cell r="E701">
            <v>10847</v>
          </cell>
          <cell r="F701" t="str">
            <v>Emerging Markets - Demand Response</v>
          </cell>
          <cell r="G701" t="str">
            <v>DREBA2009-11</v>
          </cell>
          <cell r="H701" t="str">
            <v>COMM&amp;IND ANC</v>
          </cell>
        </row>
        <row r="702">
          <cell r="C702">
            <v>8092852</v>
          </cell>
          <cell r="D702" t="str">
            <v>CIAS PILOT-INCENTIVE PAYMENTS-2009-11</v>
          </cell>
          <cell r="E702">
            <v>10847</v>
          </cell>
          <cell r="F702" t="str">
            <v>Emerging Markets - Demand Response</v>
          </cell>
          <cell r="G702" t="str">
            <v>DREBA2009-11</v>
          </cell>
          <cell r="H702" t="str">
            <v>COMM&amp;IND ANC</v>
          </cell>
        </row>
        <row r="703">
          <cell r="C703">
            <v>8092854</v>
          </cell>
          <cell r="D703" t="str">
            <v>CIAS PILOT-DATA RETR &amp; SVCS-2009-11</v>
          </cell>
          <cell r="E703">
            <v>10847</v>
          </cell>
          <cell r="F703" t="str">
            <v>Emerging Markets - Demand Response</v>
          </cell>
          <cell r="G703" t="str">
            <v>DREBA2009-11</v>
          </cell>
          <cell r="H703" t="str">
            <v>COMM&amp;IND ANC</v>
          </cell>
        </row>
        <row r="704">
          <cell r="C704">
            <v>8093016</v>
          </cell>
          <cell r="D704" t="str">
            <v>IDSM-M&amp;O DR WEBSITE DEVEL-2009-11</v>
          </cell>
          <cell r="E704">
            <v>10847</v>
          </cell>
          <cell r="F704" t="str">
            <v>Emerging Markets - Demand Response</v>
          </cell>
          <cell r="G704" t="str">
            <v>DREBA2009-11</v>
          </cell>
          <cell r="H704" t="str">
            <v>DR CORE MKT</v>
          </cell>
        </row>
        <row r="705">
          <cell r="C705">
            <v>8093017</v>
          </cell>
          <cell r="D705" t="str">
            <v>IDSM-M&amp;O DR 3P REFERRAL-2009-11</v>
          </cell>
          <cell r="E705">
            <v>10847</v>
          </cell>
          <cell r="F705" t="str">
            <v>Emerging Markets - Demand Response</v>
          </cell>
          <cell r="G705" t="str">
            <v>DREBA2009-11</v>
          </cell>
          <cell r="H705" t="str">
            <v>DR CORE MKT</v>
          </cell>
        </row>
        <row r="706">
          <cell r="C706">
            <v>8093197</v>
          </cell>
          <cell r="D706" t="str">
            <v>PEAKCHOICE-DATA RETRIEVAL &amp; SVCS-2009-11</v>
          </cell>
          <cell r="E706">
            <v>12835</v>
          </cell>
          <cell r="F706" t="str">
            <v>Demand Response Operations</v>
          </cell>
          <cell r="G706" t="str">
            <v>DREBA2009-11</v>
          </cell>
          <cell r="H706" t="str">
            <v>PEAK CHOICE</v>
          </cell>
        </row>
        <row r="707">
          <cell r="C707">
            <v>8093496</v>
          </cell>
          <cell r="D707" t="str">
            <v>CORE DR TRAINING-VENDORS-2009-11</v>
          </cell>
          <cell r="E707">
            <v>10847</v>
          </cell>
          <cell r="F707" t="str">
            <v>Emerging Markets - Demand Response</v>
          </cell>
          <cell r="G707" t="str">
            <v>DREBA2009-11</v>
          </cell>
          <cell r="H707" t="str">
            <v>DR CORE E&amp;T</v>
          </cell>
        </row>
        <row r="708">
          <cell r="C708">
            <v>8093497</v>
          </cell>
          <cell r="D708" t="str">
            <v>CORE DR EDUCATION-VENDORS-2009-11</v>
          </cell>
          <cell r="E708">
            <v>10847</v>
          </cell>
          <cell r="F708" t="str">
            <v>Emerging Markets - Demand Response</v>
          </cell>
          <cell r="G708" t="str">
            <v>DREBA2009-11</v>
          </cell>
          <cell r="H708" t="str">
            <v>DR CORE E&amp;T</v>
          </cell>
        </row>
        <row r="709">
          <cell r="C709">
            <v>8093545</v>
          </cell>
          <cell r="D709" t="str">
            <v>IDSM-INTEGRTD M&amp;O-PROG MGMT-2009-11</v>
          </cell>
          <cell r="E709">
            <v>10847</v>
          </cell>
          <cell r="F709" t="str">
            <v>Emerging Markets - Demand Response</v>
          </cell>
          <cell r="G709" t="str">
            <v>DREBA2009-11</v>
          </cell>
          <cell r="H709" t="str">
            <v>INTGRTED MKT</v>
          </cell>
        </row>
        <row r="710">
          <cell r="C710">
            <v>8093546</v>
          </cell>
          <cell r="D710" t="str">
            <v>IDSM-INTEGRTD ET-PROG MGMT-2009-11</v>
          </cell>
          <cell r="E710">
            <v>13772</v>
          </cell>
          <cell r="F710" t="str">
            <v>Education Centers</v>
          </cell>
          <cell r="G710" t="str">
            <v>DREBA2009-11</v>
          </cell>
          <cell r="H710" t="str">
            <v>INTGRTED E&amp;T</v>
          </cell>
        </row>
        <row r="711">
          <cell r="C711">
            <v>8093556</v>
          </cell>
          <cell r="D711" t="str">
            <v>PEAKCHOICE-PROG MKTG-OTHER LABOR-2009-11</v>
          </cell>
          <cell r="E711">
            <v>12835</v>
          </cell>
          <cell r="F711" t="str">
            <v>Demand Response Operations</v>
          </cell>
          <cell r="G711" t="str">
            <v>DREBA2009-11</v>
          </cell>
          <cell r="H711" t="str">
            <v>PEAK CHOICE</v>
          </cell>
        </row>
        <row r="712">
          <cell r="C712">
            <v>8093981</v>
          </cell>
          <cell r="D712" t="str">
            <v>IDSM-DR SERVICE&amp;SALES INCENTIVE-2009-11</v>
          </cell>
          <cell r="E712">
            <v>10847</v>
          </cell>
          <cell r="F712" t="str">
            <v>Emerging Markets - Demand Response</v>
          </cell>
          <cell r="G712" t="str">
            <v>DREBA2009-11</v>
          </cell>
          <cell r="H712" t="str">
            <v>DR CORE MKT</v>
          </cell>
        </row>
        <row r="713">
          <cell r="C713">
            <v>8093982</v>
          </cell>
          <cell r="D713" t="str">
            <v>IDSM-SF POWER CONTRACTS-2009-11</v>
          </cell>
          <cell r="E713">
            <v>10847</v>
          </cell>
          <cell r="F713" t="str">
            <v>Emerging Markets - Demand Response</v>
          </cell>
          <cell r="G713" t="str">
            <v>DREBA2009-11</v>
          </cell>
          <cell r="H713" t="str">
            <v>DR CORE MKT</v>
          </cell>
        </row>
        <row r="714">
          <cell r="C714">
            <v>8093996</v>
          </cell>
          <cell r="D714" t="str">
            <v>IDSM-INTEGRTD E&amp;T-PROG MARKETING-2009-11</v>
          </cell>
          <cell r="E714">
            <v>10847</v>
          </cell>
          <cell r="F714" t="str">
            <v>Emerging Markets - Demand Response</v>
          </cell>
          <cell r="G714" t="str">
            <v>DREBA2009-11</v>
          </cell>
          <cell r="H714" t="str">
            <v>INTGRTED E&amp;T</v>
          </cell>
        </row>
        <row r="715">
          <cell r="C715">
            <v>8094030</v>
          </cell>
          <cell r="D715" t="str">
            <v>IDSM-INTEGRTD M&amp;O-PROG MKTG-2009-11</v>
          </cell>
          <cell r="E715">
            <v>10847</v>
          </cell>
          <cell r="F715" t="str">
            <v>Emerging Markets - Demand Response</v>
          </cell>
          <cell r="G715" t="str">
            <v>DREBA2009-11</v>
          </cell>
          <cell r="H715" t="str">
            <v>INTGRTED MKT</v>
          </cell>
        </row>
        <row r="716">
          <cell r="C716">
            <v>8094031</v>
          </cell>
          <cell r="D716" t="str">
            <v>IDSM-INTEGRTD M&amp;O-SUPP SVCS-2009-11</v>
          </cell>
          <cell r="E716">
            <v>10847</v>
          </cell>
          <cell r="F716" t="str">
            <v>Emerging Markets - Demand Response</v>
          </cell>
          <cell r="G716" t="str">
            <v>DREBA2009-11</v>
          </cell>
          <cell r="H716" t="str">
            <v>INTGRTED MKT</v>
          </cell>
        </row>
        <row r="717">
          <cell r="C717">
            <v>8094221</v>
          </cell>
          <cell r="D717" t="str">
            <v>PEAKCHOICE-DR AS SPECIALISTS-2009-11</v>
          </cell>
          <cell r="E717">
            <v>12835</v>
          </cell>
          <cell r="F717" t="str">
            <v>Demand Response Operations</v>
          </cell>
          <cell r="G717" t="str">
            <v>DREBA2009-11</v>
          </cell>
          <cell r="H717" t="str">
            <v>PEAK CHOICE</v>
          </cell>
        </row>
        <row r="718">
          <cell r="C718">
            <v>8094222</v>
          </cell>
          <cell r="D718" t="str">
            <v>DBP-DR AS SPECIALISTS-2009-11</v>
          </cell>
          <cell r="E718">
            <v>12835</v>
          </cell>
          <cell r="F718" t="str">
            <v>Demand Response Operations</v>
          </cell>
          <cell r="G718" t="str">
            <v>DREBA2009-11</v>
          </cell>
          <cell r="H718" t="str">
            <v>DEMAND BIDD</v>
          </cell>
        </row>
        <row r="719">
          <cell r="C719">
            <v>8094223</v>
          </cell>
          <cell r="D719" t="str">
            <v>CPP-DR AS SPECIALIST-2009-11</v>
          </cell>
          <cell r="E719">
            <v>12835</v>
          </cell>
          <cell r="F719" t="str">
            <v>Demand Response Operations</v>
          </cell>
          <cell r="G719" t="str">
            <v>DREBA2009-11</v>
          </cell>
          <cell r="H719" t="str">
            <v>CR PEAK PRIC</v>
          </cell>
        </row>
        <row r="720">
          <cell r="C720">
            <v>8094224</v>
          </cell>
          <cell r="D720" t="str">
            <v>BIP-DR AS SPECIALIST-2009-11</v>
          </cell>
          <cell r="E720">
            <v>12835</v>
          </cell>
          <cell r="F720" t="str">
            <v>Demand Response Operations</v>
          </cell>
          <cell r="G720" t="str">
            <v>DREBA2009-11</v>
          </cell>
          <cell r="H720" t="str">
            <v>BASEINTERRUP</v>
          </cell>
        </row>
        <row r="721">
          <cell r="C721">
            <v>8094425</v>
          </cell>
          <cell r="D721" t="str">
            <v>M&amp;E-CPP/BIP 2009 PROCESS EVALUATION-A</v>
          </cell>
          <cell r="E721">
            <v>13982</v>
          </cell>
          <cell r="F721" t="str">
            <v>DR Policy-Planning &amp; Analysis</v>
          </cell>
          <cell r="G721" t="str">
            <v>DREBA2009-11</v>
          </cell>
          <cell r="H721" t="str">
            <v>EM&amp;V_01</v>
          </cell>
        </row>
        <row r="722">
          <cell r="C722">
            <v>8095196</v>
          </cell>
          <cell r="D722" t="str">
            <v>DR ENROLLMENT ENHANCEMENTS - 2009-11</v>
          </cell>
          <cell r="E722">
            <v>12835</v>
          </cell>
          <cell r="F722" t="str">
            <v>Demand Response Operations</v>
          </cell>
          <cell r="G722" t="str">
            <v>DREBA2009-11</v>
          </cell>
          <cell r="H722" t="str">
            <v>DR ONLN EROL</v>
          </cell>
        </row>
        <row r="723">
          <cell r="C723">
            <v>8095197</v>
          </cell>
          <cell r="D723" t="str">
            <v>DRE-IT PROJ DEVELOPMENT - PH 3-2009-11</v>
          </cell>
          <cell r="E723">
            <v>12835</v>
          </cell>
          <cell r="F723" t="str">
            <v>Demand Response Operations</v>
          </cell>
          <cell r="G723" t="str">
            <v>DREBA2009-11</v>
          </cell>
          <cell r="H723" t="str">
            <v>DR ONLN EROL</v>
          </cell>
        </row>
        <row r="724">
          <cell r="C724">
            <v>8096270</v>
          </cell>
          <cell r="D724" t="str">
            <v>M&amp;E-DR 2010-20 RES ENROLLMENT FORECAST-A</v>
          </cell>
          <cell r="E724">
            <v>13982</v>
          </cell>
          <cell r="F724" t="str">
            <v>DR Policy-Planning &amp; Analysis</v>
          </cell>
          <cell r="G724" t="str">
            <v>DREBA2009-11</v>
          </cell>
          <cell r="H724" t="str">
            <v>EM&amp;V_01</v>
          </cell>
        </row>
        <row r="725">
          <cell r="C725">
            <v>8096500</v>
          </cell>
          <cell r="D725" t="str">
            <v>TECH INCENT-SVC &amp; SALES SUP-2009-11</v>
          </cell>
          <cell r="E725">
            <v>10847</v>
          </cell>
          <cell r="F725" t="str">
            <v>Emerging Markets - Demand Response</v>
          </cell>
          <cell r="G725" t="str">
            <v>DREBA2009-11</v>
          </cell>
          <cell r="H725" t="str">
            <v>TECHNOL INCV</v>
          </cell>
        </row>
        <row r="726">
          <cell r="C726">
            <v>8096501</v>
          </cell>
          <cell r="D726" t="str">
            <v>INTEGRTD AUDITS-SVC &amp; SALES SUP-2009-11</v>
          </cell>
          <cell r="E726">
            <v>10847</v>
          </cell>
          <cell r="F726" t="str">
            <v>Emerging Markets - Demand Response</v>
          </cell>
          <cell r="G726" t="str">
            <v>DREBA2009-11</v>
          </cell>
          <cell r="H726" t="str">
            <v>INTG ENE AUD</v>
          </cell>
        </row>
        <row r="727">
          <cell r="C727">
            <v>8096502</v>
          </cell>
          <cell r="D727" t="str">
            <v>AUTO DR-SVC &amp; SALES SUPPORT-2009-11</v>
          </cell>
          <cell r="E727">
            <v>10847</v>
          </cell>
          <cell r="F727" t="str">
            <v>Emerging Markets - Demand Response</v>
          </cell>
          <cell r="G727" t="str">
            <v>DREBA2009-11</v>
          </cell>
          <cell r="H727" t="str">
            <v>AUTO DR</v>
          </cell>
        </row>
        <row r="728">
          <cell r="C728">
            <v>8096504</v>
          </cell>
          <cell r="D728" t="str">
            <v>DRE-SVC &amp; SALES SUPPORT-2009-11</v>
          </cell>
          <cell r="E728">
            <v>12835</v>
          </cell>
          <cell r="F728" t="str">
            <v>Demand Response Operations</v>
          </cell>
          <cell r="G728" t="str">
            <v>DREBA2009-11</v>
          </cell>
          <cell r="H728" t="str">
            <v>DR ONLN EROL</v>
          </cell>
        </row>
        <row r="729">
          <cell r="C729">
            <v>8096582</v>
          </cell>
          <cell r="D729" t="str">
            <v>CIIR PILOT-PROGRAM MANAGEMENT</v>
          </cell>
          <cell r="E729">
            <v>10847</v>
          </cell>
          <cell r="F729" t="str">
            <v>Emerging Markets - Demand Response</v>
          </cell>
          <cell r="G729" t="str">
            <v>DREBA2009-11</v>
          </cell>
          <cell r="H729" t="str">
            <v>C&amp;I INTM RSC</v>
          </cell>
        </row>
        <row r="730">
          <cell r="C730">
            <v>8096583</v>
          </cell>
          <cell r="D730" t="str">
            <v>CIIR PILOT-PROGRAM MARKETING</v>
          </cell>
          <cell r="E730">
            <v>10847</v>
          </cell>
          <cell r="F730" t="str">
            <v>Emerging Markets - Demand Response</v>
          </cell>
          <cell r="G730" t="str">
            <v>DREBA2009-11</v>
          </cell>
          <cell r="H730" t="str">
            <v>C&amp;I INTM RSC</v>
          </cell>
        </row>
        <row r="731">
          <cell r="C731">
            <v>8096585</v>
          </cell>
          <cell r="D731" t="str">
            <v>CIIR PILOT-INCENTIVE PAYMENTS</v>
          </cell>
          <cell r="E731">
            <v>13983</v>
          </cell>
          <cell r="F731" t="str">
            <v>Emerging Information Products &amp; Platform</v>
          </cell>
          <cell r="G731" t="str">
            <v>DREBA2009-11</v>
          </cell>
          <cell r="H731" t="str">
            <v>C&amp;I INTM RSC</v>
          </cell>
        </row>
        <row r="732">
          <cell r="C732">
            <v>8096586</v>
          </cell>
          <cell r="D732" t="str">
            <v>CIIR PILOT-EQUIPMENT MAINT</v>
          </cell>
          <cell r="E732">
            <v>13983</v>
          </cell>
          <cell r="F732" t="str">
            <v>Emerging Information Products &amp; Platform</v>
          </cell>
          <cell r="G732" t="str">
            <v>DREBA2009-11</v>
          </cell>
          <cell r="H732" t="str">
            <v>C&amp;I INTM RSC</v>
          </cell>
        </row>
        <row r="733">
          <cell r="C733">
            <v>8096587</v>
          </cell>
          <cell r="D733" t="str">
            <v>CIIR PILOT-DATA RETR &amp; SVCS</v>
          </cell>
          <cell r="E733">
            <v>13983</v>
          </cell>
          <cell r="F733" t="str">
            <v>Emerging Information Products &amp; Platform</v>
          </cell>
          <cell r="G733" t="str">
            <v>DREBA2009-11</v>
          </cell>
          <cell r="H733" t="str">
            <v>C&amp;I INTM RSC</v>
          </cell>
        </row>
        <row r="734">
          <cell r="C734">
            <v>8096588</v>
          </cell>
          <cell r="D734" t="str">
            <v>CIIR PILOT-BILLING SUPPORT</v>
          </cell>
          <cell r="E734">
            <v>13983</v>
          </cell>
          <cell r="F734" t="str">
            <v>Emerging Information Products &amp; Platform</v>
          </cell>
          <cell r="G734" t="str">
            <v>DREBA2009-11</v>
          </cell>
          <cell r="H734" t="str">
            <v>C&amp;I INTM RSC</v>
          </cell>
        </row>
        <row r="735">
          <cell r="C735">
            <v>8098320</v>
          </cell>
          <cell r="D735" t="str">
            <v>M&amp;E-RES TOU 2009 EX-P 2010-20 EX-A LD IM</v>
          </cell>
          <cell r="E735">
            <v>13768</v>
          </cell>
          <cell r="F735" t="str">
            <v>EM&amp;V</v>
          </cell>
          <cell r="G735" t="str">
            <v>DREBA2009-11</v>
          </cell>
          <cell r="H735" t="str">
            <v>EM&amp;V_01</v>
          </cell>
        </row>
        <row r="736">
          <cell r="C736">
            <v>8098321</v>
          </cell>
          <cell r="D736" t="str">
            <v>M&amp;E-AMP/CBP STWD 09 EX-P 2010-20 EX-A LI</v>
          </cell>
          <cell r="E736">
            <v>13768</v>
          </cell>
          <cell r="F736" t="str">
            <v>EM&amp;V</v>
          </cell>
          <cell r="G736" t="str">
            <v>DREBA2009-11</v>
          </cell>
          <cell r="H736" t="str">
            <v>EM&amp;V_01</v>
          </cell>
        </row>
        <row r="737">
          <cell r="C737">
            <v>8098322</v>
          </cell>
          <cell r="D737" t="str">
            <v>M&amp;E-BIP STWD 2009 EX-P/2010-20 EX-A LD I</v>
          </cell>
          <cell r="E737">
            <v>13768</v>
          </cell>
          <cell r="F737" t="str">
            <v>EM&amp;V</v>
          </cell>
          <cell r="G737" t="str">
            <v>DREBA2009-11</v>
          </cell>
          <cell r="H737" t="str">
            <v>EM&amp;V_01</v>
          </cell>
        </row>
        <row r="738">
          <cell r="C738">
            <v>8098323</v>
          </cell>
          <cell r="D738" t="str">
            <v>M&amp;E-CPP/PDP STWD 09 EX-P/2010-20 EX-A LI</v>
          </cell>
          <cell r="E738">
            <v>13768</v>
          </cell>
          <cell r="F738" t="str">
            <v>EM&amp;V</v>
          </cell>
          <cell r="G738" t="str">
            <v>DREBA2009-11</v>
          </cell>
          <cell r="H738" t="str">
            <v>EM&amp;V_01</v>
          </cell>
        </row>
        <row r="739">
          <cell r="C739">
            <v>8098324</v>
          </cell>
          <cell r="D739" t="str">
            <v>M&amp;E-DBP STWD 2009 EX-P/2010-20 EX-A LD I</v>
          </cell>
          <cell r="E739">
            <v>13768</v>
          </cell>
          <cell r="F739" t="str">
            <v>EM&amp;V</v>
          </cell>
          <cell r="G739" t="str">
            <v>DREBA2009-11</v>
          </cell>
          <cell r="H739" t="str">
            <v>EM&amp;V_01</v>
          </cell>
        </row>
        <row r="740">
          <cell r="C740">
            <v>8098325</v>
          </cell>
          <cell r="D740" t="str">
            <v>M&amp;E-PKCHOICE 2009 EX-P/2010-20 EX-A LD I</v>
          </cell>
          <cell r="E740">
            <v>13768</v>
          </cell>
          <cell r="F740" t="str">
            <v>EM&amp;V</v>
          </cell>
          <cell r="G740" t="str">
            <v>DREBA2009-11</v>
          </cell>
          <cell r="H740" t="str">
            <v>EM&amp;V_01</v>
          </cell>
        </row>
        <row r="741">
          <cell r="C741">
            <v>8098326</v>
          </cell>
          <cell r="D741" t="str">
            <v>M&amp;E-NON-RES TOU 09 EX-P/2010-20 EX-A LI</v>
          </cell>
          <cell r="E741">
            <v>13768</v>
          </cell>
          <cell r="F741" t="str">
            <v>EM&amp;V</v>
          </cell>
          <cell r="G741" t="str">
            <v>DREBA2009-11</v>
          </cell>
          <cell r="H741" t="str">
            <v>EM&amp;V_01</v>
          </cell>
        </row>
        <row r="742">
          <cell r="C742">
            <v>8098327</v>
          </cell>
          <cell r="D742" t="str">
            <v>M&amp;E-NON-RES ENROLLMENT FORECAST 2010-20</v>
          </cell>
          <cell r="E742">
            <v>13768</v>
          </cell>
          <cell r="F742" t="str">
            <v>EM&amp;V</v>
          </cell>
          <cell r="G742" t="str">
            <v>DREBA2009-11</v>
          </cell>
          <cell r="H742" t="str">
            <v>EM&amp;V_01</v>
          </cell>
        </row>
        <row r="743">
          <cell r="C743">
            <v>8098328</v>
          </cell>
          <cell r="D743" t="str">
            <v>M&amp;E-DR PORTFOLIO REPORT</v>
          </cell>
          <cell r="E743">
            <v>13768</v>
          </cell>
          <cell r="F743" t="str">
            <v>EM&amp;V</v>
          </cell>
          <cell r="G743" t="str">
            <v>DREBA2009-11</v>
          </cell>
          <cell r="H743" t="str">
            <v>EM&amp;V_01</v>
          </cell>
        </row>
        <row r="744">
          <cell r="C744">
            <v>8098330</v>
          </cell>
          <cell r="D744" t="str">
            <v>M&amp;E-PLS 2009 EX-P/2010-20 EX-A LD IMP</v>
          </cell>
          <cell r="E744">
            <v>13768</v>
          </cell>
          <cell r="F744" t="str">
            <v>EM&amp;V</v>
          </cell>
          <cell r="G744" t="str">
            <v>DREBA2009-11</v>
          </cell>
          <cell r="H744" t="str">
            <v>EM&amp;V_01</v>
          </cell>
        </row>
        <row r="745">
          <cell r="C745">
            <v>8098658</v>
          </cell>
          <cell r="D745" t="str">
            <v>PHEV/EV PILOT-PROGRAM MANAGEMENT</v>
          </cell>
          <cell r="E745">
            <v>11168</v>
          </cell>
          <cell r="F745" t="str">
            <v>Core Products - Clean Air Transportation</v>
          </cell>
          <cell r="G745" t="str">
            <v>DREBA2009-11</v>
          </cell>
          <cell r="H745" t="str">
            <v>PHEV/EV PILO</v>
          </cell>
        </row>
        <row r="746">
          <cell r="C746">
            <v>8098659</v>
          </cell>
          <cell r="D746" t="str">
            <v>PHEV/EV PILOT-EQUIPMENT</v>
          </cell>
          <cell r="E746">
            <v>11168</v>
          </cell>
          <cell r="F746" t="str">
            <v>Core Products - Clean Air Transportation</v>
          </cell>
          <cell r="G746" t="str">
            <v>DREBA2009-11</v>
          </cell>
          <cell r="H746" t="str">
            <v>PHEV/EV PILO</v>
          </cell>
        </row>
        <row r="747">
          <cell r="C747">
            <v>8098660</v>
          </cell>
          <cell r="D747" t="str">
            <v>PHEV/EV PILOT-FIELD SUPPORT</v>
          </cell>
          <cell r="E747">
            <v>11168</v>
          </cell>
          <cell r="F747" t="str">
            <v>Core Products - Clean Air Transportation</v>
          </cell>
          <cell r="G747" t="str">
            <v>DREBA2009-11</v>
          </cell>
          <cell r="H747" t="str">
            <v>PHEV/EV PILO</v>
          </cell>
        </row>
        <row r="748">
          <cell r="C748">
            <v>8099745</v>
          </cell>
          <cell r="D748" t="str">
            <v>TI-NEW CNST CUST INC PAY PROC-IPC 09-11</v>
          </cell>
          <cell r="E748">
            <v>10847</v>
          </cell>
          <cell r="F748" t="str">
            <v>Emerging Markets - Demand Response</v>
          </cell>
          <cell r="G748" t="str">
            <v>DREBA2009-11</v>
          </cell>
          <cell r="H748" t="str">
            <v>TECHNOL INCV</v>
          </cell>
        </row>
        <row r="749">
          <cell r="C749">
            <v>8099746</v>
          </cell>
          <cell r="D749" t="str">
            <v>TI-NEW CNST CUST INCENTIVE PAYMTS 09-11</v>
          </cell>
          <cell r="E749">
            <v>10847</v>
          </cell>
          <cell r="F749" t="str">
            <v>Emerging Markets - Demand Response</v>
          </cell>
          <cell r="G749" t="str">
            <v>DREBA2009-11</v>
          </cell>
          <cell r="H749" t="str">
            <v>TECHNOL INCV</v>
          </cell>
        </row>
        <row r="750">
          <cell r="C750">
            <v>8099747</v>
          </cell>
          <cell r="D750" t="str">
            <v>TI-NEW CNST MDSS ISTS APPL DEV 09-11</v>
          </cell>
          <cell r="E750">
            <v>10847</v>
          </cell>
          <cell r="F750" t="str">
            <v>Emerging Markets - Demand Response</v>
          </cell>
          <cell r="G750" t="str">
            <v>DREBA2009-11</v>
          </cell>
          <cell r="H750" t="str">
            <v>TECHNOL INCV</v>
          </cell>
        </row>
        <row r="751">
          <cell r="C751">
            <v>8099748</v>
          </cell>
          <cell r="D751" t="str">
            <v>TI-NEW CNST MDSS ISTS O&amp;M 09-11</v>
          </cell>
          <cell r="E751">
            <v>10847</v>
          </cell>
          <cell r="F751" t="str">
            <v>Emerging Markets - Demand Response</v>
          </cell>
          <cell r="G751" t="str">
            <v>DREBA2009-11</v>
          </cell>
          <cell r="H751" t="str">
            <v>TECHNOL INCV</v>
          </cell>
        </row>
        <row r="752">
          <cell r="C752">
            <v>8099749</v>
          </cell>
          <cell r="D752" t="str">
            <v>TI-NEW CNST PROGRAM MGMT 09-11</v>
          </cell>
          <cell r="E752">
            <v>10847</v>
          </cell>
          <cell r="F752" t="str">
            <v>Emerging Markets - Demand Response</v>
          </cell>
          <cell r="G752" t="str">
            <v>DREBA2009-11</v>
          </cell>
          <cell r="H752" t="str">
            <v>TECHNOL INCV</v>
          </cell>
        </row>
        <row r="753">
          <cell r="C753">
            <v>8099750</v>
          </cell>
          <cell r="D753" t="str">
            <v>TI-NEW CNST PROGRAM MKTG 09-11</v>
          </cell>
          <cell r="E753">
            <v>10847</v>
          </cell>
          <cell r="F753" t="str">
            <v>Emerging Markets - Demand Response</v>
          </cell>
          <cell r="G753" t="str">
            <v>DREBA2009-11</v>
          </cell>
          <cell r="H753" t="str">
            <v>TECHNOL INCV</v>
          </cell>
        </row>
        <row r="754">
          <cell r="C754">
            <v>8099751</v>
          </cell>
          <cell r="D754" t="str">
            <v>TI-NEW CNST ADMIN DESIGN ACTV 09-11</v>
          </cell>
          <cell r="E754">
            <v>10847</v>
          </cell>
          <cell r="F754" t="str">
            <v>Emerging Markets - Demand Response</v>
          </cell>
          <cell r="G754" t="str">
            <v>DREBA2009-11</v>
          </cell>
          <cell r="H754" t="str">
            <v>TECHNOL INCV</v>
          </cell>
        </row>
        <row r="755">
          <cell r="C755">
            <v>8099816</v>
          </cell>
          <cell r="D755" t="str">
            <v>IDSM M&amp;O-SERVICE &amp; SALES OUTREACH-09-11</v>
          </cell>
          <cell r="E755">
            <v>10847</v>
          </cell>
          <cell r="F755" t="str">
            <v>Emerging Markets - Demand Response</v>
          </cell>
          <cell r="G755" t="str">
            <v>DREBA2009-11</v>
          </cell>
          <cell r="H755" t="str">
            <v>DR CORE MKT</v>
          </cell>
        </row>
        <row r="756">
          <cell r="C756">
            <v>8099978</v>
          </cell>
          <cell r="D756" t="str">
            <v>M&amp;E - TI 2009+</v>
          </cell>
          <cell r="E756">
            <v>13768</v>
          </cell>
          <cell r="F756" t="str">
            <v>EM&amp;V</v>
          </cell>
          <cell r="G756" t="str">
            <v>DREBA2009-11</v>
          </cell>
          <cell r="H756" t="str">
            <v>EM&amp;V_01</v>
          </cell>
        </row>
        <row r="757">
          <cell r="C757">
            <v>8099979</v>
          </cell>
          <cell r="D757" t="str">
            <v>M&amp;E - AUTO DR 2009+</v>
          </cell>
          <cell r="E757">
            <v>13768</v>
          </cell>
          <cell r="F757" t="str">
            <v>EM&amp;V</v>
          </cell>
          <cell r="G757" t="str">
            <v>DREBA2009-11</v>
          </cell>
          <cell r="H757" t="str">
            <v>EM&amp;V_01</v>
          </cell>
        </row>
        <row r="758">
          <cell r="C758">
            <v>8099980</v>
          </cell>
          <cell r="D758" t="str">
            <v>M&amp;E-OTHER STATEEVAL &amp; DEV RES 2009+</v>
          </cell>
          <cell r="E758">
            <v>13768</v>
          </cell>
          <cell r="F758" t="str">
            <v>EM&amp;V</v>
          </cell>
          <cell r="G758" t="str">
            <v>DREBA2009-11</v>
          </cell>
          <cell r="H758" t="str">
            <v>EM&amp;V_01</v>
          </cell>
        </row>
        <row r="759">
          <cell r="C759">
            <v>8099981</v>
          </cell>
          <cell r="D759" t="str">
            <v>M&amp;E-DR LI PROTOCOLS DEV &amp; FORC 2009+</v>
          </cell>
          <cell r="E759">
            <v>13768</v>
          </cell>
          <cell r="F759" t="str">
            <v>EM&amp;V</v>
          </cell>
          <cell r="G759" t="str">
            <v>DREBA2009-11</v>
          </cell>
          <cell r="H759" t="str">
            <v>EM&amp;V_01</v>
          </cell>
        </row>
        <row r="760">
          <cell r="C760">
            <v>8100026</v>
          </cell>
          <cell r="D760" t="str">
            <v>AMP - DR AS SPECIALISTS - 2010-11</v>
          </cell>
          <cell r="E760">
            <v>12835</v>
          </cell>
          <cell r="F760" t="str">
            <v>Demand Response Operations</v>
          </cell>
          <cell r="G760" t="str">
            <v>DREBA2009-11</v>
          </cell>
          <cell r="H760" t="str">
            <v>AGGR MAN PFO</v>
          </cell>
        </row>
        <row r="761">
          <cell r="C761">
            <v>8100075</v>
          </cell>
          <cell r="D761" t="str">
            <v>IDSM SUPPORT-PROG MGMT-2009-11</v>
          </cell>
          <cell r="E761">
            <v>10847</v>
          </cell>
          <cell r="F761" t="str">
            <v>Emerging Markets - Demand Response</v>
          </cell>
          <cell r="G761" t="str">
            <v>DREBA2009-11</v>
          </cell>
          <cell r="H761" t="str">
            <v>IDSM SUPP CL</v>
          </cell>
        </row>
        <row r="762">
          <cell r="C762">
            <v>8100076</v>
          </cell>
          <cell r="D762" t="str">
            <v>IDSM SUPPORT-PROG SVCS-2009-11</v>
          </cell>
          <cell r="E762">
            <v>10847</v>
          </cell>
          <cell r="F762" t="str">
            <v>Emerging Markets - Demand Response</v>
          </cell>
          <cell r="G762" t="str">
            <v>DREBA2009-11</v>
          </cell>
          <cell r="H762" t="str">
            <v>IDSM SUPP CL</v>
          </cell>
        </row>
        <row r="763">
          <cell r="C763">
            <v>8100077</v>
          </cell>
          <cell r="D763" t="str">
            <v>IDSM-INTGD SALES TRNG-PROG MGMT-2009-11</v>
          </cell>
          <cell r="E763">
            <v>10847</v>
          </cell>
          <cell r="F763" t="str">
            <v>Emerging Markets - Demand Response</v>
          </cell>
          <cell r="G763" t="str">
            <v>DREBA2009-11</v>
          </cell>
          <cell r="H763" t="str">
            <v>INTG SALES T</v>
          </cell>
        </row>
        <row r="764">
          <cell r="C764">
            <v>8100776</v>
          </cell>
          <cell r="D764" t="str">
            <v>CBP-IT APPL DEV-2009-11</v>
          </cell>
          <cell r="E764">
            <v>12835</v>
          </cell>
          <cell r="F764" t="str">
            <v>Demand Response Operations</v>
          </cell>
          <cell r="G764" t="str">
            <v>DREBA2009-11</v>
          </cell>
          <cell r="H764" t="str">
            <v>CAPACIT BIDD</v>
          </cell>
        </row>
        <row r="765">
          <cell r="C765">
            <v>8102499</v>
          </cell>
          <cell r="D765" t="str">
            <v>AMP-PDP DUAL PARTICIPTN STUDY-2009-11-A</v>
          </cell>
          <cell r="E765">
            <v>12835</v>
          </cell>
          <cell r="F765" t="str">
            <v>Demand Response Operations</v>
          </cell>
          <cell r="G765" t="str">
            <v>DREBA2009-11</v>
          </cell>
          <cell r="H765" t="str">
            <v>AGGR MAN PFO</v>
          </cell>
        </row>
        <row r="766">
          <cell r="C766">
            <v>8102624</v>
          </cell>
          <cell r="D766" t="str">
            <v>PHEV/EV PILOT - IT SUPPORT 2009-11-A</v>
          </cell>
          <cell r="E766">
            <v>11168</v>
          </cell>
          <cell r="F766" t="str">
            <v>Core Products - Clean Air Transportation</v>
          </cell>
          <cell r="G766" t="str">
            <v>DREBA2009-11</v>
          </cell>
          <cell r="H766" t="str">
            <v>PHEV/EV PILO</v>
          </cell>
        </row>
        <row r="767">
          <cell r="C767">
            <v>8103689</v>
          </cell>
          <cell r="D767" t="str">
            <v>M&amp;E-AMP/CBP STWD 10 EX-P 2011-21 EX-A LI</v>
          </cell>
          <cell r="E767">
            <v>13768</v>
          </cell>
          <cell r="F767" t="str">
            <v>EM&amp;V</v>
          </cell>
          <cell r="G767" t="str">
            <v>DREBA2009-11</v>
          </cell>
          <cell r="H767" t="str">
            <v>EM&amp;V_01</v>
          </cell>
        </row>
        <row r="768">
          <cell r="C768">
            <v>8103690</v>
          </cell>
          <cell r="D768" t="str">
            <v>M&amp;E-BIP STWD 2010 EX-P/2011-21 EX-A LD I</v>
          </cell>
          <cell r="E768">
            <v>13768</v>
          </cell>
          <cell r="F768" t="str">
            <v>EM&amp;V</v>
          </cell>
          <cell r="G768" t="str">
            <v>DREBA2009-11</v>
          </cell>
          <cell r="H768" t="str">
            <v>EM&amp;V_01</v>
          </cell>
        </row>
        <row r="769">
          <cell r="C769">
            <v>8103691</v>
          </cell>
          <cell r="D769" t="str">
            <v>M&amp;E-CPP/PDP STWD 10 EX-P/2011-21 EX-A LI</v>
          </cell>
          <cell r="E769">
            <v>13768</v>
          </cell>
          <cell r="F769" t="str">
            <v>EM&amp;V</v>
          </cell>
          <cell r="G769" t="str">
            <v>DREBA2009-11</v>
          </cell>
          <cell r="H769" t="str">
            <v>EM&amp;V_01</v>
          </cell>
        </row>
        <row r="770">
          <cell r="C770">
            <v>8103692</v>
          </cell>
          <cell r="D770" t="str">
            <v>M&amp;E-DBP STWD 2010 EX-P/2011-21 EX-A LD I</v>
          </cell>
          <cell r="E770">
            <v>13768</v>
          </cell>
          <cell r="F770" t="str">
            <v>EM&amp;V</v>
          </cell>
          <cell r="G770" t="str">
            <v>DREBA2009-11</v>
          </cell>
          <cell r="H770" t="str">
            <v>EM&amp;V_01</v>
          </cell>
        </row>
        <row r="771">
          <cell r="C771">
            <v>8103693</v>
          </cell>
          <cell r="D771" t="str">
            <v>M&amp;E-PKCHOICE 2010 EX-P/2011-21 EX-A LD I</v>
          </cell>
          <cell r="E771">
            <v>13768</v>
          </cell>
          <cell r="F771" t="str">
            <v>EM&amp;V</v>
          </cell>
          <cell r="G771" t="str">
            <v>DREBA2009-11</v>
          </cell>
          <cell r="H771" t="str">
            <v>EM&amp;V_01</v>
          </cell>
        </row>
        <row r="772">
          <cell r="C772">
            <v>8103694</v>
          </cell>
          <cell r="D772" t="str">
            <v>M&amp;E- HIGH VARIABLE LOAD CUSTOMER STUDY</v>
          </cell>
          <cell r="E772">
            <v>13768</v>
          </cell>
          <cell r="F772" t="str">
            <v>EM&amp;V</v>
          </cell>
          <cell r="G772" t="str">
            <v>DREBA2009-11</v>
          </cell>
          <cell r="H772" t="str">
            <v>EM&amp;V_01</v>
          </cell>
        </row>
        <row r="773">
          <cell r="C773">
            <v>8103695</v>
          </cell>
          <cell r="D773" t="str">
            <v>M&amp;E-NON-RES TOU 10 EX-P/2011-21 EX-A LI</v>
          </cell>
          <cell r="E773">
            <v>13768</v>
          </cell>
          <cell r="F773" t="str">
            <v>EM&amp;V</v>
          </cell>
          <cell r="G773" t="str">
            <v>DREBA2009-11</v>
          </cell>
          <cell r="H773" t="str">
            <v>EM&amp;V_01</v>
          </cell>
        </row>
        <row r="774">
          <cell r="C774">
            <v>8103696</v>
          </cell>
          <cell r="D774" t="str">
            <v>M&amp;E-NON-RES ENROLLMENT FORECAST 2011-21</v>
          </cell>
          <cell r="E774">
            <v>13768</v>
          </cell>
          <cell r="F774" t="str">
            <v>EM&amp;V</v>
          </cell>
          <cell r="G774" t="str">
            <v>DREBA2009-11</v>
          </cell>
          <cell r="H774" t="str">
            <v>EM&amp;V_01</v>
          </cell>
        </row>
        <row r="775">
          <cell r="C775">
            <v>8103697</v>
          </cell>
          <cell r="D775" t="str">
            <v>M&amp;E-PLS 2010 EX-P/2011-21 EX-A LD IMP</v>
          </cell>
          <cell r="E775">
            <v>13768</v>
          </cell>
          <cell r="F775" t="str">
            <v>EM&amp;V</v>
          </cell>
          <cell r="G775" t="str">
            <v>DREBA2009-11</v>
          </cell>
          <cell r="H775" t="str">
            <v>EM&amp;V_01</v>
          </cell>
        </row>
        <row r="776">
          <cell r="C776">
            <v>8105122</v>
          </cell>
          <cell r="D776" t="str">
            <v>IDSM DR AUDITS 10%</v>
          </cell>
          <cell r="E776">
            <v>14709</v>
          </cell>
          <cell r="F776" t="str">
            <v>Information Technology Products</v>
          </cell>
          <cell r="G776" t="str">
            <v>DREBA2009-11</v>
          </cell>
          <cell r="H776" t="str">
            <v>INTG ENE AUD</v>
          </cell>
        </row>
        <row r="777">
          <cell r="C777">
            <v>8106708</v>
          </cell>
          <cell r="D777" t="str">
            <v>AMP-VENDOR PAYMENTS-2009-11-A</v>
          </cell>
          <cell r="E777">
            <v>12835</v>
          </cell>
          <cell r="F777" t="str">
            <v>Demand Response Operations</v>
          </cell>
          <cell r="G777" t="str">
            <v>DREBA2009-11</v>
          </cell>
          <cell r="H777" t="str">
            <v>AGGR MAN PFO</v>
          </cell>
        </row>
        <row r="778">
          <cell r="C778">
            <v>8106925</v>
          </cell>
          <cell r="D778" t="str">
            <v>DREBA2009-11 INCT CUST INFO SYNCH/CONFIG</v>
          </cell>
          <cell r="E778">
            <v>12835</v>
          </cell>
          <cell r="F778" t="str">
            <v>Demand Response Operations</v>
          </cell>
          <cell r="G778" t="str">
            <v>DREBA2009-11</v>
          </cell>
          <cell r="H778" t="str">
            <v>INTERACT</v>
          </cell>
        </row>
        <row r="779">
          <cell r="C779">
            <v>8107381</v>
          </cell>
          <cell r="D779" t="str">
            <v>PTP STAFF-PDP TEAM (LG C&amp;I)</v>
          </cell>
          <cell r="E779">
            <v>10487</v>
          </cell>
          <cell r="F779" t="str">
            <v>Energy Trading Director-BLOCKED 2/10/04</v>
          </cell>
          <cell r="G779" t="str">
            <v>DREBA2009-11</v>
          </cell>
          <cell r="H779" t="str">
            <v>DR CORE MKT</v>
          </cell>
        </row>
        <row r="780">
          <cell r="C780">
            <v>8107382</v>
          </cell>
          <cell r="D780" t="str">
            <v>A&amp;E (SOLUTIONS MARKETING)</v>
          </cell>
          <cell r="E780">
            <v>14804</v>
          </cell>
          <cell r="F780" t="str">
            <v>PDP Solutions Marketing</v>
          </cell>
          <cell r="G780" t="str">
            <v>DREBA2009-11</v>
          </cell>
          <cell r="H780" t="str">
            <v>DR CORE MKT</v>
          </cell>
        </row>
        <row r="781">
          <cell r="C781">
            <v>8107479</v>
          </cell>
          <cell r="D781" t="str">
            <v>DREBA2009-11 FORECASTING DRMI-10847</v>
          </cell>
          <cell r="E781">
            <v>10847</v>
          </cell>
          <cell r="F781" t="str">
            <v>Emerging Markets - Demand Response</v>
          </cell>
          <cell r="G781" t="str">
            <v>DREBA2009-11</v>
          </cell>
          <cell r="H781" t="str">
            <v>PEAK CHOICE</v>
          </cell>
        </row>
        <row r="782">
          <cell r="C782">
            <v>8107480</v>
          </cell>
          <cell r="D782" t="str">
            <v>DREBA2009-11 DR AVAILABITLIY DRMI-10847</v>
          </cell>
          <cell r="E782">
            <v>10847</v>
          </cell>
          <cell r="F782" t="str">
            <v>Emerging Markets - Demand Response</v>
          </cell>
          <cell r="G782" t="str">
            <v>DREBA2009-11</v>
          </cell>
          <cell r="H782" t="str">
            <v>PEAK CHOICE</v>
          </cell>
        </row>
        <row r="783">
          <cell r="C783">
            <v>8107481</v>
          </cell>
          <cell r="D783" t="str">
            <v>DREBA2009-11 BID RQST CREAT DRMI-10847</v>
          </cell>
          <cell r="E783">
            <v>10847</v>
          </cell>
          <cell r="F783" t="str">
            <v>Emerging Markets - Demand Response</v>
          </cell>
          <cell r="G783" t="str">
            <v>DREBA2009-11</v>
          </cell>
          <cell r="H783" t="str">
            <v>PEAK CHOICE</v>
          </cell>
        </row>
        <row r="784">
          <cell r="C784">
            <v>8107482</v>
          </cell>
          <cell r="D784" t="str">
            <v>DREBA2009-11 CUSTMG&amp;RSCSDRMI-10847</v>
          </cell>
          <cell r="E784">
            <v>10847</v>
          </cell>
          <cell r="F784" t="str">
            <v>Emerging Markets - Demand Response</v>
          </cell>
          <cell r="G784" t="str">
            <v>DREBA2009-11</v>
          </cell>
          <cell r="H784" t="str">
            <v>PEAK CHOICE</v>
          </cell>
        </row>
        <row r="785">
          <cell r="C785">
            <v>8107483</v>
          </cell>
          <cell r="D785" t="str">
            <v>DREBA2009-11 CUSTDIS&amp;CRM DRMI-10847</v>
          </cell>
          <cell r="E785">
            <v>10847</v>
          </cell>
          <cell r="F785" t="str">
            <v>Emerging Markets - Demand Response</v>
          </cell>
          <cell r="G785" t="str">
            <v>DREBA2009-11</v>
          </cell>
          <cell r="H785" t="str">
            <v>PEAK CHOICE</v>
          </cell>
        </row>
        <row r="786">
          <cell r="C786">
            <v>8107484</v>
          </cell>
          <cell r="D786" t="str">
            <v>DREBA2009-11 POLICY DRMI-10847</v>
          </cell>
          <cell r="E786">
            <v>10847</v>
          </cell>
          <cell r="F786" t="str">
            <v>Emerging Markets - Demand Response</v>
          </cell>
          <cell r="G786" t="str">
            <v>DREBA2009-11</v>
          </cell>
          <cell r="H786" t="str">
            <v>PEAK CHOICE</v>
          </cell>
        </row>
        <row r="787">
          <cell r="C787">
            <v>8107485</v>
          </cell>
          <cell r="D787" t="str">
            <v>DREBA2009-11 METERDATAMN DRMI-10847</v>
          </cell>
          <cell r="E787">
            <v>10847</v>
          </cell>
          <cell r="F787" t="str">
            <v>Emerging Markets - Demand Response</v>
          </cell>
          <cell r="G787" t="str">
            <v>DREBA2009-11</v>
          </cell>
          <cell r="H787" t="str">
            <v>PEAK CHOICE</v>
          </cell>
        </row>
        <row r="788">
          <cell r="C788">
            <v>8107486</v>
          </cell>
          <cell r="D788" t="str">
            <v>DREBA2009-11 ISOSTLMENTS DRMI-10847</v>
          </cell>
          <cell r="E788">
            <v>10847</v>
          </cell>
          <cell r="F788" t="str">
            <v>Emerging Markets - Demand Response</v>
          </cell>
          <cell r="G788" t="str">
            <v>DREBA2009-11</v>
          </cell>
          <cell r="H788" t="str">
            <v>PEAK CHOICE</v>
          </cell>
        </row>
        <row r="789">
          <cell r="C789">
            <v>8107487</v>
          </cell>
          <cell r="D789" t="str">
            <v>DREBA2009-11 PROGRAMMGM DRMI-10847</v>
          </cell>
          <cell r="E789">
            <v>10847</v>
          </cell>
          <cell r="F789" t="str">
            <v>Emerging Markets - Demand Response</v>
          </cell>
          <cell r="G789" t="str">
            <v>DREBA2009-11</v>
          </cell>
          <cell r="H789" t="str">
            <v>PEAK CHOICE</v>
          </cell>
        </row>
        <row r="790">
          <cell r="C790">
            <v>8107488</v>
          </cell>
          <cell r="D790" t="str">
            <v>DREBA2009-11 TECH ARCH DRMI-10847</v>
          </cell>
          <cell r="E790">
            <v>10847</v>
          </cell>
          <cell r="F790" t="str">
            <v>Emerging Markets - Demand Response</v>
          </cell>
          <cell r="G790" t="str">
            <v>DREBA2009-11</v>
          </cell>
          <cell r="H790" t="str">
            <v>PEAK CHOICE</v>
          </cell>
        </row>
        <row r="791">
          <cell r="C791">
            <v>8107617</v>
          </cell>
          <cell r="D791" t="str">
            <v>DREBA2009-11 OPENADE PLATFORM-10847</v>
          </cell>
          <cell r="E791">
            <v>10847</v>
          </cell>
          <cell r="F791" t="str">
            <v>Emerging Markets - Demand Response</v>
          </cell>
          <cell r="G791" t="str">
            <v>DREBA2009-11</v>
          </cell>
          <cell r="H791" t="str">
            <v>PEAK CHOICE</v>
          </cell>
        </row>
        <row r="792">
          <cell r="C792">
            <v>8107618</v>
          </cell>
          <cell r="D792" t="str">
            <v>DREBA2009-11 OPENADE DRMI-10847</v>
          </cell>
          <cell r="E792">
            <v>10847</v>
          </cell>
          <cell r="F792" t="str">
            <v>Emerging Markets - Demand Response</v>
          </cell>
          <cell r="G792" t="str">
            <v>DREBA2009-11</v>
          </cell>
          <cell r="H792" t="str">
            <v>PEAK CHOICE</v>
          </cell>
        </row>
        <row r="793">
          <cell r="C793">
            <v>8108079</v>
          </cell>
          <cell r="D793" t="str">
            <v>PTP STAFF-PDP TEAM (LG AG)</v>
          </cell>
          <cell r="E793">
            <v>10487</v>
          </cell>
          <cell r="F793" t="str">
            <v>Energy Trading Director-BLOCKED 2/10/04</v>
          </cell>
          <cell r="G793" t="str">
            <v>DREBA2009-11</v>
          </cell>
          <cell r="H793" t="str">
            <v>DR CORE MKT</v>
          </cell>
        </row>
        <row r="794">
          <cell r="C794">
            <v>8108080</v>
          </cell>
          <cell r="D794" t="str">
            <v>PTP STAFF-PDP TEAM (SM AG)</v>
          </cell>
          <cell r="E794">
            <v>10487</v>
          </cell>
          <cell r="F794" t="str">
            <v>Energy Trading Director-BLOCKED 2/10/04</v>
          </cell>
          <cell r="G794" t="str">
            <v>DREBA2009-11</v>
          </cell>
          <cell r="H794" t="str">
            <v>DR CORE MKT</v>
          </cell>
        </row>
        <row r="795">
          <cell r="C795">
            <v>8108081</v>
          </cell>
          <cell r="D795" t="str">
            <v>PTP STAFF-PDP FIELD (LG C&amp;I)</v>
          </cell>
          <cell r="E795">
            <v>10487</v>
          </cell>
          <cell r="F795" t="str">
            <v>Energy Trading Director-BLOCKED 2/10/04</v>
          </cell>
          <cell r="G795" t="str">
            <v>DREBA2009-11</v>
          </cell>
          <cell r="H795" t="str">
            <v>DR CORE MKT</v>
          </cell>
        </row>
        <row r="796">
          <cell r="C796">
            <v>8108082</v>
          </cell>
          <cell r="D796" t="str">
            <v>PTP STAFF-PDP FIELD (LG AG)</v>
          </cell>
          <cell r="E796">
            <v>10487</v>
          </cell>
          <cell r="F796" t="str">
            <v>Energy Trading Director-BLOCKED 2/10/04</v>
          </cell>
          <cell r="G796" t="str">
            <v>DREBA2009-11</v>
          </cell>
          <cell r="H796" t="str">
            <v>DR CORE MKT</v>
          </cell>
        </row>
        <row r="797">
          <cell r="C797">
            <v>8108083</v>
          </cell>
          <cell r="D797" t="str">
            <v>PTP STAFF-PDP FIELD (SM AG)</v>
          </cell>
          <cell r="E797">
            <v>10487</v>
          </cell>
          <cell r="F797" t="str">
            <v>Energy Trading Director-BLOCKED 2/10/04</v>
          </cell>
          <cell r="G797" t="str">
            <v>DREBA2009-11</v>
          </cell>
          <cell r="H797" t="str">
            <v>DR CORE MKT</v>
          </cell>
        </row>
        <row r="798">
          <cell r="C798">
            <v>8108458</v>
          </cell>
          <cell r="D798" t="str">
            <v>M&amp;E-AMP/CBP 2011 EX-P &amp; 2012-22 EX-A LI</v>
          </cell>
          <cell r="E798">
            <v>13768</v>
          </cell>
          <cell r="F798" t="str">
            <v>EM&amp;V</v>
          </cell>
          <cell r="G798" t="str">
            <v>DREBA2009-11</v>
          </cell>
          <cell r="H798" t="str">
            <v>EM&amp;V_01</v>
          </cell>
        </row>
        <row r="799">
          <cell r="C799">
            <v>8108459</v>
          </cell>
          <cell r="D799" t="str">
            <v>M&amp;E-BIP 2011 EX-P &amp; 2012-22 EX-A LI</v>
          </cell>
          <cell r="E799">
            <v>13768</v>
          </cell>
          <cell r="F799" t="str">
            <v>EM&amp;V</v>
          </cell>
          <cell r="G799" t="str">
            <v>DREBA2009-11</v>
          </cell>
          <cell r="H799" t="str">
            <v>EM&amp;V_01</v>
          </cell>
        </row>
        <row r="800">
          <cell r="C800">
            <v>8108460</v>
          </cell>
          <cell r="D800" t="str">
            <v>M&amp;E-CPP/PDP 2011 EX-P &amp; 2012-22 EX-A LI</v>
          </cell>
          <cell r="E800">
            <v>13768</v>
          </cell>
          <cell r="F800" t="str">
            <v>EM&amp;V</v>
          </cell>
          <cell r="G800" t="str">
            <v>DREBA2009-11</v>
          </cell>
          <cell r="H800" t="str">
            <v>EM&amp;V_01</v>
          </cell>
        </row>
        <row r="801">
          <cell r="C801">
            <v>8108461</v>
          </cell>
          <cell r="D801" t="str">
            <v>M&amp;E-DBP 2011 EX-P &amp; 2012-22 EX-A LI</v>
          </cell>
          <cell r="E801">
            <v>13768</v>
          </cell>
          <cell r="F801" t="str">
            <v>EM&amp;V</v>
          </cell>
          <cell r="G801" t="str">
            <v>DREBA2009-11</v>
          </cell>
          <cell r="H801" t="str">
            <v>EM&amp;V_01</v>
          </cell>
        </row>
        <row r="802">
          <cell r="C802">
            <v>8108462</v>
          </cell>
          <cell r="D802" t="str">
            <v>M&amp;E-CPP RESPONSIVENESS STUDY</v>
          </cell>
          <cell r="E802">
            <v>13768</v>
          </cell>
          <cell r="F802" t="str">
            <v>EM&amp;V</v>
          </cell>
          <cell r="G802" t="str">
            <v>DREBA2009-11</v>
          </cell>
          <cell r="H802" t="str">
            <v>EM&amp;V_01</v>
          </cell>
        </row>
        <row r="803">
          <cell r="C803">
            <v>8108463</v>
          </cell>
          <cell r="D803" t="str">
            <v>M&amp;E-ME&amp;O BASELINE STUDY</v>
          </cell>
          <cell r="E803">
            <v>13768</v>
          </cell>
          <cell r="F803" t="str">
            <v>EM&amp;V</v>
          </cell>
          <cell r="G803" t="str">
            <v>DREBA2009-11</v>
          </cell>
          <cell r="H803" t="str">
            <v>EM&amp;V_01</v>
          </cell>
        </row>
        <row r="804">
          <cell r="C804">
            <v>8108464</v>
          </cell>
          <cell r="D804" t="str">
            <v>M&amp;E-DR POTENTIAL FOR RENEWABLE INTERGRTN</v>
          </cell>
          <cell r="E804">
            <v>13768</v>
          </cell>
          <cell r="F804" t="str">
            <v>EM&amp;V</v>
          </cell>
          <cell r="G804" t="str">
            <v>DREBA2009-11</v>
          </cell>
          <cell r="H804" t="str">
            <v>EM&amp;V_01</v>
          </cell>
        </row>
        <row r="805">
          <cell r="C805">
            <v>8108465</v>
          </cell>
          <cell r="D805" t="str">
            <v>M&amp;E-PEAKCHOICE 2011 LI &amp; PROC EVALS</v>
          </cell>
          <cell r="E805">
            <v>13768</v>
          </cell>
          <cell r="F805" t="str">
            <v>EM&amp;V</v>
          </cell>
          <cell r="G805" t="str">
            <v>DREBA2009-11</v>
          </cell>
          <cell r="H805" t="str">
            <v>EM&amp;V_01</v>
          </cell>
        </row>
        <row r="806">
          <cell r="C806">
            <v>8108466</v>
          </cell>
          <cell r="D806" t="str">
            <v>M&amp;E-PLS 2011 EX-P &amp; 2012-22 EX-A LI</v>
          </cell>
          <cell r="E806">
            <v>13768</v>
          </cell>
          <cell r="F806" t="str">
            <v>EM&amp;V</v>
          </cell>
          <cell r="G806" t="str">
            <v>DREBA2009-11</v>
          </cell>
          <cell r="H806" t="str">
            <v>EM&amp;V_01</v>
          </cell>
        </row>
        <row r="807">
          <cell r="C807">
            <v>8108467</v>
          </cell>
          <cell r="D807" t="str">
            <v>M&amp;E-NRS TOU 2011 EX-P &amp; 2012-22 EX-A LI</v>
          </cell>
          <cell r="E807">
            <v>13768</v>
          </cell>
          <cell r="F807" t="str">
            <v>EM&amp;V</v>
          </cell>
          <cell r="G807" t="str">
            <v>DREBA2009-11</v>
          </cell>
          <cell r="H807" t="str">
            <v>EM&amp;V_01</v>
          </cell>
        </row>
        <row r="808">
          <cell r="C808">
            <v>8108468</v>
          </cell>
          <cell r="D808" t="str">
            <v>M&amp;E-NRS DR ENROLLMENT FORECAST 2012-22</v>
          </cell>
          <cell r="E808">
            <v>13768</v>
          </cell>
          <cell r="F808" t="str">
            <v>EM&amp;V</v>
          </cell>
          <cell r="G808" t="str">
            <v>DREBA2009-11</v>
          </cell>
          <cell r="H808" t="str">
            <v>EM&amp;V_01</v>
          </cell>
        </row>
        <row r="809">
          <cell r="C809">
            <v>8108469</v>
          </cell>
          <cell r="D809" t="str">
            <v>M&amp;E-PROGRAM MGMT</v>
          </cell>
          <cell r="E809">
            <v>13768</v>
          </cell>
          <cell r="F809" t="str">
            <v>EM&amp;V</v>
          </cell>
          <cell r="G809" t="str">
            <v>DREBA2009-11</v>
          </cell>
          <cell r="H809" t="str">
            <v>EM&amp;V_01</v>
          </cell>
        </row>
        <row r="810">
          <cell r="C810">
            <v>8115684</v>
          </cell>
          <cell r="D810" t="str">
            <v>DREBA2012-14AGGR MAN PFO-10847-A</v>
          </cell>
          <cell r="E810">
            <v>10847</v>
          </cell>
          <cell r="F810" t="str">
            <v>Emerging Markets - Demand Response</v>
          </cell>
          <cell r="G810" t="str">
            <v>DREBA2012-14</v>
          </cell>
          <cell r="H810" t="str">
            <v>AGGR MAN PFO</v>
          </cell>
        </row>
        <row r="811">
          <cell r="C811">
            <v>8115685</v>
          </cell>
          <cell r="D811" t="str">
            <v>DREBA2012-14AGGR MAN PFO-12835-A</v>
          </cell>
          <cell r="E811">
            <v>12835</v>
          </cell>
          <cell r="F811" t="str">
            <v>Demand Response Operations</v>
          </cell>
          <cell r="G811" t="str">
            <v>DREBA2012-14</v>
          </cell>
          <cell r="H811" t="str">
            <v>AGGR MAN PFO</v>
          </cell>
        </row>
        <row r="812">
          <cell r="C812">
            <v>8115686</v>
          </cell>
          <cell r="D812" t="str">
            <v>DREBA2012-14AGGR MAN PFO-13636-A</v>
          </cell>
          <cell r="E812">
            <v>13636</v>
          </cell>
          <cell r="F812" t="str">
            <v>Portfolio Data &amp; Analysis/SHIN</v>
          </cell>
          <cell r="G812" t="str">
            <v>DREBA2012-14</v>
          </cell>
          <cell r="H812" t="str">
            <v>AGGR MAN PFO</v>
          </cell>
        </row>
        <row r="813">
          <cell r="C813">
            <v>8115687</v>
          </cell>
          <cell r="D813" t="str">
            <v>DREBA2012-14AGGR MAN PFO-13723-A</v>
          </cell>
          <cell r="E813">
            <v>13723</v>
          </cell>
          <cell r="F813" t="str">
            <v>Policy Planning</v>
          </cell>
          <cell r="G813" t="str">
            <v>DREBA2012-14</v>
          </cell>
          <cell r="H813" t="str">
            <v>AGGR MAN PFO</v>
          </cell>
        </row>
        <row r="814">
          <cell r="C814">
            <v>8115688</v>
          </cell>
          <cell r="D814" t="str">
            <v>DREBA2012-14AGGR MAN PFO-13973-A</v>
          </cell>
          <cell r="E814">
            <v>13973</v>
          </cell>
          <cell r="F814" t="str">
            <v>Business System Administration</v>
          </cell>
          <cell r="G814" t="str">
            <v>DREBA2012-14</v>
          </cell>
          <cell r="H814" t="str">
            <v>AGGR MAN PFO</v>
          </cell>
        </row>
        <row r="815">
          <cell r="C815">
            <v>8115689</v>
          </cell>
          <cell r="D815" t="str">
            <v>DREBA2012-14AGGR MAN PFO-14045-A</v>
          </cell>
          <cell r="E815">
            <v>14045</v>
          </cell>
          <cell r="F815" t="str">
            <v>Policy Implementation &amp; Reporting</v>
          </cell>
          <cell r="G815" t="str">
            <v>DREBA2012-14</v>
          </cell>
          <cell r="H815" t="str">
            <v>AGGR MAN PFO</v>
          </cell>
        </row>
        <row r="816">
          <cell r="C816">
            <v>8115690</v>
          </cell>
          <cell r="D816" t="str">
            <v>DREBA2012-14AGGR MAN PFO-14714-A</v>
          </cell>
          <cell r="E816">
            <v>14714</v>
          </cell>
          <cell r="F816" t="str">
            <v>Operations Support</v>
          </cell>
          <cell r="G816" t="str">
            <v>DREBA2012-14</v>
          </cell>
          <cell r="H816" t="str">
            <v>AGGR MAN PFO</v>
          </cell>
        </row>
        <row r="817">
          <cell r="C817">
            <v>8115691</v>
          </cell>
          <cell r="D817" t="str">
            <v>DREBA2012-14AUTO DR-10847-A</v>
          </cell>
          <cell r="E817">
            <v>10847</v>
          </cell>
          <cell r="F817" t="str">
            <v>Emerging Markets - Demand Response</v>
          </cell>
          <cell r="G817" t="str">
            <v>DREBA2012-14</v>
          </cell>
          <cell r="H817" t="str">
            <v>AUTO DR</v>
          </cell>
        </row>
        <row r="818">
          <cell r="C818">
            <v>8115692</v>
          </cell>
          <cell r="D818" t="str">
            <v>DREBA2012-14AUTO DR-13636-A</v>
          </cell>
          <cell r="E818">
            <v>13636</v>
          </cell>
          <cell r="F818" t="str">
            <v>Portfolio Data &amp; Analysis/SHIN</v>
          </cell>
          <cell r="G818" t="str">
            <v>DREBA2012-14</v>
          </cell>
          <cell r="H818" t="str">
            <v>AUTO DR</v>
          </cell>
        </row>
        <row r="819">
          <cell r="C819">
            <v>8115693</v>
          </cell>
          <cell r="D819" t="str">
            <v>DREBA2012-14AUTO DR-13701-A</v>
          </cell>
          <cell r="E819">
            <v>13701</v>
          </cell>
          <cell r="F819" t="str">
            <v>CES Economic Modeling</v>
          </cell>
          <cell r="G819" t="str">
            <v>DREBA2012-14</v>
          </cell>
          <cell r="H819" t="str">
            <v>AUTO DR</v>
          </cell>
        </row>
        <row r="820">
          <cell r="C820">
            <v>8115694</v>
          </cell>
          <cell r="D820" t="str">
            <v>DREBA2012-14AUTO DR-13723-A</v>
          </cell>
          <cell r="E820">
            <v>13723</v>
          </cell>
          <cell r="F820" t="str">
            <v>Policy Planning</v>
          </cell>
          <cell r="G820" t="str">
            <v>DREBA2012-14</v>
          </cell>
          <cell r="H820" t="str">
            <v>AUTO DR</v>
          </cell>
        </row>
        <row r="821">
          <cell r="C821">
            <v>8115695</v>
          </cell>
          <cell r="D821" t="str">
            <v>DREBA2012-14AUTO DR-13983-A</v>
          </cell>
          <cell r="E821">
            <v>13983</v>
          </cell>
          <cell r="F821" t="str">
            <v>Emerging Information Products &amp; Platform</v>
          </cell>
          <cell r="G821" t="str">
            <v>DREBA2012-14</v>
          </cell>
          <cell r="H821" t="str">
            <v>AUTO DR</v>
          </cell>
        </row>
        <row r="822">
          <cell r="C822">
            <v>8115696</v>
          </cell>
          <cell r="D822" t="str">
            <v>DREBA2012-14AUTO DR-13988-A</v>
          </cell>
          <cell r="E822">
            <v>13988</v>
          </cell>
          <cell r="F822" t="str">
            <v>Product Lifecycle, Lifecycle &amp; Road Map</v>
          </cell>
          <cell r="G822" t="str">
            <v>DREBA2012-14</v>
          </cell>
          <cell r="H822" t="str">
            <v>AUTO DR</v>
          </cell>
        </row>
        <row r="823">
          <cell r="C823">
            <v>8115697</v>
          </cell>
          <cell r="D823" t="str">
            <v>DREBA2012-14AUTO DR-14045-A</v>
          </cell>
          <cell r="E823">
            <v>14045</v>
          </cell>
          <cell r="F823" t="str">
            <v>Policy Implementation &amp; Reporting</v>
          </cell>
          <cell r="G823" t="str">
            <v>DREBA2012-14</v>
          </cell>
          <cell r="H823" t="str">
            <v>AUTO DR</v>
          </cell>
        </row>
        <row r="824">
          <cell r="C824">
            <v>8115698</v>
          </cell>
          <cell r="D824" t="str">
            <v>DREBA2012-14BASEINTERRUP-10847-A</v>
          </cell>
          <cell r="E824">
            <v>10847</v>
          </cell>
          <cell r="F824" t="str">
            <v>Emerging Markets - Demand Response</v>
          </cell>
          <cell r="G824" t="str">
            <v>DREBA2012-14</v>
          </cell>
          <cell r="H824" t="str">
            <v>BASEINTERRUP</v>
          </cell>
        </row>
        <row r="825">
          <cell r="C825">
            <v>8115699</v>
          </cell>
          <cell r="D825" t="str">
            <v>DREBA2012-14BASEINTERRUP-13636-A</v>
          </cell>
          <cell r="E825">
            <v>13636</v>
          </cell>
          <cell r="F825" t="str">
            <v>Portfolio Data &amp; Analysis/SHIN</v>
          </cell>
          <cell r="G825" t="str">
            <v>DREBA2012-14</v>
          </cell>
          <cell r="H825" t="str">
            <v>BASEINTERRUP</v>
          </cell>
        </row>
        <row r="826">
          <cell r="C826">
            <v>8115700</v>
          </cell>
          <cell r="D826" t="str">
            <v>DREBA2012-14BASEINTERRUP-13701-A</v>
          </cell>
          <cell r="E826">
            <v>13701</v>
          </cell>
          <cell r="F826" t="str">
            <v>CES Economic Modeling</v>
          </cell>
          <cell r="G826" t="str">
            <v>DREBA2012-14</v>
          </cell>
          <cell r="H826" t="str">
            <v>BASEINTERRUP</v>
          </cell>
        </row>
        <row r="827">
          <cell r="C827">
            <v>8115701</v>
          </cell>
          <cell r="D827" t="str">
            <v>DREBA2012-14BASEINTERRUP-13723-A</v>
          </cell>
          <cell r="E827">
            <v>13723</v>
          </cell>
          <cell r="F827" t="str">
            <v>Policy Planning</v>
          </cell>
          <cell r="G827" t="str">
            <v>DREBA2012-14</v>
          </cell>
          <cell r="H827" t="str">
            <v>BASEINTERRUP</v>
          </cell>
        </row>
        <row r="828">
          <cell r="C828">
            <v>8115702</v>
          </cell>
          <cell r="D828" t="str">
            <v>DREBA2012-14BASEINTERRUP-13983-A</v>
          </cell>
          <cell r="E828">
            <v>13983</v>
          </cell>
          <cell r="F828" t="str">
            <v>Emerging Information Products &amp; Platform</v>
          </cell>
          <cell r="G828" t="str">
            <v>DREBA2012-14</v>
          </cell>
          <cell r="H828" t="str">
            <v>BASEINTERRUP</v>
          </cell>
        </row>
        <row r="829">
          <cell r="C829">
            <v>8115703</v>
          </cell>
          <cell r="D829" t="str">
            <v>DREBA2012-14BASEINTERRUP-13988-A</v>
          </cell>
          <cell r="E829">
            <v>13988</v>
          </cell>
          <cell r="F829" t="str">
            <v>Product Lifecycle, Lifecycle &amp; Road Map</v>
          </cell>
          <cell r="G829" t="str">
            <v>DREBA2012-14</v>
          </cell>
          <cell r="H829" t="str">
            <v>BASEINTERRUP</v>
          </cell>
        </row>
        <row r="830">
          <cell r="C830">
            <v>8115704</v>
          </cell>
          <cell r="D830" t="str">
            <v>DREBA2012-14BASEINTERRUP-14045-A</v>
          </cell>
          <cell r="E830">
            <v>14045</v>
          </cell>
          <cell r="F830" t="str">
            <v>Policy Implementation &amp; Reporting</v>
          </cell>
          <cell r="G830" t="str">
            <v>DREBA2012-14</v>
          </cell>
          <cell r="H830" t="str">
            <v>BASEINTERRUP</v>
          </cell>
        </row>
        <row r="831">
          <cell r="C831">
            <v>8115705</v>
          </cell>
          <cell r="D831" t="str">
            <v>DREBA2012-14C&amp;I INTM RSC-10847-A</v>
          </cell>
          <cell r="E831">
            <v>10847</v>
          </cell>
          <cell r="F831" t="str">
            <v>Emerging Markets - Demand Response</v>
          </cell>
          <cell r="G831" t="str">
            <v>DREBA2012-14</v>
          </cell>
          <cell r="H831" t="str">
            <v>C&amp;I INTM RSC</v>
          </cell>
        </row>
        <row r="832">
          <cell r="C832">
            <v>8115706</v>
          </cell>
          <cell r="D832" t="str">
            <v>DREBA2012-14C&amp;I INTM RSC-13636-A</v>
          </cell>
          <cell r="E832">
            <v>13636</v>
          </cell>
          <cell r="F832" t="str">
            <v>Portfolio Data &amp; Analysis/SHIN</v>
          </cell>
          <cell r="G832" t="str">
            <v>DREBA2012-14</v>
          </cell>
          <cell r="H832" t="str">
            <v>C&amp;I INTM RSC</v>
          </cell>
        </row>
        <row r="833">
          <cell r="C833">
            <v>8115707</v>
          </cell>
          <cell r="D833" t="str">
            <v>DREBA2012-14C&amp;I INTM RSC-13701-A</v>
          </cell>
          <cell r="E833">
            <v>13701</v>
          </cell>
          <cell r="F833" t="str">
            <v>CES Economic Modeling</v>
          </cell>
          <cell r="G833" t="str">
            <v>DREBA2012-14</v>
          </cell>
          <cell r="H833" t="str">
            <v>C&amp;I INTM RSC</v>
          </cell>
        </row>
        <row r="834">
          <cell r="C834">
            <v>8115708</v>
          </cell>
          <cell r="D834" t="str">
            <v>DREBA2012-14C&amp;I INTM RSC-13723-A</v>
          </cell>
          <cell r="E834">
            <v>13723</v>
          </cell>
          <cell r="F834" t="str">
            <v>Policy Planning</v>
          </cell>
          <cell r="G834" t="str">
            <v>DREBA2012-14</v>
          </cell>
          <cell r="H834" t="str">
            <v>C&amp;I INTM RSC</v>
          </cell>
        </row>
        <row r="835">
          <cell r="C835">
            <v>8115709</v>
          </cell>
          <cell r="D835" t="str">
            <v>DREBA2012-14C&amp;I INTM RSC-13983-A</v>
          </cell>
          <cell r="E835">
            <v>13983</v>
          </cell>
          <cell r="F835" t="str">
            <v>Emerging Information Products &amp; Platform</v>
          </cell>
          <cell r="G835" t="str">
            <v>DREBA2012-14</v>
          </cell>
          <cell r="H835" t="str">
            <v>C&amp;I INTM RSC</v>
          </cell>
        </row>
        <row r="836">
          <cell r="C836">
            <v>8115710</v>
          </cell>
          <cell r="D836" t="str">
            <v>DREBA2012-14C&amp;I INTM RSC-13988-A</v>
          </cell>
          <cell r="E836">
            <v>13988</v>
          </cell>
          <cell r="F836" t="str">
            <v>Product Lifecycle, Lifecycle &amp; Road Map</v>
          </cell>
          <cell r="G836" t="str">
            <v>DREBA2012-14</v>
          </cell>
          <cell r="H836" t="str">
            <v>C&amp;I INTM RSC</v>
          </cell>
        </row>
        <row r="837">
          <cell r="C837">
            <v>8115711</v>
          </cell>
          <cell r="D837" t="str">
            <v>DREBA2012-14CAPACIT BIDD-10847-A</v>
          </cell>
          <cell r="E837">
            <v>10847</v>
          </cell>
          <cell r="F837" t="str">
            <v>Emerging Markets - Demand Response</v>
          </cell>
          <cell r="G837" t="str">
            <v>DREBA2012-14</v>
          </cell>
          <cell r="H837" t="str">
            <v>CAPACIT BIDD</v>
          </cell>
        </row>
        <row r="838">
          <cell r="C838">
            <v>8115712</v>
          </cell>
          <cell r="D838" t="str">
            <v>DREBA2012-14CAPACIT BIDD-12835-A</v>
          </cell>
          <cell r="E838">
            <v>12835</v>
          </cell>
          <cell r="F838" t="str">
            <v>Demand Response Operations</v>
          </cell>
          <cell r="G838" t="str">
            <v>DREBA2012-14</v>
          </cell>
          <cell r="H838" t="str">
            <v>CAPACIT BIDD</v>
          </cell>
        </row>
        <row r="839">
          <cell r="C839">
            <v>8115713</v>
          </cell>
          <cell r="D839" t="str">
            <v>DREBA2012-14CAPACIT BIDD-13636-A</v>
          </cell>
          <cell r="E839">
            <v>13636</v>
          </cell>
          <cell r="F839" t="str">
            <v>Portfolio Data &amp; Analysis/SHIN</v>
          </cell>
          <cell r="G839" t="str">
            <v>DREBA2012-14</v>
          </cell>
          <cell r="H839" t="str">
            <v>CAPACIT BIDD</v>
          </cell>
        </row>
        <row r="840">
          <cell r="C840">
            <v>8115714</v>
          </cell>
          <cell r="D840" t="str">
            <v>DREBA2012-14CAPACIT BIDD-13723-A</v>
          </cell>
          <cell r="E840">
            <v>13723</v>
          </cell>
          <cell r="F840" t="str">
            <v>Policy Planning</v>
          </cell>
          <cell r="G840" t="str">
            <v>DREBA2012-14</v>
          </cell>
          <cell r="H840" t="str">
            <v>CAPACIT BIDD</v>
          </cell>
        </row>
        <row r="841">
          <cell r="C841">
            <v>8115715</v>
          </cell>
          <cell r="D841" t="str">
            <v>DREBA2012-14CAPACIT BIDD-13973-A</v>
          </cell>
          <cell r="E841">
            <v>13973</v>
          </cell>
          <cell r="F841" t="str">
            <v>Business System Administration</v>
          </cell>
          <cell r="G841" t="str">
            <v>DREBA2012-14</v>
          </cell>
          <cell r="H841" t="str">
            <v>CAPACIT BIDD</v>
          </cell>
        </row>
        <row r="842">
          <cell r="C842">
            <v>8115716</v>
          </cell>
          <cell r="D842" t="str">
            <v>DREBA2012-14CAPACIT BIDD-14045-A</v>
          </cell>
          <cell r="E842">
            <v>14045</v>
          </cell>
          <cell r="F842" t="str">
            <v>Policy Implementation &amp; Reporting</v>
          </cell>
          <cell r="G842" t="str">
            <v>DREBA2012-14</v>
          </cell>
          <cell r="H842" t="str">
            <v>CAPACIT BIDD</v>
          </cell>
        </row>
        <row r="843">
          <cell r="C843">
            <v>8115717</v>
          </cell>
          <cell r="D843" t="str">
            <v>DREBA2012-14CAPACIT BIDD-14714-A</v>
          </cell>
          <cell r="E843">
            <v>14714</v>
          </cell>
          <cell r="F843" t="str">
            <v>Operations Support</v>
          </cell>
          <cell r="G843" t="str">
            <v>DREBA2012-14</v>
          </cell>
          <cell r="H843" t="str">
            <v>CAPACIT BIDD</v>
          </cell>
        </row>
        <row r="844">
          <cell r="C844">
            <v>8115718</v>
          </cell>
          <cell r="D844" t="str">
            <v>DREBA2012-14DEMAND BIDD-10847-A</v>
          </cell>
          <cell r="E844">
            <v>10847</v>
          </cell>
          <cell r="F844" t="str">
            <v>Emerging Markets - Demand Response</v>
          </cell>
          <cell r="G844" t="str">
            <v>DREBA2012-14</v>
          </cell>
          <cell r="H844" t="str">
            <v>DEMAND BIDD</v>
          </cell>
        </row>
        <row r="845">
          <cell r="C845">
            <v>8115719</v>
          </cell>
          <cell r="D845" t="str">
            <v>DREBA2012-14DEMAND BIDD-13636-A</v>
          </cell>
          <cell r="E845">
            <v>13636</v>
          </cell>
          <cell r="F845" t="str">
            <v>Portfolio Data &amp; Analysis/SHIN</v>
          </cell>
          <cell r="G845" t="str">
            <v>DREBA2012-14</v>
          </cell>
          <cell r="H845" t="str">
            <v>DEMAND BIDD</v>
          </cell>
        </row>
        <row r="846">
          <cell r="C846">
            <v>8115720</v>
          </cell>
          <cell r="D846" t="str">
            <v>DREBA2012-14DEMAND BIDD-13701-A</v>
          </cell>
          <cell r="E846">
            <v>13701</v>
          </cell>
          <cell r="F846" t="str">
            <v>CES Economic Modeling</v>
          </cell>
          <cell r="G846" t="str">
            <v>DREBA2012-14</v>
          </cell>
          <cell r="H846" t="str">
            <v>DEMAND BIDD</v>
          </cell>
        </row>
        <row r="847">
          <cell r="C847">
            <v>8115721</v>
          </cell>
          <cell r="D847" t="str">
            <v>DREBA2012-14DEMAND BIDD-13723-A</v>
          </cell>
          <cell r="E847">
            <v>13723</v>
          </cell>
          <cell r="F847" t="str">
            <v>Policy Planning</v>
          </cell>
          <cell r="G847" t="str">
            <v>DREBA2012-14</v>
          </cell>
          <cell r="H847" t="str">
            <v>DEMAND BIDD</v>
          </cell>
        </row>
        <row r="848">
          <cell r="C848">
            <v>8115722</v>
          </cell>
          <cell r="D848" t="str">
            <v>DREBA2012-14DEMAND BIDD-13983-A</v>
          </cell>
          <cell r="E848">
            <v>13983</v>
          </cell>
          <cell r="F848" t="str">
            <v>Emerging Information Products &amp; Platform</v>
          </cell>
          <cell r="G848" t="str">
            <v>DREBA2012-14</v>
          </cell>
          <cell r="H848" t="str">
            <v>DEMAND BIDD</v>
          </cell>
        </row>
        <row r="849">
          <cell r="C849">
            <v>8115723</v>
          </cell>
          <cell r="D849" t="str">
            <v>DREBA2012-14DEMAND BIDD-13988-A</v>
          </cell>
          <cell r="E849">
            <v>13988</v>
          </cell>
          <cell r="F849" t="str">
            <v>Product Lifecycle, Lifecycle &amp; Road Map</v>
          </cell>
          <cell r="G849" t="str">
            <v>DREBA2012-14</v>
          </cell>
          <cell r="H849" t="str">
            <v>DEMAND BIDD</v>
          </cell>
        </row>
        <row r="850">
          <cell r="C850">
            <v>8115724</v>
          </cell>
          <cell r="D850" t="str">
            <v>DREBA2012-14DEMAND BIDD-14045-A</v>
          </cell>
          <cell r="E850">
            <v>14045</v>
          </cell>
          <cell r="F850" t="str">
            <v>Policy Implementation &amp; Reporting</v>
          </cell>
          <cell r="G850" t="str">
            <v>DREBA2012-14</v>
          </cell>
          <cell r="H850" t="str">
            <v>DEMAND BIDD</v>
          </cell>
        </row>
        <row r="851">
          <cell r="C851">
            <v>8115725</v>
          </cell>
          <cell r="D851" t="str">
            <v>DREBA2012-14DR CORE E&amp;T-11003-A</v>
          </cell>
          <cell r="E851">
            <v>11003</v>
          </cell>
          <cell r="F851" t="str">
            <v>Sales &amp; Service North Coast</v>
          </cell>
          <cell r="G851" t="str">
            <v>DREBA2012-14</v>
          </cell>
          <cell r="H851" t="str">
            <v>DR CORE E&amp;T</v>
          </cell>
        </row>
        <row r="852">
          <cell r="C852">
            <v>8115726</v>
          </cell>
          <cell r="D852" t="str">
            <v>DREBA2012-14DR CORE E&amp;T-11018-A</v>
          </cell>
          <cell r="E852">
            <v>11018</v>
          </cell>
          <cell r="F852" t="str">
            <v>Sales &amp; Service San Jose</v>
          </cell>
          <cell r="G852" t="str">
            <v>DREBA2012-14</v>
          </cell>
          <cell r="H852" t="str">
            <v>DR CORE E&amp;T</v>
          </cell>
        </row>
        <row r="853">
          <cell r="C853">
            <v>8115727</v>
          </cell>
          <cell r="D853" t="str">
            <v>DREBA2012-14DR CORE E&amp;T-11030-A</v>
          </cell>
          <cell r="E853">
            <v>11030</v>
          </cell>
          <cell r="F853" t="str">
            <v>Sales &amp; Service Area 6 North</v>
          </cell>
          <cell r="G853" t="str">
            <v>DREBA2012-14</v>
          </cell>
          <cell r="H853" t="str">
            <v>DR CORE E&amp;T</v>
          </cell>
        </row>
        <row r="854">
          <cell r="C854">
            <v>8115728</v>
          </cell>
          <cell r="D854" t="str">
            <v>DREBA2012-14DR CORE E&amp;T-11041-A</v>
          </cell>
          <cell r="E854">
            <v>11041</v>
          </cell>
          <cell r="F854" t="str">
            <v>Sales &amp; Service Area 6 - Sac/Sierra</v>
          </cell>
          <cell r="G854" t="str">
            <v>DREBA2012-14</v>
          </cell>
          <cell r="H854" t="str">
            <v>DR CORE E&amp;T</v>
          </cell>
        </row>
        <row r="855">
          <cell r="C855">
            <v>8115729</v>
          </cell>
          <cell r="D855" t="str">
            <v>DREBA2012-14DR CORE E&amp;T-11081-A</v>
          </cell>
          <cell r="E855">
            <v>11081</v>
          </cell>
          <cell r="F855" t="str">
            <v>Sales &amp; Service Fresno</v>
          </cell>
          <cell r="G855" t="str">
            <v>DREBA2012-14</v>
          </cell>
          <cell r="H855" t="str">
            <v>DR CORE E&amp;T</v>
          </cell>
        </row>
        <row r="856">
          <cell r="C856">
            <v>8115730</v>
          </cell>
          <cell r="D856" t="str">
            <v>DREBA2012-14DR CORE E&amp;T-11086-A</v>
          </cell>
          <cell r="E856">
            <v>11086</v>
          </cell>
          <cell r="F856" t="str">
            <v>Sales &amp; Service Kern</v>
          </cell>
          <cell r="G856" t="str">
            <v>DREBA2012-14</v>
          </cell>
          <cell r="H856" t="str">
            <v>DR CORE E&amp;T</v>
          </cell>
        </row>
        <row r="857">
          <cell r="C857">
            <v>8115731</v>
          </cell>
          <cell r="D857" t="str">
            <v>DREBA2012-14DR CORE E&amp;T-11095-A</v>
          </cell>
          <cell r="E857">
            <v>11095</v>
          </cell>
          <cell r="F857" t="str">
            <v>Sales &amp; Service Area 5-Stockton/Yosemite</v>
          </cell>
          <cell r="G857" t="str">
            <v>DREBA2012-14</v>
          </cell>
          <cell r="H857" t="str">
            <v>DR CORE E&amp;T</v>
          </cell>
        </row>
        <row r="858">
          <cell r="C858">
            <v>8115732</v>
          </cell>
          <cell r="D858" t="str">
            <v>DREBA2012-14DR CORE E&amp;T-11114-A</v>
          </cell>
          <cell r="E858">
            <v>11114</v>
          </cell>
          <cell r="F858" t="str">
            <v>Sales  Operations</v>
          </cell>
          <cell r="G858" t="str">
            <v>DREBA2012-14</v>
          </cell>
          <cell r="H858" t="str">
            <v>DR CORE E&amp;T</v>
          </cell>
        </row>
        <row r="859">
          <cell r="C859">
            <v>8115733</v>
          </cell>
          <cell r="D859" t="str">
            <v>DREBA2012-14DR CORE E&amp;T-11696-A</v>
          </cell>
          <cell r="E859">
            <v>11696</v>
          </cell>
          <cell r="F859" t="str">
            <v>Sales &amp; Service Area 2</v>
          </cell>
          <cell r="G859" t="str">
            <v>DREBA2012-14</v>
          </cell>
          <cell r="H859" t="str">
            <v>DR CORE E&amp;T</v>
          </cell>
        </row>
        <row r="860">
          <cell r="C860">
            <v>8115734</v>
          </cell>
          <cell r="D860" t="str">
            <v>DREBA2012-14DR CORE E&amp;T-11764-A</v>
          </cell>
          <cell r="E860">
            <v>11764</v>
          </cell>
          <cell r="F860" t="str">
            <v>Sales &amp; Service Area 1 - SF/PN</v>
          </cell>
          <cell r="G860" t="str">
            <v>DREBA2012-14</v>
          </cell>
          <cell r="H860" t="str">
            <v>DR CORE E&amp;T</v>
          </cell>
        </row>
        <row r="861">
          <cell r="C861">
            <v>8115735</v>
          </cell>
          <cell r="D861" t="str">
            <v>DREBA2012-14DR CORE E&amp;T-12866-A</v>
          </cell>
          <cell r="E861">
            <v>12866</v>
          </cell>
          <cell r="F861" t="str">
            <v>Fed/State/Ind SAM</v>
          </cell>
          <cell r="G861" t="str">
            <v>DREBA2012-14</v>
          </cell>
          <cell r="H861" t="str">
            <v>DR CORE E&amp;T</v>
          </cell>
        </row>
        <row r="862">
          <cell r="C862">
            <v>8115736</v>
          </cell>
          <cell r="D862" t="str">
            <v>DREBA2012-14DR CORE E&amp;T-13636-A</v>
          </cell>
          <cell r="E862">
            <v>13636</v>
          </cell>
          <cell r="F862" t="str">
            <v>Portfolio Data &amp; Analysis/SHIN</v>
          </cell>
          <cell r="G862" t="str">
            <v>DREBA2012-14</v>
          </cell>
          <cell r="H862" t="str">
            <v>DR CORE E&amp;T</v>
          </cell>
        </row>
        <row r="863">
          <cell r="C863">
            <v>8115737</v>
          </cell>
          <cell r="D863" t="str">
            <v>DREBA2012-14DR CORE E&amp;T-13678-A</v>
          </cell>
          <cell r="E863">
            <v>13678</v>
          </cell>
          <cell r="F863" t="str">
            <v>Large Business: Govt, Com, AG</v>
          </cell>
          <cell r="G863" t="str">
            <v>DREBA2012-14</v>
          </cell>
          <cell r="H863" t="str">
            <v>DR CORE E&amp;T</v>
          </cell>
        </row>
        <row r="864">
          <cell r="C864">
            <v>8115738</v>
          </cell>
          <cell r="D864" t="str">
            <v>DREBA2012-14DR CORE E&amp;T-13723-A</v>
          </cell>
          <cell r="E864">
            <v>13723</v>
          </cell>
          <cell r="F864" t="str">
            <v>Policy Planning</v>
          </cell>
          <cell r="G864" t="str">
            <v>DREBA2012-14</v>
          </cell>
          <cell r="H864" t="str">
            <v>DR CORE E&amp;T</v>
          </cell>
        </row>
        <row r="865">
          <cell r="C865">
            <v>8115739</v>
          </cell>
          <cell r="D865" t="str">
            <v>DREBA2012-14DR CORE E&amp;T-13760-A</v>
          </cell>
          <cell r="E865">
            <v>13760</v>
          </cell>
          <cell r="F865" t="str">
            <v>Marketing Ops, Small Medium Business</v>
          </cell>
          <cell r="G865" t="str">
            <v>DREBA2012-14</v>
          </cell>
          <cell r="H865" t="str">
            <v>DR CORE E&amp;T</v>
          </cell>
        </row>
        <row r="866">
          <cell r="C866">
            <v>8115740</v>
          </cell>
          <cell r="D866" t="str">
            <v>DREBA2012-14DR CORE E&amp;T-13840-A</v>
          </cell>
          <cell r="E866">
            <v>13840</v>
          </cell>
          <cell r="F866" t="str">
            <v>Solut Mktg - Residential</v>
          </cell>
          <cell r="G866" t="str">
            <v>DREBA2012-14</v>
          </cell>
          <cell r="H866" t="str">
            <v>DR CORE E&amp;T</v>
          </cell>
        </row>
        <row r="867">
          <cell r="C867">
            <v>8115741</v>
          </cell>
          <cell r="D867" t="str">
            <v>DREBA2012-14DR CORE E&amp;T-13984-A</v>
          </cell>
          <cell r="E867">
            <v>13984</v>
          </cell>
          <cell r="F867" t="str">
            <v>Customer Insight &amp; Strategy Director</v>
          </cell>
          <cell r="G867" t="str">
            <v>DREBA2012-14</v>
          </cell>
          <cell r="H867" t="str">
            <v>DR CORE E&amp;T</v>
          </cell>
        </row>
        <row r="868">
          <cell r="C868">
            <v>8115742</v>
          </cell>
          <cell r="D868" t="str">
            <v>DREBA2012-14DR CORE E&amp;T-14710-A</v>
          </cell>
          <cell r="E868">
            <v>14710</v>
          </cell>
          <cell r="F868" t="str">
            <v>Small Medium Bus Energy Solution &amp; Svc</v>
          </cell>
          <cell r="G868" t="str">
            <v>DREBA2012-14</v>
          </cell>
          <cell r="H868" t="str">
            <v>DR CORE E&amp;T</v>
          </cell>
        </row>
        <row r="869">
          <cell r="C869">
            <v>8115743</v>
          </cell>
          <cell r="D869" t="str">
            <v>DREBA2012-14DR CORE E&amp;T-14712-A</v>
          </cell>
          <cell r="E869">
            <v>14712</v>
          </cell>
          <cell r="F869" t="str">
            <v>Post-Sales Support</v>
          </cell>
          <cell r="G869" t="str">
            <v>DREBA2012-14</v>
          </cell>
          <cell r="H869" t="str">
            <v>DR CORE E&amp;T</v>
          </cell>
        </row>
        <row r="870">
          <cell r="C870">
            <v>8115744</v>
          </cell>
          <cell r="D870" t="str">
            <v>DREBA2012-14DR CORE MKT-11003-A</v>
          </cell>
          <cell r="E870">
            <v>11003</v>
          </cell>
          <cell r="F870" t="str">
            <v>Sales &amp; Service North Coast</v>
          </cell>
          <cell r="G870" t="str">
            <v>DREBA2012-14</v>
          </cell>
          <cell r="H870" t="str">
            <v>DR CORE MKT</v>
          </cell>
        </row>
        <row r="871">
          <cell r="C871">
            <v>8115745</v>
          </cell>
          <cell r="D871" t="str">
            <v>DREBA2012-14DR CORE MKT-11018-A</v>
          </cell>
          <cell r="E871">
            <v>11018</v>
          </cell>
          <cell r="F871" t="str">
            <v>Sales &amp; Service San Jose</v>
          </cell>
          <cell r="G871" t="str">
            <v>DREBA2012-14</v>
          </cell>
          <cell r="H871" t="str">
            <v>DR CORE MKT</v>
          </cell>
        </row>
        <row r="872">
          <cell r="C872">
            <v>8115746</v>
          </cell>
          <cell r="D872" t="str">
            <v>DREBA2012-14DR CORE MKT-11030-A</v>
          </cell>
          <cell r="E872">
            <v>11030</v>
          </cell>
          <cell r="F872" t="str">
            <v>Sales &amp; Service Area 6 North</v>
          </cell>
          <cell r="G872" t="str">
            <v>DREBA2012-14</v>
          </cell>
          <cell r="H872" t="str">
            <v>DR CORE MKT</v>
          </cell>
        </row>
        <row r="873">
          <cell r="C873">
            <v>8115747</v>
          </cell>
          <cell r="D873" t="str">
            <v>DREBA2012-14DR CORE MKT-11041-A</v>
          </cell>
          <cell r="E873">
            <v>11041</v>
          </cell>
          <cell r="F873" t="str">
            <v>Sales &amp; Service Area 6 - Sac/Sierra</v>
          </cell>
          <cell r="G873" t="str">
            <v>DREBA2012-14</v>
          </cell>
          <cell r="H873" t="str">
            <v>DR CORE MKT</v>
          </cell>
        </row>
        <row r="874">
          <cell r="C874">
            <v>8115748</v>
          </cell>
          <cell r="D874" t="str">
            <v>DREBA2012-14DR CORE MKT-11081-A</v>
          </cell>
          <cell r="E874">
            <v>11081</v>
          </cell>
          <cell r="F874" t="str">
            <v>Sales &amp; Service Fresno</v>
          </cell>
          <cell r="G874" t="str">
            <v>DREBA2012-14</v>
          </cell>
          <cell r="H874" t="str">
            <v>DR CORE MKT</v>
          </cell>
        </row>
        <row r="875">
          <cell r="C875">
            <v>8115749</v>
          </cell>
          <cell r="D875" t="str">
            <v>DREBA2012-14DR CORE MKT-11086-A</v>
          </cell>
          <cell r="E875">
            <v>11086</v>
          </cell>
          <cell r="F875" t="str">
            <v>Sales &amp; Service Kern</v>
          </cell>
          <cell r="G875" t="str">
            <v>DREBA2012-14</v>
          </cell>
          <cell r="H875" t="str">
            <v>DR CORE MKT</v>
          </cell>
        </row>
        <row r="876">
          <cell r="C876">
            <v>8115750</v>
          </cell>
          <cell r="D876" t="str">
            <v>DREBA2012-14DR CORE MKT-11095-A</v>
          </cell>
          <cell r="E876">
            <v>11095</v>
          </cell>
          <cell r="F876" t="str">
            <v>Sales &amp; Service Area 5-Stockton/Yosemite</v>
          </cell>
          <cell r="G876" t="str">
            <v>DREBA2012-14</v>
          </cell>
          <cell r="H876" t="str">
            <v>DR CORE MKT</v>
          </cell>
        </row>
        <row r="877">
          <cell r="C877">
            <v>8115751</v>
          </cell>
          <cell r="D877" t="str">
            <v>DREBA2012-14DR CORE MKT-11114-A</v>
          </cell>
          <cell r="E877">
            <v>11114</v>
          </cell>
          <cell r="F877" t="str">
            <v>Sales  Operations</v>
          </cell>
          <cell r="G877" t="str">
            <v>DREBA2012-14</v>
          </cell>
          <cell r="H877" t="str">
            <v>DR CORE MKT</v>
          </cell>
        </row>
        <row r="878">
          <cell r="C878">
            <v>8115752</v>
          </cell>
          <cell r="D878" t="str">
            <v>DREBA2012-14DR CORE MKT-11696-A</v>
          </cell>
          <cell r="E878">
            <v>11696</v>
          </cell>
          <cell r="F878" t="str">
            <v>Sales &amp; Service Area 2</v>
          </cell>
          <cell r="G878" t="str">
            <v>DREBA2012-14</v>
          </cell>
          <cell r="H878" t="str">
            <v>DR CORE MKT</v>
          </cell>
        </row>
        <row r="879">
          <cell r="C879">
            <v>8115753</v>
          </cell>
          <cell r="D879" t="str">
            <v>DREBA2012-14DR CORE MKT-11764-A</v>
          </cell>
          <cell r="E879">
            <v>11764</v>
          </cell>
          <cell r="F879" t="str">
            <v>Sales &amp; Service Area 1 - SF/PN</v>
          </cell>
          <cell r="G879" t="str">
            <v>DREBA2012-14</v>
          </cell>
          <cell r="H879" t="str">
            <v>DR CORE MKT</v>
          </cell>
        </row>
        <row r="880">
          <cell r="C880">
            <v>8115754</v>
          </cell>
          <cell r="D880" t="str">
            <v>DREBA2012-14DR CORE MKT-12866-A</v>
          </cell>
          <cell r="E880">
            <v>12866</v>
          </cell>
          <cell r="F880" t="str">
            <v>Fed/State/Ind SAM</v>
          </cell>
          <cell r="G880" t="str">
            <v>DREBA2012-14</v>
          </cell>
          <cell r="H880" t="str">
            <v>DR CORE MKT</v>
          </cell>
        </row>
        <row r="881">
          <cell r="C881">
            <v>8115755</v>
          </cell>
          <cell r="D881" t="str">
            <v>DREBA2012-14DR CORE MKT-13636-A</v>
          </cell>
          <cell r="E881">
            <v>13636</v>
          </cell>
          <cell r="F881" t="str">
            <v>Portfolio Data &amp; Analysis/SHIN</v>
          </cell>
          <cell r="G881" t="str">
            <v>DREBA2012-14</v>
          </cell>
          <cell r="H881" t="str">
            <v>DR CORE MKT</v>
          </cell>
        </row>
        <row r="882">
          <cell r="C882">
            <v>8115756</v>
          </cell>
          <cell r="D882" t="str">
            <v>DREBA2012-14DR CORE MKT-13678-A</v>
          </cell>
          <cell r="E882">
            <v>13678</v>
          </cell>
          <cell r="F882" t="str">
            <v>Large Business: Govt, Com, AG</v>
          </cell>
          <cell r="G882" t="str">
            <v>DREBA2012-14</v>
          </cell>
          <cell r="H882" t="str">
            <v>DR CORE MKT</v>
          </cell>
        </row>
        <row r="883">
          <cell r="C883">
            <v>8115757</v>
          </cell>
          <cell r="D883" t="str">
            <v>DREBA2012-14DR CORE MKT-13723-A</v>
          </cell>
          <cell r="E883">
            <v>13723</v>
          </cell>
          <cell r="F883" t="str">
            <v>Policy Planning</v>
          </cell>
          <cell r="G883" t="str">
            <v>DREBA2012-14</v>
          </cell>
          <cell r="H883" t="str">
            <v>DR CORE MKT</v>
          </cell>
        </row>
        <row r="884">
          <cell r="C884">
            <v>8115758</v>
          </cell>
          <cell r="D884" t="str">
            <v>DREBA2012-14DR CORE MKT-13760-A</v>
          </cell>
          <cell r="E884">
            <v>13760</v>
          </cell>
          <cell r="F884" t="str">
            <v>Marketing Ops, Small Medium Business</v>
          </cell>
          <cell r="G884" t="str">
            <v>DREBA2012-14</v>
          </cell>
          <cell r="H884" t="str">
            <v>DR CORE MKT</v>
          </cell>
        </row>
        <row r="885">
          <cell r="C885">
            <v>8115759</v>
          </cell>
          <cell r="D885" t="str">
            <v>DREBA2012-14DR CORE MKT-13840-A</v>
          </cell>
          <cell r="E885">
            <v>13840</v>
          </cell>
          <cell r="F885" t="str">
            <v>Solut Mktg - Residential</v>
          </cell>
          <cell r="G885" t="str">
            <v>DREBA2012-14</v>
          </cell>
          <cell r="H885" t="str">
            <v>DR CORE MKT</v>
          </cell>
        </row>
        <row r="886">
          <cell r="C886">
            <v>8115760</v>
          </cell>
          <cell r="D886" t="str">
            <v>DREBA2012-14DR CORE MKT-13984-A</v>
          </cell>
          <cell r="E886">
            <v>13984</v>
          </cell>
          <cell r="F886" t="str">
            <v>Customer Insight &amp; Strategy Director</v>
          </cell>
          <cell r="G886" t="str">
            <v>DREBA2012-14</v>
          </cell>
          <cell r="H886" t="str">
            <v>DR CORE MKT</v>
          </cell>
        </row>
        <row r="887">
          <cell r="C887">
            <v>8115761</v>
          </cell>
          <cell r="D887" t="str">
            <v>DREBA2012-14DR CORE MKT-14045-A</v>
          </cell>
          <cell r="E887">
            <v>14045</v>
          </cell>
          <cell r="F887" t="str">
            <v>Policy Implementation &amp; Reporting</v>
          </cell>
          <cell r="G887" t="str">
            <v>DREBA2012-14</v>
          </cell>
          <cell r="H887" t="str">
            <v>DR CORE MKT</v>
          </cell>
        </row>
        <row r="888">
          <cell r="C888">
            <v>8115762</v>
          </cell>
          <cell r="D888" t="str">
            <v>DREBA2012-14DR CORE MKT-14710-A</v>
          </cell>
          <cell r="E888">
            <v>14710</v>
          </cell>
          <cell r="F888" t="str">
            <v>Small Medium Bus Energy Solution &amp; Svc</v>
          </cell>
          <cell r="G888" t="str">
            <v>DREBA2012-14</v>
          </cell>
          <cell r="H888" t="str">
            <v>DR CORE MKT</v>
          </cell>
        </row>
        <row r="889">
          <cell r="C889">
            <v>8115763</v>
          </cell>
          <cell r="D889" t="str">
            <v>DREBA2012-14DR CORE MKT-14712-A</v>
          </cell>
          <cell r="E889">
            <v>14712</v>
          </cell>
          <cell r="F889" t="str">
            <v>Post-Sales Support</v>
          </cell>
          <cell r="G889" t="str">
            <v>DREBA2012-14</v>
          </cell>
          <cell r="H889" t="str">
            <v>DR CORE MKT</v>
          </cell>
        </row>
        <row r="890">
          <cell r="C890">
            <v>8115764</v>
          </cell>
          <cell r="D890" t="str">
            <v>DREBA2012-14DR ONLN EROL-12835-A</v>
          </cell>
          <cell r="E890">
            <v>12835</v>
          </cell>
          <cell r="F890" t="str">
            <v>Demand Response Operations</v>
          </cell>
          <cell r="G890" t="str">
            <v>DREBA2012-14</v>
          </cell>
          <cell r="H890" t="str">
            <v>DR ONLN EROL</v>
          </cell>
        </row>
        <row r="891">
          <cell r="C891">
            <v>8115765</v>
          </cell>
          <cell r="D891" t="str">
            <v>DREBA2012-14DR ONLN EROL-13636-A</v>
          </cell>
          <cell r="E891">
            <v>13636</v>
          </cell>
          <cell r="F891" t="str">
            <v>Portfolio Data &amp; Analysis/SHIN</v>
          </cell>
          <cell r="G891" t="str">
            <v>DREBA2012-14</v>
          </cell>
          <cell r="H891" t="str">
            <v>DR ONLN EROL</v>
          </cell>
        </row>
        <row r="892">
          <cell r="C892">
            <v>8115766</v>
          </cell>
          <cell r="D892" t="str">
            <v>DREBA2012-14DR ONLN EROL-13723-A</v>
          </cell>
          <cell r="E892">
            <v>13723</v>
          </cell>
          <cell r="F892" t="str">
            <v>Policy Planning</v>
          </cell>
          <cell r="G892" t="str">
            <v>DREBA2012-14</v>
          </cell>
          <cell r="H892" t="str">
            <v>DR ONLN EROL</v>
          </cell>
        </row>
        <row r="893">
          <cell r="C893">
            <v>8115767</v>
          </cell>
          <cell r="D893" t="str">
            <v>DREBA2012-14DR ONLN EROL-13973-A</v>
          </cell>
          <cell r="E893">
            <v>13973</v>
          </cell>
          <cell r="F893" t="str">
            <v>Business System Administration</v>
          </cell>
          <cell r="G893" t="str">
            <v>DREBA2012-14</v>
          </cell>
          <cell r="H893" t="str">
            <v>DR ONLN EROL</v>
          </cell>
        </row>
        <row r="894">
          <cell r="C894">
            <v>8115768</v>
          </cell>
          <cell r="D894" t="str">
            <v>DREBA2012-14DR ONLN EROL-14714-A</v>
          </cell>
          <cell r="E894">
            <v>14714</v>
          </cell>
          <cell r="F894" t="str">
            <v>Operations Support</v>
          </cell>
          <cell r="G894" t="str">
            <v>DREBA2012-14</v>
          </cell>
          <cell r="H894" t="str">
            <v>DR ONLN EROL</v>
          </cell>
        </row>
        <row r="895">
          <cell r="C895">
            <v>8115769</v>
          </cell>
          <cell r="D895" t="str">
            <v>DREBA2012-14EMRGTEK-10847-A</v>
          </cell>
          <cell r="E895">
            <v>10847</v>
          </cell>
          <cell r="F895" t="str">
            <v>Emerging Markets - Demand Response</v>
          </cell>
          <cell r="G895" t="str">
            <v>DREBA2012-14</v>
          </cell>
          <cell r="H895" t="str">
            <v>EMRGTEK</v>
          </cell>
        </row>
        <row r="896">
          <cell r="C896">
            <v>8115770</v>
          </cell>
          <cell r="D896" t="str">
            <v>DREBA2012-14EMRGTEK-13636-A</v>
          </cell>
          <cell r="E896">
            <v>13636</v>
          </cell>
          <cell r="F896" t="str">
            <v>Portfolio Data &amp; Analysis/SHIN</v>
          </cell>
          <cell r="G896" t="str">
            <v>DREBA2012-14</v>
          </cell>
          <cell r="H896" t="str">
            <v>EMRGTEK</v>
          </cell>
        </row>
        <row r="897">
          <cell r="C897">
            <v>8115771</v>
          </cell>
          <cell r="D897" t="str">
            <v>DREBA2012-14EMRGTEK-13701-A</v>
          </cell>
          <cell r="E897">
            <v>13701</v>
          </cell>
          <cell r="F897" t="str">
            <v>CES Economic Modeling</v>
          </cell>
          <cell r="G897" t="str">
            <v>DREBA2012-14</v>
          </cell>
          <cell r="H897" t="str">
            <v>EMRGTEK</v>
          </cell>
        </row>
        <row r="898">
          <cell r="C898">
            <v>8115772</v>
          </cell>
          <cell r="D898" t="str">
            <v>DREBA2012-14EMRGTEK-13723-A</v>
          </cell>
          <cell r="E898">
            <v>13723</v>
          </cell>
          <cell r="F898" t="str">
            <v>Policy Planning</v>
          </cell>
          <cell r="G898" t="str">
            <v>DREBA2012-14</v>
          </cell>
          <cell r="H898" t="str">
            <v>EMRGTEK</v>
          </cell>
        </row>
        <row r="899">
          <cell r="C899">
            <v>8115773</v>
          </cell>
          <cell r="D899" t="str">
            <v>DREBA2012-14EMRGTEK-13983-A</v>
          </cell>
          <cell r="E899">
            <v>13983</v>
          </cell>
          <cell r="F899" t="str">
            <v>Emerging Information Products &amp; Platform</v>
          </cell>
          <cell r="G899" t="str">
            <v>DREBA2012-14</v>
          </cell>
          <cell r="H899" t="str">
            <v>EMRGTEK</v>
          </cell>
        </row>
        <row r="900">
          <cell r="C900">
            <v>8115774</v>
          </cell>
          <cell r="D900" t="str">
            <v>DREBA2012-14EMRGTEK-13988-A</v>
          </cell>
          <cell r="E900">
            <v>13988</v>
          </cell>
          <cell r="F900" t="str">
            <v>Product Lifecycle, Lifecycle &amp; Road Map</v>
          </cell>
          <cell r="G900" t="str">
            <v>DREBA2012-14</v>
          </cell>
          <cell r="H900" t="str">
            <v>EMRGTEK</v>
          </cell>
        </row>
        <row r="901">
          <cell r="C901">
            <v>8115775</v>
          </cell>
          <cell r="D901" t="str">
            <v>DREBA2012-14EMRGTEK-14034-A</v>
          </cell>
          <cell r="E901">
            <v>14034</v>
          </cell>
          <cell r="F901" t="str">
            <v>Appliances and Codes &amp; Standards</v>
          </cell>
          <cell r="G901" t="str">
            <v>DREBA2012-14</v>
          </cell>
          <cell r="H901" t="str">
            <v>EMRGTEK</v>
          </cell>
        </row>
        <row r="902">
          <cell r="C902">
            <v>8115776</v>
          </cell>
          <cell r="D902" t="str">
            <v>DREBA2012-14EMRGTEK-14045-A</v>
          </cell>
          <cell r="E902">
            <v>14045</v>
          </cell>
          <cell r="F902" t="str">
            <v>Policy Implementation &amp; Reporting</v>
          </cell>
          <cell r="G902" t="str">
            <v>DREBA2012-14</v>
          </cell>
          <cell r="H902" t="str">
            <v>EMRGTEK</v>
          </cell>
        </row>
        <row r="903">
          <cell r="C903">
            <v>8115777</v>
          </cell>
          <cell r="D903" t="str">
            <v>DREBA2012-14INTERACT-12835-A</v>
          </cell>
          <cell r="E903">
            <v>12835</v>
          </cell>
          <cell r="F903" t="str">
            <v>Demand Response Operations</v>
          </cell>
          <cell r="G903" t="str">
            <v>DREBA2012-14</v>
          </cell>
          <cell r="H903" t="str">
            <v>INTERACT</v>
          </cell>
        </row>
        <row r="904">
          <cell r="C904">
            <v>8115778</v>
          </cell>
          <cell r="D904" t="str">
            <v>DREBA2012-14INTERACT-13636-A</v>
          </cell>
          <cell r="E904">
            <v>13636</v>
          </cell>
          <cell r="F904" t="str">
            <v>Portfolio Data &amp; Analysis/SHIN</v>
          </cell>
          <cell r="G904" t="str">
            <v>DREBA2012-14</v>
          </cell>
          <cell r="H904" t="str">
            <v>INTERACT</v>
          </cell>
        </row>
        <row r="905">
          <cell r="C905">
            <v>8115779</v>
          </cell>
          <cell r="D905" t="str">
            <v>DREBA2012-14INTERACT-13723-A</v>
          </cell>
          <cell r="E905">
            <v>13723</v>
          </cell>
          <cell r="F905" t="str">
            <v>Policy Planning</v>
          </cell>
          <cell r="G905" t="str">
            <v>DREBA2012-14</v>
          </cell>
          <cell r="H905" t="str">
            <v>INTERACT</v>
          </cell>
        </row>
        <row r="906">
          <cell r="C906">
            <v>8115780</v>
          </cell>
          <cell r="D906" t="str">
            <v>DREBA2012-14INTERACT-14714-A</v>
          </cell>
          <cell r="E906">
            <v>14714</v>
          </cell>
          <cell r="F906" t="str">
            <v>Operations Support</v>
          </cell>
          <cell r="G906" t="str">
            <v>DREBA2012-14</v>
          </cell>
          <cell r="H906" t="str">
            <v>INTERACT</v>
          </cell>
        </row>
        <row r="907">
          <cell r="C907">
            <v>8115781</v>
          </cell>
          <cell r="D907" t="str">
            <v>DREBA2012-14INTG ENE AUD-10847-A</v>
          </cell>
          <cell r="E907">
            <v>10847</v>
          </cell>
          <cell r="F907" t="str">
            <v>Emerging Markets - Demand Response</v>
          </cell>
          <cell r="G907" t="str">
            <v>DREBA2012-14</v>
          </cell>
          <cell r="H907" t="str">
            <v>INTG ENE AUD</v>
          </cell>
        </row>
        <row r="908">
          <cell r="C908">
            <v>8115782</v>
          </cell>
          <cell r="D908" t="str">
            <v>DREBA2012-14INTG ENE AUD-13636-A</v>
          </cell>
          <cell r="E908">
            <v>13636</v>
          </cell>
          <cell r="F908" t="str">
            <v>Portfolio Data &amp; Analysis/SHIN</v>
          </cell>
          <cell r="G908" t="str">
            <v>DREBA2012-14</v>
          </cell>
          <cell r="H908" t="str">
            <v>INTG ENE AUD</v>
          </cell>
        </row>
        <row r="909">
          <cell r="C909">
            <v>8115783</v>
          </cell>
          <cell r="D909" t="str">
            <v>DREBA2012-14INTG ENE AUD-13701-A</v>
          </cell>
          <cell r="E909">
            <v>13701</v>
          </cell>
          <cell r="F909" t="str">
            <v>CES Economic Modeling</v>
          </cell>
          <cell r="G909" t="str">
            <v>DREBA2012-14</v>
          </cell>
          <cell r="H909" t="str">
            <v>INTG ENE AUD</v>
          </cell>
        </row>
        <row r="910">
          <cell r="C910">
            <v>8115784</v>
          </cell>
          <cell r="D910" t="str">
            <v>DREBA2012-14INTG ENE AUD-13723-A</v>
          </cell>
          <cell r="E910">
            <v>13723</v>
          </cell>
          <cell r="F910" t="str">
            <v>Policy Planning</v>
          </cell>
          <cell r="G910" t="str">
            <v>DREBA2012-14</v>
          </cell>
          <cell r="H910" t="str">
            <v>INTG ENE AUD</v>
          </cell>
        </row>
        <row r="911">
          <cell r="C911">
            <v>8115785</v>
          </cell>
          <cell r="D911" t="str">
            <v>DREBA2012-14INTG ENE AUD-13983-A</v>
          </cell>
          <cell r="E911">
            <v>13983</v>
          </cell>
          <cell r="F911" t="str">
            <v>Emerging Information Products &amp; Platform</v>
          </cell>
          <cell r="G911" t="str">
            <v>DREBA2012-14</v>
          </cell>
          <cell r="H911" t="str">
            <v>INTG ENE AUD</v>
          </cell>
        </row>
        <row r="912">
          <cell r="C912">
            <v>8115786</v>
          </cell>
          <cell r="D912" t="str">
            <v>DREBA2012-14INTG ENE AUD-13988-A</v>
          </cell>
          <cell r="E912">
            <v>13988</v>
          </cell>
          <cell r="F912" t="str">
            <v>Product Lifecycle, Lifecycle &amp; Road Map</v>
          </cell>
          <cell r="G912" t="str">
            <v>DREBA2012-14</v>
          </cell>
          <cell r="H912" t="str">
            <v>INTG ENE AUD</v>
          </cell>
        </row>
        <row r="913">
          <cell r="C913">
            <v>8115787</v>
          </cell>
          <cell r="D913" t="str">
            <v>DREBA2012-14INTG ENE AUD-14045-A</v>
          </cell>
          <cell r="E913">
            <v>14045</v>
          </cell>
          <cell r="F913" t="str">
            <v>Policy Implementation &amp; Reporting</v>
          </cell>
          <cell r="G913" t="str">
            <v>DREBA2012-14</v>
          </cell>
          <cell r="H913" t="str">
            <v>INTG ENE AUD</v>
          </cell>
        </row>
        <row r="914">
          <cell r="C914">
            <v>8115788</v>
          </cell>
          <cell r="D914" t="str">
            <v>DREBA-10-12-CEM-PRJ-COMM-14709-I-IT-CHIN</v>
          </cell>
          <cell r="E914">
            <v>14709</v>
          </cell>
          <cell r="F914" t="str">
            <v>Information Technology Products</v>
          </cell>
          <cell r="G914" t="str">
            <v>DREBA2012-14</v>
          </cell>
          <cell r="H914" t="str">
            <v>INTG ENE AUD</v>
          </cell>
        </row>
        <row r="915">
          <cell r="C915">
            <v>8115789</v>
          </cell>
          <cell r="D915" t="str">
            <v>DREBA2012-14INTG SALES T-13636-A</v>
          </cell>
          <cell r="E915">
            <v>13636</v>
          </cell>
          <cell r="F915" t="str">
            <v>Portfolio Data &amp; Analysis/SHIN</v>
          </cell>
          <cell r="G915" t="str">
            <v>DREBA2012-14</v>
          </cell>
          <cell r="H915" t="str">
            <v>INTG SALES T</v>
          </cell>
        </row>
        <row r="916">
          <cell r="C916">
            <v>8115790</v>
          </cell>
          <cell r="D916" t="str">
            <v>DREBA2012-14INTG SALES T-13723-A</v>
          </cell>
          <cell r="E916">
            <v>13723</v>
          </cell>
          <cell r="F916" t="str">
            <v>Policy Planning</v>
          </cell>
          <cell r="G916" t="str">
            <v>DREBA2012-14</v>
          </cell>
          <cell r="H916" t="str">
            <v>INTG SALES T</v>
          </cell>
        </row>
        <row r="917">
          <cell r="C917">
            <v>8115791</v>
          </cell>
          <cell r="D917" t="str">
            <v>DREBA2012-14INTG SALES T-14034-A</v>
          </cell>
          <cell r="E917">
            <v>14034</v>
          </cell>
          <cell r="F917" t="str">
            <v>Appliances and Codes &amp; Standards</v>
          </cell>
          <cell r="G917" t="str">
            <v>DREBA2012-14</v>
          </cell>
          <cell r="H917" t="str">
            <v>INTG SALES T</v>
          </cell>
        </row>
        <row r="918">
          <cell r="C918">
            <v>8115792</v>
          </cell>
          <cell r="D918" t="str">
            <v>DREBA2012-14INTGRTED E&amp;T-13636-A</v>
          </cell>
          <cell r="E918">
            <v>13636</v>
          </cell>
          <cell r="F918" t="str">
            <v>Portfolio Data &amp; Analysis/SHIN</v>
          </cell>
          <cell r="G918" t="str">
            <v>DREBA2012-14</v>
          </cell>
          <cell r="H918" t="str">
            <v>INTGRTED E&amp;T</v>
          </cell>
        </row>
        <row r="919">
          <cell r="C919">
            <v>8115793</v>
          </cell>
          <cell r="D919" t="str">
            <v>DREBA2012-14INTGRTED E&amp;T-13723-A</v>
          </cell>
          <cell r="E919">
            <v>13723</v>
          </cell>
          <cell r="F919" t="str">
            <v>Policy Planning</v>
          </cell>
          <cell r="G919" t="str">
            <v>DREBA2012-14</v>
          </cell>
          <cell r="H919" t="str">
            <v>INTGRTED E&amp;T</v>
          </cell>
        </row>
        <row r="920">
          <cell r="C920">
            <v>8115794</v>
          </cell>
          <cell r="D920" t="str">
            <v>DREBA2012-14INTGRTED E&amp;T-13984-A</v>
          </cell>
          <cell r="E920">
            <v>13984</v>
          </cell>
          <cell r="F920" t="str">
            <v>Customer Insight &amp; Strategy Director</v>
          </cell>
          <cell r="G920" t="str">
            <v>DREBA2012-14</v>
          </cell>
          <cell r="H920" t="str">
            <v>INTGRTED E&amp;T</v>
          </cell>
        </row>
        <row r="921">
          <cell r="C921">
            <v>8115795</v>
          </cell>
          <cell r="D921" t="str">
            <v>DREBA2012-14INTGRTED E&amp;T-14034-A</v>
          </cell>
          <cell r="E921">
            <v>14034</v>
          </cell>
          <cell r="F921" t="str">
            <v>Appliances and Codes &amp; Standards</v>
          </cell>
          <cell r="G921" t="str">
            <v>DREBA2012-14</v>
          </cell>
          <cell r="H921" t="str">
            <v>INTGRTED E&amp;T</v>
          </cell>
        </row>
        <row r="922">
          <cell r="C922">
            <v>8115796</v>
          </cell>
          <cell r="D922" t="str">
            <v>DREBA2012-14INTGRTED MKT-13636-A</v>
          </cell>
          <cell r="E922">
            <v>13636</v>
          </cell>
          <cell r="F922" t="str">
            <v>Portfolio Data &amp; Analysis/SHIN</v>
          </cell>
          <cell r="G922" t="str">
            <v>DREBA2012-14</v>
          </cell>
          <cell r="H922" t="str">
            <v>INTGRTED MKT</v>
          </cell>
        </row>
        <row r="923">
          <cell r="C923">
            <v>8115797</v>
          </cell>
          <cell r="D923" t="str">
            <v>DREBA2012-14INTGRTED MKT-13723-A</v>
          </cell>
          <cell r="E923">
            <v>13723</v>
          </cell>
          <cell r="F923" t="str">
            <v>Policy Planning</v>
          </cell>
          <cell r="G923" t="str">
            <v>DREBA2012-14</v>
          </cell>
          <cell r="H923" t="str">
            <v>INTGRTED MKT</v>
          </cell>
        </row>
        <row r="924">
          <cell r="C924">
            <v>8115798</v>
          </cell>
          <cell r="D924" t="str">
            <v>DREBA2012-14INTGRTED MKT-13984-A</v>
          </cell>
          <cell r="E924">
            <v>13984</v>
          </cell>
          <cell r="F924" t="str">
            <v>Customer Insight &amp; Strategy Director</v>
          </cell>
          <cell r="G924" t="str">
            <v>DREBA2012-14</v>
          </cell>
          <cell r="H924" t="str">
            <v>INTGRTED MKT</v>
          </cell>
        </row>
        <row r="925">
          <cell r="C925">
            <v>8115799</v>
          </cell>
          <cell r="D925" t="str">
            <v>DREBA2012-14INTGRTED MKT-14034-A</v>
          </cell>
          <cell r="E925">
            <v>14034</v>
          </cell>
          <cell r="F925" t="str">
            <v>Appliances and Codes &amp; Standards</v>
          </cell>
          <cell r="G925" t="str">
            <v>DREBA2012-14</v>
          </cell>
          <cell r="H925" t="str">
            <v>INTGRTED MKT</v>
          </cell>
        </row>
        <row r="926">
          <cell r="C926">
            <v>8115800</v>
          </cell>
          <cell r="D926" t="str">
            <v>DREBA2012-14INTGRTED MKT-14045-A</v>
          </cell>
          <cell r="E926">
            <v>14045</v>
          </cell>
          <cell r="F926" t="str">
            <v>Policy Implementation &amp; Reporting</v>
          </cell>
          <cell r="G926" t="str">
            <v>DREBA2012-14</v>
          </cell>
          <cell r="H926" t="str">
            <v>INTGRTED MKT</v>
          </cell>
        </row>
        <row r="927">
          <cell r="C927">
            <v>8115801</v>
          </cell>
          <cell r="D927" t="str">
            <v>DREBA2012-14OBMC/SLRP-10847-A</v>
          </cell>
          <cell r="E927">
            <v>10847</v>
          </cell>
          <cell r="F927" t="str">
            <v>Emerging Markets - Demand Response</v>
          </cell>
          <cell r="G927" t="str">
            <v>DREBA2012-14</v>
          </cell>
          <cell r="H927" t="str">
            <v>OBMC/SLRP</v>
          </cell>
        </row>
        <row r="928">
          <cell r="C928">
            <v>8115802</v>
          </cell>
          <cell r="D928" t="str">
            <v>DREBA2012-14OBMC/SLRP-13636-A</v>
          </cell>
          <cell r="E928">
            <v>13636</v>
          </cell>
          <cell r="F928" t="str">
            <v>Portfolio Data &amp; Analysis/SHIN</v>
          </cell>
          <cell r="G928" t="str">
            <v>DREBA2012-14</v>
          </cell>
          <cell r="H928" t="str">
            <v>OBMC/SLRP</v>
          </cell>
        </row>
        <row r="929">
          <cell r="C929">
            <v>8115803</v>
          </cell>
          <cell r="D929" t="str">
            <v>DREBA2012-14OBMC/SLRP-13701-A</v>
          </cell>
          <cell r="E929">
            <v>13701</v>
          </cell>
          <cell r="F929" t="str">
            <v>CES Economic Modeling</v>
          </cell>
          <cell r="G929" t="str">
            <v>DREBA2012-14</v>
          </cell>
          <cell r="H929" t="str">
            <v>OBMC/SLRP</v>
          </cell>
        </row>
        <row r="930">
          <cell r="C930">
            <v>8115804</v>
          </cell>
          <cell r="D930" t="str">
            <v>DREBA2012-14OBMC/SLRP-13723-A</v>
          </cell>
          <cell r="E930">
            <v>13723</v>
          </cell>
          <cell r="F930" t="str">
            <v>Policy Planning</v>
          </cell>
          <cell r="G930" t="str">
            <v>DREBA2012-14</v>
          </cell>
          <cell r="H930" t="str">
            <v>OBMC/SLRP</v>
          </cell>
        </row>
        <row r="931">
          <cell r="C931">
            <v>8115805</v>
          </cell>
          <cell r="D931" t="str">
            <v>DREBA2012-14OBMC/SLRP-13983-A</v>
          </cell>
          <cell r="E931">
            <v>13983</v>
          </cell>
          <cell r="F931" t="str">
            <v>Emerging Information Products &amp; Platform</v>
          </cell>
          <cell r="G931" t="str">
            <v>DREBA2012-14</v>
          </cell>
          <cell r="H931" t="str">
            <v>OBMC/SLRP</v>
          </cell>
        </row>
        <row r="932">
          <cell r="C932">
            <v>8115806</v>
          </cell>
          <cell r="D932" t="str">
            <v>DREBA2012-14OBMC/SLRP-13988-A</v>
          </cell>
          <cell r="E932">
            <v>13988</v>
          </cell>
          <cell r="F932" t="str">
            <v>Product Lifecycle, Lifecycle &amp; Road Map</v>
          </cell>
          <cell r="G932" t="str">
            <v>DREBA2012-14</v>
          </cell>
          <cell r="H932" t="str">
            <v>OBMC/SLRP</v>
          </cell>
        </row>
        <row r="933">
          <cell r="C933">
            <v>8115807</v>
          </cell>
          <cell r="D933" t="str">
            <v>DREBA2012-14PEAK CHOICE-10847-A</v>
          </cell>
          <cell r="E933">
            <v>10847</v>
          </cell>
          <cell r="F933" t="str">
            <v>Emerging Markets - Demand Response</v>
          </cell>
          <cell r="G933" t="str">
            <v>DREBA2012-14</v>
          </cell>
          <cell r="H933" t="str">
            <v>PEAK CHOICE</v>
          </cell>
        </row>
        <row r="934">
          <cell r="C934">
            <v>8115808</v>
          </cell>
          <cell r="D934" t="str">
            <v>DREBA2012-14PEAK CHOICE-13636-A</v>
          </cell>
          <cell r="E934">
            <v>13636</v>
          </cell>
          <cell r="F934" t="str">
            <v>Portfolio Data &amp; Analysis/SHIN</v>
          </cell>
          <cell r="G934" t="str">
            <v>DREBA2012-14</v>
          </cell>
          <cell r="H934" t="str">
            <v>PEAK CHOICE</v>
          </cell>
        </row>
        <row r="935">
          <cell r="C935">
            <v>8115809</v>
          </cell>
          <cell r="D935" t="str">
            <v>DREBA2012-14PEAK CHOICE-13701-A</v>
          </cell>
          <cell r="E935">
            <v>13701</v>
          </cell>
          <cell r="F935" t="str">
            <v>CES Economic Modeling</v>
          </cell>
          <cell r="G935" t="str">
            <v>DREBA2012-14</v>
          </cell>
          <cell r="H935" t="str">
            <v>PEAK CHOICE</v>
          </cell>
        </row>
        <row r="936">
          <cell r="C936">
            <v>8115810</v>
          </cell>
          <cell r="D936" t="str">
            <v>DREBA2012-14PEAK CHOICE-13723-A</v>
          </cell>
          <cell r="E936">
            <v>13723</v>
          </cell>
          <cell r="F936" t="str">
            <v>Policy Planning</v>
          </cell>
          <cell r="G936" t="str">
            <v>DREBA2012-14</v>
          </cell>
          <cell r="H936" t="str">
            <v>PEAK CHOICE</v>
          </cell>
        </row>
        <row r="937">
          <cell r="C937">
            <v>8115811</v>
          </cell>
          <cell r="D937" t="str">
            <v>DREBA2012-14PEAK CHOICE-13983-A</v>
          </cell>
          <cell r="E937">
            <v>13983</v>
          </cell>
          <cell r="F937" t="str">
            <v>Emerging Information Products &amp; Platform</v>
          </cell>
          <cell r="G937" t="str">
            <v>DREBA2012-14</v>
          </cell>
          <cell r="H937" t="str">
            <v>PEAK CHOICE</v>
          </cell>
        </row>
        <row r="938">
          <cell r="C938">
            <v>8115812</v>
          </cell>
          <cell r="D938" t="str">
            <v>DREBA2012-14PEAK CHOICE-13988-A</v>
          </cell>
          <cell r="E938">
            <v>13988</v>
          </cell>
          <cell r="F938" t="str">
            <v>Product Lifecycle, Lifecycle &amp; Road Map</v>
          </cell>
          <cell r="G938" t="str">
            <v>DREBA2012-14</v>
          </cell>
          <cell r="H938" t="str">
            <v>PEAK CHOICE</v>
          </cell>
        </row>
        <row r="939">
          <cell r="C939">
            <v>8115813</v>
          </cell>
          <cell r="D939" t="str">
            <v>DREBA2012-14PEAK CHOICE-14045-A</v>
          </cell>
          <cell r="E939">
            <v>14045</v>
          </cell>
          <cell r="F939" t="str">
            <v>Policy Implementation &amp; Reporting</v>
          </cell>
          <cell r="G939" t="str">
            <v>DREBA2012-14</v>
          </cell>
          <cell r="H939" t="str">
            <v>PEAK CHOICE</v>
          </cell>
        </row>
        <row r="940">
          <cell r="C940">
            <v>8115814</v>
          </cell>
          <cell r="D940" t="str">
            <v>DREBA2012-14PEAK_01-13772-A</v>
          </cell>
          <cell r="E940">
            <v>13772</v>
          </cell>
          <cell r="F940" t="str">
            <v>Education Centers</v>
          </cell>
          <cell r="G940" t="str">
            <v>DREBA2012-14</v>
          </cell>
          <cell r="H940" t="str">
            <v>PEAK_01</v>
          </cell>
        </row>
        <row r="941">
          <cell r="C941">
            <v>8115815</v>
          </cell>
          <cell r="D941" t="str">
            <v>DREBA2012-14TECHNOL INCV-10847-A</v>
          </cell>
          <cell r="E941">
            <v>10847</v>
          </cell>
          <cell r="F941" t="str">
            <v>Emerging Markets - Demand Response</v>
          </cell>
          <cell r="G941" t="str">
            <v>DREBA2012-14</v>
          </cell>
          <cell r="H941" t="str">
            <v>TECHNOL INCV</v>
          </cell>
        </row>
        <row r="942">
          <cell r="C942">
            <v>8115816</v>
          </cell>
          <cell r="D942" t="str">
            <v>DREBA2012-14TECHNOL INCV-13636-A</v>
          </cell>
          <cell r="E942">
            <v>13636</v>
          </cell>
          <cell r="F942" t="str">
            <v>Portfolio Data &amp; Analysis/SHIN</v>
          </cell>
          <cell r="G942" t="str">
            <v>DREBA2012-14</v>
          </cell>
          <cell r="H942" t="str">
            <v>TECHNOL INCV</v>
          </cell>
        </row>
        <row r="943">
          <cell r="C943">
            <v>8115817</v>
          </cell>
          <cell r="D943" t="str">
            <v>DREBA2012-14TECHNOL INCV-13701-A</v>
          </cell>
          <cell r="E943">
            <v>13701</v>
          </cell>
          <cell r="F943" t="str">
            <v>CES Economic Modeling</v>
          </cell>
          <cell r="G943" t="str">
            <v>DREBA2012-14</v>
          </cell>
          <cell r="H943" t="str">
            <v>TECHNOL INCV</v>
          </cell>
        </row>
        <row r="944">
          <cell r="C944">
            <v>8115818</v>
          </cell>
          <cell r="D944" t="str">
            <v>DREBA2012-14TECHNOL INCV-13723-A</v>
          </cell>
          <cell r="E944">
            <v>13723</v>
          </cell>
          <cell r="F944" t="str">
            <v>Policy Planning</v>
          </cell>
          <cell r="G944" t="str">
            <v>DREBA2012-14</v>
          </cell>
          <cell r="H944" t="str">
            <v>TECHNOL INCV</v>
          </cell>
        </row>
        <row r="945">
          <cell r="C945">
            <v>8115819</v>
          </cell>
          <cell r="D945" t="str">
            <v>DREBA2012-14TECHNOL INCV-13983-A</v>
          </cell>
          <cell r="E945">
            <v>13983</v>
          </cell>
          <cell r="F945" t="str">
            <v>Emerging Information Products &amp; Platform</v>
          </cell>
          <cell r="G945" t="str">
            <v>DREBA2012-14</v>
          </cell>
          <cell r="H945" t="str">
            <v>TECHNOL INCV</v>
          </cell>
        </row>
        <row r="946">
          <cell r="C946">
            <v>8115820</v>
          </cell>
          <cell r="D946" t="str">
            <v>DREBA2012-14TECHNOL INCV-13988-A</v>
          </cell>
          <cell r="E946">
            <v>13988</v>
          </cell>
          <cell r="F946" t="str">
            <v>Product Lifecycle, Lifecycle &amp; Road Map</v>
          </cell>
          <cell r="G946" t="str">
            <v>DREBA2012-14</v>
          </cell>
          <cell r="H946" t="str">
            <v>TECHNOL INCV</v>
          </cell>
        </row>
        <row r="947">
          <cell r="C947">
            <v>8116377</v>
          </cell>
          <cell r="D947" t="str">
            <v>DREBA2012-14AGGR MAN PFO-10847-A-CHIN</v>
          </cell>
          <cell r="E947">
            <v>10847</v>
          </cell>
          <cell r="F947" t="str">
            <v>Emerging Markets - Demand Response</v>
          </cell>
          <cell r="G947" t="str">
            <v>DREBA2012-14</v>
          </cell>
          <cell r="H947" t="str">
            <v>AGGR MAN PFO</v>
          </cell>
        </row>
        <row r="948">
          <cell r="C948">
            <v>8116378</v>
          </cell>
          <cell r="D948" t="str">
            <v>DREBA2012-14AGGR MAN PFO-12835-A-CHIN</v>
          </cell>
          <cell r="E948">
            <v>12835</v>
          </cell>
          <cell r="F948" t="str">
            <v>Demand Response Operations</v>
          </cell>
          <cell r="G948" t="str">
            <v>DREBA2012-14</v>
          </cell>
          <cell r="H948" t="str">
            <v>AGGR MAN PFO</v>
          </cell>
        </row>
        <row r="949">
          <cell r="C949">
            <v>8116379</v>
          </cell>
          <cell r="D949" t="str">
            <v>DREBA2012-14AGGR MAN PFO-13636-A-CHIN</v>
          </cell>
          <cell r="E949">
            <v>13636</v>
          </cell>
          <cell r="F949" t="str">
            <v>Portfolio Data &amp; Analysis/SHIN</v>
          </cell>
          <cell r="G949" t="str">
            <v>DREBA2012-14</v>
          </cell>
          <cell r="H949" t="str">
            <v>AGGR MAN PFO</v>
          </cell>
        </row>
        <row r="950">
          <cell r="C950">
            <v>8116380</v>
          </cell>
          <cell r="D950" t="str">
            <v>DREBA2012-14AGGR MAN PFO-13973-A-CHIN</v>
          </cell>
          <cell r="E950">
            <v>13973</v>
          </cell>
          <cell r="F950" t="str">
            <v>Business System Administration</v>
          </cell>
          <cell r="G950" t="str">
            <v>DREBA2012-14</v>
          </cell>
          <cell r="H950" t="str">
            <v>AGGR MAN PFO</v>
          </cell>
        </row>
        <row r="951">
          <cell r="C951">
            <v>8116381</v>
          </cell>
          <cell r="D951" t="str">
            <v>DREBA2012-14AUTO DR-10847-A-CHIN</v>
          </cell>
          <cell r="E951">
            <v>10847</v>
          </cell>
          <cell r="F951" t="str">
            <v>Emerging Markets - Demand Response</v>
          </cell>
          <cell r="G951" t="str">
            <v>DREBA2012-14</v>
          </cell>
          <cell r="H951" t="str">
            <v>AUTO DR</v>
          </cell>
        </row>
        <row r="952">
          <cell r="C952">
            <v>8116382</v>
          </cell>
          <cell r="D952" t="str">
            <v>DREBA2012-14AUTO DR-13636-A-CHIN</v>
          </cell>
          <cell r="E952">
            <v>13636</v>
          </cell>
          <cell r="F952" t="str">
            <v>Portfolio Data &amp; Analysis/SHIN</v>
          </cell>
          <cell r="G952" t="str">
            <v>DREBA2012-14</v>
          </cell>
          <cell r="H952" t="str">
            <v>AUTO DR</v>
          </cell>
        </row>
        <row r="953">
          <cell r="C953">
            <v>8116383</v>
          </cell>
          <cell r="D953" t="str">
            <v>DREBA2012-14BASEINTERRUP-10847-A-CHIN</v>
          </cell>
          <cell r="E953">
            <v>10847</v>
          </cell>
          <cell r="F953" t="str">
            <v>Emerging Markets - Demand Response</v>
          </cell>
          <cell r="G953" t="str">
            <v>DREBA2012-14</v>
          </cell>
          <cell r="H953" t="str">
            <v>BASEINTERRUP</v>
          </cell>
        </row>
        <row r="954">
          <cell r="C954">
            <v>8116384</v>
          </cell>
          <cell r="D954" t="str">
            <v>DREBA2012-14BASEINTERRUP-13636-A-CHIN</v>
          </cell>
          <cell r="E954">
            <v>13636</v>
          </cell>
          <cell r="F954" t="str">
            <v>Portfolio Data &amp; Analysis/SHIN</v>
          </cell>
          <cell r="G954" t="str">
            <v>DREBA2012-14</v>
          </cell>
          <cell r="H954" t="str">
            <v>BASEINTERRUP</v>
          </cell>
        </row>
        <row r="955">
          <cell r="C955">
            <v>8116385</v>
          </cell>
          <cell r="D955" t="str">
            <v>DREBA2012-14C&amp;I INTM RSC-10847-A-CHIN</v>
          </cell>
          <cell r="E955">
            <v>10847</v>
          </cell>
          <cell r="F955" t="str">
            <v>Emerging Markets - Demand Response</v>
          </cell>
          <cell r="G955" t="str">
            <v>DREBA2012-14</v>
          </cell>
          <cell r="H955" t="str">
            <v>C&amp;I INTM RSC</v>
          </cell>
        </row>
        <row r="956">
          <cell r="C956">
            <v>8116386</v>
          </cell>
          <cell r="D956" t="str">
            <v>DREBA2012-14C&amp;I INTM RSC-13636-A-CHIN</v>
          </cell>
          <cell r="E956">
            <v>13636</v>
          </cell>
          <cell r="F956" t="str">
            <v>Portfolio Data &amp; Analysis/SHIN</v>
          </cell>
          <cell r="G956" t="str">
            <v>DREBA2012-14</v>
          </cell>
          <cell r="H956" t="str">
            <v>C&amp;I INTM RSC</v>
          </cell>
        </row>
        <row r="957">
          <cell r="C957">
            <v>8116387</v>
          </cell>
          <cell r="D957" t="str">
            <v>DREBA2012-14CAPACIT BIDD-10847-A-CHIN</v>
          </cell>
          <cell r="E957">
            <v>10847</v>
          </cell>
          <cell r="F957" t="str">
            <v>Emerging Markets - Demand Response</v>
          </cell>
          <cell r="G957" t="str">
            <v>DREBA2012-14</v>
          </cell>
          <cell r="H957" t="str">
            <v>CAPACIT BIDD</v>
          </cell>
        </row>
        <row r="958">
          <cell r="C958">
            <v>8116388</v>
          </cell>
          <cell r="D958" t="str">
            <v>DREBA2012-14CAPACIT BIDD-12835-A-CHIN</v>
          </cell>
          <cell r="E958">
            <v>12835</v>
          </cell>
          <cell r="F958" t="str">
            <v>Demand Response Operations</v>
          </cell>
          <cell r="G958" t="str">
            <v>DREBA2012-14</v>
          </cell>
          <cell r="H958" t="str">
            <v>CAPACIT BIDD</v>
          </cell>
        </row>
        <row r="959">
          <cell r="C959">
            <v>8116389</v>
          </cell>
          <cell r="D959" t="str">
            <v>DREBA2012-14CAPACIT BIDD-13636-A-CHIN</v>
          </cell>
          <cell r="E959">
            <v>13636</v>
          </cell>
          <cell r="F959" t="str">
            <v>Portfolio Data &amp; Analysis/SHIN</v>
          </cell>
          <cell r="G959" t="str">
            <v>DREBA2012-14</v>
          </cell>
          <cell r="H959" t="str">
            <v>CAPACIT BIDD</v>
          </cell>
        </row>
        <row r="960">
          <cell r="C960">
            <v>8116390</v>
          </cell>
          <cell r="D960" t="str">
            <v>DREBA2012-14CAPACIT BIDD-13973-A-CHIN</v>
          </cell>
          <cell r="E960">
            <v>13973</v>
          </cell>
          <cell r="F960" t="str">
            <v>Business System Administration</v>
          </cell>
          <cell r="G960" t="str">
            <v>DREBA2012-14</v>
          </cell>
          <cell r="H960" t="str">
            <v>CAPACIT BIDD</v>
          </cell>
        </row>
        <row r="961">
          <cell r="C961">
            <v>8116391</v>
          </cell>
          <cell r="D961" t="str">
            <v>DREBA2012-14DEMAND BIDD-10847-A-CHIN</v>
          </cell>
          <cell r="E961">
            <v>10847</v>
          </cell>
          <cell r="F961" t="str">
            <v>Emerging Markets - Demand Response</v>
          </cell>
          <cell r="G961" t="str">
            <v>DREBA2012-14</v>
          </cell>
          <cell r="H961" t="str">
            <v>DEMAND BIDD</v>
          </cell>
        </row>
        <row r="962">
          <cell r="C962">
            <v>8116392</v>
          </cell>
          <cell r="D962" t="str">
            <v>DREBA2012-14DEMAND BIDD-13636-A-CHIN</v>
          </cell>
          <cell r="E962">
            <v>13636</v>
          </cell>
          <cell r="F962" t="str">
            <v>Portfolio Data &amp; Analysis/SHIN</v>
          </cell>
          <cell r="G962" t="str">
            <v>DREBA2012-14</v>
          </cell>
          <cell r="H962" t="str">
            <v>DEMAND BIDD</v>
          </cell>
        </row>
        <row r="963">
          <cell r="C963">
            <v>8116393</v>
          </cell>
          <cell r="D963" t="str">
            <v>DREBA2012-14DR CORE E&amp;T-13636-A-CHIN</v>
          </cell>
          <cell r="E963">
            <v>13636</v>
          </cell>
          <cell r="F963" t="str">
            <v>Portfolio Data &amp; Analysis/SHIN</v>
          </cell>
          <cell r="G963" t="str">
            <v>DREBA2012-14</v>
          </cell>
          <cell r="H963" t="str">
            <v>DR CORE E&amp;T</v>
          </cell>
        </row>
        <row r="964">
          <cell r="C964">
            <v>8116394</v>
          </cell>
          <cell r="D964" t="str">
            <v>DREBA2012-14DR CORE E&amp;T-14712-A-CHIN</v>
          </cell>
          <cell r="E964">
            <v>14712</v>
          </cell>
          <cell r="F964" t="str">
            <v>Post-Sales Support</v>
          </cell>
          <cell r="G964" t="str">
            <v>DREBA2012-14</v>
          </cell>
          <cell r="H964" t="str">
            <v>DR CORE E&amp;T</v>
          </cell>
        </row>
        <row r="965">
          <cell r="C965">
            <v>8116395</v>
          </cell>
          <cell r="D965" t="str">
            <v>DREBA2012-14DR CORE MKT-13636-A-CHIN</v>
          </cell>
          <cell r="E965">
            <v>13636</v>
          </cell>
          <cell r="F965" t="str">
            <v>Portfolio Data &amp; Analysis/SHIN</v>
          </cell>
          <cell r="G965" t="str">
            <v>DREBA2012-14</v>
          </cell>
          <cell r="H965" t="str">
            <v>DR CORE MKT</v>
          </cell>
        </row>
        <row r="966">
          <cell r="C966">
            <v>8116396</v>
          </cell>
          <cell r="D966" t="str">
            <v>DREBA2012-14DR CORE MKT-14712-A-CHIN</v>
          </cell>
          <cell r="E966">
            <v>14712</v>
          </cell>
          <cell r="F966" t="str">
            <v>Post-Sales Support</v>
          </cell>
          <cell r="G966" t="str">
            <v>DREBA2012-14</v>
          </cell>
          <cell r="H966" t="str">
            <v>DR CORE MKT</v>
          </cell>
        </row>
        <row r="967">
          <cell r="C967">
            <v>8116397</v>
          </cell>
          <cell r="D967" t="str">
            <v>DREBA2012-14DR ONLN EROL-12835-A-CHIN</v>
          </cell>
          <cell r="E967">
            <v>12835</v>
          </cell>
          <cell r="F967" t="str">
            <v>Demand Response Operations</v>
          </cell>
          <cell r="G967" t="str">
            <v>DREBA2012-14</v>
          </cell>
          <cell r="H967" t="str">
            <v>DR ONLN EROL</v>
          </cell>
        </row>
        <row r="968">
          <cell r="C968">
            <v>8116398</v>
          </cell>
          <cell r="D968" t="str">
            <v>DREBA2012-14DR ONLN EROL-13636-A-CHIN</v>
          </cell>
          <cell r="E968">
            <v>13636</v>
          </cell>
          <cell r="F968" t="str">
            <v>Portfolio Data &amp; Analysis/SHIN</v>
          </cell>
          <cell r="G968" t="str">
            <v>DREBA2012-14</v>
          </cell>
          <cell r="H968" t="str">
            <v>DR ONLN EROL</v>
          </cell>
        </row>
        <row r="969">
          <cell r="C969">
            <v>8116399</v>
          </cell>
          <cell r="D969" t="str">
            <v>DREBA2012-14DR ONLN EROL-13973-A-CHIN</v>
          </cell>
          <cell r="E969">
            <v>13973</v>
          </cell>
          <cell r="F969" t="str">
            <v>Business System Administration</v>
          </cell>
          <cell r="G969" t="str">
            <v>DREBA2012-14</v>
          </cell>
          <cell r="H969" t="str">
            <v>DR ONLN EROL</v>
          </cell>
        </row>
        <row r="970">
          <cell r="C970">
            <v>8116400</v>
          </cell>
          <cell r="D970" t="str">
            <v>DREBA2012-14EMRGTEK-10847-A-CHIN</v>
          </cell>
          <cell r="E970">
            <v>10847</v>
          </cell>
          <cell r="F970" t="str">
            <v>Emerging Markets - Demand Response</v>
          </cell>
          <cell r="G970" t="str">
            <v>DREBA2012-14</v>
          </cell>
          <cell r="H970" t="str">
            <v>EMRGTEK</v>
          </cell>
        </row>
        <row r="971">
          <cell r="C971">
            <v>8116401</v>
          </cell>
          <cell r="D971" t="str">
            <v>DREBA2012-14EMRGTEK-13636-A-CHIN</v>
          </cell>
          <cell r="E971">
            <v>13636</v>
          </cell>
          <cell r="F971" t="str">
            <v>Portfolio Data &amp; Analysis/SHIN</v>
          </cell>
          <cell r="G971" t="str">
            <v>DREBA2012-14</v>
          </cell>
          <cell r="H971" t="str">
            <v>EMRGTEK</v>
          </cell>
        </row>
        <row r="972">
          <cell r="C972">
            <v>8116402</v>
          </cell>
          <cell r="D972" t="str">
            <v>DREBA2012-14INTERACT-12835-A-CHIN</v>
          </cell>
          <cell r="E972">
            <v>12835</v>
          </cell>
          <cell r="F972" t="str">
            <v>Demand Response Operations</v>
          </cell>
          <cell r="G972" t="str">
            <v>DREBA2012-14</v>
          </cell>
          <cell r="H972" t="str">
            <v>INTERACT</v>
          </cell>
        </row>
        <row r="973">
          <cell r="C973">
            <v>8116403</v>
          </cell>
          <cell r="D973" t="str">
            <v>DREBA2012-14INTERACT-13636-A-CHIN</v>
          </cell>
          <cell r="E973">
            <v>13636</v>
          </cell>
          <cell r="F973" t="str">
            <v>Portfolio Data &amp; Analysis/SHIN</v>
          </cell>
          <cell r="G973" t="str">
            <v>DREBA2012-14</v>
          </cell>
          <cell r="H973" t="str">
            <v>INTERACT</v>
          </cell>
        </row>
        <row r="974">
          <cell r="C974">
            <v>8116404</v>
          </cell>
          <cell r="D974" t="str">
            <v>DREBA2012-14INTG ENE AUD-10847-A-CHIN</v>
          </cell>
          <cell r="E974">
            <v>10847</v>
          </cell>
          <cell r="F974" t="str">
            <v>Emerging Markets - Demand Response</v>
          </cell>
          <cell r="G974" t="str">
            <v>DREBA2012-14</v>
          </cell>
          <cell r="H974" t="str">
            <v>INTG ENE AUD</v>
          </cell>
        </row>
        <row r="975">
          <cell r="C975">
            <v>8116405</v>
          </cell>
          <cell r="D975" t="str">
            <v>DREBA2012-14INTG ENE AUD-13636-A-CHIN</v>
          </cell>
          <cell r="E975">
            <v>13636</v>
          </cell>
          <cell r="F975" t="str">
            <v>Portfolio Data &amp; Analysis/SHIN</v>
          </cell>
          <cell r="G975" t="str">
            <v>DREBA2012-14</v>
          </cell>
          <cell r="H975" t="str">
            <v>INTG ENE AUD</v>
          </cell>
        </row>
        <row r="976">
          <cell r="C976">
            <v>8116406</v>
          </cell>
          <cell r="D976" t="str">
            <v>DREBA2012-14INTG SALES T-13636-A-CHIN</v>
          </cell>
          <cell r="E976">
            <v>13636</v>
          </cell>
          <cell r="F976" t="str">
            <v>Portfolio Data &amp; Analysis/SHIN</v>
          </cell>
          <cell r="G976" t="str">
            <v>DREBA2012-14</v>
          </cell>
          <cell r="H976" t="str">
            <v>INTG SALES T</v>
          </cell>
        </row>
        <row r="977">
          <cell r="C977">
            <v>8116407</v>
          </cell>
          <cell r="D977" t="str">
            <v>DREBA2012-14INTGRTED E&amp;T-13636-A-CHIN</v>
          </cell>
          <cell r="E977">
            <v>13636</v>
          </cell>
          <cell r="F977" t="str">
            <v>Portfolio Data &amp; Analysis/SHIN</v>
          </cell>
          <cell r="G977" t="str">
            <v>DREBA2012-14</v>
          </cell>
          <cell r="H977" t="str">
            <v>INTGRTED E&amp;T</v>
          </cell>
        </row>
        <row r="978">
          <cell r="C978">
            <v>8116408</v>
          </cell>
          <cell r="D978" t="str">
            <v>DREBA2012-14INTGRTED MKT-13636-A-CHIN</v>
          </cell>
          <cell r="E978">
            <v>13636</v>
          </cell>
          <cell r="F978" t="str">
            <v>Portfolio Data &amp; Analysis/SHIN</v>
          </cell>
          <cell r="G978" t="str">
            <v>DREBA2012-14</v>
          </cell>
          <cell r="H978" t="str">
            <v>INTGRTED MKT</v>
          </cell>
        </row>
        <row r="979">
          <cell r="C979">
            <v>8116409</v>
          </cell>
          <cell r="D979" t="str">
            <v>DREBA2012-14OBMC/SLRP-10847-A-CHIN</v>
          </cell>
          <cell r="E979">
            <v>10847</v>
          </cell>
          <cell r="F979" t="str">
            <v>Emerging Markets - Demand Response</v>
          </cell>
          <cell r="G979" t="str">
            <v>DREBA2012-14</v>
          </cell>
          <cell r="H979" t="str">
            <v>OBMC/SLRP</v>
          </cell>
        </row>
        <row r="980">
          <cell r="C980">
            <v>8116410</v>
          </cell>
          <cell r="D980" t="str">
            <v>DREBA2012-14OBMC/SLRP-13636-A-CHIN</v>
          </cell>
          <cell r="E980">
            <v>13636</v>
          </cell>
          <cell r="F980" t="str">
            <v>Portfolio Data &amp; Analysis/SHIN</v>
          </cell>
          <cell r="G980" t="str">
            <v>DREBA2012-14</v>
          </cell>
          <cell r="H980" t="str">
            <v>OBMC/SLRP</v>
          </cell>
        </row>
        <row r="981">
          <cell r="C981">
            <v>8116411</v>
          </cell>
          <cell r="D981" t="str">
            <v>DREBA2012-14PEAK CHOICE-10847-A-CHIN</v>
          </cell>
          <cell r="E981">
            <v>10847</v>
          </cell>
          <cell r="F981" t="str">
            <v>Emerging Markets - Demand Response</v>
          </cell>
          <cell r="G981" t="str">
            <v>DREBA2012-14</v>
          </cell>
          <cell r="H981" t="str">
            <v>PEAK CHOICE</v>
          </cell>
        </row>
        <row r="982">
          <cell r="C982">
            <v>8116412</v>
          </cell>
          <cell r="D982" t="str">
            <v>DREBA2012-14PEAK CHOICE-13636-A-CHIN</v>
          </cell>
          <cell r="E982">
            <v>13636</v>
          </cell>
          <cell r="F982" t="str">
            <v>Portfolio Data &amp; Analysis/SHIN</v>
          </cell>
          <cell r="G982" t="str">
            <v>DREBA2012-14</v>
          </cell>
          <cell r="H982" t="str">
            <v>PEAK CHOICE</v>
          </cell>
        </row>
        <row r="983">
          <cell r="C983">
            <v>8116413</v>
          </cell>
          <cell r="D983" t="str">
            <v>DREBA2012-14TECHNOL INCV-10847-A-CHIN</v>
          </cell>
          <cell r="E983">
            <v>10847</v>
          </cell>
          <cell r="F983" t="str">
            <v>Emerging Markets - Demand Response</v>
          </cell>
          <cell r="G983" t="str">
            <v>DREBA2012-14</v>
          </cell>
          <cell r="H983" t="str">
            <v>TECHNOL INCV</v>
          </cell>
        </row>
        <row r="984">
          <cell r="C984">
            <v>8116414</v>
          </cell>
          <cell r="D984" t="str">
            <v>DREBA2012-14TECHNOL INCV-13636-A-CHIN</v>
          </cell>
          <cell r="E984">
            <v>13636</v>
          </cell>
          <cell r="F984" t="str">
            <v>Portfolio Data &amp; Analysis/SHIN</v>
          </cell>
          <cell r="G984" t="str">
            <v>DREBA2012-14</v>
          </cell>
          <cell r="H984" t="str">
            <v>TECHNOL INCV</v>
          </cell>
        </row>
        <row r="985">
          <cell r="C985">
            <v>8117735</v>
          </cell>
          <cell r="D985" t="str">
            <v>DREBA2012-14TA-INTEGRTD AUDIT-14712-A</v>
          </cell>
          <cell r="E985">
            <v>14712</v>
          </cell>
          <cell r="F985" t="str">
            <v>Post-Sales Support</v>
          </cell>
          <cell r="G985" t="str">
            <v>DREBA2012-14</v>
          </cell>
          <cell r="H985" t="str">
            <v>INTG ENE AUD</v>
          </cell>
        </row>
        <row r="986">
          <cell r="C986">
            <v>8117775</v>
          </cell>
          <cell r="D986" t="str">
            <v>DREBA2012-14INTGRTED MKT-13840-A</v>
          </cell>
          <cell r="E986">
            <v>13840</v>
          </cell>
          <cell r="F986" t="str">
            <v>Solut Mktg - Residential</v>
          </cell>
          <cell r="G986" t="str">
            <v>DREBA2012-14</v>
          </cell>
          <cell r="H986" t="str">
            <v>INTGRTED MKT</v>
          </cell>
        </row>
        <row r="987">
          <cell r="C987">
            <v>8118868</v>
          </cell>
          <cell r="D987" t="str">
            <v>DREBA2012-14AGGR MAN PFO-11070-A</v>
          </cell>
          <cell r="E987">
            <v>11070</v>
          </cell>
          <cell r="F987" t="str">
            <v>Quality &amp; Excellence</v>
          </cell>
          <cell r="G987" t="str">
            <v>DREBA2012-14</v>
          </cell>
          <cell r="H987" t="str">
            <v>AGGR MAN PFO</v>
          </cell>
        </row>
        <row r="988">
          <cell r="C988">
            <v>8118869</v>
          </cell>
          <cell r="D988" t="str">
            <v>DREBA2012-14DR CORE E&amp;T-11070-A</v>
          </cell>
          <cell r="E988">
            <v>11070</v>
          </cell>
          <cell r="F988" t="str">
            <v>Quality &amp; Excellence</v>
          </cell>
          <cell r="G988" t="str">
            <v>DREBA2012-14</v>
          </cell>
          <cell r="H988" t="str">
            <v>DR CORE E&amp;T</v>
          </cell>
        </row>
        <row r="989">
          <cell r="C989">
            <v>8118870</v>
          </cell>
          <cell r="D989" t="str">
            <v>DREBA2012-14DR CORE MKT-11070-A</v>
          </cell>
          <cell r="E989">
            <v>11070</v>
          </cell>
          <cell r="F989" t="str">
            <v>Quality &amp; Excellence</v>
          </cell>
          <cell r="G989" t="str">
            <v>DREBA2012-14</v>
          </cell>
          <cell r="H989" t="str">
            <v>DR CORE MKT</v>
          </cell>
        </row>
        <row r="990">
          <cell r="C990">
            <v>8118871</v>
          </cell>
          <cell r="D990" t="str">
            <v>DREBA2012-14AUTO DR-11070-A</v>
          </cell>
          <cell r="E990">
            <v>11070</v>
          </cell>
          <cell r="F990" t="str">
            <v>Quality &amp; Excellence</v>
          </cell>
          <cell r="G990" t="str">
            <v>DREBA2012-14</v>
          </cell>
          <cell r="H990" t="str">
            <v>AUTO DR</v>
          </cell>
        </row>
        <row r="991">
          <cell r="C991">
            <v>8118872</v>
          </cell>
          <cell r="D991" t="str">
            <v>DREBA2012-14EMRGTEK-11070-A</v>
          </cell>
          <cell r="E991">
            <v>11070</v>
          </cell>
          <cell r="F991" t="str">
            <v>Quality &amp; Excellence</v>
          </cell>
          <cell r="G991" t="str">
            <v>DREBA2012-14</v>
          </cell>
          <cell r="H991" t="str">
            <v>EMRGTEK</v>
          </cell>
        </row>
        <row r="992">
          <cell r="C992">
            <v>8118873</v>
          </cell>
          <cell r="D992" t="str">
            <v>DREBA2012-14INTG ENE AUD-11070-A</v>
          </cell>
          <cell r="E992">
            <v>11070</v>
          </cell>
          <cell r="F992" t="str">
            <v>Quality &amp; Excellence</v>
          </cell>
          <cell r="G992" t="str">
            <v>DREBA2012-14</v>
          </cell>
          <cell r="H992" t="str">
            <v>INTG ENE AUD</v>
          </cell>
        </row>
        <row r="993">
          <cell r="C993">
            <v>8118874</v>
          </cell>
          <cell r="D993" t="str">
            <v>DREBA2012-14PERM LOAD_01-11070-A</v>
          </cell>
          <cell r="E993">
            <v>11070</v>
          </cell>
          <cell r="F993" t="str">
            <v>Quality &amp; Excellence</v>
          </cell>
          <cell r="G993" t="str">
            <v>DREBA2012-14</v>
          </cell>
          <cell r="H993" t="str">
            <v>PERM LOAD_01</v>
          </cell>
        </row>
        <row r="994">
          <cell r="C994">
            <v>8118875</v>
          </cell>
          <cell r="D994" t="str">
            <v>DREBA2012-14TECHNOL INCV-11070-A</v>
          </cell>
          <cell r="E994">
            <v>11070</v>
          </cell>
          <cell r="F994" t="str">
            <v>Quality &amp; Excellence</v>
          </cell>
          <cell r="G994" t="str">
            <v>DREBA2012-14</v>
          </cell>
          <cell r="H994" t="str">
            <v>TECHNOL INCV</v>
          </cell>
        </row>
        <row r="995">
          <cell r="C995">
            <v>8118876</v>
          </cell>
          <cell r="D995" t="str">
            <v>DREBA2012-14BASEINTERRUP-11070-A</v>
          </cell>
          <cell r="E995">
            <v>11070</v>
          </cell>
          <cell r="F995" t="str">
            <v>Quality &amp; Excellence</v>
          </cell>
          <cell r="G995" t="str">
            <v>DREBA2012-14</v>
          </cell>
          <cell r="H995" t="str">
            <v>BASEINTERRUP</v>
          </cell>
        </row>
        <row r="996">
          <cell r="C996">
            <v>8118877</v>
          </cell>
          <cell r="D996" t="str">
            <v>DREBA2012-14OBMC/SLRP-11070-A</v>
          </cell>
          <cell r="E996">
            <v>11070</v>
          </cell>
          <cell r="F996" t="str">
            <v>Quality &amp; Excellence</v>
          </cell>
          <cell r="G996" t="str">
            <v>DREBA2012-14</v>
          </cell>
          <cell r="H996" t="str">
            <v>OBMC/SLRP</v>
          </cell>
        </row>
        <row r="997">
          <cell r="C997">
            <v>8118878</v>
          </cell>
          <cell r="D997" t="str">
            <v>DREBA2012-14INTG SALES T-11070-A</v>
          </cell>
          <cell r="E997">
            <v>11070</v>
          </cell>
          <cell r="F997" t="str">
            <v>Quality &amp; Excellence</v>
          </cell>
          <cell r="G997" t="str">
            <v>DREBA2012-14</v>
          </cell>
          <cell r="H997" t="str">
            <v>INTG SALES T</v>
          </cell>
        </row>
        <row r="998">
          <cell r="C998">
            <v>8118879</v>
          </cell>
          <cell r="D998" t="str">
            <v>DREBA2012-14INTGRTED E&amp;T-11070-A</v>
          </cell>
          <cell r="E998">
            <v>11070</v>
          </cell>
          <cell r="F998" t="str">
            <v>Quality &amp; Excellence</v>
          </cell>
          <cell r="G998" t="str">
            <v>DREBA2012-14</v>
          </cell>
          <cell r="H998" t="str">
            <v>INTGRTED E&amp;T</v>
          </cell>
        </row>
        <row r="999">
          <cell r="C999">
            <v>8118880</v>
          </cell>
          <cell r="D999" t="str">
            <v>DREBA2012-14INTGRTED MKT-11070-A</v>
          </cell>
          <cell r="E999">
            <v>11070</v>
          </cell>
          <cell r="F999" t="str">
            <v>Quality &amp; Excellence</v>
          </cell>
          <cell r="G999" t="str">
            <v>DREBA2012-14</v>
          </cell>
          <cell r="H999" t="str">
            <v>INTGRTED MKT</v>
          </cell>
        </row>
        <row r="1000">
          <cell r="C1000">
            <v>8118881</v>
          </cell>
          <cell r="D1000" t="str">
            <v>DREBA2012-14PEAK_01-11070-A</v>
          </cell>
          <cell r="E1000">
            <v>11070</v>
          </cell>
          <cell r="F1000" t="str">
            <v>Quality &amp; Excellence</v>
          </cell>
          <cell r="G1000" t="str">
            <v>DREBA2012-14</v>
          </cell>
          <cell r="H1000" t="str">
            <v>PEAK_01</v>
          </cell>
        </row>
        <row r="1001">
          <cell r="C1001">
            <v>8118882</v>
          </cell>
          <cell r="D1001" t="str">
            <v>DREBA2012-14C&amp;I INTM RSC-11070-A</v>
          </cell>
          <cell r="E1001">
            <v>11070</v>
          </cell>
          <cell r="F1001" t="str">
            <v>Quality &amp; Excellence</v>
          </cell>
          <cell r="G1001" t="str">
            <v>DREBA2012-14</v>
          </cell>
          <cell r="H1001" t="str">
            <v>C&amp;I INTM RSC</v>
          </cell>
        </row>
        <row r="1002">
          <cell r="C1002">
            <v>8118884</v>
          </cell>
          <cell r="D1002" t="str">
            <v>DREBA2012-14COMM&amp;IND ANC-11070-A</v>
          </cell>
          <cell r="E1002">
            <v>11070</v>
          </cell>
          <cell r="F1002" t="str">
            <v>Quality &amp; Excellence</v>
          </cell>
          <cell r="G1002" t="str">
            <v>DREBA2012-14</v>
          </cell>
          <cell r="H1002" t="str">
            <v>COMM&amp;IND ANC</v>
          </cell>
        </row>
        <row r="1003">
          <cell r="C1003">
            <v>8118885</v>
          </cell>
          <cell r="D1003" t="str">
            <v>DREBA2012-14SMRT A/C ANC-11070-A</v>
          </cell>
          <cell r="E1003">
            <v>11070</v>
          </cell>
          <cell r="F1003" t="str">
            <v>Quality &amp; Excellence</v>
          </cell>
          <cell r="G1003" t="str">
            <v>DREBA2012-14</v>
          </cell>
          <cell r="H1003" t="str">
            <v>SMRT A/C ANC</v>
          </cell>
        </row>
        <row r="1004">
          <cell r="C1004">
            <v>8118886</v>
          </cell>
          <cell r="D1004" t="str">
            <v>DREBA2012-14CAPACIT BIDD-11070-A</v>
          </cell>
          <cell r="E1004">
            <v>11070</v>
          </cell>
          <cell r="F1004" t="str">
            <v>Quality &amp; Excellence</v>
          </cell>
          <cell r="G1004" t="str">
            <v>DREBA2012-14</v>
          </cell>
          <cell r="H1004" t="str">
            <v>CAPACIT BIDD</v>
          </cell>
        </row>
        <row r="1005">
          <cell r="C1005">
            <v>8118887</v>
          </cell>
          <cell r="D1005" t="str">
            <v>DREBA2012-14DEMAND BIDD-11070-A</v>
          </cell>
          <cell r="E1005">
            <v>11070</v>
          </cell>
          <cell r="F1005" t="str">
            <v>Quality &amp; Excellence</v>
          </cell>
          <cell r="G1005" t="str">
            <v>DREBA2012-14</v>
          </cell>
          <cell r="H1005" t="str">
            <v>DEMAND BIDD</v>
          </cell>
        </row>
        <row r="1006">
          <cell r="C1006">
            <v>8118888</v>
          </cell>
          <cell r="D1006" t="str">
            <v>DREBA2012-14PEAK CHOICE-11070-A</v>
          </cell>
          <cell r="E1006">
            <v>11070</v>
          </cell>
          <cell r="F1006" t="str">
            <v>Quality &amp; Excellence</v>
          </cell>
          <cell r="G1006" t="str">
            <v>DREBA2012-14</v>
          </cell>
          <cell r="H1006" t="str">
            <v>PEAK CHOICE</v>
          </cell>
        </row>
        <row r="1007">
          <cell r="C1007">
            <v>8118889</v>
          </cell>
          <cell r="D1007" t="str">
            <v>DREBA2012-14DR ONLN EROL-11070-A</v>
          </cell>
          <cell r="E1007">
            <v>11070</v>
          </cell>
          <cell r="F1007" t="str">
            <v>Quality &amp; Excellence</v>
          </cell>
          <cell r="G1007" t="str">
            <v>DREBA2012-14</v>
          </cell>
          <cell r="H1007" t="str">
            <v>DR ONLN EROL</v>
          </cell>
        </row>
        <row r="1008">
          <cell r="C1008">
            <v>8118890</v>
          </cell>
          <cell r="D1008" t="str">
            <v>DREBA2012-14INTERACT-11070-A</v>
          </cell>
          <cell r="E1008">
            <v>11070</v>
          </cell>
          <cell r="F1008" t="str">
            <v>Quality &amp; Excellence</v>
          </cell>
          <cell r="G1008" t="str">
            <v>DREBA2012-14</v>
          </cell>
          <cell r="H1008" t="str">
            <v>INTERACT</v>
          </cell>
        </row>
        <row r="1009">
          <cell r="C1009">
            <v>8118891</v>
          </cell>
          <cell r="D1009" t="str">
            <v>DREBA2012-14AGGR MAN PFO-11070-A-CHIN</v>
          </cell>
          <cell r="E1009">
            <v>11070</v>
          </cell>
          <cell r="F1009" t="str">
            <v>Quality &amp; Excellence</v>
          </cell>
          <cell r="G1009" t="str">
            <v>DREBA2012-14</v>
          </cell>
          <cell r="H1009" t="str">
            <v>AGGR MAN PFO</v>
          </cell>
        </row>
        <row r="1010">
          <cell r="C1010">
            <v>8118892</v>
          </cell>
          <cell r="D1010" t="str">
            <v>DREBA2012-14DR CORE E&amp;T-11070-A-CHIN</v>
          </cell>
          <cell r="E1010">
            <v>11070</v>
          </cell>
          <cell r="F1010" t="str">
            <v>Quality &amp; Excellence</v>
          </cell>
          <cell r="G1010" t="str">
            <v>DREBA2012-14</v>
          </cell>
          <cell r="H1010" t="str">
            <v>DR CORE E&amp;T</v>
          </cell>
        </row>
        <row r="1011">
          <cell r="C1011">
            <v>8118893</v>
          </cell>
          <cell r="D1011" t="str">
            <v>DREBA2012-14DR CORE MKT-11070-A-CHIN</v>
          </cell>
          <cell r="E1011">
            <v>11070</v>
          </cell>
          <cell r="F1011" t="str">
            <v>Quality &amp; Excellence</v>
          </cell>
          <cell r="G1011" t="str">
            <v>DREBA2012-14</v>
          </cell>
          <cell r="H1011" t="str">
            <v>DR CORE MKT</v>
          </cell>
        </row>
        <row r="1012">
          <cell r="C1012">
            <v>8118894</v>
          </cell>
          <cell r="D1012" t="str">
            <v>DREBA2012-14AUTO DR-11070-A-CHIN</v>
          </cell>
          <cell r="E1012">
            <v>11070</v>
          </cell>
          <cell r="F1012" t="str">
            <v>Quality &amp; Excellence</v>
          </cell>
          <cell r="G1012" t="str">
            <v>DREBA2012-14</v>
          </cell>
          <cell r="H1012" t="str">
            <v>AUTO DR</v>
          </cell>
        </row>
        <row r="1013">
          <cell r="C1013">
            <v>8118895</v>
          </cell>
          <cell r="D1013" t="str">
            <v>DREBA2012-14EMRGTEK-11070-CHIN</v>
          </cell>
          <cell r="E1013">
            <v>11070</v>
          </cell>
          <cell r="F1013" t="str">
            <v>Quality &amp; Excellence</v>
          </cell>
          <cell r="G1013" t="str">
            <v>DREBA2012-14</v>
          </cell>
          <cell r="H1013" t="str">
            <v>EMRGTEK</v>
          </cell>
        </row>
        <row r="1014">
          <cell r="C1014">
            <v>8118896</v>
          </cell>
          <cell r="D1014" t="str">
            <v>DREBA2012-14INTG ENE AUD-11070-A-CHIN</v>
          </cell>
          <cell r="E1014">
            <v>11070</v>
          </cell>
          <cell r="F1014" t="str">
            <v>Quality &amp; Excellence</v>
          </cell>
          <cell r="G1014" t="str">
            <v>DREBA2012-14</v>
          </cell>
          <cell r="H1014" t="str">
            <v>INTG ENE AUD</v>
          </cell>
        </row>
        <row r="1015">
          <cell r="C1015">
            <v>8118897</v>
          </cell>
          <cell r="D1015" t="str">
            <v>DREBA2012-14PERM LOAD_01-11070-A-CHIN</v>
          </cell>
          <cell r="E1015">
            <v>11070</v>
          </cell>
          <cell r="F1015" t="str">
            <v>Quality &amp; Excellence</v>
          </cell>
          <cell r="G1015" t="str">
            <v>DREBA2012-14</v>
          </cell>
          <cell r="H1015" t="str">
            <v>PERM LOAD_01</v>
          </cell>
        </row>
        <row r="1016">
          <cell r="C1016">
            <v>8118898</v>
          </cell>
          <cell r="D1016" t="str">
            <v>DREBA2012-14TECHNOL INCV-11070-A-CHIN</v>
          </cell>
          <cell r="E1016">
            <v>11070</v>
          </cell>
          <cell r="F1016" t="str">
            <v>Quality &amp; Excellence</v>
          </cell>
          <cell r="G1016" t="str">
            <v>DREBA2012-14</v>
          </cell>
          <cell r="H1016" t="str">
            <v>TECHNOL INCV</v>
          </cell>
        </row>
        <row r="1017">
          <cell r="C1017">
            <v>8118899</v>
          </cell>
          <cell r="D1017" t="str">
            <v>DREBA2012-14BASEINTERRUP-11070-A-CHIN</v>
          </cell>
          <cell r="E1017">
            <v>11070</v>
          </cell>
          <cell r="F1017" t="str">
            <v>Quality &amp; Excellence</v>
          </cell>
          <cell r="G1017" t="str">
            <v>DREBA2012-14</v>
          </cell>
          <cell r="H1017" t="str">
            <v>BASEINTERRUP</v>
          </cell>
        </row>
        <row r="1018">
          <cell r="C1018">
            <v>8118900</v>
          </cell>
          <cell r="D1018" t="str">
            <v>DREBA2012-14OBMC/SLRP-11070-A-CHIN</v>
          </cell>
          <cell r="E1018">
            <v>11070</v>
          </cell>
          <cell r="F1018" t="str">
            <v>Quality &amp; Excellence</v>
          </cell>
          <cell r="G1018" t="str">
            <v>DREBA2012-14</v>
          </cell>
          <cell r="H1018" t="str">
            <v>OBMC/SLRP</v>
          </cell>
        </row>
        <row r="1019">
          <cell r="C1019">
            <v>8118901</v>
          </cell>
          <cell r="D1019" t="str">
            <v>DREBA2012-14INTG SALES T-11070-A-CHIN</v>
          </cell>
          <cell r="E1019">
            <v>11070</v>
          </cell>
          <cell r="F1019" t="str">
            <v>Quality &amp; Excellence</v>
          </cell>
          <cell r="G1019" t="str">
            <v>DREBA2012-14</v>
          </cell>
          <cell r="H1019" t="str">
            <v>INTG SALES T</v>
          </cell>
        </row>
        <row r="1020">
          <cell r="C1020">
            <v>8118902</v>
          </cell>
          <cell r="D1020" t="str">
            <v>DREBA2012-14INTGRTED E&amp;T-11070-A-CHIN</v>
          </cell>
          <cell r="E1020">
            <v>11070</v>
          </cell>
          <cell r="F1020" t="str">
            <v>Quality &amp; Excellence</v>
          </cell>
          <cell r="G1020" t="str">
            <v>DREBA2012-14</v>
          </cell>
          <cell r="H1020" t="str">
            <v>INTGRTED E&amp;T</v>
          </cell>
        </row>
        <row r="1021">
          <cell r="C1021">
            <v>8118903</v>
          </cell>
          <cell r="D1021" t="str">
            <v>DREBA2012-14INTGRTED MKT-11070-A-CHIN</v>
          </cell>
          <cell r="E1021">
            <v>11070</v>
          </cell>
          <cell r="F1021" t="str">
            <v>Quality &amp; Excellence</v>
          </cell>
          <cell r="G1021" t="str">
            <v>DREBA2012-14</v>
          </cell>
          <cell r="H1021" t="str">
            <v>INTGRTED MKT</v>
          </cell>
        </row>
        <row r="1022">
          <cell r="C1022">
            <v>8118904</v>
          </cell>
          <cell r="D1022" t="str">
            <v>DREBA2012-14PEAK_01-11070-A-CHIN</v>
          </cell>
          <cell r="E1022">
            <v>11070</v>
          </cell>
          <cell r="F1022" t="str">
            <v>Quality &amp; Excellence</v>
          </cell>
          <cell r="G1022" t="str">
            <v>DREBA2012-14</v>
          </cell>
          <cell r="H1022" t="str">
            <v>PEAK_01</v>
          </cell>
        </row>
        <row r="1023">
          <cell r="C1023">
            <v>8118905</v>
          </cell>
          <cell r="D1023" t="str">
            <v>DREBA2012-14C&amp;I INTM RSC-11070-A-CHIN</v>
          </cell>
          <cell r="E1023">
            <v>11070</v>
          </cell>
          <cell r="F1023" t="str">
            <v>Quality &amp; Excellence</v>
          </cell>
          <cell r="G1023" t="str">
            <v>DREBA2012-14</v>
          </cell>
          <cell r="H1023" t="str">
            <v>C&amp;I INTM RSC</v>
          </cell>
        </row>
        <row r="1024">
          <cell r="C1024">
            <v>8118906</v>
          </cell>
          <cell r="D1024" t="str">
            <v>DREBA2012-14COMM&amp;IND ANC-11070-A-CHIN</v>
          </cell>
          <cell r="E1024">
            <v>11070</v>
          </cell>
          <cell r="F1024" t="str">
            <v>Quality &amp; Excellence</v>
          </cell>
          <cell r="G1024" t="str">
            <v>DREBA2012-14</v>
          </cell>
          <cell r="H1024" t="str">
            <v>COMM&amp;IND ANC</v>
          </cell>
        </row>
        <row r="1025">
          <cell r="C1025">
            <v>8118907</v>
          </cell>
          <cell r="D1025" t="str">
            <v>DREBA2012-14SMRT A/C ANC-11070-A-CHIN</v>
          </cell>
          <cell r="E1025">
            <v>11070</v>
          </cell>
          <cell r="F1025" t="str">
            <v>Quality &amp; Excellence</v>
          </cell>
          <cell r="G1025" t="str">
            <v>DREBA2012-14</v>
          </cell>
          <cell r="H1025" t="str">
            <v>SMRT A/C ANC</v>
          </cell>
        </row>
        <row r="1026">
          <cell r="C1026">
            <v>8118908</v>
          </cell>
          <cell r="D1026" t="str">
            <v>DREBA2012-14CAPACIT BIDD-11070-A-CHIN</v>
          </cell>
          <cell r="E1026">
            <v>11070</v>
          </cell>
          <cell r="F1026" t="str">
            <v>Quality &amp; Excellence</v>
          </cell>
          <cell r="G1026" t="str">
            <v>DREBA2012-14</v>
          </cell>
          <cell r="H1026" t="str">
            <v>CAPACIT BIDD</v>
          </cell>
        </row>
        <row r="1027">
          <cell r="C1027">
            <v>8118909</v>
          </cell>
          <cell r="D1027" t="str">
            <v>DREBA2012-14DEMAND BIDD-11070-A-CHIN</v>
          </cell>
          <cell r="E1027">
            <v>11070</v>
          </cell>
          <cell r="F1027" t="str">
            <v>Quality &amp; Excellence</v>
          </cell>
          <cell r="G1027" t="str">
            <v>DREBA2012-14</v>
          </cell>
          <cell r="H1027" t="str">
            <v>DEMAND BIDD</v>
          </cell>
        </row>
        <row r="1028">
          <cell r="C1028">
            <v>8118910</v>
          </cell>
          <cell r="D1028" t="str">
            <v>DREBA2012-14PEAK CHOICE-11070-A-CHIN</v>
          </cell>
          <cell r="E1028">
            <v>11070</v>
          </cell>
          <cell r="F1028" t="str">
            <v>Quality &amp; Excellence</v>
          </cell>
          <cell r="G1028" t="str">
            <v>DREBA2012-14</v>
          </cell>
          <cell r="H1028" t="str">
            <v>PEAK CHOICE</v>
          </cell>
        </row>
        <row r="1029">
          <cell r="C1029">
            <v>8118911</v>
          </cell>
          <cell r="D1029" t="str">
            <v>DREBA2012-14DR ONLN EROL-11070-A-CHIN</v>
          </cell>
          <cell r="E1029">
            <v>11070</v>
          </cell>
          <cell r="F1029" t="str">
            <v>Quality &amp; Excellence</v>
          </cell>
          <cell r="G1029" t="str">
            <v>DREBA2012-14</v>
          </cell>
          <cell r="H1029" t="str">
            <v>DR ONLN EROL</v>
          </cell>
        </row>
        <row r="1030">
          <cell r="C1030">
            <v>8118912</v>
          </cell>
          <cell r="D1030" t="str">
            <v>DREBA2012-14INTERACT-11070-A-CHIN</v>
          </cell>
          <cell r="E1030">
            <v>11070</v>
          </cell>
          <cell r="F1030" t="str">
            <v>Quality &amp; Excellence</v>
          </cell>
          <cell r="G1030" t="str">
            <v>DREBA2012-14</v>
          </cell>
          <cell r="H1030" t="str">
            <v>INTERACT</v>
          </cell>
        </row>
        <row r="1031">
          <cell r="C1031">
            <v>8118913</v>
          </cell>
          <cell r="D1031" t="str">
            <v>DREBA2012-14DRE-12835-A-ISTS-PRJT-CHIN</v>
          </cell>
          <cell r="E1031">
            <v>12835</v>
          </cell>
          <cell r="F1031" t="str">
            <v>Demand Response Operations</v>
          </cell>
          <cell r="G1031" t="str">
            <v>DREBA2012-14</v>
          </cell>
          <cell r="H1031" t="str">
            <v>DR ONLN EROL</v>
          </cell>
        </row>
        <row r="1032">
          <cell r="C1032">
            <v>8118914</v>
          </cell>
          <cell r="D1032" t="str">
            <v>DREBA2012-14DRE-12835-A-ISTS-O&amp;M-CHIN</v>
          </cell>
          <cell r="E1032">
            <v>12835</v>
          </cell>
          <cell r="F1032" t="str">
            <v>Demand Response Operations</v>
          </cell>
          <cell r="G1032" t="str">
            <v>DREBA2012-14</v>
          </cell>
          <cell r="H1032" t="str">
            <v>DR ONLN EROL</v>
          </cell>
        </row>
        <row r="1033">
          <cell r="C1033">
            <v>8118972</v>
          </cell>
          <cell r="D1033" t="str">
            <v>BSA-MDSS-O&amp;M-DR-13973-CHIN</v>
          </cell>
          <cell r="E1033">
            <v>13973</v>
          </cell>
          <cell r="F1033" t="str">
            <v>Business System Administration</v>
          </cell>
          <cell r="G1033" t="str">
            <v>DREBA2012-14</v>
          </cell>
          <cell r="H1033" t="str">
            <v>DR ONLN EROL</v>
          </cell>
        </row>
        <row r="1034">
          <cell r="C1034">
            <v>8119096</v>
          </cell>
          <cell r="D1034" t="str">
            <v>INCENTIVE PAYMENTS-A/C CYCLING-10847</v>
          </cell>
          <cell r="E1034">
            <v>10847</v>
          </cell>
          <cell r="F1034" t="str">
            <v>Emerging Markets - Demand Response</v>
          </cell>
          <cell r="G1034" t="str">
            <v>ACEBA2012-14</v>
          </cell>
          <cell r="H1034" t="str">
            <v>ACEBA2012-14</v>
          </cell>
        </row>
        <row r="1035">
          <cell r="C1035">
            <v>8119118</v>
          </cell>
          <cell r="D1035" t="str">
            <v>INTERACT-VENDORS PAYMENT-2012-14-12835-A</v>
          </cell>
          <cell r="E1035">
            <v>12835</v>
          </cell>
          <cell r="F1035" t="str">
            <v>Demand Response Operations</v>
          </cell>
          <cell r="G1035" t="str">
            <v>DREBA2012-14</v>
          </cell>
          <cell r="H1035" t="str">
            <v>INTERACT</v>
          </cell>
        </row>
        <row r="1036">
          <cell r="C1036">
            <v>8119119</v>
          </cell>
          <cell r="D1036" t="str">
            <v>NOTIFY-VENDORS PAYMENT-2012-14-12835-A</v>
          </cell>
          <cell r="E1036">
            <v>12835</v>
          </cell>
          <cell r="F1036" t="str">
            <v>Demand Response Operations</v>
          </cell>
          <cell r="G1036" t="str">
            <v>DREBA2012-14</v>
          </cell>
          <cell r="H1036" t="str">
            <v>INTERACT</v>
          </cell>
        </row>
        <row r="1037">
          <cell r="C1037">
            <v>8119176</v>
          </cell>
          <cell r="D1037" t="str">
            <v>IDSM-DR SERVICE&amp;SALES INCENTIVE-2012-14</v>
          </cell>
          <cell r="E1037">
            <v>11114</v>
          </cell>
          <cell r="F1037" t="str">
            <v>Sales  Operations</v>
          </cell>
          <cell r="G1037" t="str">
            <v>DREBA2012-14</v>
          </cell>
          <cell r="H1037" t="str">
            <v>DR CORE MKT</v>
          </cell>
        </row>
        <row r="1038">
          <cell r="C1038">
            <v>8119177</v>
          </cell>
          <cell r="D1038" t="str">
            <v>TI-INCENTIVE PAYMENTS-2012-14-10847</v>
          </cell>
          <cell r="E1038">
            <v>10847</v>
          </cell>
          <cell r="F1038" t="str">
            <v>Emerging Markets - Demand Response</v>
          </cell>
          <cell r="G1038" t="str">
            <v>DREBA2012-14</v>
          </cell>
          <cell r="H1038" t="str">
            <v>TECHNOL INCV</v>
          </cell>
        </row>
        <row r="1039">
          <cell r="C1039">
            <v>8119179</v>
          </cell>
          <cell r="D1039" t="str">
            <v>CBP-INCENTIVE PAYMENTS-2012-14-10847</v>
          </cell>
          <cell r="E1039">
            <v>10847</v>
          </cell>
          <cell r="F1039" t="str">
            <v>Emerging Markets - Demand Response</v>
          </cell>
          <cell r="G1039" t="str">
            <v>DREBA2012-14</v>
          </cell>
          <cell r="H1039" t="str">
            <v>CAPACIT BIDD</v>
          </cell>
        </row>
        <row r="1040">
          <cell r="C1040">
            <v>8119180</v>
          </cell>
          <cell r="D1040" t="str">
            <v>DBP-INCENTIVE PAYMENTS-2012-14-10847</v>
          </cell>
          <cell r="E1040">
            <v>10847</v>
          </cell>
          <cell r="F1040" t="str">
            <v>Emerging Markets - Demand Response</v>
          </cell>
          <cell r="G1040" t="str">
            <v>DREBA2009-11</v>
          </cell>
          <cell r="H1040" t="str">
            <v>DEMAND BIDD</v>
          </cell>
        </row>
        <row r="1041">
          <cell r="C1041">
            <v>8119181</v>
          </cell>
          <cell r="D1041" t="str">
            <v>PEAKCHOICE-INCENT PAYMENTS-2012-14-10847</v>
          </cell>
          <cell r="E1041">
            <v>10847</v>
          </cell>
          <cell r="F1041" t="str">
            <v>Emerging Markets - Demand Response</v>
          </cell>
          <cell r="G1041" t="str">
            <v>DREBA2009-11</v>
          </cell>
          <cell r="H1041" t="str">
            <v>PEAK CHOICE</v>
          </cell>
        </row>
        <row r="1042">
          <cell r="C1042">
            <v>8119182</v>
          </cell>
          <cell r="D1042" t="str">
            <v>AUTO DR-INCENTIVE PAYMENTS-2012-14-10847</v>
          </cell>
          <cell r="E1042">
            <v>10847</v>
          </cell>
          <cell r="F1042" t="str">
            <v>Emerging Markets - Demand Response</v>
          </cell>
          <cell r="G1042" t="str">
            <v>DREBA2009-11</v>
          </cell>
          <cell r="H1042" t="str">
            <v>AUTO DR</v>
          </cell>
        </row>
        <row r="1043">
          <cell r="C1043">
            <v>8119183</v>
          </cell>
          <cell r="D1043" t="str">
            <v>TI-NEW CNST CUST INCTV PAYMT 12-14-10847</v>
          </cell>
          <cell r="E1043">
            <v>10847</v>
          </cell>
          <cell r="F1043" t="str">
            <v>Emerging Markets - Demand Response</v>
          </cell>
          <cell r="G1043" t="str">
            <v>DREBA2009-11</v>
          </cell>
          <cell r="H1043" t="str">
            <v>TECHNOL INCV</v>
          </cell>
        </row>
        <row r="1044">
          <cell r="C1044">
            <v>8119184</v>
          </cell>
          <cell r="D1044" t="str">
            <v>INCENTIVE PAYMENTS-PERM LOAD SHIFT-10847</v>
          </cell>
          <cell r="E1044">
            <v>10847</v>
          </cell>
          <cell r="F1044" t="str">
            <v>Emerging Markets - Demand Response</v>
          </cell>
          <cell r="G1044" t="str">
            <v>DREBA2006-08</v>
          </cell>
          <cell r="H1044" t="str">
            <v>PERM LOAD SH</v>
          </cell>
        </row>
        <row r="1045">
          <cell r="C1045">
            <v>8119240</v>
          </cell>
          <cell r="D1045" t="str">
            <v>DREBA2012-14DR CORE MKT-14894-A</v>
          </cell>
          <cell r="E1045">
            <v>14894</v>
          </cell>
          <cell r="F1045" t="str">
            <v>Customer Impact-Deployment Support</v>
          </cell>
          <cell r="G1045" t="str">
            <v>DREBA2012-14</v>
          </cell>
          <cell r="H1045" t="str">
            <v>DR CORE MKT</v>
          </cell>
        </row>
        <row r="1046">
          <cell r="C1046">
            <v>8119241</v>
          </cell>
          <cell r="D1046" t="str">
            <v>DREBA2012-14DR CORE MKT-14893-A</v>
          </cell>
          <cell r="E1046">
            <v>14893</v>
          </cell>
          <cell r="F1046" t="str">
            <v>Customer Impact-Gas Outreach</v>
          </cell>
          <cell r="G1046" t="str">
            <v>DREBA2012-14</v>
          </cell>
          <cell r="H1046" t="str">
            <v>DR CORE MKT</v>
          </cell>
        </row>
        <row r="1047">
          <cell r="C1047">
            <v>8119482</v>
          </cell>
          <cell r="D1047" t="str">
            <v>DREBA-10-12-CEM-PRJ-COMM-14709-I-CES</v>
          </cell>
          <cell r="E1047">
            <v>14709</v>
          </cell>
          <cell r="F1047" t="str">
            <v>Information Technology Products</v>
          </cell>
          <cell r="G1047" t="str">
            <v>DREBA2012-14</v>
          </cell>
          <cell r="H1047" t="str">
            <v>INTG ENE AUD</v>
          </cell>
        </row>
        <row r="1048">
          <cell r="C1048">
            <v>8119483</v>
          </cell>
          <cell r="D1048" t="str">
            <v>DREBA-10-12-INTEGRTD AUD-14709-I-CES</v>
          </cell>
          <cell r="E1048">
            <v>14709</v>
          </cell>
          <cell r="F1048" t="str">
            <v>Information Technology Products</v>
          </cell>
          <cell r="G1048" t="str">
            <v>DREBA2012-14</v>
          </cell>
          <cell r="H1048" t="str">
            <v>INTG ENE AUD</v>
          </cell>
        </row>
        <row r="1049">
          <cell r="C1049">
            <v>8119642</v>
          </cell>
          <cell r="D1049" t="str">
            <v>DREBA2012-14DR ENHANCEMENTS-12385-A-CHIN</v>
          </cell>
          <cell r="E1049">
            <v>12835</v>
          </cell>
          <cell r="F1049" t="str">
            <v>Demand Response Operations</v>
          </cell>
          <cell r="G1049" t="str">
            <v>DREBA2012-14</v>
          </cell>
          <cell r="H1049" t="str">
            <v>DR ONLN EROL</v>
          </cell>
        </row>
        <row r="1050">
          <cell r="C1050">
            <v>8089004</v>
          </cell>
          <cell r="D1050" t="str">
            <v>INCENTIVE PAYMENTS- TRCKD IN ERRA - AMP</v>
          </cell>
          <cell r="E1050">
            <v>12835</v>
          </cell>
          <cell r="F1050" t="str">
            <v>Demand Response Operations</v>
          </cell>
          <cell r="G1050" t="str">
            <v>DREBA2006-08</v>
          </cell>
          <cell r="H1050" t="str">
            <v>OTHER_01</v>
          </cell>
        </row>
      </sheetData>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Market Data Pasted"/>
      <sheetName val="PriceExtrapolation"/>
      <sheetName val="Inputs for Valuation"/>
      <sheetName val="User Inputs&amp;Unit Characteristic"/>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refreshError="1"/>
      <sheetData sheetId="1" refreshError="1">
        <row r="7">
          <cell r="A7">
            <v>39083</v>
          </cell>
          <cell r="B7">
            <v>60.25</v>
          </cell>
          <cell r="C7">
            <v>49.81</v>
          </cell>
          <cell r="D7">
            <v>6.6524999999999999</v>
          </cell>
        </row>
        <row r="8">
          <cell r="A8">
            <v>39114</v>
          </cell>
          <cell r="B8">
            <v>59.75</v>
          </cell>
          <cell r="C8">
            <v>50.25</v>
          </cell>
          <cell r="D8">
            <v>6.74</v>
          </cell>
        </row>
        <row r="9">
          <cell r="A9">
            <v>39142</v>
          </cell>
          <cell r="B9">
            <v>57.75</v>
          </cell>
          <cell r="C9">
            <v>49</v>
          </cell>
          <cell r="D9">
            <v>6.79</v>
          </cell>
        </row>
        <row r="10">
          <cell r="A10">
            <v>39173</v>
          </cell>
          <cell r="B10">
            <v>57.5</v>
          </cell>
          <cell r="C10">
            <v>40</v>
          </cell>
          <cell r="D10">
            <v>6.798</v>
          </cell>
        </row>
        <row r="11">
          <cell r="A11">
            <v>39203</v>
          </cell>
          <cell r="B11">
            <v>60.5</v>
          </cell>
          <cell r="C11">
            <v>40</v>
          </cell>
          <cell r="D11">
            <v>6.8777999999999997</v>
          </cell>
        </row>
        <row r="12">
          <cell r="A12">
            <v>39234</v>
          </cell>
          <cell r="B12">
            <v>63.5</v>
          </cell>
          <cell r="C12">
            <v>42</v>
          </cell>
          <cell r="D12">
            <v>6.8871000000000002</v>
          </cell>
        </row>
        <row r="13">
          <cell r="A13">
            <v>39264</v>
          </cell>
          <cell r="B13">
            <v>84.25</v>
          </cell>
          <cell r="C13">
            <v>54</v>
          </cell>
          <cell r="D13">
            <v>7.2202999999999999</v>
          </cell>
        </row>
        <row r="14">
          <cell r="A14">
            <v>39295</v>
          </cell>
          <cell r="B14">
            <v>86.25</v>
          </cell>
          <cell r="C14">
            <v>57</v>
          </cell>
          <cell r="D14">
            <v>7.2910000000000004</v>
          </cell>
        </row>
        <row r="15">
          <cell r="A15">
            <v>39326</v>
          </cell>
          <cell r="B15">
            <v>83</v>
          </cell>
          <cell r="C15">
            <v>54</v>
          </cell>
          <cell r="D15">
            <v>7.2175000000000002</v>
          </cell>
        </row>
        <row r="16">
          <cell r="A16">
            <v>39356</v>
          </cell>
          <cell r="B16">
            <v>68.5</v>
          </cell>
          <cell r="C16">
            <v>56</v>
          </cell>
          <cell r="D16">
            <v>7.218</v>
          </cell>
        </row>
        <row r="17">
          <cell r="A17">
            <v>39387</v>
          </cell>
          <cell r="B17">
            <v>73</v>
          </cell>
          <cell r="C17">
            <v>58</v>
          </cell>
          <cell r="D17">
            <v>7.8746</v>
          </cell>
        </row>
        <row r="18">
          <cell r="A18">
            <v>39417</v>
          </cell>
          <cell r="B18">
            <v>80</v>
          </cell>
          <cell r="C18">
            <v>64</v>
          </cell>
          <cell r="D18">
            <v>8.2506000000000004</v>
          </cell>
        </row>
        <row r="19">
          <cell r="A19">
            <v>39448</v>
          </cell>
          <cell r="B19">
            <v>80.34</v>
          </cell>
          <cell r="C19">
            <v>68.150000000000006</v>
          </cell>
          <cell r="D19">
            <v>8.3889999999999993</v>
          </cell>
        </row>
        <row r="20">
          <cell r="A20">
            <v>39479</v>
          </cell>
          <cell r="B20">
            <v>76.97</v>
          </cell>
          <cell r="C20">
            <v>64.7</v>
          </cell>
          <cell r="D20">
            <v>8.5622000000000007</v>
          </cell>
        </row>
        <row r="21">
          <cell r="A21">
            <v>39508</v>
          </cell>
          <cell r="B21">
            <v>70.73</v>
          </cell>
          <cell r="C21">
            <v>59.22</v>
          </cell>
          <cell r="D21">
            <v>8.5015000000000001</v>
          </cell>
        </row>
        <row r="22">
          <cell r="A22">
            <v>39539</v>
          </cell>
          <cell r="B22">
            <v>63.48</v>
          </cell>
          <cell r="C22">
            <v>48.5</v>
          </cell>
          <cell r="D22">
            <v>7.7744</v>
          </cell>
        </row>
        <row r="23">
          <cell r="A23">
            <v>39569</v>
          </cell>
          <cell r="B23">
            <v>63.94</v>
          </cell>
          <cell r="C23">
            <v>46.22</v>
          </cell>
          <cell r="D23">
            <v>7.6711999999999998</v>
          </cell>
        </row>
        <row r="24">
          <cell r="A24">
            <v>39600</v>
          </cell>
          <cell r="B24">
            <v>66.14</v>
          </cell>
          <cell r="C24">
            <v>44.89</v>
          </cell>
          <cell r="D24">
            <v>7.6375000000000002</v>
          </cell>
        </row>
        <row r="25">
          <cell r="A25">
            <v>39630</v>
          </cell>
          <cell r="B25">
            <v>89.75</v>
          </cell>
          <cell r="C25">
            <v>54.47</v>
          </cell>
          <cell r="D25">
            <v>7.8162000000000003</v>
          </cell>
        </row>
        <row r="26">
          <cell r="A26">
            <v>39661</v>
          </cell>
          <cell r="B26">
            <v>92.71</v>
          </cell>
          <cell r="C26">
            <v>59.75</v>
          </cell>
          <cell r="D26">
            <v>7.8548999999999998</v>
          </cell>
        </row>
        <row r="27">
          <cell r="A27">
            <v>39692</v>
          </cell>
          <cell r="B27">
            <v>86.67</v>
          </cell>
          <cell r="C27">
            <v>56.77</v>
          </cell>
          <cell r="D27">
            <v>7.7763</v>
          </cell>
        </row>
        <row r="28">
          <cell r="A28">
            <v>39722</v>
          </cell>
          <cell r="B28">
            <v>70.760000000000005</v>
          </cell>
          <cell r="C28">
            <v>55.58</v>
          </cell>
          <cell r="D28">
            <v>7.7880000000000003</v>
          </cell>
        </row>
        <row r="29">
          <cell r="A29">
            <v>39753</v>
          </cell>
          <cell r="B29">
            <v>78.209999999999994</v>
          </cell>
          <cell r="C29">
            <v>62.59</v>
          </cell>
          <cell r="D29">
            <v>8.3093000000000004</v>
          </cell>
        </row>
        <row r="30">
          <cell r="A30">
            <v>39783</v>
          </cell>
          <cell r="B30">
            <v>85.32</v>
          </cell>
          <cell r="C30">
            <v>66.010000000000005</v>
          </cell>
          <cell r="D30">
            <v>8.5103000000000009</v>
          </cell>
        </row>
        <row r="31">
          <cell r="A31">
            <v>39814</v>
          </cell>
          <cell r="B31">
            <v>88.93</v>
          </cell>
          <cell r="C31">
            <v>71.45</v>
          </cell>
          <cell r="D31">
            <v>8.5487000000000002</v>
          </cell>
        </row>
        <row r="32">
          <cell r="A32">
            <v>39845</v>
          </cell>
          <cell r="B32">
            <v>85.2</v>
          </cell>
          <cell r="C32">
            <v>67.84</v>
          </cell>
          <cell r="D32">
            <v>8.7119</v>
          </cell>
        </row>
        <row r="33">
          <cell r="A33">
            <v>39873</v>
          </cell>
          <cell r="B33">
            <v>78.3</v>
          </cell>
          <cell r="C33">
            <v>62.09</v>
          </cell>
          <cell r="D33">
            <v>8.6411999999999995</v>
          </cell>
        </row>
        <row r="34">
          <cell r="A34">
            <v>39904</v>
          </cell>
          <cell r="B34">
            <v>63.68</v>
          </cell>
          <cell r="C34">
            <v>45.25</v>
          </cell>
          <cell r="D34">
            <v>7.6694000000000004</v>
          </cell>
        </row>
        <row r="35">
          <cell r="A35">
            <v>39934</v>
          </cell>
          <cell r="B35">
            <v>64.14</v>
          </cell>
          <cell r="C35">
            <v>43.12</v>
          </cell>
          <cell r="D35">
            <v>7.5612000000000004</v>
          </cell>
        </row>
        <row r="36">
          <cell r="A36">
            <v>39965</v>
          </cell>
          <cell r="B36">
            <v>66.34</v>
          </cell>
          <cell r="C36">
            <v>41.88</v>
          </cell>
          <cell r="D36">
            <v>7.5374999999999996</v>
          </cell>
        </row>
        <row r="37">
          <cell r="A37">
            <v>39995</v>
          </cell>
          <cell r="B37">
            <v>82.18</v>
          </cell>
          <cell r="C37">
            <v>52.82</v>
          </cell>
          <cell r="D37">
            <v>7.6962000000000002</v>
          </cell>
        </row>
        <row r="38">
          <cell r="A38">
            <v>40026</v>
          </cell>
          <cell r="B38">
            <v>84.88</v>
          </cell>
          <cell r="C38">
            <v>57.94</v>
          </cell>
          <cell r="D38">
            <v>7.7199</v>
          </cell>
        </row>
        <row r="39">
          <cell r="A39">
            <v>40057</v>
          </cell>
          <cell r="B39">
            <v>79.349999999999994</v>
          </cell>
          <cell r="C39">
            <v>55.05</v>
          </cell>
          <cell r="D39">
            <v>7.6313000000000004</v>
          </cell>
        </row>
        <row r="40">
          <cell r="A40">
            <v>40087</v>
          </cell>
          <cell r="B40">
            <v>69.87</v>
          </cell>
          <cell r="C40">
            <v>54.46</v>
          </cell>
          <cell r="D40">
            <v>7.6379999999999999</v>
          </cell>
        </row>
        <row r="41">
          <cell r="A41">
            <v>40118</v>
          </cell>
          <cell r="B41">
            <v>77.209999999999994</v>
          </cell>
          <cell r="C41">
            <v>61.32</v>
          </cell>
          <cell r="D41">
            <v>7.7827999999999999</v>
          </cell>
        </row>
        <row r="42">
          <cell r="A42">
            <v>40148</v>
          </cell>
          <cell r="B42">
            <v>84.24</v>
          </cell>
          <cell r="C42">
            <v>64.680000000000007</v>
          </cell>
          <cell r="D42">
            <v>7.9438000000000004</v>
          </cell>
        </row>
        <row r="43">
          <cell r="A43">
            <v>40179</v>
          </cell>
          <cell r="B43">
            <v>85.93</v>
          </cell>
          <cell r="C43">
            <v>68.28</v>
          </cell>
          <cell r="D43">
            <v>7.9922000000000004</v>
          </cell>
        </row>
        <row r="44">
          <cell r="A44">
            <v>40210</v>
          </cell>
          <cell r="B44">
            <v>82.32</v>
          </cell>
          <cell r="C44">
            <v>64.819999999999993</v>
          </cell>
          <cell r="D44">
            <v>8.1603999999999992</v>
          </cell>
        </row>
        <row r="45">
          <cell r="A45">
            <v>40238</v>
          </cell>
          <cell r="B45">
            <v>75.66</v>
          </cell>
          <cell r="C45">
            <v>59.33</v>
          </cell>
          <cell r="D45">
            <v>8.0897000000000006</v>
          </cell>
        </row>
        <row r="46">
          <cell r="A46">
            <v>40269</v>
          </cell>
          <cell r="B46">
            <v>61.53</v>
          </cell>
          <cell r="C46">
            <v>43.24</v>
          </cell>
          <cell r="D46">
            <v>7.2945000000000002</v>
          </cell>
        </row>
        <row r="47">
          <cell r="A47">
            <v>40299</v>
          </cell>
          <cell r="B47">
            <v>61.97</v>
          </cell>
          <cell r="C47">
            <v>41.21</v>
          </cell>
          <cell r="D47">
            <v>7.1913</v>
          </cell>
        </row>
        <row r="48">
          <cell r="A48">
            <v>40330</v>
          </cell>
          <cell r="B48">
            <v>64.099999999999994</v>
          </cell>
          <cell r="C48">
            <v>40.020000000000003</v>
          </cell>
          <cell r="D48">
            <v>7.1676000000000002</v>
          </cell>
        </row>
        <row r="49">
          <cell r="A49">
            <v>40360</v>
          </cell>
          <cell r="B49">
            <v>79.400000000000006</v>
          </cell>
          <cell r="C49">
            <v>50.47</v>
          </cell>
          <cell r="D49">
            <v>7.3311999999999999</v>
          </cell>
        </row>
        <row r="50">
          <cell r="A50">
            <v>40391</v>
          </cell>
          <cell r="B50">
            <v>82.02</v>
          </cell>
          <cell r="C50">
            <v>55.37</v>
          </cell>
          <cell r="D50">
            <v>7.36</v>
          </cell>
        </row>
        <row r="51">
          <cell r="A51">
            <v>40422</v>
          </cell>
          <cell r="B51">
            <v>76.67</v>
          </cell>
          <cell r="C51">
            <v>52.6</v>
          </cell>
          <cell r="D51">
            <v>7.2614000000000001</v>
          </cell>
        </row>
        <row r="52">
          <cell r="A52">
            <v>40452</v>
          </cell>
          <cell r="B52">
            <v>67.510000000000005</v>
          </cell>
          <cell r="C52">
            <v>52.04</v>
          </cell>
          <cell r="D52">
            <v>7.2630999999999997</v>
          </cell>
        </row>
        <row r="53">
          <cell r="A53">
            <v>40483</v>
          </cell>
          <cell r="B53">
            <v>74.61</v>
          </cell>
          <cell r="C53">
            <v>58.6</v>
          </cell>
          <cell r="D53">
            <v>7.3528000000000002</v>
          </cell>
        </row>
        <row r="54">
          <cell r="A54">
            <v>40513</v>
          </cell>
          <cell r="B54">
            <v>81.400000000000006</v>
          </cell>
          <cell r="C54">
            <v>61.81</v>
          </cell>
          <cell r="D54">
            <v>7.5087999999999999</v>
          </cell>
        </row>
        <row r="55">
          <cell r="A55">
            <v>40544</v>
          </cell>
          <cell r="B55">
            <v>80.87</v>
          </cell>
          <cell r="C55">
            <v>64.510000000000005</v>
          </cell>
          <cell r="D55">
            <v>7.5321999999999996</v>
          </cell>
        </row>
        <row r="56">
          <cell r="A56">
            <v>40575</v>
          </cell>
          <cell r="B56">
            <v>77.47</v>
          </cell>
          <cell r="C56">
            <v>61.25</v>
          </cell>
          <cell r="D56">
            <v>7.6904000000000003</v>
          </cell>
        </row>
        <row r="57">
          <cell r="A57">
            <v>40603</v>
          </cell>
          <cell r="B57">
            <v>71.2</v>
          </cell>
          <cell r="C57">
            <v>56.05</v>
          </cell>
          <cell r="D57">
            <v>7.6246999999999998</v>
          </cell>
        </row>
        <row r="58">
          <cell r="A58">
            <v>40634</v>
          </cell>
          <cell r="B58">
            <v>57.9</v>
          </cell>
          <cell r="C58">
            <v>40.85</v>
          </cell>
          <cell r="D58">
            <v>6.8594999999999997</v>
          </cell>
        </row>
        <row r="59">
          <cell r="A59">
            <v>40664</v>
          </cell>
          <cell r="B59">
            <v>58.32</v>
          </cell>
          <cell r="C59">
            <v>38.93</v>
          </cell>
          <cell r="D59">
            <v>6.7563000000000004</v>
          </cell>
        </row>
        <row r="60">
          <cell r="A60">
            <v>40695</v>
          </cell>
          <cell r="B60">
            <v>60.33</v>
          </cell>
          <cell r="C60">
            <v>37.81</v>
          </cell>
          <cell r="D60">
            <v>6.7275999999999998</v>
          </cell>
        </row>
        <row r="61">
          <cell r="A61">
            <v>40725</v>
          </cell>
          <cell r="B61">
            <v>74.73</v>
          </cell>
          <cell r="C61">
            <v>47.69</v>
          </cell>
          <cell r="D61">
            <v>6.9012000000000002</v>
          </cell>
        </row>
        <row r="62">
          <cell r="A62">
            <v>40756</v>
          </cell>
          <cell r="B62">
            <v>77.19</v>
          </cell>
          <cell r="C62">
            <v>52.31</v>
          </cell>
          <cell r="D62">
            <v>6.9249999999999998</v>
          </cell>
        </row>
        <row r="63">
          <cell r="A63">
            <v>40787</v>
          </cell>
          <cell r="B63">
            <v>72.16</v>
          </cell>
          <cell r="C63">
            <v>49.7</v>
          </cell>
          <cell r="D63">
            <v>6.8314000000000004</v>
          </cell>
        </row>
        <row r="64">
          <cell r="A64">
            <v>40817</v>
          </cell>
          <cell r="B64">
            <v>63.53</v>
          </cell>
          <cell r="C64">
            <v>49.17</v>
          </cell>
          <cell r="D64">
            <v>6.8231000000000002</v>
          </cell>
        </row>
        <row r="65">
          <cell r="A65">
            <v>40848</v>
          </cell>
          <cell r="B65">
            <v>70.209999999999994</v>
          </cell>
          <cell r="C65">
            <v>55.36</v>
          </cell>
          <cell r="D65">
            <v>6.9328000000000003</v>
          </cell>
        </row>
        <row r="66">
          <cell r="A66">
            <v>40878</v>
          </cell>
          <cell r="B66">
            <v>76.599999999999994</v>
          </cell>
          <cell r="C66">
            <v>58.39</v>
          </cell>
          <cell r="D66">
            <v>7.0788000000000002</v>
          </cell>
        </row>
        <row r="67">
          <cell r="A67">
            <v>40909</v>
          </cell>
          <cell r="B67">
            <v>76.849999999999994</v>
          </cell>
          <cell r="C67">
            <v>61.91</v>
          </cell>
          <cell r="D67" t="e">
            <v>#N/A</v>
          </cell>
        </row>
        <row r="68">
          <cell r="A68">
            <v>40940</v>
          </cell>
          <cell r="B68">
            <v>73.62</v>
          </cell>
          <cell r="C68">
            <v>58.77</v>
          </cell>
          <cell r="D68" t="e">
            <v>#N/A</v>
          </cell>
        </row>
        <row r="69">
          <cell r="A69">
            <v>40969</v>
          </cell>
          <cell r="B69">
            <v>67.66</v>
          </cell>
          <cell r="C69">
            <v>53.79</v>
          </cell>
          <cell r="D69" t="e">
            <v>#N/A</v>
          </cell>
        </row>
        <row r="70">
          <cell r="A70">
            <v>41000</v>
          </cell>
          <cell r="B70">
            <v>55.02</v>
          </cell>
          <cell r="C70">
            <v>39.200000000000003</v>
          </cell>
          <cell r="D70" t="e">
            <v>#N/A</v>
          </cell>
        </row>
        <row r="71">
          <cell r="A71">
            <v>41030</v>
          </cell>
          <cell r="B71">
            <v>55.42</v>
          </cell>
          <cell r="C71">
            <v>37.36</v>
          </cell>
          <cell r="D71" t="e">
            <v>#N/A</v>
          </cell>
        </row>
        <row r="72">
          <cell r="A72">
            <v>41061</v>
          </cell>
          <cell r="B72">
            <v>57.33</v>
          </cell>
          <cell r="C72">
            <v>36.28</v>
          </cell>
          <cell r="D72" t="e">
            <v>#N/A</v>
          </cell>
        </row>
        <row r="73">
          <cell r="A73">
            <v>41091</v>
          </cell>
          <cell r="B73">
            <v>71.010000000000005</v>
          </cell>
          <cell r="C73">
            <v>45.76</v>
          </cell>
          <cell r="D73" t="e">
            <v>#N/A</v>
          </cell>
        </row>
        <row r="74">
          <cell r="A74">
            <v>41122</v>
          </cell>
          <cell r="B74">
            <v>73.349999999999994</v>
          </cell>
          <cell r="C74">
            <v>50.2</v>
          </cell>
          <cell r="D74" t="e">
            <v>#N/A</v>
          </cell>
        </row>
        <row r="75">
          <cell r="A75">
            <v>41153</v>
          </cell>
          <cell r="B75">
            <v>68.569999999999993</v>
          </cell>
          <cell r="C75">
            <v>47.69</v>
          </cell>
          <cell r="D75" t="e">
            <v>#N/A</v>
          </cell>
        </row>
        <row r="76">
          <cell r="A76">
            <v>41183</v>
          </cell>
          <cell r="B76">
            <v>60.38</v>
          </cell>
          <cell r="C76">
            <v>47.18</v>
          </cell>
          <cell r="D76" t="e">
            <v>#N/A</v>
          </cell>
        </row>
        <row r="77">
          <cell r="A77">
            <v>41214</v>
          </cell>
          <cell r="B77">
            <v>66.72</v>
          </cell>
          <cell r="C77">
            <v>53.13</v>
          </cell>
          <cell r="D77" t="e">
            <v>#N/A</v>
          </cell>
        </row>
        <row r="78">
          <cell r="A78">
            <v>41244</v>
          </cell>
          <cell r="B78">
            <v>72.8</v>
          </cell>
          <cell r="C78">
            <v>56.04</v>
          </cell>
          <cell r="D78" t="e">
            <v>#N/A</v>
          </cell>
        </row>
        <row r="79">
          <cell r="A79">
            <v>41275</v>
          </cell>
          <cell r="B79">
            <v>74.23</v>
          </cell>
          <cell r="C79">
            <v>59.13</v>
          </cell>
          <cell r="D79" t="e">
            <v>#N/A</v>
          </cell>
        </row>
        <row r="80">
          <cell r="A80">
            <v>41306</v>
          </cell>
          <cell r="B80">
            <v>71.12</v>
          </cell>
          <cell r="C80">
            <v>56.14</v>
          </cell>
          <cell r="D80" t="e">
            <v>#N/A</v>
          </cell>
        </row>
        <row r="81">
          <cell r="A81">
            <v>41334</v>
          </cell>
          <cell r="B81">
            <v>65.36</v>
          </cell>
          <cell r="C81">
            <v>51.38</v>
          </cell>
          <cell r="D81" t="e">
            <v>#N/A</v>
          </cell>
        </row>
        <row r="82">
          <cell r="A82">
            <v>41365</v>
          </cell>
          <cell r="B82">
            <v>53.15</v>
          </cell>
          <cell r="C82">
            <v>37.44</v>
          </cell>
          <cell r="D82" t="e">
            <v>#N/A</v>
          </cell>
        </row>
        <row r="83">
          <cell r="A83">
            <v>41395</v>
          </cell>
          <cell r="B83">
            <v>53.54</v>
          </cell>
          <cell r="C83">
            <v>35.68</v>
          </cell>
          <cell r="D83" t="e">
            <v>#N/A</v>
          </cell>
        </row>
        <row r="84">
          <cell r="A84">
            <v>41426</v>
          </cell>
          <cell r="B84">
            <v>55.38</v>
          </cell>
          <cell r="C84">
            <v>34.65</v>
          </cell>
          <cell r="D84" t="e">
            <v>#N/A</v>
          </cell>
        </row>
        <row r="85">
          <cell r="A85">
            <v>41456</v>
          </cell>
          <cell r="B85">
            <v>68.599999999999994</v>
          </cell>
          <cell r="C85">
            <v>43.71</v>
          </cell>
          <cell r="D85" t="e">
            <v>#N/A</v>
          </cell>
        </row>
        <row r="86">
          <cell r="A86">
            <v>41487</v>
          </cell>
          <cell r="B86">
            <v>70.849999999999994</v>
          </cell>
          <cell r="C86">
            <v>47.94</v>
          </cell>
          <cell r="D86" t="e">
            <v>#N/A</v>
          </cell>
        </row>
        <row r="87">
          <cell r="A87">
            <v>41518</v>
          </cell>
          <cell r="B87">
            <v>66.239999999999995</v>
          </cell>
          <cell r="C87">
            <v>45.55</v>
          </cell>
          <cell r="D87" t="e">
            <v>#N/A</v>
          </cell>
        </row>
        <row r="88">
          <cell r="A88">
            <v>41548</v>
          </cell>
          <cell r="B88">
            <v>58.32</v>
          </cell>
          <cell r="C88">
            <v>45.06</v>
          </cell>
          <cell r="D88" t="e">
            <v>#N/A</v>
          </cell>
        </row>
        <row r="89">
          <cell r="A89">
            <v>41579</v>
          </cell>
          <cell r="B89">
            <v>64.45</v>
          </cell>
          <cell r="C89">
            <v>50.74</v>
          </cell>
          <cell r="D89" t="e">
            <v>#N/A</v>
          </cell>
        </row>
        <row r="90">
          <cell r="A90">
            <v>41609</v>
          </cell>
          <cell r="B90">
            <v>70.319999999999993</v>
          </cell>
          <cell r="C90">
            <v>53.52</v>
          </cell>
          <cell r="D90" t="e">
            <v>#N/A</v>
          </cell>
        </row>
        <row r="91">
          <cell r="A91">
            <v>41640</v>
          </cell>
          <cell r="B91">
            <v>72.5</v>
          </cell>
          <cell r="C91">
            <v>56.28</v>
          </cell>
          <cell r="D91" t="e">
            <v>#N/A</v>
          </cell>
        </row>
        <row r="92">
          <cell r="A92">
            <v>41671</v>
          </cell>
          <cell r="B92">
            <v>69.45</v>
          </cell>
          <cell r="C92">
            <v>53.44</v>
          </cell>
          <cell r="D92" t="e">
            <v>#N/A</v>
          </cell>
        </row>
        <row r="93">
          <cell r="A93">
            <v>41699</v>
          </cell>
          <cell r="B93">
            <v>63.83</v>
          </cell>
          <cell r="C93">
            <v>48.9</v>
          </cell>
          <cell r="D93" t="e">
            <v>#N/A</v>
          </cell>
        </row>
        <row r="94">
          <cell r="A94">
            <v>41730</v>
          </cell>
          <cell r="B94">
            <v>51.91</v>
          </cell>
          <cell r="C94">
            <v>35.64</v>
          </cell>
          <cell r="D94" t="e">
            <v>#N/A</v>
          </cell>
        </row>
        <row r="95">
          <cell r="A95">
            <v>41760</v>
          </cell>
          <cell r="B95">
            <v>52.28</v>
          </cell>
          <cell r="C95">
            <v>33.97</v>
          </cell>
          <cell r="D95" t="e">
            <v>#N/A</v>
          </cell>
        </row>
        <row r="96">
          <cell r="A96">
            <v>41791</v>
          </cell>
          <cell r="B96">
            <v>54.08</v>
          </cell>
          <cell r="C96">
            <v>32.99</v>
          </cell>
          <cell r="D96" t="e">
            <v>#N/A</v>
          </cell>
        </row>
        <row r="97">
          <cell r="A97">
            <v>41821</v>
          </cell>
          <cell r="B97">
            <v>66.989999999999995</v>
          </cell>
          <cell r="C97">
            <v>41.6</v>
          </cell>
          <cell r="D97" t="e">
            <v>#N/A</v>
          </cell>
        </row>
        <row r="98">
          <cell r="A98">
            <v>41852</v>
          </cell>
          <cell r="B98">
            <v>69.2</v>
          </cell>
          <cell r="C98">
            <v>45.64</v>
          </cell>
          <cell r="D98" t="e">
            <v>#N/A</v>
          </cell>
        </row>
        <row r="99">
          <cell r="A99">
            <v>41883</v>
          </cell>
          <cell r="B99">
            <v>64.69</v>
          </cell>
          <cell r="C99">
            <v>43.36</v>
          </cell>
          <cell r="D99" t="e">
            <v>#N/A</v>
          </cell>
        </row>
        <row r="100">
          <cell r="A100">
            <v>41913</v>
          </cell>
          <cell r="B100">
            <v>56.95</v>
          </cell>
          <cell r="C100">
            <v>42.89</v>
          </cell>
          <cell r="D100" t="e">
            <v>#N/A</v>
          </cell>
        </row>
        <row r="101">
          <cell r="A101">
            <v>41944</v>
          </cell>
          <cell r="B101">
            <v>62.94</v>
          </cell>
          <cell r="C101">
            <v>48.3</v>
          </cell>
          <cell r="D101" t="e">
            <v>#N/A</v>
          </cell>
        </row>
        <row r="102">
          <cell r="A102">
            <v>41974</v>
          </cell>
          <cell r="B102">
            <v>68.67</v>
          </cell>
          <cell r="C102">
            <v>50.95</v>
          </cell>
          <cell r="D102" t="e">
            <v>#N/A</v>
          </cell>
        </row>
        <row r="103">
          <cell r="A103">
            <v>42005</v>
          </cell>
          <cell r="B103">
            <v>70.180000000000007</v>
          </cell>
          <cell r="C103">
            <v>53.43</v>
          </cell>
          <cell r="D103" t="e">
            <v>#N/A</v>
          </cell>
        </row>
        <row r="104">
          <cell r="A104">
            <v>42036</v>
          </cell>
          <cell r="B104">
            <v>67.23</v>
          </cell>
          <cell r="C104">
            <v>50.73</v>
          </cell>
          <cell r="D104" t="e">
            <v>#N/A</v>
          </cell>
        </row>
        <row r="105">
          <cell r="A105">
            <v>42064</v>
          </cell>
          <cell r="B105">
            <v>61.79</v>
          </cell>
          <cell r="C105">
            <v>46.43</v>
          </cell>
          <cell r="D105" t="e">
            <v>#N/A</v>
          </cell>
        </row>
        <row r="106">
          <cell r="A106">
            <v>42095</v>
          </cell>
          <cell r="B106">
            <v>50.25</v>
          </cell>
          <cell r="C106">
            <v>33.840000000000003</v>
          </cell>
          <cell r="D106" t="e">
            <v>#N/A</v>
          </cell>
        </row>
        <row r="107">
          <cell r="A107">
            <v>42125</v>
          </cell>
          <cell r="B107">
            <v>50.61</v>
          </cell>
          <cell r="C107">
            <v>32.25</v>
          </cell>
          <cell r="D107" t="e">
            <v>#N/A</v>
          </cell>
        </row>
        <row r="108">
          <cell r="A108">
            <v>42156</v>
          </cell>
          <cell r="B108">
            <v>52.35</v>
          </cell>
          <cell r="C108">
            <v>31.32</v>
          </cell>
          <cell r="D108" t="e">
            <v>#N/A</v>
          </cell>
        </row>
        <row r="109">
          <cell r="A109">
            <v>42186</v>
          </cell>
          <cell r="B109">
            <v>64.849999999999994</v>
          </cell>
          <cell r="C109">
            <v>39.5</v>
          </cell>
          <cell r="D109" t="e">
            <v>#N/A</v>
          </cell>
        </row>
        <row r="110">
          <cell r="A110">
            <v>42217</v>
          </cell>
          <cell r="B110">
            <v>66.98</v>
          </cell>
          <cell r="C110">
            <v>43.33</v>
          </cell>
          <cell r="D110" t="e">
            <v>#N/A</v>
          </cell>
        </row>
        <row r="111">
          <cell r="A111">
            <v>42248</v>
          </cell>
          <cell r="B111">
            <v>62.62</v>
          </cell>
          <cell r="C111">
            <v>41.16</v>
          </cell>
          <cell r="D111" t="e">
            <v>#N/A</v>
          </cell>
        </row>
        <row r="112">
          <cell r="A112">
            <v>42278</v>
          </cell>
          <cell r="B112">
            <v>55.13</v>
          </cell>
          <cell r="C112">
            <v>40.72</v>
          </cell>
          <cell r="D112" t="e">
            <v>#N/A</v>
          </cell>
        </row>
        <row r="113">
          <cell r="A113">
            <v>42309</v>
          </cell>
          <cell r="B113">
            <v>60.93</v>
          </cell>
          <cell r="C113">
            <v>45.86</v>
          </cell>
          <cell r="D113" t="e">
            <v>#N/A</v>
          </cell>
        </row>
        <row r="114">
          <cell r="A114">
            <v>42339</v>
          </cell>
          <cell r="B114">
            <v>66.48</v>
          </cell>
          <cell r="C114">
            <v>48.37</v>
          </cell>
          <cell r="D114" t="e">
            <v>#N/A</v>
          </cell>
        </row>
        <row r="115">
          <cell r="A115">
            <v>42370</v>
          </cell>
          <cell r="B115" t="e">
            <v>#N/A</v>
          </cell>
          <cell r="C115" t="e">
            <v>#N/A</v>
          </cell>
          <cell r="D115" t="e">
            <v>#N/A</v>
          </cell>
        </row>
        <row r="116">
          <cell r="A116">
            <v>42401</v>
          </cell>
          <cell r="B116" t="e">
            <v>#N/A</v>
          </cell>
          <cell r="C116" t="e">
            <v>#N/A</v>
          </cell>
          <cell r="D116" t="e">
            <v>#N/A</v>
          </cell>
        </row>
        <row r="117">
          <cell r="A117">
            <v>42430</v>
          </cell>
          <cell r="B117" t="e">
            <v>#N/A</v>
          </cell>
          <cell r="C117" t="e">
            <v>#N/A</v>
          </cell>
          <cell r="D117" t="e">
            <v>#N/A</v>
          </cell>
        </row>
        <row r="118">
          <cell r="A118">
            <v>42461</v>
          </cell>
          <cell r="B118" t="e">
            <v>#N/A</v>
          </cell>
          <cell r="C118" t="e">
            <v>#N/A</v>
          </cell>
          <cell r="D118" t="e">
            <v>#N/A</v>
          </cell>
        </row>
        <row r="119">
          <cell r="A119">
            <v>42491</v>
          </cell>
          <cell r="B119" t="e">
            <v>#N/A</v>
          </cell>
          <cell r="C119" t="e">
            <v>#N/A</v>
          </cell>
          <cell r="D119" t="e">
            <v>#N/A</v>
          </cell>
        </row>
        <row r="120">
          <cell r="A120">
            <v>42522</v>
          </cell>
          <cell r="B120" t="e">
            <v>#N/A</v>
          </cell>
          <cell r="C120" t="e">
            <v>#N/A</v>
          </cell>
          <cell r="D120" t="e">
            <v>#N/A</v>
          </cell>
        </row>
        <row r="121">
          <cell r="A121">
            <v>42552</v>
          </cell>
          <cell r="B121" t="e">
            <v>#N/A</v>
          </cell>
          <cell r="C121" t="e">
            <v>#N/A</v>
          </cell>
          <cell r="D121" t="e">
            <v>#N/A</v>
          </cell>
        </row>
        <row r="122">
          <cell r="A122">
            <v>42583</v>
          </cell>
          <cell r="B122" t="e">
            <v>#N/A</v>
          </cell>
          <cell r="C122" t="e">
            <v>#N/A</v>
          </cell>
          <cell r="D122" t="e">
            <v>#N/A</v>
          </cell>
        </row>
        <row r="123">
          <cell r="A123">
            <v>42614</v>
          </cell>
          <cell r="B123" t="e">
            <v>#N/A</v>
          </cell>
          <cell r="C123" t="e">
            <v>#N/A</v>
          </cell>
          <cell r="D123" t="e">
            <v>#N/A</v>
          </cell>
        </row>
        <row r="124">
          <cell r="A124">
            <v>42644</v>
          </cell>
          <cell r="B124" t="e">
            <v>#N/A</v>
          </cell>
          <cell r="C124" t="e">
            <v>#N/A</v>
          </cell>
          <cell r="D124" t="e">
            <v>#N/A</v>
          </cell>
        </row>
        <row r="125">
          <cell r="A125">
            <v>42675</v>
          </cell>
          <cell r="B125" t="e">
            <v>#N/A</v>
          </cell>
          <cell r="C125" t="e">
            <v>#N/A</v>
          </cell>
          <cell r="D125" t="e">
            <v>#N/A</v>
          </cell>
        </row>
        <row r="126">
          <cell r="A126">
            <v>42705</v>
          </cell>
          <cell r="B126" t="e">
            <v>#N/A</v>
          </cell>
          <cell r="C126" t="e">
            <v>#N/A</v>
          </cell>
          <cell r="D126" t="e">
            <v>#N/A</v>
          </cell>
        </row>
        <row r="127">
          <cell r="A127">
            <v>42736</v>
          </cell>
          <cell r="B127" t="e">
            <v>#N/A</v>
          </cell>
          <cell r="C127" t="e">
            <v>#N/A</v>
          </cell>
          <cell r="D127" t="e">
            <v>#N/A</v>
          </cell>
        </row>
        <row r="128">
          <cell r="A128">
            <v>42767</v>
          </cell>
          <cell r="B128" t="e">
            <v>#N/A</v>
          </cell>
          <cell r="C128" t="e">
            <v>#N/A</v>
          </cell>
          <cell r="D128" t="e">
            <v>#N/A</v>
          </cell>
        </row>
        <row r="129">
          <cell r="A129">
            <v>42795</v>
          </cell>
          <cell r="B129" t="e">
            <v>#N/A</v>
          </cell>
          <cell r="C129" t="e">
            <v>#N/A</v>
          </cell>
          <cell r="D129" t="e">
            <v>#N/A</v>
          </cell>
        </row>
        <row r="130">
          <cell r="A130">
            <v>42826</v>
          </cell>
          <cell r="B130" t="e">
            <v>#N/A</v>
          </cell>
          <cell r="C130" t="e">
            <v>#N/A</v>
          </cell>
          <cell r="D130" t="e">
            <v>#N/A</v>
          </cell>
        </row>
        <row r="131">
          <cell r="A131">
            <v>42856</v>
          </cell>
        </row>
        <row r="132">
          <cell r="A132">
            <v>42887</v>
          </cell>
        </row>
        <row r="133">
          <cell r="A133">
            <v>42917</v>
          </cell>
        </row>
        <row r="134">
          <cell r="A134">
            <v>42948</v>
          </cell>
        </row>
        <row r="135">
          <cell r="A135">
            <v>42979</v>
          </cell>
        </row>
        <row r="136">
          <cell r="A136">
            <v>43009</v>
          </cell>
        </row>
        <row r="137">
          <cell r="A137">
            <v>43040</v>
          </cell>
        </row>
        <row r="138">
          <cell r="A138">
            <v>43070</v>
          </cell>
        </row>
        <row r="139">
          <cell r="A139">
            <v>43101</v>
          </cell>
        </row>
        <row r="140">
          <cell r="A140">
            <v>43132</v>
          </cell>
        </row>
        <row r="141">
          <cell r="A141">
            <v>43160</v>
          </cell>
        </row>
        <row r="142">
          <cell r="A142">
            <v>43191</v>
          </cell>
        </row>
        <row r="143">
          <cell r="A143">
            <v>43221</v>
          </cell>
        </row>
        <row r="144">
          <cell r="A144">
            <v>43252</v>
          </cell>
        </row>
        <row r="145">
          <cell r="A145">
            <v>43282</v>
          </cell>
        </row>
        <row r="146">
          <cell r="A146">
            <v>43313</v>
          </cell>
        </row>
        <row r="147">
          <cell r="A147">
            <v>43344</v>
          </cell>
        </row>
        <row r="148">
          <cell r="A148">
            <v>43374</v>
          </cell>
        </row>
        <row r="149">
          <cell r="A149">
            <v>43405</v>
          </cell>
        </row>
        <row r="150">
          <cell r="A150">
            <v>43435</v>
          </cell>
        </row>
        <row r="151">
          <cell r="A151">
            <v>43466</v>
          </cell>
        </row>
        <row r="152">
          <cell r="A152">
            <v>43497</v>
          </cell>
        </row>
        <row r="153">
          <cell r="A153">
            <v>43525</v>
          </cell>
        </row>
        <row r="154">
          <cell r="A154">
            <v>43556</v>
          </cell>
        </row>
        <row r="155">
          <cell r="A155">
            <v>43586</v>
          </cell>
        </row>
        <row r="156">
          <cell r="A156">
            <v>43617</v>
          </cell>
        </row>
        <row r="157">
          <cell r="A157">
            <v>43647</v>
          </cell>
        </row>
        <row r="158">
          <cell r="A158">
            <v>43678</v>
          </cell>
        </row>
        <row r="159">
          <cell r="A159">
            <v>43709</v>
          </cell>
        </row>
        <row r="160">
          <cell r="A160">
            <v>43739</v>
          </cell>
        </row>
        <row r="161">
          <cell r="A161">
            <v>43770</v>
          </cell>
        </row>
        <row r="162">
          <cell r="A162">
            <v>43800</v>
          </cell>
        </row>
        <row r="163">
          <cell r="A163">
            <v>43831</v>
          </cell>
        </row>
        <row r="164">
          <cell r="A164">
            <v>43862</v>
          </cell>
        </row>
        <row r="165">
          <cell r="A165">
            <v>43891</v>
          </cell>
        </row>
        <row r="166">
          <cell r="A166">
            <v>43922</v>
          </cell>
        </row>
        <row r="167">
          <cell r="A167">
            <v>43952</v>
          </cell>
        </row>
        <row r="168">
          <cell r="A168">
            <v>43983</v>
          </cell>
        </row>
        <row r="169">
          <cell r="A169">
            <v>44013</v>
          </cell>
        </row>
        <row r="170">
          <cell r="A170">
            <v>44044</v>
          </cell>
        </row>
        <row r="171">
          <cell r="A171">
            <v>44075</v>
          </cell>
        </row>
        <row r="172">
          <cell r="A172">
            <v>44105</v>
          </cell>
        </row>
        <row r="173">
          <cell r="A173">
            <v>44136</v>
          </cell>
        </row>
        <row r="174">
          <cell r="A174">
            <v>44166</v>
          </cell>
        </row>
        <row r="175">
          <cell r="A175">
            <v>44197</v>
          </cell>
        </row>
        <row r="176">
          <cell r="A176">
            <v>44228</v>
          </cell>
        </row>
        <row r="177">
          <cell r="A177">
            <v>44256</v>
          </cell>
        </row>
        <row r="178">
          <cell r="A178">
            <v>44287</v>
          </cell>
        </row>
        <row r="179">
          <cell r="A179">
            <v>44317</v>
          </cell>
        </row>
        <row r="180">
          <cell r="A180">
            <v>44348</v>
          </cell>
        </row>
        <row r="181">
          <cell r="A181">
            <v>44378</v>
          </cell>
        </row>
        <row r="182">
          <cell r="A182">
            <v>44409</v>
          </cell>
        </row>
        <row r="183">
          <cell r="A183">
            <v>44440</v>
          </cell>
        </row>
        <row r="184">
          <cell r="A184">
            <v>44470</v>
          </cell>
        </row>
        <row r="185">
          <cell r="A185">
            <v>44501</v>
          </cell>
        </row>
        <row r="186">
          <cell r="A186">
            <v>44531</v>
          </cell>
        </row>
        <row r="187">
          <cell r="A187">
            <v>44562</v>
          </cell>
        </row>
        <row r="188">
          <cell r="A188">
            <v>44593</v>
          </cell>
        </row>
        <row r="189">
          <cell r="A189">
            <v>44621</v>
          </cell>
        </row>
        <row r="190">
          <cell r="A190">
            <v>44652</v>
          </cell>
        </row>
        <row r="191">
          <cell r="A191">
            <v>44682</v>
          </cell>
        </row>
        <row r="192">
          <cell r="A192">
            <v>44713</v>
          </cell>
        </row>
        <row r="193">
          <cell r="A193">
            <v>44743</v>
          </cell>
        </row>
        <row r="194">
          <cell r="A194">
            <v>44774</v>
          </cell>
        </row>
        <row r="195">
          <cell r="A195">
            <v>44805</v>
          </cell>
        </row>
        <row r="196">
          <cell r="A196">
            <v>44835</v>
          </cell>
        </row>
        <row r="197">
          <cell r="A197">
            <v>44866</v>
          </cell>
        </row>
        <row r="198">
          <cell r="A198">
            <v>44896</v>
          </cell>
        </row>
        <row r="199">
          <cell r="A199">
            <v>44927</v>
          </cell>
        </row>
        <row r="200">
          <cell r="A200">
            <v>44958</v>
          </cell>
        </row>
        <row r="201">
          <cell r="A201">
            <v>44986</v>
          </cell>
        </row>
        <row r="202">
          <cell r="A202">
            <v>45017</v>
          </cell>
        </row>
        <row r="203">
          <cell r="A203">
            <v>45047</v>
          </cell>
        </row>
        <row r="204">
          <cell r="A204">
            <v>45078</v>
          </cell>
        </row>
        <row r="205">
          <cell r="A205">
            <v>45108</v>
          </cell>
        </row>
        <row r="206">
          <cell r="A206">
            <v>45139</v>
          </cell>
        </row>
        <row r="207">
          <cell r="A207">
            <v>45170</v>
          </cell>
        </row>
        <row r="208">
          <cell r="A208">
            <v>45200</v>
          </cell>
        </row>
        <row r="209">
          <cell r="A209">
            <v>45231</v>
          </cell>
        </row>
        <row r="210">
          <cell r="A210">
            <v>45261</v>
          </cell>
        </row>
        <row r="211">
          <cell r="A211">
            <v>45292</v>
          </cell>
        </row>
        <row r="212">
          <cell r="A212">
            <v>45323</v>
          </cell>
        </row>
        <row r="213">
          <cell r="A213">
            <v>45352</v>
          </cell>
        </row>
        <row r="214">
          <cell r="A214">
            <v>45383</v>
          </cell>
        </row>
        <row r="215">
          <cell r="A215">
            <v>45413</v>
          </cell>
        </row>
        <row r="216">
          <cell r="A216">
            <v>45444</v>
          </cell>
        </row>
        <row r="217">
          <cell r="A217">
            <v>45474</v>
          </cell>
        </row>
        <row r="218">
          <cell r="A218">
            <v>45505</v>
          </cell>
        </row>
        <row r="219">
          <cell r="A219">
            <v>45536</v>
          </cell>
        </row>
        <row r="220">
          <cell r="A220">
            <v>45566</v>
          </cell>
        </row>
        <row r="221">
          <cell r="A221">
            <v>45597</v>
          </cell>
        </row>
        <row r="222">
          <cell r="A222">
            <v>45627</v>
          </cell>
        </row>
        <row r="223">
          <cell r="A223">
            <v>45658</v>
          </cell>
        </row>
        <row r="224">
          <cell r="A224">
            <v>45689</v>
          </cell>
        </row>
        <row r="225">
          <cell r="A225">
            <v>45717</v>
          </cell>
        </row>
        <row r="226">
          <cell r="A226">
            <v>45748</v>
          </cell>
        </row>
        <row r="227">
          <cell r="A227">
            <v>45778</v>
          </cell>
        </row>
        <row r="228">
          <cell r="A228">
            <v>45809</v>
          </cell>
        </row>
        <row r="229">
          <cell r="A229">
            <v>45839</v>
          </cell>
        </row>
        <row r="230">
          <cell r="A230">
            <v>45870</v>
          </cell>
        </row>
        <row r="231">
          <cell r="A231">
            <v>45901</v>
          </cell>
        </row>
        <row r="232">
          <cell r="A232">
            <v>45931</v>
          </cell>
        </row>
        <row r="233">
          <cell r="A233">
            <v>45962</v>
          </cell>
        </row>
        <row r="234">
          <cell r="A234">
            <v>45992</v>
          </cell>
        </row>
        <row r="235">
          <cell r="A235">
            <v>46023</v>
          </cell>
        </row>
        <row r="236">
          <cell r="A236">
            <v>46054</v>
          </cell>
        </row>
        <row r="237">
          <cell r="A237">
            <v>46082</v>
          </cell>
        </row>
        <row r="238">
          <cell r="A238">
            <v>46113</v>
          </cell>
        </row>
        <row r="239">
          <cell r="A239">
            <v>46143</v>
          </cell>
        </row>
        <row r="240">
          <cell r="A240">
            <v>46174</v>
          </cell>
        </row>
        <row r="241">
          <cell r="A241">
            <v>46204</v>
          </cell>
        </row>
        <row r="242">
          <cell r="A242">
            <v>46235</v>
          </cell>
        </row>
        <row r="243">
          <cell r="A243">
            <v>46266</v>
          </cell>
        </row>
        <row r="244">
          <cell r="A244">
            <v>46296</v>
          </cell>
        </row>
        <row r="245">
          <cell r="A245">
            <v>46327</v>
          </cell>
        </row>
        <row r="246">
          <cell r="A246">
            <v>46357</v>
          </cell>
        </row>
        <row r="247">
          <cell r="A247">
            <v>46388</v>
          </cell>
        </row>
        <row r="248">
          <cell r="A248">
            <v>46419</v>
          </cell>
        </row>
        <row r="249">
          <cell r="A249">
            <v>46447</v>
          </cell>
        </row>
        <row r="250">
          <cell r="A250">
            <v>46478</v>
          </cell>
        </row>
        <row r="251">
          <cell r="A251">
            <v>46508</v>
          </cell>
        </row>
        <row r="252">
          <cell r="A252">
            <v>46539</v>
          </cell>
        </row>
        <row r="253">
          <cell r="A253">
            <v>46569</v>
          </cell>
        </row>
        <row r="254">
          <cell r="A254">
            <v>46600</v>
          </cell>
        </row>
        <row r="255">
          <cell r="A255">
            <v>46631</v>
          </cell>
        </row>
        <row r="256">
          <cell r="A256">
            <v>46661</v>
          </cell>
        </row>
        <row r="257">
          <cell r="A257">
            <v>46692</v>
          </cell>
        </row>
        <row r="258">
          <cell r="A258">
            <v>46722</v>
          </cell>
        </row>
        <row r="259">
          <cell r="A259">
            <v>46753</v>
          </cell>
        </row>
        <row r="260">
          <cell r="A260">
            <v>46784</v>
          </cell>
        </row>
        <row r="261">
          <cell r="A261">
            <v>46813</v>
          </cell>
        </row>
        <row r="262">
          <cell r="A262">
            <v>46844</v>
          </cell>
        </row>
        <row r="263">
          <cell r="A263">
            <v>46874</v>
          </cell>
        </row>
        <row r="264">
          <cell r="A264">
            <v>46905</v>
          </cell>
        </row>
        <row r="265">
          <cell r="A265">
            <v>46935</v>
          </cell>
        </row>
        <row r="266">
          <cell r="A266">
            <v>46966</v>
          </cell>
        </row>
        <row r="267">
          <cell r="A267">
            <v>46997</v>
          </cell>
        </row>
        <row r="268">
          <cell r="A268">
            <v>47027</v>
          </cell>
        </row>
        <row r="269">
          <cell r="A269">
            <v>47058</v>
          </cell>
        </row>
        <row r="270">
          <cell r="A270">
            <v>47088</v>
          </cell>
        </row>
        <row r="271">
          <cell r="A271">
            <v>47119</v>
          </cell>
        </row>
        <row r="272">
          <cell r="A272">
            <v>47150</v>
          </cell>
        </row>
        <row r="273">
          <cell r="A273">
            <v>47178</v>
          </cell>
        </row>
        <row r="274">
          <cell r="A274">
            <v>47209</v>
          </cell>
        </row>
        <row r="275">
          <cell r="A275">
            <v>47239</v>
          </cell>
        </row>
        <row r="276">
          <cell r="A276">
            <v>47270</v>
          </cell>
        </row>
        <row r="277">
          <cell r="A277">
            <v>47300</v>
          </cell>
        </row>
        <row r="278">
          <cell r="A278">
            <v>47331</v>
          </cell>
        </row>
        <row r="279">
          <cell r="A279">
            <v>47362</v>
          </cell>
        </row>
        <row r="280">
          <cell r="A280">
            <v>47392</v>
          </cell>
        </row>
        <row r="281">
          <cell r="A281">
            <v>47423</v>
          </cell>
        </row>
        <row r="282">
          <cell r="A282">
            <v>47453</v>
          </cell>
        </row>
        <row r="283">
          <cell r="A283">
            <v>47484</v>
          </cell>
        </row>
        <row r="284">
          <cell r="A284">
            <v>47515</v>
          </cell>
        </row>
        <row r="285">
          <cell r="A285">
            <v>47543</v>
          </cell>
        </row>
        <row r="286">
          <cell r="A286">
            <v>47574</v>
          </cell>
        </row>
        <row r="287">
          <cell r="A287">
            <v>47604</v>
          </cell>
        </row>
        <row r="288">
          <cell r="A288">
            <v>47635</v>
          </cell>
        </row>
        <row r="289">
          <cell r="A289">
            <v>47665</v>
          </cell>
        </row>
        <row r="290">
          <cell r="A290">
            <v>47696</v>
          </cell>
        </row>
        <row r="291">
          <cell r="A291">
            <v>47727</v>
          </cell>
        </row>
        <row r="292">
          <cell r="A292">
            <v>47757</v>
          </cell>
        </row>
        <row r="293">
          <cell r="A293">
            <v>47788</v>
          </cell>
        </row>
        <row r="294">
          <cell r="A294">
            <v>47818</v>
          </cell>
        </row>
        <row r="295">
          <cell r="A295">
            <v>47849</v>
          </cell>
        </row>
        <row r="296">
          <cell r="A296">
            <v>47880</v>
          </cell>
        </row>
        <row r="297">
          <cell r="A297">
            <v>47908</v>
          </cell>
        </row>
        <row r="298">
          <cell r="A298">
            <v>47939</v>
          </cell>
        </row>
        <row r="299">
          <cell r="A299">
            <v>47969</v>
          </cell>
        </row>
        <row r="300">
          <cell r="A300">
            <v>48000</v>
          </cell>
        </row>
        <row r="301">
          <cell r="A301">
            <v>48030</v>
          </cell>
        </row>
        <row r="302">
          <cell r="A302">
            <v>48061</v>
          </cell>
        </row>
        <row r="303">
          <cell r="A303">
            <v>48092</v>
          </cell>
        </row>
        <row r="304">
          <cell r="A304">
            <v>48122</v>
          </cell>
        </row>
        <row r="305">
          <cell r="A305">
            <v>48153</v>
          </cell>
        </row>
        <row r="306">
          <cell r="A306">
            <v>48183</v>
          </cell>
        </row>
        <row r="307">
          <cell r="A307">
            <v>48214</v>
          </cell>
        </row>
        <row r="308">
          <cell r="A308">
            <v>48245</v>
          </cell>
        </row>
        <row r="309">
          <cell r="A309">
            <v>48274</v>
          </cell>
        </row>
        <row r="310">
          <cell r="A310">
            <v>48305</v>
          </cell>
        </row>
        <row r="311">
          <cell r="A311">
            <v>48335</v>
          </cell>
        </row>
        <row r="312">
          <cell r="A312">
            <v>48366</v>
          </cell>
        </row>
        <row r="313">
          <cell r="A313">
            <v>48396</v>
          </cell>
        </row>
        <row r="314">
          <cell r="A314">
            <v>48427</v>
          </cell>
        </row>
        <row r="315">
          <cell r="A315">
            <v>48458</v>
          </cell>
        </row>
        <row r="316">
          <cell r="A316">
            <v>48488</v>
          </cell>
        </row>
        <row r="317">
          <cell r="A317">
            <v>48519</v>
          </cell>
        </row>
        <row r="318">
          <cell r="A318">
            <v>48549</v>
          </cell>
        </row>
        <row r="319">
          <cell r="A319">
            <v>48580</v>
          </cell>
        </row>
        <row r="320">
          <cell r="A320">
            <v>48611</v>
          </cell>
        </row>
        <row r="321">
          <cell r="A321">
            <v>48639</v>
          </cell>
        </row>
        <row r="322">
          <cell r="A322">
            <v>48670</v>
          </cell>
        </row>
        <row r="323">
          <cell r="A323">
            <v>48700</v>
          </cell>
        </row>
        <row r="324">
          <cell r="A324">
            <v>48731</v>
          </cell>
        </row>
        <row r="325">
          <cell r="A325">
            <v>48761</v>
          </cell>
        </row>
        <row r="326">
          <cell r="A326">
            <v>48792</v>
          </cell>
        </row>
        <row r="327">
          <cell r="A327">
            <v>48823</v>
          </cell>
        </row>
        <row r="328">
          <cell r="A328">
            <v>48853</v>
          </cell>
        </row>
        <row r="329">
          <cell r="A329">
            <v>48884</v>
          </cell>
        </row>
        <row r="330">
          <cell r="A330">
            <v>48914</v>
          </cell>
        </row>
        <row r="331">
          <cell r="A331">
            <v>48945</v>
          </cell>
        </row>
        <row r="332">
          <cell r="A332">
            <v>48976</v>
          </cell>
        </row>
        <row r="333">
          <cell r="A333">
            <v>49004</v>
          </cell>
        </row>
        <row r="334">
          <cell r="A334">
            <v>49035</v>
          </cell>
        </row>
        <row r="335">
          <cell r="A335">
            <v>49065</v>
          </cell>
        </row>
        <row r="336">
          <cell r="A336">
            <v>49096</v>
          </cell>
        </row>
        <row r="337">
          <cell r="A337">
            <v>49126</v>
          </cell>
        </row>
        <row r="338">
          <cell r="A338">
            <v>49157</v>
          </cell>
        </row>
        <row r="339">
          <cell r="A339">
            <v>49188</v>
          </cell>
        </row>
        <row r="340">
          <cell r="A340">
            <v>49218</v>
          </cell>
        </row>
        <row r="341">
          <cell r="A341">
            <v>49249</v>
          </cell>
        </row>
        <row r="342">
          <cell r="A342">
            <v>49279</v>
          </cell>
        </row>
        <row r="343">
          <cell r="A343">
            <v>49310</v>
          </cell>
        </row>
        <row r="344">
          <cell r="A344">
            <v>49341</v>
          </cell>
        </row>
        <row r="345">
          <cell r="A345">
            <v>49369</v>
          </cell>
        </row>
        <row r="346">
          <cell r="A346">
            <v>49400</v>
          </cell>
        </row>
        <row r="347">
          <cell r="A347">
            <v>49430</v>
          </cell>
        </row>
        <row r="348">
          <cell r="A348">
            <v>49461</v>
          </cell>
        </row>
        <row r="349">
          <cell r="A349">
            <v>49491</v>
          </cell>
        </row>
        <row r="350">
          <cell r="A350">
            <v>49522</v>
          </cell>
        </row>
        <row r="351">
          <cell r="A351">
            <v>49553</v>
          </cell>
        </row>
        <row r="352">
          <cell r="A352">
            <v>49583</v>
          </cell>
        </row>
        <row r="353">
          <cell r="A353">
            <v>49614</v>
          </cell>
        </row>
        <row r="354">
          <cell r="A354">
            <v>49644</v>
          </cell>
        </row>
        <row r="355">
          <cell r="A355">
            <v>49675</v>
          </cell>
        </row>
        <row r="356">
          <cell r="A356">
            <v>49706</v>
          </cell>
        </row>
        <row r="357">
          <cell r="A357">
            <v>49735</v>
          </cell>
        </row>
        <row r="358">
          <cell r="A358">
            <v>49766</v>
          </cell>
        </row>
        <row r="359">
          <cell r="A359">
            <v>49796</v>
          </cell>
        </row>
        <row r="360">
          <cell r="A360">
            <v>49827</v>
          </cell>
        </row>
        <row r="361">
          <cell r="A361">
            <v>49857</v>
          </cell>
        </row>
        <row r="362">
          <cell r="A362">
            <v>49888</v>
          </cell>
        </row>
        <row r="363">
          <cell r="A363">
            <v>49919</v>
          </cell>
        </row>
        <row r="364">
          <cell r="A364">
            <v>49949</v>
          </cell>
        </row>
        <row r="365">
          <cell r="A365">
            <v>49980</v>
          </cell>
        </row>
        <row r="366">
          <cell r="A366">
            <v>50010</v>
          </cell>
        </row>
        <row r="367">
          <cell r="A367">
            <v>50041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Enrollment"/>
      <sheetName val="Detailed Cost Calculations"/>
      <sheetName val="Cost Summaries"/>
    </sheetNames>
    <sheetDataSet>
      <sheetData sheetId="0">
        <row r="37">
          <cell r="C37">
            <v>75</v>
          </cell>
          <cell r="D37">
            <v>75</v>
          </cell>
        </row>
      </sheetData>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pge.com/mybusiness/energysavingsrebates/demandresponse/cs/" TargetMode="Externa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
  <sheetViews>
    <sheetView topLeftCell="A13" zoomScaleNormal="100" workbookViewId="0">
      <selection activeCell="O28" sqref="O28"/>
    </sheetView>
  </sheetViews>
  <sheetFormatPr defaultColWidth="9.453125" defaultRowHeight="12.5"/>
  <cols>
    <col min="1" max="9" width="9.453125" style="32"/>
    <col min="10" max="10" width="17.453125" style="32" customWidth="1"/>
    <col min="11" max="11" width="20.54296875" style="32" customWidth="1"/>
    <col min="12" max="12" width="21.453125" style="32" bestFit="1" customWidth="1"/>
    <col min="13" max="16384" width="9.453125" style="32"/>
  </cols>
  <sheetData>
    <row r="1" spans="1:11">
      <c r="A1" s="299"/>
      <c r="B1" s="299"/>
      <c r="C1" s="299"/>
      <c r="D1" s="299"/>
      <c r="E1" s="299"/>
      <c r="F1" s="299"/>
      <c r="G1" s="299"/>
      <c r="H1" s="299"/>
      <c r="I1" s="299"/>
      <c r="J1" s="299"/>
      <c r="K1" s="299"/>
    </row>
    <row r="2" spans="1:11">
      <c r="A2" s="188"/>
      <c r="B2" s="188"/>
      <c r="C2" s="188"/>
      <c r="D2" s="188"/>
      <c r="E2" s="188"/>
      <c r="F2" s="188"/>
      <c r="G2" s="188"/>
      <c r="H2" s="188"/>
      <c r="I2" s="188"/>
      <c r="J2" s="188"/>
      <c r="K2" s="188"/>
    </row>
    <row r="3" spans="1:11">
      <c r="A3" s="188"/>
      <c r="B3" s="188"/>
      <c r="C3" s="188"/>
      <c r="D3" s="188"/>
      <c r="E3" s="188"/>
      <c r="F3" s="188"/>
      <c r="G3" s="188"/>
      <c r="H3" s="188"/>
      <c r="I3" s="188"/>
      <c r="J3" s="188"/>
      <c r="K3" s="188"/>
    </row>
    <row r="4" spans="1:11">
      <c r="A4" s="188"/>
      <c r="B4" s="188"/>
      <c r="C4" s="188"/>
      <c r="D4" s="188"/>
      <c r="E4" s="188"/>
      <c r="F4" s="188"/>
      <c r="G4" s="188"/>
      <c r="H4" s="188"/>
      <c r="I4" s="188"/>
      <c r="J4" s="188"/>
      <c r="K4" s="188"/>
    </row>
    <row r="5" spans="1:11">
      <c r="A5" s="188"/>
      <c r="B5" s="188"/>
      <c r="C5" s="188"/>
      <c r="D5" s="188"/>
      <c r="E5" s="188"/>
      <c r="F5" s="188"/>
      <c r="G5" s="188"/>
      <c r="H5" s="188"/>
      <c r="I5" s="188"/>
      <c r="J5" s="188"/>
      <c r="K5" s="188"/>
    </row>
    <row r="6" spans="1:11">
      <c r="A6" s="188"/>
      <c r="B6" s="188"/>
      <c r="C6" s="188"/>
      <c r="D6" s="188"/>
      <c r="E6" s="188"/>
      <c r="F6" s="188"/>
      <c r="G6" s="188"/>
      <c r="H6" s="188"/>
      <c r="I6" s="188"/>
      <c r="J6" s="188"/>
      <c r="K6" s="188"/>
    </row>
    <row r="7" spans="1:11">
      <c r="A7" s="188"/>
      <c r="B7" s="188"/>
      <c r="C7" s="188"/>
      <c r="D7" s="188"/>
      <c r="E7" s="188"/>
      <c r="F7" s="188"/>
      <c r="G7" s="188"/>
      <c r="H7" s="188"/>
      <c r="I7" s="188"/>
      <c r="J7" s="188"/>
      <c r="K7" s="188"/>
    </row>
    <row r="8" spans="1:11">
      <c r="A8" s="188"/>
      <c r="B8" s="188"/>
      <c r="C8" s="188"/>
      <c r="D8" s="188"/>
      <c r="E8" s="188"/>
      <c r="F8" s="188"/>
      <c r="G8" s="188"/>
      <c r="H8" s="188"/>
      <c r="I8" s="188"/>
      <c r="J8" s="188"/>
      <c r="K8" s="188"/>
    </row>
    <row r="9" spans="1:11">
      <c r="A9" s="188"/>
      <c r="B9" s="188"/>
      <c r="C9" s="188"/>
      <c r="D9" s="188"/>
      <c r="E9" s="188"/>
      <c r="F9" s="188"/>
      <c r="G9" s="188"/>
      <c r="H9" s="188"/>
      <c r="I9" s="188"/>
      <c r="J9" s="188"/>
      <c r="K9" s="188"/>
    </row>
    <row r="10" spans="1:11">
      <c r="A10" s="188"/>
      <c r="B10" s="188"/>
      <c r="C10" s="188"/>
      <c r="D10" s="188"/>
      <c r="E10" s="188"/>
      <c r="F10" s="188"/>
      <c r="G10" s="188"/>
      <c r="H10" s="188"/>
      <c r="I10" s="188"/>
      <c r="J10" s="188"/>
      <c r="K10" s="188"/>
    </row>
    <row r="11" spans="1:11">
      <c r="A11" s="188"/>
      <c r="B11" s="188"/>
      <c r="C11" s="188"/>
      <c r="D11" s="188"/>
      <c r="E11" s="188"/>
      <c r="F11" s="188"/>
      <c r="G11" s="188"/>
      <c r="H11" s="188"/>
      <c r="I11" s="188"/>
      <c r="J11" s="188"/>
      <c r="K11" s="188"/>
    </row>
    <row r="12" spans="1:11">
      <c r="A12" s="188"/>
      <c r="B12" s="188"/>
      <c r="C12" s="188"/>
      <c r="D12" s="188"/>
      <c r="E12" s="188"/>
      <c r="F12" s="188"/>
      <c r="G12" s="188"/>
      <c r="H12" s="188"/>
      <c r="I12" s="188"/>
      <c r="J12" s="188"/>
      <c r="K12" s="188"/>
    </row>
    <row r="13" spans="1:11">
      <c r="A13" s="188"/>
      <c r="B13" s="188"/>
      <c r="C13" s="188"/>
      <c r="D13" s="188"/>
      <c r="E13" s="188"/>
      <c r="F13" s="188"/>
      <c r="G13" s="188"/>
      <c r="H13" s="188"/>
      <c r="I13" s="188"/>
      <c r="J13" s="188"/>
      <c r="K13" s="188"/>
    </row>
    <row r="14" spans="1:11">
      <c r="A14" s="188"/>
      <c r="B14" s="188"/>
      <c r="C14" s="188"/>
      <c r="D14" s="188"/>
      <c r="E14" s="188"/>
      <c r="F14" s="188"/>
      <c r="G14" s="188"/>
      <c r="H14" s="188"/>
      <c r="I14" s="188"/>
      <c r="J14" s="188"/>
      <c r="K14" s="188"/>
    </row>
    <row r="15" spans="1:11">
      <c r="A15" s="188"/>
      <c r="B15" s="188"/>
      <c r="C15" s="188"/>
      <c r="D15" s="188"/>
      <c r="E15" s="188"/>
      <c r="F15" s="188"/>
      <c r="G15" s="188"/>
      <c r="H15" s="188"/>
      <c r="I15" s="188"/>
      <c r="J15" s="188"/>
      <c r="K15" s="188"/>
    </row>
    <row r="16" spans="1:11">
      <c r="A16" s="188"/>
      <c r="B16" s="188"/>
      <c r="C16" s="188"/>
      <c r="D16" s="188"/>
      <c r="E16" s="188"/>
      <c r="F16" s="188"/>
      <c r="G16" s="188"/>
      <c r="H16" s="188"/>
      <c r="I16" s="188"/>
      <c r="J16" s="188"/>
      <c r="K16" s="188"/>
    </row>
    <row r="17" spans="1:11">
      <c r="A17" s="188"/>
      <c r="B17" s="188"/>
      <c r="C17" s="188"/>
      <c r="D17" s="188"/>
      <c r="E17" s="188"/>
      <c r="F17" s="188"/>
      <c r="G17" s="188"/>
      <c r="H17" s="188"/>
      <c r="I17" s="188"/>
      <c r="J17" s="188"/>
      <c r="K17" s="188"/>
    </row>
    <row r="18" spans="1:11" ht="18">
      <c r="A18" s="188"/>
      <c r="B18" s="188"/>
      <c r="C18" s="188"/>
      <c r="D18" s="188"/>
      <c r="E18" s="188"/>
      <c r="F18" s="188"/>
      <c r="G18" s="188"/>
      <c r="H18" s="188"/>
      <c r="I18" s="188"/>
      <c r="J18" s="187"/>
      <c r="K18" s="1" t="s">
        <v>0</v>
      </c>
    </row>
    <row r="19" spans="1:11" ht="18">
      <c r="A19" s="188"/>
      <c r="B19" s="188"/>
      <c r="C19" s="188"/>
      <c r="D19" s="188"/>
      <c r="E19" s="188"/>
      <c r="F19" s="188"/>
      <c r="G19" s="188"/>
      <c r="H19" s="188"/>
      <c r="I19" s="188"/>
      <c r="J19" s="128"/>
      <c r="K19" s="586" t="s">
        <v>314</v>
      </c>
    </row>
    <row r="20" spans="1:11">
      <c r="A20" s="188"/>
      <c r="B20" s="188"/>
      <c r="C20" s="188"/>
      <c r="D20" s="188"/>
      <c r="E20" s="188"/>
      <c r="F20" s="188"/>
      <c r="G20" s="188"/>
      <c r="H20" s="188"/>
      <c r="I20" s="188"/>
      <c r="J20" s="188"/>
      <c r="K20" s="188" t="s">
        <v>2</v>
      </c>
    </row>
    <row r="21" spans="1:11">
      <c r="A21" s="188"/>
      <c r="B21" s="188"/>
      <c r="C21" s="188"/>
      <c r="D21" s="188"/>
      <c r="E21" s="188"/>
      <c r="F21" s="188"/>
      <c r="G21" s="188"/>
      <c r="H21" s="188"/>
      <c r="I21" s="188"/>
      <c r="J21" s="188"/>
      <c r="K21" s="188"/>
    </row>
    <row r="22" spans="1:11">
      <c r="A22" s="188"/>
      <c r="B22" s="188"/>
      <c r="C22" s="188"/>
      <c r="D22" s="188"/>
      <c r="E22" s="188"/>
      <c r="F22" s="188"/>
      <c r="G22" s="188"/>
      <c r="H22" s="188"/>
      <c r="I22" s="188"/>
      <c r="J22" s="188"/>
      <c r="K22" s="188"/>
    </row>
    <row r="23" spans="1:11">
      <c r="A23" s="188"/>
      <c r="B23" s="188"/>
      <c r="C23" s="188"/>
      <c r="D23" s="188"/>
      <c r="E23" s="188"/>
      <c r="F23" s="188"/>
      <c r="G23" s="188"/>
      <c r="H23" s="188"/>
      <c r="I23" s="188"/>
      <c r="J23" s="188"/>
      <c r="K23" s="188"/>
    </row>
    <row r="24" spans="1:11">
      <c r="A24" s="188"/>
      <c r="B24" s="188"/>
      <c r="C24" s="188"/>
      <c r="D24" s="188"/>
      <c r="E24" s="188"/>
      <c r="F24" s="188"/>
      <c r="G24" s="188"/>
      <c r="H24" s="188"/>
      <c r="I24" s="188"/>
      <c r="J24" s="188"/>
      <c r="K24" s="188"/>
    </row>
    <row r="25" spans="1:11">
      <c r="A25" s="188"/>
      <c r="B25" s="188"/>
      <c r="C25" s="188"/>
      <c r="D25" s="188"/>
      <c r="E25" s="188"/>
      <c r="F25" s="188"/>
      <c r="G25" s="188"/>
      <c r="H25" s="188"/>
      <c r="I25" s="188"/>
      <c r="J25" s="188"/>
      <c r="K25" s="188"/>
    </row>
    <row r="26" spans="1:11">
      <c r="A26" s="188"/>
      <c r="B26" s="188"/>
      <c r="C26" s="188"/>
      <c r="D26" s="188"/>
      <c r="E26" s="188"/>
      <c r="F26" s="188"/>
      <c r="G26" s="188"/>
      <c r="H26" s="188"/>
      <c r="I26" s="188"/>
      <c r="J26" s="188"/>
      <c r="K26" s="188"/>
    </row>
    <row r="27" spans="1:11">
      <c r="A27" s="188"/>
      <c r="B27" s="188"/>
      <c r="C27" s="188"/>
      <c r="D27" s="188"/>
      <c r="E27" s="188"/>
      <c r="F27" s="188"/>
      <c r="G27" s="188"/>
      <c r="H27" s="188"/>
      <c r="I27" s="188"/>
      <c r="J27" s="188"/>
      <c r="K27" s="188"/>
    </row>
    <row r="28" spans="1:11">
      <c r="A28" s="188"/>
      <c r="B28" s="188"/>
      <c r="C28" s="188"/>
      <c r="D28" s="188"/>
      <c r="E28" s="188"/>
      <c r="F28" s="188"/>
      <c r="G28" s="188"/>
      <c r="H28" s="188"/>
      <c r="I28" s="188"/>
      <c r="J28" s="188"/>
      <c r="K28" s="188"/>
    </row>
    <row r="29" spans="1:11">
      <c r="A29" s="188"/>
      <c r="B29" s="188"/>
      <c r="C29" s="188"/>
      <c r="D29" s="188"/>
      <c r="E29" s="188"/>
      <c r="F29" s="188"/>
      <c r="G29" s="188"/>
      <c r="H29" s="188"/>
      <c r="I29" s="188"/>
      <c r="J29" s="188"/>
      <c r="K29" s="188"/>
    </row>
    <row r="30" spans="1:11">
      <c r="A30" s="188"/>
      <c r="B30" s="188"/>
      <c r="C30" s="188"/>
      <c r="D30" s="188"/>
      <c r="E30" s="188"/>
      <c r="F30" s="188"/>
      <c r="G30" s="188"/>
      <c r="H30" s="188"/>
      <c r="I30" s="188"/>
      <c r="J30" s="188"/>
      <c r="K30" s="188"/>
    </row>
    <row r="31" spans="1:11">
      <c r="A31" s="188"/>
      <c r="B31" s="188"/>
      <c r="C31" s="188"/>
      <c r="D31" s="188"/>
      <c r="E31" s="188"/>
      <c r="F31" s="188"/>
      <c r="G31" s="188"/>
      <c r="H31" s="188"/>
      <c r="I31" s="188"/>
      <c r="J31" s="188"/>
      <c r="K31" s="188"/>
    </row>
    <row r="32" spans="1:11" ht="14">
      <c r="A32" s="188"/>
      <c r="B32" s="188"/>
      <c r="C32" s="188"/>
      <c r="D32" s="188"/>
      <c r="E32" s="188"/>
      <c r="F32" s="188"/>
      <c r="G32" s="188"/>
      <c r="H32" s="188"/>
      <c r="I32" s="188"/>
      <c r="J32" s="188"/>
      <c r="K32" s="389" t="s">
        <v>2</v>
      </c>
    </row>
    <row r="33" spans="1:11">
      <c r="A33" s="188"/>
      <c r="B33" s="188"/>
      <c r="C33" s="188"/>
      <c r="D33" s="188"/>
      <c r="E33" s="188"/>
      <c r="F33" s="188"/>
      <c r="G33" s="188"/>
      <c r="H33" s="188"/>
      <c r="I33" s="188"/>
      <c r="J33" s="188"/>
      <c r="K33" s="188"/>
    </row>
    <row r="34" spans="1:11">
      <c r="A34" s="188"/>
      <c r="B34" s="188"/>
      <c r="C34" s="188"/>
      <c r="D34" s="188"/>
      <c r="E34" s="188"/>
      <c r="F34" s="188"/>
      <c r="G34" s="188"/>
      <c r="H34" s="188"/>
      <c r="I34" s="188"/>
      <c r="J34" s="188"/>
      <c r="K34" s="188"/>
    </row>
    <row r="35" spans="1:11">
      <c r="A35" s="188"/>
      <c r="B35" s="188"/>
      <c r="C35" s="188"/>
      <c r="D35" s="188"/>
      <c r="E35" s="188"/>
      <c r="F35" s="188"/>
      <c r="G35" s="188"/>
      <c r="H35" s="188"/>
      <c r="I35" s="188"/>
      <c r="J35" s="188"/>
      <c r="K35" s="187"/>
    </row>
    <row r="36" spans="1:11" ht="14">
      <c r="A36" s="188"/>
      <c r="B36" s="188"/>
      <c r="C36" s="188"/>
      <c r="D36" s="188"/>
      <c r="E36" s="188"/>
      <c r="F36" s="188"/>
      <c r="G36" s="188"/>
      <c r="H36" s="188"/>
      <c r="I36" s="188"/>
      <c r="J36" s="188"/>
      <c r="K36" s="388" t="s">
        <v>2</v>
      </c>
    </row>
    <row r="37" spans="1:11" ht="14">
      <c r="A37" s="188"/>
      <c r="B37" s="188"/>
      <c r="C37" s="188"/>
      <c r="D37" s="188"/>
      <c r="E37" s="188"/>
      <c r="F37" s="188"/>
      <c r="G37" s="188"/>
      <c r="H37" s="188"/>
      <c r="I37" s="188"/>
      <c r="J37" s="188"/>
      <c r="K37" s="388" t="s">
        <v>307</v>
      </c>
    </row>
    <row r="38" spans="1:11">
      <c r="A38" s="188"/>
      <c r="B38" s="188"/>
      <c r="C38" s="188"/>
      <c r="D38" s="188"/>
      <c r="E38" s="188"/>
      <c r="F38" s="188"/>
      <c r="G38" s="188"/>
      <c r="H38" s="188"/>
      <c r="I38" s="188"/>
      <c r="J38" s="188"/>
      <c r="K38" s="448" t="s">
        <v>2</v>
      </c>
    </row>
    <row r="39" spans="1:11">
      <c r="A39" s="188"/>
      <c r="B39" s="188"/>
      <c r="C39" s="188"/>
      <c r="D39" s="188"/>
      <c r="E39" s="188"/>
      <c r="F39" s="188"/>
      <c r="G39" s="188"/>
      <c r="H39" s="188"/>
      <c r="I39" s="188"/>
      <c r="J39" s="188"/>
    </row>
    <row r="40" spans="1:11" ht="14">
      <c r="A40" s="188"/>
      <c r="B40" s="188"/>
      <c r="C40" s="188"/>
      <c r="D40" s="188"/>
      <c r="E40" s="188"/>
      <c r="F40" s="188"/>
      <c r="G40" s="188"/>
      <c r="H40" s="188"/>
      <c r="I40" s="188"/>
      <c r="J40" s="188"/>
      <c r="K40" s="388" t="s">
        <v>299</v>
      </c>
    </row>
    <row r="41" spans="1:11">
      <c r="A41" s="36"/>
      <c r="B41" s="36"/>
      <c r="C41" s="36"/>
      <c r="D41" s="36"/>
      <c r="E41" s="36"/>
      <c r="F41" s="36"/>
      <c r="G41" s="36"/>
      <c r="H41" s="36"/>
      <c r="I41" s="36"/>
      <c r="J41" s="36"/>
      <c r="K41" s="36"/>
    </row>
  </sheetData>
  <printOptions horizontalCentered="1"/>
  <pageMargins left="0" right="0" top="0.93" bottom="0.25" header="0.13" footer="0.1"/>
  <pageSetup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85" zoomScaleNormal="85" workbookViewId="0">
      <selection activeCell="O28" sqref="O28"/>
    </sheetView>
  </sheetViews>
  <sheetFormatPr defaultColWidth="9.453125" defaultRowHeight="12.5"/>
  <cols>
    <col min="1" max="10" width="9.453125" style="32"/>
    <col min="11" max="11" width="33.54296875" style="32" customWidth="1"/>
    <col min="12" max="16384" width="9.453125" style="32"/>
  </cols>
  <sheetData>
    <row r="1" spans="1:11">
      <c r="A1" s="299"/>
      <c r="B1" s="299"/>
      <c r="C1" s="299"/>
      <c r="D1" s="299"/>
      <c r="E1" s="299"/>
      <c r="F1" s="299"/>
      <c r="G1" s="299"/>
      <c r="H1" s="299"/>
      <c r="I1" s="299"/>
      <c r="J1" s="299"/>
      <c r="K1" s="299"/>
    </row>
    <row r="2" spans="1:11">
      <c r="A2" s="188"/>
      <c r="B2" s="188"/>
      <c r="C2" s="188"/>
      <c r="D2" s="188"/>
      <c r="E2" s="188"/>
      <c r="F2" s="188"/>
      <c r="G2" s="188"/>
      <c r="H2" s="188"/>
      <c r="I2" s="188"/>
      <c r="J2" s="188"/>
      <c r="K2" s="188"/>
    </row>
    <row r="3" spans="1:11">
      <c r="A3" s="188"/>
      <c r="B3" s="188"/>
      <c r="C3" s="188"/>
      <c r="D3" s="188"/>
      <c r="E3" s="188"/>
      <c r="F3" s="188"/>
      <c r="G3" s="188"/>
      <c r="H3" s="188"/>
      <c r="I3" s="188"/>
      <c r="J3" s="188"/>
      <c r="K3" s="188"/>
    </row>
    <row r="4" spans="1:11" s="93" customFormat="1" ht="51" customHeight="1">
      <c r="A4" s="745" t="s">
        <v>315</v>
      </c>
      <c r="B4" s="746"/>
      <c r="C4" s="746"/>
      <c r="D4" s="746"/>
      <c r="E4" s="746"/>
      <c r="F4" s="746"/>
      <c r="G4" s="746"/>
      <c r="H4" s="746"/>
      <c r="I4" s="746"/>
      <c r="J4" s="746"/>
      <c r="K4" s="746"/>
    </row>
    <row r="5" spans="1:11" ht="14">
      <c r="A5" s="744" t="s">
        <v>1</v>
      </c>
      <c r="B5" s="744"/>
      <c r="C5" s="744"/>
      <c r="D5" s="744"/>
      <c r="E5" s="744"/>
      <c r="F5" s="744"/>
      <c r="G5" s="744"/>
      <c r="H5" s="744"/>
      <c r="I5" s="744"/>
      <c r="J5" s="744"/>
      <c r="K5" s="744"/>
    </row>
    <row r="6" spans="1:11">
      <c r="A6" s="188"/>
      <c r="B6" s="188"/>
      <c r="C6" s="188"/>
      <c r="D6" s="188"/>
      <c r="E6" s="188"/>
      <c r="F6" s="188"/>
      <c r="G6" s="188"/>
      <c r="H6" s="188"/>
      <c r="I6" s="188"/>
      <c r="J6" s="188"/>
      <c r="K6" s="188"/>
    </row>
    <row r="7" spans="1:11">
      <c r="A7" s="188"/>
      <c r="B7" s="188"/>
      <c r="C7" s="188"/>
      <c r="D7" s="188"/>
      <c r="E7" s="188"/>
      <c r="F7" s="188"/>
      <c r="G7" s="188"/>
      <c r="H7" s="188"/>
      <c r="I7" s="188"/>
      <c r="J7" s="188"/>
      <c r="K7" s="188"/>
    </row>
    <row r="8" spans="1:11">
      <c r="A8" s="188"/>
      <c r="B8" s="188"/>
      <c r="C8" s="188"/>
      <c r="D8" s="188"/>
      <c r="E8" s="188"/>
      <c r="F8" s="188"/>
      <c r="G8" s="188"/>
      <c r="H8" s="188"/>
      <c r="I8" s="188"/>
      <c r="J8" s="188"/>
      <c r="K8" s="188"/>
    </row>
    <row r="9" spans="1:11" ht="17.5">
      <c r="A9" s="188"/>
      <c r="B9" s="188"/>
      <c r="C9" s="188"/>
      <c r="D9" s="188"/>
      <c r="E9" s="188"/>
      <c r="F9" s="188"/>
      <c r="G9" s="188"/>
      <c r="H9" s="188"/>
      <c r="I9" s="188"/>
      <c r="J9" s="188"/>
      <c r="K9" s="90"/>
    </row>
    <row r="10" spans="1:11">
      <c r="A10" s="188"/>
      <c r="B10" s="188"/>
      <c r="C10" s="188"/>
      <c r="D10" s="188"/>
      <c r="E10" s="188"/>
      <c r="F10" s="188"/>
      <c r="G10" s="188"/>
      <c r="H10" s="188"/>
      <c r="I10" s="188"/>
      <c r="J10" s="188"/>
      <c r="K10" s="188"/>
    </row>
    <row r="11" spans="1:11">
      <c r="A11" s="188"/>
      <c r="B11" s="188"/>
      <c r="C11" s="188"/>
      <c r="D11" s="188"/>
      <c r="E11" s="188"/>
      <c r="F11" s="188"/>
      <c r="G11" s="188"/>
      <c r="H11" s="188"/>
      <c r="I11" s="188"/>
      <c r="J11" s="188"/>
      <c r="K11" s="188"/>
    </row>
    <row r="12" spans="1:11">
      <c r="A12" s="188"/>
      <c r="B12" s="188"/>
      <c r="C12" s="188"/>
      <c r="D12" s="188"/>
      <c r="E12" s="188"/>
      <c r="F12" s="188"/>
      <c r="G12" s="188"/>
      <c r="H12" s="188"/>
      <c r="I12" s="188"/>
      <c r="J12" s="188"/>
      <c r="K12" s="188"/>
    </row>
    <row r="13" spans="1:11" s="34" customFormat="1">
      <c r="A13" s="188"/>
      <c r="B13" s="188"/>
      <c r="C13" s="188"/>
      <c r="D13" s="188"/>
      <c r="E13" s="188"/>
      <c r="F13" s="188"/>
      <c r="G13" s="188"/>
      <c r="H13" s="188"/>
      <c r="I13" s="188"/>
      <c r="J13" s="188"/>
      <c r="K13" s="188"/>
    </row>
    <row r="14" spans="1:11" s="34" customFormat="1">
      <c r="A14" s="188"/>
      <c r="B14" s="188"/>
      <c r="C14" s="188"/>
      <c r="D14" s="188"/>
      <c r="E14" s="188"/>
      <c r="F14" s="188"/>
      <c r="G14" s="188"/>
      <c r="H14" s="188"/>
      <c r="I14" s="188"/>
      <c r="J14" s="188"/>
      <c r="K14" s="188"/>
    </row>
    <row r="15" spans="1:11" s="34" customFormat="1">
      <c r="A15" s="188"/>
      <c r="B15" s="188"/>
      <c r="C15" s="188"/>
      <c r="D15" s="188"/>
      <c r="E15" s="188"/>
      <c r="F15" s="188"/>
      <c r="G15" s="188"/>
      <c r="H15" s="188"/>
      <c r="I15" s="188"/>
      <c r="J15" s="188"/>
      <c r="K15" s="188"/>
    </row>
    <row r="32" spans="1:11">
      <c r="A32" s="36"/>
      <c r="B32" s="36"/>
      <c r="C32" s="36"/>
      <c r="D32" s="36"/>
      <c r="E32" s="36"/>
      <c r="F32" s="36"/>
      <c r="G32" s="36"/>
      <c r="H32" s="36"/>
      <c r="I32" s="36"/>
      <c r="J32" s="36"/>
      <c r="K32" s="36"/>
    </row>
  </sheetData>
  <mergeCells count="2">
    <mergeCell ref="A5:K5"/>
    <mergeCell ref="A4:K4"/>
  </mergeCells>
  <hyperlinks>
    <hyperlink ref="A5:K5" r:id="rId1" display="http://www.pge.com/mybusiness/energysavingsrebates/demandresponse/cs/ "/>
  </hyperlinks>
  <printOptions horizontalCentered="1"/>
  <pageMargins left="0" right="0" top="0.93" bottom="0.25" header="0.13" footer="0.1"/>
  <pageSetup orientation="landscape" r:id="rId2"/>
  <customProperties>
    <customPr name="_pios_id"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6"/>
  <sheetViews>
    <sheetView view="pageLayout" zoomScale="70" zoomScaleNormal="55" zoomScalePageLayoutView="70" workbookViewId="0">
      <selection activeCell="O28" sqref="O28"/>
    </sheetView>
  </sheetViews>
  <sheetFormatPr defaultColWidth="9.453125" defaultRowHeight="12.5"/>
  <cols>
    <col min="1" max="1" width="32.453125" style="96" customWidth="1"/>
    <col min="2" max="2" width="10.453125" style="97" customWidth="1"/>
    <col min="3" max="3" width="10.453125" style="98" customWidth="1"/>
    <col min="4" max="4" width="10.54296875" style="98" customWidth="1"/>
    <col min="5" max="6" width="10.453125" style="98" customWidth="1"/>
    <col min="7" max="7" width="10.54296875" style="98" customWidth="1"/>
    <col min="8" max="9" width="10.453125" style="98" customWidth="1"/>
    <col min="10" max="10" width="10.54296875" style="98" customWidth="1"/>
    <col min="11" max="11" width="10.453125" style="99" customWidth="1"/>
    <col min="12" max="12" width="10.453125" style="96" customWidth="1"/>
    <col min="13" max="13" width="10.54296875" style="96" customWidth="1"/>
    <col min="14" max="14" width="10" style="99" customWidth="1"/>
    <col min="15" max="15" width="10.453125" style="99" customWidth="1"/>
    <col min="16" max="16" width="10.54296875" style="99" customWidth="1"/>
    <col min="17" max="17" width="10.54296875" style="98" customWidth="1"/>
    <col min="18" max="19" width="10.453125" style="99" customWidth="1"/>
    <col min="20" max="20" width="14.453125" style="96" customWidth="1"/>
    <col min="21" max="21" width="11" style="96" customWidth="1"/>
    <col min="22" max="23" width="9.54296875" style="96" customWidth="1"/>
    <col min="24" max="24" width="12.54296875" style="96" customWidth="1"/>
    <col min="25" max="25" width="8.54296875" style="96" bestFit="1" customWidth="1"/>
    <col min="26" max="26" width="10.54296875" style="96" customWidth="1"/>
    <col min="27" max="27" width="9.54296875" style="96" bestFit="1" customWidth="1"/>
    <col min="28" max="28" width="11.453125" style="96" customWidth="1"/>
    <col min="29" max="29" width="9.54296875" style="96" bestFit="1" customWidth="1"/>
    <col min="30" max="30" width="10.54296875" style="96" customWidth="1"/>
    <col min="31" max="31" width="12.453125" style="96" bestFit="1" customWidth="1"/>
    <col min="32" max="32" width="12.453125" style="96" customWidth="1"/>
    <col min="33" max="33" width="9.54296875" style="96" bestFit="1" customWidth="1"/>
    <col min="34" max="34" width="11.453125" style="96" customWidth="1"/>
    <col min="35" max="35" width="11.54296875" style="96" bestFit="1" customWidth="1"/>
    <col min="36" max="36" width="11.54296875" style="96" customWidth="1"/>
    <col min="37" max="16384" width="9.453125" style="96"/>
  </cols>
  <sheetData>
    <row r="1" spans="1:29" s="109" customFormat="1" ht="11.25" customHeight="1">
      <c r="A1" s="109" t="s">
        <v>3</v>
      </c>
      <c r="B1" s="101"/>
      <c r="C1" s="107"/>
      <c r="D1" s="107"/>
      <c r="E1" s="107"/>
      <c r="F1" s="107"/>
      <c r="G1" s="107"/>
      <c r="H1" s="107"/>
      <c r="I1" s="107"/>
      <c r="J1" s="107"/>
      <c r="K1" s="108"/>
      <c r="N1" s="108"/>
      <c r="O1" s="108"/>
      <c r="P1" s="108"/>
      <c r="Q1" s="107"/>
      <c r="R1" s="108"/>
      <c r="S1" s="108"/>
    </row>
    <row r="2" spans="1:29" s="109" customFormat="1" ht="2.25" customHeight="1">
      <c r="B2" s="101"/>
      <c r="C2" s="107"/>
      <c r="D2" s="107"/>
      <c r="E2" s="107"/>
      <c r="F2" s="107"/>
      <c r="G2" s="107"/>
      <c r="H2" s="107"/>
      <c r="I2" s="107"/>
      <c r="J2" s="107"/>
      <c r="K2" s="108"/>
      <c r="N2" s="108"/>
      <c r="O2" s="108"/>
      <c r="P2" s="108"/>
      <c r="Q2" s="107"/>
      <c r="R2" s="108"/>
      <c r="S2" s="108"/>
    </row>
    <row r="3" spans="1:29" s="109" customFormat="1">
      <c r="A3" s="109" t="s">
        <v>4</v>
      </c>
      <c r="B3" s="101"/>
      <c r="C3" s="107"/>
      <c r="D3" s="107"/>
      <c r="E3" s="107"/>
      <c r="F3" s="107"/>
      <c r="G3" s="107"/>
      <c r="H3" s="107"/>
      <c r="I3" s="107"/>
      <c r="J3" s="107"/>
      <c r="K3" s="108"/>
      <c r="N3" s="108"/>
      <c r="O3" s="108"/>
      <c r="P3" s="108"/>
      <c r="Q3" s="107"/>
      <c r="R3" s="108"/>
      <c r="S3" s="108"/>
    </row>
    <row r="4" spans="1:29" hidden="1">
      <c r="C4" s="400">
        <v>2</v>
      </c>
      <c r="D4" s="400">
        <f>C4</f>
        <v>2</v>
      </c>
      <c r="E4" s="400"/>
      <c r="F4" s="400">
        <f>C4+1</f>
        <v>3</v>
      </c>
      <c r="G4" s="400">
        <f>F4</f>
        <v>3</v>
      </c>
      <c r="H4" s="400"/>
      <c r="I4" s="400">
        <f>F4+1</f>
        <v>4</v>
      </c>
      <c r="J4" s="400">
        <f>I4</f>
        <v>4</v>
      </c>
      <c r="K4" s="401"/>
      <c r="L4" s="402">
        <f>I4+1</f>
        <v>5</v>
      </c>
      <c r="M4" s="402">
        <f>L4</f>
        <v>5</v>
      </c>
      <c r="N4" s="401"/>
      <c r="O4" s="401">
        <f>L4+1</f>
        <v>6</v>
      </c>
      <c r="P4" s="401">
        <f>O4</f>
        <v>6</v>
      </c>
      <c r="Q4" s="400"/>
      <c r="R4" s="401">
        <f>O4+1</f>
        <v>7</v>
      </c>
      <c r="S4" s="401">
        <f>R4</f>
        <v>7</v>
      </c>
    </row>
    <row r="6" spans="1:29" ht="11.25" customHeight="1">
      <c r="A6" s="218"/>
      <c r="B6" s="758" t="s">
        <v>5</v>
      </c>
      <c r="C6" s="759"/>
      <c r="D6" s="760"/>
      <c r="E6" s="758" t="s">
        <v>6</v>
      </c>
      <c r="F6" s="759"/>
      <c r="G6" s="760"/>
      <c r="H6" s="758" t="s">
        <v>7</v>
      </c>
      <c r="I6" s="759"/>
      <c r="J6" s="760"/>
      <c r="K6" s="758" t="s">
        <v>8</v>
      </c>
      <c r="L6" s="759"/>
      <c r="M6" s="760"/>
      <c r="N6" s="758" t="s">
        <v>9</v>
      </c>
      <c r="O6" s="759"/>
      <c r="P6" s="760"/>
      <c r="Q6" s="758" t="s">
        <v>10</v>
      </c>
      <c r="R6" s="759"/>
      <c r="S6" s="760"/>
      <c r="T6" s="219"/>
    </row>
    <row r="7" spans="1:29" s="100" customFormat="1" ht="54.75" customHeight="1">
      <c r="A7" s="243" t="s">
        <v>11</v>
      </c>
      <c r="B7" s="244" t="s">
        <v>12</v>
      </c>
      <c r="C7" s="245" t="s">
        <v>13</v>
      </c>
      <c r="D7" s="246" t="s">
        <v>14</v>
      </c>
      <c r="E7" s="244" t="s">
        <v>12</v>
      </c>
      <c r="F7" s="245" t="s">
        <v>13</v>
      </c>
      <c r="G7" s="246" t="s">
        <v>14</v>
      </c>
      <c r="H7" s="244" t="s">
        <v>12</v>
      </c>
      <c r="I7" s="245" t="s">
        <v>13</v>
      </c>
      <c r="J7" s="246" t="s">
        <v>14</v>
      </c>
      <c r="K7" s="244" t="s">
        <v>12</v>
      </c>
      <c r="L7" s="245" t="s">
        <v>13</v>
      </c>
      <c r="M7" s="246" t="s">
        <v>14</v>
      </c>
      <c r="N7" s="244" t="s">
        <v>12</v>
      </c>
      <c r="O7" s="245" t="s">
        <v>13</v>
      </c>
      <c r="P7" s="246" t="s">
        <v>14</v>
      </c>
      <c r="Q7" s="244" t="s">
        <v>12</v>
      </c>
      <c r="R7" s="245" t="s">
        <v>13</v>
      </c>
      <c r="S7" s="246" t="s">
        <v>14</v>
      </c>
      <c r="T7" s="246" t="s">
        <v>297</v>
      </c>
    </row>
    <row r="8" spans="1:29" ht="13.5" customHeight="1">
      <c r="A8" s="220" t="s">
        <v>15</v>
      </c>
      <c r="B8" s="221"/>
      <c r="C8" s="222"/>
      <c r="D8" s="223"/>
      <c r="E8" s="222"/>
      <c r="F8" s="222"/>
      <c r="G8" s="224"/>
      <c r="H8" s="225"/>
      <c r="I8" s="222"/>
      <c r="J8" s="226"/>
      <c r="K8" s="227"/>
      <c r="L8" s="228"/>
      <c r="M8" s="391"/>
      <c r="N8" s="227"/>
      <c r="O8" s="229"/>
      <c r="P8" s="230"/>
      <c r="Q8" s="225"/>
      <c r="R8" s="229"/>
      <c r="S8" s="230"/>
      <c r="T8" s="231"/>
    </row>
    <row r="9" spans="1:29" ht="15" customHeight="1">
      <c r="A9" s="4" t="s">
        <v>16</v>
      </c>
      <c r="B9" s="182">
        <v>252</v>
      </c>
      <c r="C9" s="247">
        <f>IF(B9="","",IF(VLOOKUP($A9, 'Ex Ante LI &amp; Eligibility Stats'!$A$6:$N$18,C$4,FALSE)="N/A",0,VLOOKUP($A9, 'Ex Ante LI &amp; Eligibility Stats'!$A$6:$N$18,C$4,FALSE)*B9/1000))</f>
        <v>271.55268000000001</v>
      </c>
      <c r="D9" s="248">
        <f>IF(B9="","",IF(VLOOKUP($A9, 'Ex Post LI &amp; Eligibility Stats'!A$6:$N$18,D$4,FALSE)="N/A",0,VLOOKUP($A9,'Ex Post LI &amp; Eligibility Stats'!A$6:$N$18,D$4,FALSE)*B9/1000))</f>
        <v>304.13880000000006</v>
      </c>
      <c r="E9" s="182"/>
      <c r="F9" s="247" t="str">
        <f>IF(E9="","",IF(VLOOKUP($A9, 'Ex Ante LI &amp; Eligibility Stats'!$A$6:$N$18,F$4,FALSE)="N/A",0,VLOOKUP($A9, 'Ex Ante LI &amp; Eligibility Stats'!$A$6:$N$18,F$4,FALSE)*E9/1000))</f>
        <v/>
      </c>
      <c r="G9" s="248" t="str">
        <f>IF(E9="","",IF(VLOOKUP($A9, 'Ex Post LI &amp; Eligibility Stats'!A$6:$N$18,G$4,FALSE)="N/A",0,VLOOKUP($A9,'Ex Post LI &amp; Eligibility Stats'!A$6:$N$18,G$4,FALSE)*E9/1000))</f>
        <v/>
      </c>
      <c r="H9" s="182"/>
      <c r="I9" s="247" t="str">
        <f>IF(H9="","",IF(VLOOKUP($A9, 'Ex Ante LI &amp; Eligibility Stats'!$A$6:$N$18,I$4,FALSE)="N/A",0,VLOOKUP($A9, 'Ex Ante LI &amp; Eligibility Stats'!$A$6:$N$18,I$4,FALSE)*H9/1000))</f>
        <v/>
      </c>
      <c r="J9" s="248" t="str">
        <f>IF(H9="","",IF(VLOOKUP($A9, 'Ex Post LI &amp; Eligibility Stats'!$A$6:$N$18,J$4,FALSE)="N/A",0,VLOOKUP($A9,'Ex Post LI &amp; Eligibility Stats'!$A$6:$N$18,J$4,FALSE)*H9/1000))</f>
        <v/>
      </c>
      <c r="K9" s="182"/>
      <c r="L9" s="284" t="str">
        <f>IF(K9="","",IF(VLOOKUP($A9, 'Ex Ante LI &amp; Eligibility Stats'!$A$6:$N$18,L$4,FALSE)="N/A",0,VLOOKUP($A9, 'Ex Ante LI &amp; Eligibility Stats'!$A$6:$N$18,L$4,FALSE)*K9/1000))</f>
        <v/>
      </c>
      <c r="M9" s="248" t="str">
        <f>IF(K9="","",IF(VLOOKUP($A9,'Ex Post LI &amp; Eligibility Stats'!A$6:$N$18,M$4,FALSE)="N/A",0,VLOOKUP($A9,'Ex Post LI &amp; Eligibility Stats'!A$6:$N$18,M$4,FALSE)*K9/1000))</f>
        <v/>
      </c>
      <c r="N9" s="182"/>
      <c r="O9" s="284" t="str">
        <f>IF(N9="","",IF(VLOOKUP($A9, 'Ex Ante LI &amp; Eligibility Stats'!$A$6:$N$18,O$4,FALSE)="N/A",0,VLOOKUP($A9, 'Ex Ante LI &amp; Eligibility Stats'!$A$6:$N$18,O$4,FALSE)*N9/1000))</f>
        <v/>
      </c>
      <c r="P9" s="292" t="str">
        <f>IF(N9="","",IF(VLOOKUP($A9,'Ex Post LI &amp; Eligibility Stats'!A$6:$N$18,P$4,FALSE)="N/A",0,VLOOKUP($A9,'Ex Post LI &amp; Eligibility Stats'!A$6:$N$18,P$4,FALSE)*N9/1000))</f>
        <v/>
      </c>
      <c r="Q9" s="182"/>
      <c r="R9" s="101" t="str">
        <f>IF(Q9="","",IF(VLOOKUP($A9, 'Ex Ante LI &amp; Eligibility Stats'!$A$6:$N$18,R$4,FALSE)="N/A",0,VLOOKUP($A9, 'Ex Ante LI &amp; Eligibility Stats'!$A$6:$N$18,R$4,FALSE)*Q9/1000))</f>
        <v/>
      </c>
      <c r="S9" s="101" t="str">
        <f>IF(Q9="","",IF(VLOOKUP($A9,'Ex Post LI &amp; Eligibility Stats'!$A$6:$N$18,S$4,FALSE)="N/A",0,VLOOKUP($A9,'Ex Post LI &amp; Eligibility Stats'!$A$6:$N$18,S$4,FALSE)*Q9/1000))</f>
        <v/>
      </c>
      <c r="T9" s="277">
        <v>10795</v>
      </c>
    </row>
    <row r="10" spans="1:29" ht="13.5" customHeight="1">
      <c r="A10" s="4" t="s">
        <v>17</v>
      </c>
      <c r="B10" s="182">
        <v>18</v>
      </c>
      <c r="C10" s="247">
        <f>IF(B10="","",IF(VLOOKUP($A10, 'Ex Ante LI &amp; Eligibility Stats'!$A$6:$N$18,C$4,FALSE)="N/A",0,VLOOKUP($A10, 'Ex Ante LI &amp; Eligibility Stats'!$A$6:$N$18,C$4,FALSE)*B10/1000))</f>
        <v>0</v>
      </c>
      <c r="D10" s="248">
        <f>IF(B10="","",IF(VLOOKUP($A10, 'Ex Post LI &amp; Eligibility Stats'!A$6:$N$18,D$4,FALSE)="N/A",0,VLOOKUP($A10,'Ex Post LI &amp; Eligibility Stats'!A$6:$N$18,D$4,FALSE)*B10/1000))</f>
        <v>0</v>
      </c>
      <c r="E10" s="182"/>
      <c r="F10" s="247" t="str">
        <f>IF(E10="","",IF(VLOOKUP($A10, 'Ex Ante LI &amp; Eligibility Stats'!$A$6:$N$18,F$4,FALSE)="N/A",0,VLOOKUP($A10, 'Ex Ante LI &amp; Eligibility Stats'!$A$6:$N$18,F$4,FALSE)*E10/1000))</f>
        <v/>
      </c>
      <c r="G10" s="248" t="str">
        <f>IF(E10="","",IF(VLOOKUP($A10, 'Ex Post LI &amp; Eligibility Stats'!A$6:$N$18,G$4,FALSE)="N/A",0,VLOOKUP($A10,'Ex Post LI &amp; Eligibility Stats'!A$6:$N$18,G$4,FALSE)*E10/1000))</f>
        <v/>
      </c>
      <c r="H10" s="182"/>
      <c r="I10" s="247" t="str">
        <f>IF(H10="","",IF(VLOOKUP($A10, 'Ex Ante LI &amp; Eligibility Stats'!$A$6:$N$18,I$4,FALSE)="N/A",0,VLOOKUP($A10, 'Ex Ante LI &amp; Eligibility Stats'!$A$6:$N$18,I$4,FALSE)*H10/1000))</f>
        <v/>
      </c>
      <c r="J10" s="248" t="str">
        <f>IF(H10="","",IF(VLOOKUP($A10, 'Ex Post LI &amp; Eligibility Stats'!$A$6:$N$18,J$4,FALSE)="N/A",0,VLOOKUP($A10,'Ex Post LI &amp; Eligibility Stats'!$A$6:$N$18,J$4,FALSE)*H10/1000))</f>
        <v/>
      </c>
      <c r="K10" s="182"/>
      <c r="L10" s="284" t="str">
        <f>IF(K10="","",IF(VLOOKUP($A10, 'Ex Ante LI &amp; Eligibility Stats'!$A$6:$N$18,L$4,FALSE)="N/A",0,VLOOKUP($A10, 'Ex Ante LI &amp; Eligibility Stats'!$A$6:$N$18,L$4,FALSE)*K10/1000))</f>
        <v/>
      </c>
      <c r="M10" s="248" t="str">
        <f>IF(K10="","",IF(VLOOKUP($A10,'Ex Post LI &amp; Eligibility Stats'!A$6:$N$18,M$4,FALSE)="N/A",0,VLOOKUP($A10,'Ex Post LI &amp; Eligibility Stats'!A$6:$N$18,M$4,FALSE)*K10/1000))</f>
        <v/>
      </c>
      <c r="N10" s="182"/>
      <c r="O10" s="284" t="str">
        <f>IF(N10="","",IF(VLOOKUP($A10, 'Ex Ante LI &amp; Eligibility Stats'!$A$6:$N$18,O$4,FALSE)="N/A",0,VLOOKUP($A10, 'Ex Ante LI &amp; Eligibility Stats'!$A$6:$N$18,O$4,FALSE)*N10/1000))</f>
        <v/>
      </c>
      <c r="P10" s="286" t="str">
        <f>IF(N10="","",IF(VLOOKUP($A10,'Ex Post LI &amp; Eligibility Stats'!A$6:$N$18,P$4,FALSE)="N/A",0,VLOOKUP($A10,'Ex Post LI &amp; Eligibility Stats'!A$6:$N$18,P$4,FALSE)*N10/1000))</f>
        <v/>
      </c>
      <c r="Q10" s="182"/>
      <c r="R10" s="101" t="str">
        <f>IF(Q10="","",IF(VLOOKUP($A10, 'Ex Ante LI &amp; Eligibility Stats'!$A$6:$N$18,R$4,FALSE)="N/A",0,VLOOKUP($A10, 'Ex Ante LI &amp; Eligibility Stats'!$A$6:$N$18,R$4,FALSE)*Q10/1000))</f>
        <v/>
      </c>
      <c r="S10" s="101" t="str">
        <f>IF(Q10="","",IF(VLOOKUP($A10,'Ex Post LI &amp; Eligibility Stats'!$A$6:$N$18,S$4,FALSE)="N/A",0,VLOOKUP($A10,'Ex Post LI &amp; Eligibility Stats'!$A$6:$N$18,S$4,FALSE)*Q10/1000))</f>
        <v/>
      </c>
      <c r="T10" s="215" t="s">
        <v>18</v>
      </c>
    </row>
    <row r="11" spans="1:29" ht="13.5" customHeight="1">
      <c r="A11" s="4" t="s">
        <v>19</v>
      </c>
      <c r="B11" s="182">
        <v>0</v>
      </c>
      <c r="C11" s="247">
        <f>IF(B11="","",IF(VLOOKUP($A11, 'Ex Ante LI &amp; Eligibility Stats'!$A$6:$N$18,C$4,FALSE)="N/A",0,VLOOKUP($A11, 'Ex Ante LI &amp; Eligibility Stats'!$A$6:$N$18,C$4,FALSE)*B11/1000))</f>
        <v>0</v>
      </c>
      <c r="D11" s="248">
        <f>IF(B11="","",IF(VLOOKUP($A11, 'Ex Post LI &amp; Eligibility Stats'!A$6:$N$18,D$4,FALSE)="N/A",0,VLOOKUP($A11,'Ex Post LI &amp; Eligibility Stats'!A$6:$N$18,D$4,FALSE)*B11/1000))</f>
        <v>0</v>
      </c>
      <c r="E11" s="183"/>
      <c r="F11" s="247" t="str">
        <f>IF(E11="","",IF(VLOOKUP($A11, 'Ex Ante LI &amp; Eligibility Stats'!$A$6:$N$18,F$4,FALSE)="N/A",0,VLOOKUP($A11, 'Ex Ante LI &amp; Eligibility Stats'!$A$6:$N$18,F$4,FALSE)*E11/1000))</f>
        <v/>
      </c>
      <c r="G11" s="248" t="str">
        <f>IF(E11="","",IF(VLOOKUP($A11, 'Ex Post LI &amp; Eligibility Stats'!A$6:$N$18,G$4,FALSE)="N/A",0,VLOOKUP($A11,'Ex Post LI &amp; Eligibility Stats'!A$6:$N$18,G$4,FALSE)*E11/1000))</f>
        <v/>
      </c>
      <c r="H11" s="183"/>
      <c r="I11" s="247" t="str">
        <f>IF(H11="","",IF(VLOOKUP($A11, 'Ex Ante LI &amp; Eligibility Stats'!$A$6:$N$18,I$4,FALSE)="N/A",0,VLOOKUP($A11, 'Ex Ante LI &amp; Eligibility Stats'!$A$6:$N$18,I$4,FALSE)*H11/1000))</f>
        <v/>
      </c>
      <c r="J11" s="248" t="str">
        <f>IF(H11="","",IF(VLOOKUP($A11, 'Ex Post LI &amp; Eligibility Stats'!$A$6:$N$18,J$4,FALSE)="N/A",0,VLOOKUP($A11,'Ex Post LI &amp; Eligibility Stats'!$A$6:$N$18,J$4,FALSE)*H11/1000))</f>
        <v/>
      </c>
      <c r="K11" s="183"/>
      <c r="L11" s="284" t="str">
        <f>IF(K11="","",IF(VLOOKUP($A11, 'Ex Ante LI &amp; Eligibility Stats'!$A$6:$N$18,L$4,FALSE)="N/A",0,VLOOKUP($A11, 'Ex Ante LI &amp; Eligibility Stats'!$A$6:$N$18,L$4,FALSE)*K11/1000))</f>
        <v/>
      </c>
      <c r="M11" s="248" t="str">
        <f>IF(K11="","",IF(VLOOKUP($A11,'Ex Post LI &amp; Eligibility Stats'!A$6:$N$18,M$4,FALSE)="N/A",0,VLOOKUP($A11,'Ex Post LI &amp; Eligibility Stats'!A$6:$N$18,M$4,FALSE)*K11/1000))</f>
        <v/>
      </c>
      <c r="N11" s="183"/>
      <c r="O11" s="284" t="str">
        <f>IF(N11="","",IF(VLOOKUP($A11, 'Ex Ante LI &amp; Eligibility Stats'!$A$6:$N$18,O$4,FALSE)="N/A",0,VLOOKUP($A11, 'Ex Ante LI &amp; Eligibility Stats'!$A$6:$N$18,O$4,FALSE)*N11/1000))</f>
        <v/>
      </c>
      <c r="P11" s="286" t="str">
        <f>IF(N11="","",IF(VLOOKUP($A11,'Ex Post LI &amp; Eligibility Stats'!A$6:$N$18,P$4,FALSE)="N/A",0,VLOOKUP($A11,'Ex Post LI &amp; Eligibility Stats'!A$6:$N$18,P$4,FALSE)*N11/1000))</f>
        <v/>
      </c>
      <c r="Q11" s="182"/>
      <c r="R11" s="101" t="str">
        <f>IF(Q11="","",IF(VLOOKUP($A11, 'Ex Ante LI &amp; Eligibility Stats'!$A$6:$N$18,R$4,FALSE)="N/A",0,VLOOKUP($A11, 'Ex Ante LI &amp; Eligibility Stats'!$A$6:$N$18,R$4,FALSE)*Q11/1000))</f>
        <v/>
      </c>
      <c r="S11" s="101" t="str">
        <f>IF(Q11="","",IF(VLOOKUP($A11,'Ex Post LI &amp; Eligibility Stats'!$A$6:$N$18,S$4,FALSE)="N/A",0,VLOOKUP($A11,'Ex Post LI &amp; Eligibility Stats'!$A$6:$N$18,S$4,FALSE)*Q11/1000))</f>
        <v/>
      </c>
      <c r="T11" s="215" t="s">
        <v>18</v>
      </c>
    </row>
    <row r="12" spans="1:29" ht="14.9" customHeight="1">
      <c r="A12" s="4" t="s">
        <v>20</v>
      </c>
      <c r="B12" s="182">
        <v>3928</v>
      </c>
      <c r="C12" s="247">
        <f>IF(B12="","",IF(VLOOKUP($A12, 'Ex Ante LI &amp; Eligibility Stats'!$A$6:$N$18,C$4,FALSE)="N/A",0,VLOOKUP($A12, 'Ex Ante LI &amp; Eligibility Stats'!$A$6:$N$18,C$4,FALSE)*B12/1000))</f>
        <v>0</v>
      </c>
      <c r="D12" s="248">
        <f>IF(B12="","",IF(VLOOKUP($A12, 'Ex Post LI &amp; Eligibility Stats'!A$6:$N$18,D$4,FALSE)="N/A",0,VLOOKUP($A12,'Ex Post LI &amp; Eligibility Stats'!A$6:$N$18,D$4,FALSE)*B12/1000))</f>
        <v>1.1391199999999999</v>
      </c>
      <c r="E12" s="183"/>
      <c r="F12" s="247" t="str">
        <f>IF(E12="","",IF(VLOOKUP($A12, 'Ex Ante LI &amp; Eligibility Stats'!$A$6:$N$18,F$4,FALSE)="N/A",0,VLOOKUP($A12, 'Ex Ante LI &amp; Eligibility Stats'!$A$6:$N$18,F$4,FALSE)*E12/1000))</f>
        <v/>
      </c>
      <c r="G12" s="248" t="str">
        <f>IF(E12="","",IF(VLOOKUP($A12, 'Ex Post LI &amp; Eligibility Stats'!A$6:$N$18,G$4,FALSE)="N/A",0,VLOOKUP($A12,'Ex Post LI &amp; Eligibility Stats'!A$6:$N$18,G$4,FALSE)*E12/1000))</f>
        <v/>
      </c>
      <c r="H12" s="183"/>
      <c r="I12" s="247" t="str">
        <f>IF(H12="","",IF(VLOOKUP($A12, 'Ex Ante LI &amp; Eligibility Stats'!$A$6:$N$18,I$4,FALSE)="N/A",0,VLOOKUP($A12, 'Ex Ante LI &amp; Eligibility Stats'!$A$6:$N$18,I$4,FALSE)*H12/1000))</f>
        <v/>
      </c>
      <c r="J12" s="248" t="str">
        <f>IF(H12="","",IF(VLOOKUP($A12, 'Ex Post LI &amp; Eligibility Stats'!$A$6:$N$18,J$4,FALSE)="N/A",0,VLOOKUP($A12,'Ex Post LI &amp; Eligibility Stats'!$A$6:$N$18,J$4,FALSE)*H12/1000))</f>
        <v/>
      </c>
      <c r="K12" s="183"/>
      <c r="L12" s="284" t="str">
        <f>IF(K12="","",IF(VLOOKUP($A12, 'Ex Ante LI &amp; Eligibility Stats'!$A$6:$N$18,L$4,FALSE)="N/A",0,VLOOKUP($A12, 'Ex Ante LI &amp; Eligibility Stats'!$A$6:$N$18,L$4,FALSE)*K12/1000))</f>
        <v/>
      </c>
      <c r="M12" s="248" t="str">
        <f>IF(K12="","",IF(VLOOKUP($A12,'Ex Post LI &amp; Eligibility Stats'!A$6:$N$18,M$4,FALSE)="N/A",0,VLOOKUP($A12,'Ex Post LI &amp; Eligibility Stats'!A$6:$N$18,M$4,FALSE)*K12/1000))</f>
        <v/>
      </c>
      <c r="N12" s="101"/>
      <c r="O12" s="284" t="str">
        <f>IF(N12="","",IF(VLOOKUP($A12, 'Ex Ante LI &amp; Eligibility Stats'!$A$6:$N$18,O$4,FALSE)="N/A",0,VLOOKUP($A12, 'Ex Ante LI &amp; Eligibility Stats'!$A$6:$N$18,O$4,FALSE)*N12/1000))</f>
        <v/>
      </c>
      <c r="P12" s="286" t="str">
        <f>IF(N12="","",IF(VLOOKUP($A12,'Ex Post LI &amp; Eligibility Stats'!A$6:$N$18,P$4,FALSE)="N/A",0,VLOOKUP($A12,'Ex Post LI &amp; Eligibility Stats'!A$6:$N$18,P$4,FALSE)*N12/1000))</f>
        <v/>
      </c>
      <c r="Q12" s="182"/>
      <c r="R12" s="101" t="str">
        <f>IF(Q12="","",IF(VLOOKUP($A12, 'Ex Ante LI &amp; Eligibility Stats'!$A$6:$N$18,R$4,FALSE)="N/A",0,VLOOKUP($A12, 'Ex Ante LI &amp; Eligibility Stats'!$A$6:$N$18,R$4,FALSE)*Q12/1000))</f>
        <v/>
      </c>
      <c r="S12" s="101" t="str">
        <f>IF(Q12="","",IF(VLOOKUP($A12,'Ex Post LI &amp; Eligibility Stats'!$A$6:$N$18,S$4,FALSE)="N/A",0,VLOOKUP($A12,'Ex Post LI &amp; Eligibility Stats'!$A$6:$N$18,S$4,FALSE)*Q12/1000))</f>
        <v/>
      </c>
      <c r="T12" s="215" t="s">
        <v>18</v>
      </c>
    </row>
    <row r="13" spans="1:29" ht="14.5">
      <c r="A13" s="102" t="s">
        <v>21</v>
      </c>
      <c r="B13" s="213">
        <v>150718</v>
      </c>
      <c r="C13" s="249">
        <f>IF(B13="","",IF(VLOOKUP($A13, 'Ex Ante LI &amp; Eligibility Stats'!$A$6:$N$18,C$4,FALSE)="N/A",0,VLOOKUP($A13, 'Ex Ante LI &amp; Eligibility Stats'!$A$6:$N$18,C$4,FALSE)*B13/1000))</f>
        <v>0</v>
      </c>
      <c r="D13" s="250">
        <f>IF(B13="","",IF(VLOOKUP($A13, 'Ex Post LI &amp; Eligibility Stats'!A$6:$N$18,D$4,FALSE)="N/A",0,VLOOKUP($A13,'Ex Post LI &amp; Eligibility Stats'!A$6:$N$18,D$4,FALSE)*B13/1000))</f>
        <v>69.330280000000002</v>
      </c>
      <c r="E13" s="213"/>
      <c r="F13" s="249" t="str">
        <f>IF(E13="","",IF(VLOOKUP($A13, 'Ex Ante LI &amp; Eligibility Stats'!$A$6:$N$18,F$4,FALSE)="N/A",0,VLOOKUP($A13, 'Ex Ante LI &amp; Eligibility Stats'!$A$6:$N$18,F$4,FALSE)*E13/1000))</f>
        <v/>
      </c>
      <c r="G13" s="248" t="str">
        <f>IF(E13="","",IF(VLOOKUP($A13, 'Ex Post LI &amp; Eligibility Stats'!A$6:$N$18,G$4,FALSE)="N/A",0,VLOOKUP($A13,'Ex Post LI &amp; Eligibility Stats'!A$6:$N$18,G$4,FALSE)*E13/1000))</f>
        <v/>
      </c>
      <c r="H13" s="213"/>
      <c r="I13" s="249" t="str">
        <f>IF(H13="","",IF(VLOOKUP($A13, 'Ex Ante LI &amp; Eligibility Stats'!$A$6:$N$18,I$4,FALSE)="N/A",0,VLOOKUP($A13, 'Ex Ante LI &amp; Eligibility Stats'!$A$6:$N$18,I$4,FALSE)*H13/1000))</f>
        <v/>
      </c>
      <c r="J13" s="250" t="str">
        <f>IF(H13="","",IF(VLOOKUP($A13, 'Ex Post LI &amp; Eligibility Stats'!$A$6:$N$18,J$4,FALSE)="N/A",0,VLOOKUP($A13,'Ex Post LI &amp; Eligibility Stats'!$A$6:$N$18,J$4,FALSE)*H13/1000))</f>
        <v/>
      </c>
      <c r="K13" s="184"/>
      <c r="L13" s="285" t="str">
        <f>IF(K13="","",IF(VLOOKUP($A13, 'Ex Ante LI &amp; Eligibility Stats'!$A$6:$N$18,L$4,FALSE)="N/A",0,VLOOKUP($A13, 'Ex Ante LI &amp; Eligibility Stats'!$A$6:$N$18,L$4,FALSE)*K13/1000))</f>
        <v/>
      </c>
      <c r="M13" s="250" t="str">
        <f>IF(K13="","",IF(VLOOKUP($A13,'Ex Post LI &amp; Eligibility Stats'!A$6:$N$18,M$4,FALSE)="N/A",0,VLOOKUP($A13,'Ex Post LI &amp; Eligibility Stats'!A$6:$N$18,M$4,FALSE)*K13/1000))</f>
        <v/>
      </c>
      <c r="N13" s="293"/>
      <c r="O13" s="285" t="str">
        <f>IF(N13="","",IF(VLOOKUP($A13, 'Ex Ante LI &amp; Eligibility Stats'!$A$6:$N$18,O$4,FALSE)="N/A",0,VLOOKUP($A13, 'Ex Ante LI &amp; Eligibility Stats'!$A$6:$N$18,O$4,FALSE)*N13/1000))</f>
        <v/>
      </c>
      <c r="P13" s="287" t="str">
        <f>IF(N13="","",IF(VLOOKUP($A13,'Ex Post LI &amp; Eligibility Stats'!A$6:$N$18,P$4,FALSE)="N/A",0,VLOOKUP($A13,'Ex Post LI &amp; Eligibility Stats'!A$6:$N$18,P$4,FALSE)*N13/1000))</f>
        <v/>
      </c>
      <c r="Q13" s="310"/>
      <c r="R13" s="311" t="str">
        <f>IF(Q13="","",IF(VLOOKUP($A13, 'Ex Ante LI &amp; Eligibility Stats'!$A$6:$N$18,R$4,FALSE)="N/A",0,VLOOKUP($A13, 'Ex Ante LI &amp; Eligibility Stats'!$A$6:$N$18,R$4,FALSE)*Q13/1000))</f>
        <v/>
      </c>
      <c r="S13" s="312" t="str">
        <f>IF(Q13="","",IF(VLOOKUP($A13,'Ex Post LI &amp; Eligibility Stats'!$A$6:$N$18,S$4,FALSE)="N/A",0,VLOOKUP($A13,'Ex Post LI &amp; Eligibility Stats'!$A$6:$N$18,S$4,FALSE)*Q13/1000))</f>
        <v/>
      </c>
      <c r="T13" s="215" t="s">
        <v>18</v>
      </c>
    </row>
    <row r="14" spans="1:29" ht="13.5" thickBot="1">
      <c r="A14" s="730" t="s">
        <v>22</v>
      </c>
      <c r="B14" s="181">
        <f>SUM(B9:B13)</f>
        <v>154916</v>
      </c>
      <c r="C14" s="251">
        <f t="shared" ref="C14:S14" si="0">SUM(C9:C13)</f>
        <v>271.55268000000001</v>
      </c>
      <c r="D14" s="252">
        <f t="shared" si="0"/>
        <v>374.60820000000007</v>
      </c>
      <c r="E14" s="590">
        <f t="shared" si="0"/>
        <v>0</v>
      </c>
      <c r="F14" s="591">
        <f t="shared" si="0"/>
        <v>0</v>
      </c>
      <c r="G14" s="599">
        <f t="shared" si="0"/>
        <v>0</v>
      </c>
      <c r="H14" s="590">
        <f t="shared" si="0"/>
        <v>0</v>
      </c>
      <c r="I14" s="591">
        <f t="shared" si="0"/>
        <v>0</v>
      </c>
      <c r="J14" s="592">
        <f t="shared" si="0"/>
        <v>0</v>
      </c>
      <c r="K14" s="593">
        <f t="shared" si="0"/>
        <v>0</v>
      </c>
      <c r="L14" s="594">
        <f t="shared" si="0"/>
        <v>0</v>
      </c>
      <c r="M14" s="595">
        <f t="shared" si="0"/>
        <v>0</v>
      </c>
      <c r="N14" s="593">
        <f t="shared" si="0"/>
        <v>0</v>
      </c>
      <c r="O14" s="594">
        <f t="shared" si="0"/>
        <v>0</v>
      </c>
      <c r="P14" s="595">
        <f t="shared" si="0"/>
        <v>0</v>
      </c>
      <c r="Q14" s="590">
        <f t="shared" si="0"/>
        <v>0</v>
      </c>
      <c r="R14" s="590">
        <f t="shared" si="0"/>
        <v>0</v>
      </c>
      <c r="S14" s="590">
        <f t="shared" si="0"/>
        <v>0</v>
      </c>
      <c r="T14" s="231"/>
    </row>
    <row r="15" spans="1:29" ht="13.5" thickTop="1">
      <c r="A15" s="731" t="s">
        <v>23</v>
      </c>
      <c r="B15" s="587"/>
      <c r="C15" s="254"/>
      <c r="D15" s="255"/>
      <c r="E15" s="214"/>
      <c r="F15" s="254"/>
      <c r="G15" s="255"/>
      <c r="H15" s="256"/>
      <c r="I15" s="254"/>
      <c r="J15" s="255"/>
      <c r="K15" s="727"/>
      <c r="L15" s="257"/>
      <c r="M15" s="258"/>
      <c r="N15" s="175"/>
      <c r="O15" s="176"/>
      <c r="P15" s="177"/>
      <c r="Q15" s="214"/>
      <c r="R15" s="214"/>
      <c r="S15" s="214"/>
      <c r="T15" s="216"/>
      <c r="U15" s="104"/>
      <c r="V15" s="104"/>
      <c r="W15" s="104"/>
      <c r="X15" s="104"/>
      <c r="Y15" s="104"/>
      <c r="Z15" s="104"/>
      <c r="AA15" s="104"/>
      <c r="AB15" s="104"/>
      <c r="AC15" s="104"/>
    </row>
    <row r="16" spans="1:29" ht="15" customHeight="1">
      <c r="A16" s="728" t="s">
        <v>303</v>
      </c>
      <c r="B16" s="571" t="s">
        <v>18</v>
      </c>
      <c r="C16" s="571" t="s">
        <v>18</v>
      </c>
      <c r="D16" s="571" t="s">
        <v>18</v>
      </c>
      <c r="E16" s="571" t="s">
        <v>18</v>
      </c>
      <c r="F16" s="571" t="s">
        <v>18</v>
      </c>
      <c r="G16" s="572" t="s">
        <v>18</v>
      </c>
      <c r="H16" s="571" t="s">
        <v>18</v>
      </c>
      <c r="I16" s="571" t="s">
        <v>18</v>
      </c>
      <c r="J16" s="572" t="s">
        <v>18</v>
      </c>
      <c r="K16" s="571" t="s">
        <v>18</v>
      </c>
      <c r="L16" s="571" t="s">
        <v>18</v>
      </c>
      <c r="M16" s="572" t="s">
        <v>18</v>
      </c>
      <c r="N16" s="571" t="s">
        <v>18</v>
      </c>
      <c r="O16" s="571" t="s">
        <v>18</v>
      </c>
      <c r="P16" s="572" t="s">
        <v>18</v>
      </c>
      <c r="Q16" s="571" t="s">
        <v>18</v>
      </c>
      <c r="R16" s="571" t="s">
        <v>18</v>
      </c>
      <c r="S16" s="572" t="s">
        <v>18</v>
      </c>
      <c r="T16" s="565" t="s">
        <v>18</v>
      </c>
      <c r="U16" s="104"/>
      <c r="V16" s="104"/>
      <c r="W16" s="104"/>
      <c r="X16" s="104"/>
      <c r="Y16" s="104"/>
      <c r="Z16" s="104"/>
      <c r="AA16" s="104"/>
      <c r="AB16" s="104"/>
      <c r="AC16" s="104"/>
    </row>
    <row r="17" spans="1:29" ht="14.9" customHeight="1">
      <c r="A17" s="566" t="s">
        <v>24</v>
      </c>
      <c r="B17" s="576">
        <v>1180</v>
      </c>
      <c r="C17" s="284">
        <f>IF(B17="","",IF(VLOOKUP($A17, 'Ex Ante LI &amp; Eligibility Stats'!$A$6:$N$18,C$4,FALSE)="N/A",0,VLOOKUP($A17, 'Ex Ante LI &amp; Eligibility Stats'!$A$6:$N$18,C$4,FALSE)*B17/1000))</f>
        <v>0</v>
      </c>
      <c r="D17" s="286">
        <f>IF(B17="","",IF(VLOOKUP($A17, 'Ex Post LI &amp; Eligibility Stats'!A$6:$N$18,D$4,FALSE)="N/A",0,VLOOKUP($A17,'Ex Post LI &amp; Eligibility Stats'!A$6:$N$18,D$4,FALSE)*B17/1000))</f>
        <v>94.046000000000006</v>
      </c>
      <c r="E17" s="573"/>
      <c r="F17" s="284" t="str">
        <f>IF(E17="","",IF(VLOOKUP($A17, 'Ex Ante LI &amp; Eligibility Stats'!$A$6:$N$18,F$4,FALSE)="N/A",0,VLOOKUP($A17, 'Ex Ante LI &amp; Eligibility Stats'!$A$6:$N$18,F$4,FALSE)*E17/1000))</f>
        <v/>
      </c>
      <c r="G17" s="286" t="str">
        <f>IF(E17="","",IF(VLOOKUP($A17, 'Ex Post LI &amp; Eligibility Stats'!A$6:$N$18,G$4,FALSE)="N/A",0,VLOOKUP($A17,'Ex Post LI &amp; Eligibility Stats'!A$6:$N$18,G$4,FALSE)*E17/1000))</f>
        <v/>
      </c>
      <c r="H17" s="573"/>
      <c r="I17" s="284" t="str">
        <f>IF(H17="","",IF(VLOOKUP($A17, 'Ex Ante LI &amp; Eligibility Stats'!$A$6:$N$18,I$4,FALSE)="N/A",0,VLOOKUP($A17, 'Ex Ante LI &amp; Eligibility Stats'!$A$6:$N$18,I$4,FALSE)*H17/1000))</f>
        <v/>
      </c>
      <c r="J17" s="286" t="str">
        <f>IF(H17="","",IF(VLOOKUP($A17, 'Ex Post LI &amp; Eligibility Stats'!A$6:$N$18,J$4,FALSE)="N/A",0,VLOOKUP($A17,'Ex Post LI &amp; Eligibility Stats'!A$6:$N$18,J$4,FALSE)*H17/1000))</f>
        <v/>
      </c>
      <c r="K17" s="313"/>
      <c r="L17" s="284" t="str">
        <f>IF(K17="","",IF(VLOOKUP($A17, 'Ex Ante LI &amp; Eligibility Stats'!$A$6:$N$18,L$4,FALSE)="N/A",0,VLOOKUP($A17, 'Ex Ante LI &amp; Eligibility Stats'!$A$6:$N$18,L$4,FALSE)*K17/1000))</f>
        <v/>
      </c>
      <c r="M17" s="286" t="str">
        <f>IF(K17="","",IF(VLOOKUP($A17,'Ex Post LI &amp; Eligibility Stats'!A$6:$N$18,M$4,FALSE)="N/A",0,VLOOKUP($A17,'Ex Post LI &amp; Eligibility Stats'!A$6:$N$18,M$4,FALSE)*K17/1000))</f>
        <v/>
      </c>
      <c r="N17" s="574"/>
      <c r="O17" s="294"/>
      <c r="P17" s="301" t="str">
        <f>IF(N17="","",IF(VLOOKUP($A17,'Ex Post LI &amp; Eligibility Stats'!$A$6:$N$18,P$4,FALSE)="N/A",0,VLOOKUP($A17,'Ex Post LI &amp; Eligibility Stats'!$A$6:$N$18,P$4,FALSE)*N17/1000))</f>
        <v/>
      </c>
      <c r="Q17" s="575"/>
      <c r="R17" s="313"/>
      <c r="S17" s="313" t="str">
        <f>IF(Q17="","",IF(VLOOKUP($A17,'Ex Post LI &amp; Eligibility Stats'!$A$6:$N$18,S$4,FALSE)="N/A",0,VLOOKUP($A17,'Ex Post LI &amp; Eligibility Stats'!$A$6:$N$18,S$4,FALSE)*Q17/1000))</f>
        <v/>
      </c>
      <c r="T17" s="749">
        <v>599649</v>
      </c>
      <c r="U17" s="104"/>
      <c r="V17" s="104"/>
      <c r="W17" s="104"/>
      <c r="X17" s="104"/>
      <c r="Y17" s="104"/>
      <c r="Z17" s="104"/>
      <c r="AA17" s="104"/>
      <c r="AB17" s="104"/>
      <c r="AC17" s="104"/>
    </row>
    <row r="18" spans="1:29" ht="13.5" customHeight="1">
      <c r="A18" s="566" t="s">
        <v>25</v>
      </c>
      <c r="B18" s="576">
        <v>0</v>
      </c>
      <c r="C18" s="284">
        <f>IF(B18="","",IF(VLOOKUP($A18, 'Ex Ante LI &amp; Eligibility Stats'!$A$6:$N$18,C$4,FALSE)="N/A",0,VLOOKUP($A18, 'Ex Ante LI &amp; Eligibility Stats'!$A$6:$N$18,C$4,FALSE)*B18/1000))</f>
        <v>0</v>
      </c>
      <c r="D18" s="286">
        <f>IF(B18="","",IF(VLOOKUP($A18, 'Ex Post LI &amp; Eligibility Stats'!A$6:$N$18,D$4,FALSE)="N/A",0,VLOOKUP($A18,'Ex Post LI &amp; Eligibility Stats'!A$6:$N$18,D$4,FALSE)*B18/1000))</f>
        <v>0</v>
      </c>
      <c r="E18" s="576"/>
      <c r="F18" s="284" t="str">
        <f>IF(E18="","",IF(VLOOKUP($A18, 'Ex Ante LI &amp; Eligibility Stats'!$A$6:$N$18,F$4,FALSE)="N/A",0,VLOOKUP($A18, 'Ex Ante LI &amp; Eligibility Stats'!$A$6:$N$18,F$4,FALSE)*E18/1000))</f>
        <v/>
      </c>
      <c r="G18" s="286" t="str">
        <f>IF(E18="","",IF(VLOOKUP($A18, 'Ex Post LI &amp; Eligibility Stats'!A$6:$N$18,G$4,FALSE)="N/A",0,VLOOKUP($A18,'Ex Post LI &amp; Eligibility Stats'!A$6:$N$18,G$4,FALSE)*E18/1000))</f>
        <v/>
      </c>
      <c r="H18" s="576"/>
      <c r="I18" s="284" t="str">
        <f>IF(H18="","",IF(VLOOKUP($A18, 'Ex Ante LI &amp; Eligibility Stats'!$A$6:$N$18,I$4,FALSE)="N/A",0,VLOOKUP($A18, 'Ex Ante LI &amp; Eligibility Stats'!$A$6:$N$18,I$4,FALSE)*H18/1000))</f>
        <v/>
      </c>
      <c r="J18" s="286" t="str">
        <f>IF(H18="","",IF(VLOOKUP($A18, 'Ex Post LI &amp; Eligibility Stats'!A$6:$N$18,J$4,FALSE)="N/A",0,VLOOKUP($A18,'Ex Post LI &amp; Eligibility Stats'!A$6:$N$18,J$4,FALSE)*H18/1000))</f>
        <v/>
      </c>
      <c r="K18" s="313"/>
      <c r="L18" s="284" t="str">
        <f>IF(K18="","",IF(VLOOKUP($A18, 'Ex Ante LI &amp; Eligibility Stats'!$A$6:$N$18,L$4,FALSE)="N/A",0,VLOOKUP($A18, 'Ex Ante LI &amp; Eligibility Stats'!$A$6:$N$18,L$4,FALSE)*K18/1000))</f>
        <v/>
      </c>
      <c r="M18" s="286" t="str">
        <f>IF(K18="","",IF(VLOOKUP($A18,'Ex Post LI &amp; Eligibility Stats'!A$6:$N$18,M$4,FALSE)="N/A",0,VLOOKUP($A18,'Ex Post LI &amp; Eligibility Stats'!A$6:$N$18,M$4,FALSE)*K18/1000))</f>
        <v/>
      </c>
      <c r="N18" s="574"/>
      <c r="O18" s="294"/>
      <c r="P18" s="295" t="str">
        <f>IF(N18="","",IF(VLOOKUP($A18,'Ex Post LI &amp; Eligibility Stats'!$A$6:$N$18,P$4,FALSE)="N/A",0,VLOOKUP($A18,'Ex Post LI &amp; Eligibility Stats'!$A$6:$N$18,P$4,FALSE)*N18/1000))</f>
        <v/>
      </c>
      <c r="Q18" s="577"/>
      <c r="R18" s="313"/>
      <c r="S18" s="313" t="str">
        <f>IF(Q18="","",IF(VLOOKUP($A18,'Ex Post LI &amp; Eligibility Stats'!$A$6:$N$18,S$4,FALSE)="N/A",0,VLOOKUP($A18,'Ex Post LI &amp; Eligibility Stats'!$A$6:$N$18,S$4,FALSE)*Q18/1000))</f>
        <v/>
      </c>
      <c r="T18" s="761"/>
      <c r="U18" s="104"/>
      <c r="V18" s="104"/>
      <c r="W18" s="104"/>
      <c r="X18" s="104"/>
      <c r="Y18" s="104"/>
      <c r="Z18" s="104"/>
      <c r="AA18" s="104"/>
      <c r="AB18" s="104"/>
      <c r="AC18" s="104"/>
    </row>
    <row r="19" spans="1:29" ht="14.9" customHeight="1">
      <c r="A19" s="564" t="s">
        <v>302</v>
      </c>
      <c r="B19" s="571" t="s">
        <v>18</v>
      </c>
      <c r="C19" s="571" t="s">
        <v>18</v>
      </c>
      <c r="D19" s="571" t="s">
        <v>18</v>
      </c>
      <c r="E19" s="571" t="s">
        <v>18</v>
      </c>
      <c r="F19" s="571" t="s">
        <v>18</v>
      </c>
      <c r="G19" s="572" t="s">
        <v>18</v>
      </c>
      <c r="H19" s="571" t="s">
        <v>18</v>
      </c>
      <c r="I19" s="571" t="s">
        <v>18</v>
      </c>
      <c r="J19" s="572" t="s">
        <v>18</v>
      </c>
      <c r="K19" s="571" t="s">
        <v>18</v>
      </c>
      <c r="L19" s="571" t="s">
        <v>18</v>
      </c>
      <c r="M19" s="572" t="s">
        <v>18</v>
      </c>
      <c r="N19" s="571" t="s">
        <v>18</v>
      </c>
      <c r="O19" s="571" t="s">
        <v>18</v>
      </c>
      <c r="P19" s="572" t="s">
        <v>18</v>
      </c>
      <c r="Q19" s="571" t="s">
        <v>18</v>
      </c>
      <c r="R19" s="571" t="s">
        <v>18</v>
      </c>
      <c r="S19" s="572" t="s">
        <v>18</v>
      </c>
      <c r="T19" s="565" t="s">
        <v>18</v>
      </c>
      <c r="U19" s="104"/>
      <c r="V19" s="104"/>
      <c r="W19" s="104"/>
      <c r="X19" s="104"/>
      <c r="Y19" s="104"/>
      <c r="Z19" s="104"/>
      <c r="AA19" s="104"/>
      <c r="AB19" s="104"/>
      <c r="AC19" s="104"/>
    </row>
    <row r="20" spans="1:29" ht="13.5" customHeight="1">
      <c r="A20" s="566" t="s">
        <v>26</v>
      </c>
      <c r="B20" s="588">
        <v>2335</v>
      </c>
      <c r="C20" s="247">
        <f>IF(B20="","",IF(VLOOKUP($A20, 'Ex Ante LI &amp; Eligibility Stats'!$A$6:$N$18,C$4,FALSE)="N/A",0,VLOOKUP($A20, 'Ex Ante LI &amp; Eligibility Stats'!$A$6:$N$18,C$4,FALSE)*B20/1000))</f>
        <v>13.472949999999999</v>
      </c>
      <c r="D20" s="248">
        <f>IF(B20="","",IF(VLOOKUP($A20, 'Ex Post LI &amp; Eligibility Stats'!A$6:$N$18,D$4,FALSE)="N/A",0,VLOOKUP($A20,'Ex Post LI &amp; Eligibility Stats'!A$6:$N$18,D$4,FALSE)*B20/1000))</f>
        <v>33.156999999999996</v>
      </c>
      <c r="E20" s="183"/>
      <c r="F20" s="247" t="str">
        <f>IF(E20="","",IF(VLOOKUP($A20, 'Ex Ante LI &amp; Eligibility Stats'!$A$6:$N$18,F$4,FALSE)="N/A",0,VLOOKUP($A20, 'Ex Ante LI &amp; Eligibility Stats'!$A$6:$N$18,F$4,FALSE)*E20/1000))</f>
        <v/>
      </c>
      <c r="G20" s="248" t="str">
        <f>IF(E20="","",IF(VLOOKUP($A20, 'Ex Post LI &amp; Eligibility Stats'!A$6:$N$18,G$4,FALSE)="N/A",0,VLOOKUP($A20,'Ex Post LI &amp; Eligibility Stats'!A$6:$N$18,G$4,FALSE)*E20/1000))</f>
        <v/>
      </c>
      <c r="H20" s="182"/>
      <c r="I20" s="247" t="str">
        <f>IF(H20="","",IF(VLOOKUP($A20, 'Ex Ante LI &amp; Eligibility Stats'!$A$6:$N$18,I$4,FALSE)="N/A",0,VLOOKUP($A20, 'Ex Ante LI &amp; Eligibility Stats'!$A$6:$N$18,I$4,FALSE)*H20/1000))</f>
        <v/>
      </c>
      <c r="J20" s="248" t="str">
        <f>IF(H20="","",IF(VLOOKUP($A20, 'Ex Post LI &amp; Eligibility Stats'!A$6:$N$18,J$4,FALSE)="N/A",0,VLOOKUP($A20,'Ex Post LI &amp; Eligibility Stats'!A$6:$N$18,J$4,FALSE)*H20/1000))</f>
        <v/>
      </c>
      <c r="K20" s="101"/>
      <c r="L20" s="247" t="str">
        <f>IF(K20="","",IF(VLOOKUP($A20, 'Ex Ante LI &amp; Eligibility Stats'!$A$6:$N$18,L$4,FALSE)="N/A",0,VLOOKUP($A20, 'Ex Ante LI &amp; Eligibility Stats'!$A$6:$N$18,L$4,FALSE)*K20/1000))</f>
        <v/>
      </c>
      <c r="M20" s="286" t="str">
        <f>IF(K20="","",IF(VLOOKUP($A20,'Ex Post LI &amp; Eligibility Stats'!A$6:$N$18,M$4,FALSE)="N/A",0,VLOOKUP($A20,'Ex Post LI &amp; Eligibility Stats'!A$6:$N$18,M$4,FALSE)*K20/1000))</f>
        <v/>
      </c>
      <c r="N20" s="182"/>
      <c r="O20" s="294" t="str">
        <f>IF(N20="","",IF(VLOOKUP($A20, 'Ex Ante LI &amp; Eligibility Stats'!$A$6:$N$18,O$4,FALSE)="N/A",0,VLOOKUP($A20, 'Ex Ante LI &amp; Eligibility Stats'!$A$6:$N$18,O$4,FALSE)*N20/1000))</f>
        <v/>
      </c>
      <c r="P20" s="301" t="str">
        <f>IF(N20="","",IF(VLOOKUP($A20,'Ex Post LI &amp; Eligibility Stats'!$A$6:$N$18,P$4,FALSE)="N/A",0,VLOOKUP($A20,'Ex Post LI &amp; Eligibility Stats'!$A$6:$N$18,P$4,FALSE)*N20/1000))</f>
        <v/>
      </c>
      <c r="Q20" s="314"/>
      <c r="R20" s="313" t="str">
        <f>IF(Q20="","",IF(VLOOKUP($A20, 'Ex Ante LI &amp; Eligibility Stats'!$A$6:$N$18,R$4,FALSE)="N/A",0,VLOOKUP($A20, 'Ex Ante LI &amp; Eligibility Stats'!$A$6:$N$18,R$4,FALSE)*Q20/1000))</f>
        <v/>
      </c>
      <c r="S20" s="101" t="str">
        <f>IF(Q20="","",IF(VLOOKUP($A20,'Ex Post LI &amp; Eligibility Stats'!$A$6:$N$18,S$4,FALSE)="N/A",0,VLOOKUP($A20,'Ex Post LI &amp; Eligibility Stats'!$A$6:$N$18,S$4,FALSE)*Q20/1000))</f>
        <v/>
      </c>
      <c r="T20" s="278">
        <v>5890</v>
      </c>
      <c r="U20" s="104"/>
      <c r="V20" s="104"/>
      <c r="W20" s="104"/>
      <c r="X20" s="104"/>
      <c r="Y20" s="104"/>
      <c r="Z20" s="104"/>
      <c r="AA20" s="104"/>
      <c r="AB20" s="104"/>
      <c r="AC20" s="104"/>
    </row>
    <row r="21" spans="1:29" ht="13.5" customHeight="1">
      <c r="A21" s="566" t="s">
        <v>27</v>
      </c>
      <c r="B21" s="589">
        <v>52286</v>
      </c>
      <c r="C21" s="247">
        <f>IF(B21="","",IF(VLOOKUP($A21, 'Ex Ante LI &amp; Eligibility Stats'!$A$6:$N$18,C$4,FALSE)="N/A",0,VLOOKUP($A21, 'Ex Ante LI &amp; Eligibility Stats'!$A$6:$N$18,C$4,FALSE)*B21/1000))</f>
        <v>2.6143000000000001</v>
      </c>
      <c r="D21" s="248">
        <f>IF(B21="","",IF(VLOOKUP($A21, 'Ex Post LI &amp; Eligibility Stats'!A$6:$N$18,D$4,FALSE)="N/A",0,VLOOKUP($A21,'Ex Post LI &amp; Eligibility Stats'!A$6:$N$18,D$4,FALSE)*B21/1000))</f>
        <v>12.025780000000001</v>
      </c>
      <c r="E21" s="183"/>
      <c r="F21" s="247" t="str">
        <f>IF(E21="","",IF(VLOOKUP($A21, 'Ex Ante LI &amp; Eligibility Stats'!$A$6:$N$18,F$4,FALSE)="N/A",0,VLOOKUP($A21, 'Ex Ante LI &amp; Eligibility Stats'!$A$6:$N$18,F$4,FALSE)*E21/1000))</f>
        <v/>
      </c>
      <c r="G21" s="248" t="str">
        <f>IF(E21="","",IF(VLOOKUP($A21, 'Ex Post LI &amp; Eligibility Stats'!A$6:$N$18,G$4,FALSE)="N/A",0,VLOOKUP($A21,'Ex Post LI &amp; Eligibility Stats'!A$6:$N$18,G$4,FALSE)*E21/1000))</f>
        <v/>
      </c>
      <c r="H21" s="182"/>
      <c r="I21" s="247" t="str">
        <f>IF(H21="","",IF(VLOOKUP($A21, 'Ex Ante LI &amp; Eligibility Stats'!$A$6:$N$18,I$4,FALSE)="N/A",0,VLOOKUP($A21, 'Ex Ante LI &amp; Eligibility Stats'!$A$6:$N$18,I$4,FALSE)*H21/1000))</f>
        <v/>
      </c>
      <c r="J21" s="248" t="str">
        <f>IF(H21="","",IF(VLOOKUP($A21, 'Ex Post LI &amp; Eligibility Stats'!A$6:$N$18,J$4,FALSE)="N/A",0,VLOOKUP($A21,'Ex Post LI &amp; Eligibility Stats'!A$6:$N$18,J$4,FALSE)*H21/1000))</f>
        <v/>
      </c>
      <c r="K21" s="101"/>
      <c r="L21" s="247" t="str">
        <f>IF(K21="","",IF(VLOOKUP($A21, 'Ex Ante LI &amp; Eligibility Stats'!$A$6:$N$18,L$4,FALSE)="N/A",0,VLOOKUP($A21, 'Ex Ante LI &amp; Eligibility Stats'!$A$6:$N$18,L$4,FALSE)*K21/1000))</f>
        <v/>
      </c>
      <c r="M21" s="286" t="str">
        <f>IF(K21="","",IF(VLOOKUP($A21,'Ex Post LI &amp; Eligibility Stats'!A$6:$N$18,M$4,FALSE)="N/A",0,VLOOKUP($A21,'Ex Post LI &amp; Eligibility Stats'!A$6:$N$18,M$4,FALSE)*K21/1000))</f>
        <v/>
      </c>
      <c r="N21" s="182"/>
      <c r="O21" s="294" t="str">
        <f>IF(N21="","",IF(VLOOKUP($A21, 'Ex Ante LI &amp; Eligibility Stats'!$A$6:$N$18,O$4,FALSE)="N/A",0,VLOOKUP($A21, 'Ex Ante LI &amp; Eligibility Stats'!$A$6:$N$18,O$4,FALSE)*N21/1000))</f>
        <v/>
      </c>
      <c r="P21" s="295" t="str">
        <f>IF(N21="","",IF(VLOOKUP($A21,'Ex Post LI &amp; Eligibility Stats'!$A$6:$N$18,P$4,FALSE)="N/A",0,VLOOKUP($A21,'Ex Post LI &amp; Eligibility Stats'!$A$6:$N$18,P$4,FALSE)*N21/1000))</f>
        <v/>
      </c>
      <c r="Q21" s="182"/>
      <c r="R21" s="313" t="str">
        <f>IF(Q21="","",IF(VLOOKUP($A21, 'Ex Ante LI &amp; Eligibility Stats'!$A$6:$N$18,R$4,FALSE)="N/A",0,VLOOKUP($A21, 'Ex Ante LI &amp; Eligibility Stats'!$A$6:$N$18,R$4,FALSE)*Q21/1000))</f>
        <v/>
      </c>
      <c r="S21" s="101" t="str">
        <f>IF(Q21="","",IF(VLOOKUP($A21,'Ex Post LI &amp; Eligibility Stats'!$A$6:$N$18,S$4,FALSE)="N/A",0,VLOOKUP($A21,'Ex Post LI &amp; Eligibility Stats'!$A$6:$N$18,S$4,FALSE)*Q21/1000))</f>
        <v/>
      </c>
      <c r="T21" s="278">
        <v>81268</v>
      </c>
      <c r="U21" s="104"/>
      <c r="V21" s="104"/>
      <c r="W21" s="104"/>
      <c r="X21" s="104"/>
      <c r="Y21" s="104"/>
      <c r="Z21" s="104"/>
      <c r="AA21" s="104"/>
      <c r="AB21" s="104"/>
      <c r="AC21" s="104"/>
    </row>
    <row r="22" spans="1:29" ht="13.5" customHeight="1">
      <c r="A22" s="566" t="s">
        <v>28</v>
      </c>
      <c r="B22" s="589">
        <v>180212</v>
      </c>
      <c r="C22" s="247">
        <f>IF(B22="","",IF(VLOOKUP($A22, 'Ex Ante LI &amp; Eligibility Stats'!$A$6:$N$18,C$4,FALSE)="N/A",0,VLOOKUP($A22, 'Ex Ante LI &amp; Eligibility Stats'!$A$6:$N$18,C$4,FALSE)*B22/1000))</f>
        <v>0</v>
      </c>
      <c r="D22" s="248">
        <f>IF(B22="","",IF(VLOOKUP($A22, 'Ex Post LI &amp; Eligibility Stats'!A$6:$N$18,D$4,FALSE)="N/A",0,VLOOKUP($A22,'Ex Post LI &amp; Eligibility Stats'!A$6:$N$18,D$4,FALSE)*B22/1000))</f>
        <v>1.8021200000000002</v>
      </c>
      <c r="E22" s="183"/>
      <c r="F22" s="247" t="str">
        <f>IF(E22="","",IF(VLOOKUP($A22, 'Ex Ante LI &amp; Eligibility Stats'!$A$6:$N$18,F$4,FALSE)="N/A",0,VLOOKUP($A22, 'Ex Ante LI &amp; Eligibility Stats'!$A$6:$N$18,F$4,FALSE)*E22/1000))</f>
        <v/>
      </c>
      <c r="G22" s="248" t="str">
        <f>IF(E22="","",IF(VLOOKUP($A22, 'Ex Post LI &amp; Eligibility Stats'!A$6:$N$18,G$4,FALSE)="N/A",0,VLOOKUP($A22,'Ex Post LI &amp; Eligibility Stats'!A$6:$N$18,G$4,FALSE)*E22/1000))</f>
        <v/>
      </c>
      <c r="H22" s="182"/>
      <c r="I22" s="247" t="str">
        <f>IF(H22="","",IF(VLOOKUP($A22, 'Ex Ante LI &amp; Eligibility Stats'!$A$6:$N$18,I$4,FALSE)="N/A",0,VLOOKUP($A22, 'Ex Ante LI &amp; Eligibility Stats'!$A$6:$N$18,I$4,FALSE)*H22/1000))</f>
        <v/>
      </c>
      <c r="J22" s="248" t="str">
        <f>IF(H22="","",IF(VLOOKUP($A22, 'Ex Post LI &amp; Eligibility Stats'!A$6:$N$18,J$4,FALSE)="N/A",0,VLOOKUP($A22,'Ex Post LI &amp; Eligibility Stats'!A$6:$N$18,J$4,FALSE)*H22/1000))</f>
        <v/>
      </c>
      <c r="K22" s="101"/>
      <c r="L22" s="247" t="str">
        <f>IF(K22="","",IF(VLOOKUP($A22, 'Ex Ante LI &amp; Eligibility Stats'!$A$6:$N$18,L$4,FALSE)="N/A",0,VLOOKUP($A22, 'Ex Ante LI &amp; Eligibility Stats'!$A$6:$N$18,L$4,FALSE)*K22/1000))</f>
        <v/>
      </c>
      <c r="M22" s="286" t="str">
        <f>IF(K22="","",IF(VLOOKUP($A22,'Ex Post LI &amp; Eligibility Stats'!A$6:$N$18,M$4,FALSE)="N/A",0,VLOOKUP($A22,'Ex Post LI &amp; Eligibility Stats'!A$6:$N$18,M$4,FALSE)*K22/1000))</f>
        <v/>
      </c>
      <c r="N22" s="182"/>
      <c r="O22" s="294" t="str">
        <f>IF(N22="","",IF(VLOOKUP($A22, 'Ex Ante LI &amp; Eligibility Stats'!$A$6:$N$18,O$4,FALSE)="N/A",0,VLOOKUP($A22, 'Ex Ante LI &amp; Eligibility Stats'!$A$6:$N$18,O$4,FALSE)*N22/1000))</f>
        <v/>
      </c>
      <c r="P22" s="295" t="str">
        <f>IF(N22="","",IF(VLOOKUP($A22,'Ex Post LI &amp; Eligibility Stats'!$A$6:$N$18,P$4,FALSE)="N/A",0,VLOOKUP($A22,'Ex Post LI &amp; Eligibility Stats'!$A$6:$N$18,P$4,FALSE)*N22/1000))</f>
        <v/>
      </c>
      <c r="Q22" s="182"/>
      <c r="R22" s="313" t="str">
        <f>IF(Q22="","",IF(VLOOKUP($A22, 'Ex Ante LI &amp; Eligibility Stats'!$A$6:$N$18,R$4,FALSE)="N/A",0,VLOOKUP($A22, 'Ex Ante LI &amp; Eligibility Stats'!$A$6:$N$18,R$4,FALSE)*Q22/1000))</f>
        <v/>
      </c>
      <c r="S22" s="101" t="str">
        <f>IF(Q22="","",IF(VLOOKUP($A22,'Ex Post LI &amp; Eligibility Stats'!$A$6:$N$18,S$4,FALSE)="N/A",0,VLOOKUP($A22,'Ex Post LI &amp; Eligibility Stats'!$A$6:$N$18,S$4,FALSE)*Q22/1000))</f>
        <v/>
      </c>
      <c r="T22" s="278">
        <v>323351</v>
      </c>
      <c r="U22" s="104"/>
      <c r="V22" s="104"/>
      <c r="W22" s="104"/>
      <c r="X22" s="104"/>
      <c r="Y22" s="104"/>
      <c r="Z22" s="104"/>
      <c r="AA22" s="104"/>
      <c r="AB22" s="104"/>
      <c r="AC22" s="104"/>
    </row>
    <row r="23" spans="1:29" ht="14.9" customHeight="1">
      <c r="A23" s="568" t="s">
        <v>29</v>
      </c>
      <c r="B23" s="184">
        <v>141685</v>
      </c>
      <c r="C23" s="249">
        <f>IF(B23="","",IF(VLOOKUP($A23, 'Ex Ante LI &amp; Eligibility Stats'!$A$6:$N$18,C$4,FALSE)="N/A",0,VLOOKUP($A23, 'Ex Ante LI &amp; Eligibility Stats'!$A$6:$N$18,C$4,FALSE)*B23/1000))</f>
        <v>12.75165</v>
      </c>
      <c r="D23" s="250">
        <f>IF(B23="","",IF(VLOOKUP($A23, 'Ex Post LI &amp; Eligibility Stats'!A$6:$N$18,D$4,FALSE)="N/A",0,VLOOKUP($A23,'Ex Post LI &amp; Eligibility Stats'!A$6:$N$18,D$4,FALSE)*B23/1000))</f>
        <v>43.922350000000002</v>
      </c>
      <c r="E23" s="184"/>
      <c r="F23" s="249" t="str">
        <f>IF(E23="","",IF(VLOOKUP($A23, 'Ex Ante LI &amp; Eligibility Stats'!$A$6:$N$18,F$4,FALSE)="N/A",0,VLOOKUP($A23, 'Ex Ante LI &amp; Eligibility Stats'!$A$6:$N$18,F$4,FALSE)*E23/1000))</f>
        <v/>
      </c>
      <c r="G23" s="250" t="str">
        <f>IF(E23="","",IF(VLOOKUP($A23, 'Ex Post LI &amp; Eligibility Stats'!A$6:$N$18,G$4,FALSE)="N/A",0,VLOOKUP($A23,'Ex Post LI &amp; Eligibility Stats'!A$6:$N$18,G$4,FALSE)*E23/1000))</f>
        <v/>
      </c>
      <c r="H23" s="184"/>
      <c r="I23" s="249" t="str">
        <f>IF(H23="","",IF(VLOOKUP($A23, 'Ex Ante LI &amp; Eligibility Stats'!$A$6:$N$18,I$4,FALSE)="N/A",0,VLOOKUP($A23, 'Ex Ante LI &amp; Eligibility Stats'!$A$6:$N$18,I$4,FALSE)*H23/1000))</f>
        <v/>
      </c>
      <c r="J23" s="250" t="str">
        <f>IF(H23="","",IF(VLOOKUP($A23, 'Ex Post LI &amp; Eligibility Stats'!A$6:$N$18,J$4,FALSE)="N/A",0,VLOOKUP($A23,'Ex Post LI &amp; Eligibility Stats'!A$6:$N$18,J$4,FALSE)*H23/1000))</f>
        <v/>
      </c>
      <c r="K23" s="184"/>
      <c r="L23" s="249" t="str">
        <f>IF(K23="","",IF(VLOOKUP($A23, 'Ex Ante LI &amp; Eligibility Stats'!$A$6:$N$18,L$4,FALSE)="N/A",0,VLOOKUP($A23, 'Ex Ante LI &amp; Eligibility Stats'!$A$6:$N$18,L$4,FALSE)*K23/1000))</f>
        <v/>
      </c>
      <c r="M23" s="287" t="str">
        <f>IF(K23="","",IF(VLOOKUP($A23,'Ex Post LI &amp; Eligibility Stats'!A$6:$N$18,M$4,FALSE)="N/A",0,VLOOKUP($A23,'Ex Post LI &amp; Eligibility Stats'!A$6:$N$18,M$4,FALSE)*K23/1000))</f>
        <v/>
      </c>
      <c r="N23" s="184"/>
      <c r="O23" s="296" t="str">
        <f>IF(N23="","",IF(VLOOKUP($A23, 'Ex Ante LI &amp; Eligibility Stats'!$A$6:$N$18,O$4,FALSE)="N/A",0,VLOOKUP($A23, 'Ex Ante LI &amp; Eligibility Stats'!$A$6:$N$18,O$4,FALSE)*N23/1000))</f>
        <v/>
      </c>
      <c r="P23" s="297" t="str">
        <f>IF(N23="","",IF(VLOOKUP($A23,'Ex Post LI &amp; Eligibility Stats'!$A$6:$N$18,P$4,FALSE)="N/A",0,VLOOKUP($A23,'Ex Post LI &amp; Eligibility Stats'!$A$6:$N$18,P$4,FALSE)*N23/1000))</f>
        <v/>
      </c>
      <c r="Q23" s="311"/>
      <c r="R23" s="315" t="str">
        <f>IF(Q23="","",IF(VLOOKUP($A23, 'Ex Ante LI &amp; Eligibility Stats'!$A$6:$N$18,R$4,FALSE)="N/A",0,VLOOKUP($A23, 'Ex Ante LI &amp; Eligibility Stats'!$A$6:$N$18,R$4,FALSE)*Q23/1000))</f>
        <v/>
      </c>
      <c r="S23" s="312" t="str">
        <f>IF(Q23="","",IF(VLOOKUP($A23,'Ex Post LI &amp; Eligibility Stats'!$A$6:$N$18,S$4,FALSE)="N/A",0,VLOOKUP($A23,'Ex Post LI &amp; Eligibility Stats'!$A$6:$N$18,S$4,FALSE)*Q23/1000))</f>
        <v/>
      </c>
      <c r="T23" s="277" t="s">
        <v>30</v>
      </c>
    </row>
    <row r="24" spans="1:29" ht="14.15" customHeight="1" thickBot="1">
      <c r="A24" s="105" t="s">
        <v>31</v>
      </c>
      <c r="B24" s="181">
        <f t="shared" ref="B24:S24" si="1">SUM(B16:B23)</f>
        <v>377698</v>
      </c>
      <c r="C24" s="251">
        <f t="shared" si="1"/>
        <v>28.838899999999995</v>
      </c>
      <c r="D24" s="252">
        <f t="shared" si="1"/>
        <v>184.95325</v>
      </c>
      <c r="E24" s="590">
        <f t="shared" si="1"/>
        <v>0</v>
      </c>
      <c r="F24" s="591">
        <f t="shared" si="1"/>
        <v>0</v>
      </c>
      <c r="G24" s="592">
        <f t="shared" si="1"/>
        <v>0</v>
      </c>
      <c r="H24" s="590">
        <f t="shared" si="1"/>
        <v>0</v>
      </c>
      <c r="I24" s="591">
        <f t="shared" si="1"/>
        <v>0</v>
      </c>
      <c r="J24" s="592">
        <f t="shared" si="1"/>
        <v>0</v>
      </c>
      <c r="K24" s="593">
        <f t="shared" si="1"/>
        <v>0</v>
      </c>
      <c r="L24" s="594">
        <f t="shared" si="1"/>
        <v>0</v>
      </c>
      <c r="M24" s="595">
        <f t="shared" si="1"/>
        <v>0</v>
      </c>
      <c r="N24" s="593">
        <f t="shared" si="1"/>
        <v>0</v>
      </c>
      <c r="O24" s="594">
        <f t="shared" si="1"/>
        <v>0</v>
      </c>
      <c r="P24" s="595">
        <f t="shared" si="1"/>
        <v>0</v>
      </c>
      <c r="Q24" s="590">
        <f t="shared" si="1"/>
        <v>0</v>
      </c>
      <c r="R24" s="590">
        <f t="shared" si="1"/>
        <v>0</v>
      </c>
      <c r="S24" s="590">
        <f t="shared" si="1"/>
        <v>0</v>
      </c>
      <c r="T24" s="179"/>
      <c r="U24" s="104"/>
      <c r="V24" s="104"/>
      <c r="W24" s="104"/>
      <c r="X24" s="104"/>
      <c r="Y24" s="104"/>
      <c r="Z24" s="104"/>
      <c r="AA24" s="104"/>
      <c r="AB24" s="104"/>
      <c r="AC24" s="104"/>
    </row>
    <row r="25" spans="1:29" ht="14" thickTop="1" thickBot="1">
      <c r="A25" s="103" t="s">
        <v>32</v>
      </c>
      <c r="B25" s="181">
        <f t="shared" ref="B25:S25" si="2">+B14+B24</f>
        <v>532614</v>
      </c>
      <c r="C25" s="251">
        <f t="shared" si="2"/>
        <v>300.39157999999998</v>
      </c>
      <c r="D25" s="253">
        <f t="shared" si="2"/>
        <v>559.56145000000004</v>
      </c>
      <c r="E25" s="590">
        <f t="shared" si="2"/>
        <v>0</v>
      </c>
      <c r="F25" s="591">
        <f t="shared" si="2"/>
        <v>0</v>
      </c>
      <c r="G25" s="596">
        <f t="shared" si="2"/>
        <v>0</v>
      </c>
      <c r="H25" s="597">
        <f t="shared" si="2"/>
        <v>0</v>
      </c>
      <c r="I25" s="591">
        <f t="shared" si="2"/>
        <v>0</v>
      </c>
      <c r="J25" s="596">
        <f t="shared" si="2"/>
        <v>0</v>
      </c>
      <c r="K25" s="593">
        <f t="shared" si="2"/>
        <v>0</v>
      </c>
      <c r="L25" s="594">
        <f t="shared" si="2"/>
        <v>0</v>
      </c>
      <c r="M25" s="598">
        <f t="shared" si="2"/>
        <v>0</v>
      </c>
      <c r="N25" s="593">
        <f t="shared" si="2"/>
        <v>0</v>
      </c>
      <c r="O25" s="594">
        <f t="shared" si="2"/>
        <v>0</v>
      </c>
      <c r="P25" s="598">
        <f>+P14+P24</f>
        <v>0</v>
      </c>
      <c r="Q25" s="594">
        <f t="shared" si="2"/>
        <v>0</v>
      </c>
      <c r="R25" s="594">
        <f t="shared" si="2"/>
        <v>0</v>
      </c>
      <c r="S25" s="598">
        <f t="shared" si="2"/>
        <v>0</v>
      </c>
      <c r="T25" s="178"/>
      <c r="U25" s="104"/>
      <c r="V25" s="104"/>
      <c r="W25" s="104"/>
      <c r="X25" s="104"/>
      <c r="Y25" s="104"/>
      <c r="Z25" s="104"/>
      <c r="AA25" s="104"/>
      <c r="AB25" s="104"/>
      <c r="AC25" s="104"/>
    </row>
    <row r="26" spans="1:29" ht="13" thickTop="1">
      <c r="A26" s="106"/>
      <c r="B26" s="101"/>
      <c r="C26" s="107"/>
      <c r="D26" s="107"/>
      <c r="E26" s="107"/>
      <c r="F26" s="107"/>
      <c r="G26" s="107"/>
      <c r="H26" s="107"/>
      <c r="I26" s="107"/>
      <c r="J26" s="107"/>
      <c r="K26" s="108"/>
      <c r="L26" s="109"/>
      <c r="M26" s="109"/>
      <c r="N26" s="108"/>
      <c r="O26" s="108"/>
      <c r="P26" s="108"/>
      <c r="Q26" s="118"/>
      <c r="R26" s="119"/>
      <c r="S26" s="119"/>
    </row>
    <row r="27" spans="1:29" hidden="1">
      <c r="A27" s="106"/>
      <c r="B27" s="101"/>
      <c r="C27" s="392">
        <f>C4+6</f>
        <v>8</v>
      </c>
      <c r="D27" s="392">
        <f>D4+6</f>
        <v>8</v>
      </c>
      <c r="E27" s="392"/>
      <c r="F27" s="392">
        <f>F4+6</f>
        <v>9</v>
      </c>
      <c r="G27" s="392">
        <f>G4+6</f>
        <v>9</v>
      </c>
      <c r="H27" s="392"/>
      <c r="I27" s="392">
        <f>I4+6</f>
        <v>10</v>
      </c>
      <c r="J27" s="392">
        <f>J4+6</f>
        <v>10</v>
      </c>
      <c r="K27" s="393"/>
      <c r="L27" s="394">
        <f>L4+6</f>
        <v>11</v>
      </c>
      <c r="M27" s="394">
        <f>M4+6</f>
        <v>11</v>
      </c>
      <c r="N27" s="393"/>
      <c r="O27" s="393">
        <f>O4+6</f>
        <v>12</v>
      </c>
      <c r="P27" s="393">
        <f>P4+6</f>
        <v>12</v>
      </c>
      <c r="Q27" s="392"/>
      <c r="R27" s="393">
        <f>R4+6</f>
        <v>13</v>
      </c>
      <c r="S27" s="393">
        <f>S4+6</f>
        <v>13</v>
      </c>
    </row>
    <row r="28" spans="1:29" ht="11.25" customHeight="1">
      <c r="A28" s="218"/>
      <c r="B28" s="758" t="s">
        <v>33</v>
      </c>
      <c r="C28" s="759"/>
      <c r="D28" s="760"/>
      <c r="E28" s="758" t="s">
        <v>34</v>
      </c>
      <c r="F28" s="759"/>
      <c r="G28" s="760"/>
      <c r="H28" s="758" t="s">
        <v>35</v>
      </c>
      <c r="I28" s="759"/>
      <c r="J28" s="760"/>
      <c r="K28" s="758" t="s">
        <v>36</v>
      </c>
      <c r="L28" s="759"/>
      <c r="M28" s="760"/>
      <c r="N28" s="758" t="s">
        <v>37</v>
      </c>
      <c r="O28" s="759"/>
      <c r="P28" s="760"/>
      <c r="Q28" s="758" t="s">
        <v>38</v>
      </c>
      <c r="R28" s="759"/>
      <c r="S28" s="759"/>
      <c r="T28" s="219"/>
    </row>
    <row r="29" spans="1:29" s="100" customFormat="1" ht="55.5" customHeight="1">
      <c r="A29" s="243" t="s">
        <v>11</v>
      </c>
      <c r="B29" s="244" t="s">
        <v>12</v>
      </c>
      <c r="C29" s="245" t="s">
        <v>13</v>
      </c>
      <c r="D29" s="246" t="s">
        <v>14</v>
      </c>
      <c r="E29" s="244" t="s">
        <v>12</v>
      </c>
      <c r="F29" s="245" t="s">
        <v>13</v>
      </c>
      <c r="G29" s="246" t="s">
        <v>14</v>
      </c>
      <c r="H29" s="244" t="s">
        <v>248</v>
      </c>
      <c r="I29" s="245" t="s">
        <v>39</v>
      </c>
      <c r="J29" s="245" t="s">
        <v>14</v>
      </c>
      <c r="K29" s="244" t="s">
        <v>12</v>
      </c>
      <c r="L29" s="245" t="s">
        <v>13</v>
      </c>
      <c r="M29" s="246" t="s">
        <v>14</v>
      </c>
      <c r="N29" s="244" t="s">
        <v>12</v>
      </c>
      <c r="O29" s="245" t="s">
        <v>13</v>
      </c>
      <c r="P29" s="246" t="s">
        <v>14</v>
      </c>
      <c r="Q29" s="244" t="s">
        <v>12</v>
      </c>
      <c r="R29" s="245" t="s">
        <v>13</v>
      </c>
      <c r="S29" s="246" t="s">
        <v>14</v>
      </c>
      <c r="T29" s="246" t="s">
        <v>297</v>
      </c>
    </row>
    <row r="30" spans="1:29" ht="14.15" customHeight="1">
      <c r="A30" s="220" t="s">
        <v>15</v>
      </c>
      <c r="B30" s="221"/>
      <c r="C30" s="126"/>
      <c r="D30" s="223"/>
      <c r="E30" s="222"/>
      <c r="F30" s="222"/>
      <c r="G30" s="223"/>
      <c r="H30" s="130"/>
      <c r="I30" s="222"/>
      <c r="J30" s="226"/>
      <c r="K30" s="129"/>
      <c r="L30" s="228"/>
      <c r="M30" s="403"/>
      <c r="N30" s="129"/>
      <c r="O30" s="229"/>
      <c r="P30" s="230"/>
      <c r="Q30" s="130"/>
      <c r="R30" s="229"/>
      <c r="S30" s="230"/>
      <c r="T30" s="231"/>
    </row>
    <row r="31" spans="1:29" ht="14.25" customHeight="1">
      <c r="A31" s="4" t="s">
        <v>40</v>
      </c>
      <c r="B31" s="319"/>
      <c r="C31" s="247" t="str">
        <f>IF(B31="","",IF(VLOOKUP($A31, 'Ex Ante LI &amp; Eligibility Stats'!$A$6:$N$18,C$27,FALSE)="N/A",0,VLOOKUP($A31, 'Ex Ante LI &amp; Eligibility Stats'!$A$6:$N$18,C$27,FALSE)*B31/1000))</f>
        <v/>
      </c>
      <c r="D31" s="248" t="str">
        <f>IF(B31="","",IF(VLOOKUP($A31,'Ex Post LI &amp; Eligibility Stats'!A$6:$N$18,D$27,FALSE)="N/A",0,VLOOKUP($A31,'Ex Post LI &amp; Eligibility Stats'!$A$6:$N$18,D$27,FALSE)*B31/1000))</f>
        <v/>
      </c>
      <c r="E31" s="101"/>
      <c r="F31" s="247" t="str">
        <f>IF(E31="","",IF(VLOOKUP($A31, 'Ex Ante LI &amp; Eligibility Stats'!$A$6:$N$18,F$27,FALSE)="N/A",0,VLOOKUP($A31, 'Ex Ante LI &amp; Eligibility Stats'!$A$6:$N$18,F$27,FALSE)*E31/1000))</f>
        <v/>
      </c>
      <c r="G31" s="396" t="str">
        <f>IF(E31="","",IF(VLOOKUP($A31,'Ex Post LI &amp; Eligibility Stats'!A$6:$N$18,G$27,FALSE)="N/A",0,VLOOKUP($A31,'Ex Post LI &amp; Eligibility Stats'!$A$6:$N$18,G$27,FALSE)*E31/1000))</f>
        <v/>
      </c>
      <c r="H31" s="101"/>
      <c r="I31" s="247" t="str">
        <f>IF(H31="","",IF(VLOOKUP($A31, 'Ex Ante LI &amp; Eligibility Stats'!$A$6:$N$18,I$27,FALSE)="N/A",0,VLOOKUP($A31, 'Ex Ante LI &amp; Eligibility Stats'!$A$6:$N$18,I$27,FALSE)*H31/1000))</f>
        <v/>
      </c>
      <c r="J31" s="396" t="str">
        <f>IF(H31="","",IF(VLOOKUP($A31,'Ex Post LI &amp; Eligibility Stats'!A$6:$N$18,J$27,FALSE)="N/A",0,VLOOKUP($A31,'Ex Post LI &amp; Eligibility Stats'!$A$6:$N$18,J$27,FALSE)*H31/1000))</f>
        <v/>
      </c>
      <c r="K31" s="101"/>
      <c r="L31" s="284" t="str">
        <f>IF(K31="","",IF(VLOOKUP($A31, 'Ex Ante LI &amp; Eligibility Stats'!$A$6:$N$18,L$27,FALSE)="N/A",0,VLOOKUP($A31, 'Ex Ante LI &amp; Eligibility Stats'!$A$6:$N$18,L$27,FALSE)*K31/1000))</f>
        <v/>
      </c>
      <c r="M31" s="292" t="str">
        <f>IF(K31="","",IF(VLOOKUP($A31,'Ex Post LI &amp; Eligibility Stats'!A$6:$N$18,M$27,FALSE)="N/A",0,VLOOKUP($A31,'Ex Post LI &amp; Eligibility Stats'!$A$6:$N$18,M$27,FALSE)*K31/1000))</f>
        <v/>
      </c>
      <c r="N31" s="101"/>
      <c r="O31" s="284" t="str">
        <f>IF(N31="","",IF(VLOOKUP($A31, 'Ex Ante LI &amp; Eligibility Stats'!$A$6:$N$18,O$27,FALSE)="N/A",0,VLOOKUP($A31, 'Ex Ante LI &amp; Eligibility Stats'!$A$6:$N$18,O$27,FALSE)*N31/1000))</f>
        <v/>
      </c>
      <c r="P31" s="292" t="str">
        <f>IF(N31="","",IF(VLOOKUP($A31,'Ex Post LI &amp; Eligibility Stats'!A$6:$N$18,P$27,FALSE)="N/A",0,VLOOKUP($A31,'Ex Post LI &amp; Eligibility Stats'!$A$6:$N$18,P$27,FALSE)*N31/1000))</f>
        <v/>
      </c>
      <c r="Q31" s="182"/>
      <c r="R31" s="284" t="str">
        <f>IF(Q31="","",IF(VLOOKUP($A31, 'Ex Ante LI &amp; Eligibility Stats'!$A$6:$N$18,R$27,FALSE)="N/A",0,VLOOKUP($A31, 'Ex Ante LI &amp; Eligibility Stats'!$A$6:$N$18,R$27,FALSE)*Q31/1000))</f>
        <v/>
      </c>
      <c r="S31" s="286" t="str">
        <f>IF(Q31="","",IF(VLOOKUP($A31,'Ex Post LI &amp; Eligibility Stats'!A$6:$N$18,S$27,FALSE)="N/A",0,VLOOKUP($A31,'Ex Post LI &amp; Eligibility Stats'!$A$6:$N$18,S$27,FALSE)*Q31/1000))</f>
        <v/>
      </c>
      <c r="T31" s="279">
        <v>10795</v>
      </c>
    </row>
    <row r="32" spans="1:29" ht="14.9" customHeight="1">
      <c r="A32" s="4" t="s">
        <v>17</v>
      </c>
      <c r="B32" s="183"/>
      <c r="C32" s="247" t="str">
        <f>IF(B32="","",IF(VLOOKUP($A32, 'Ex Ante LI &amp; Eligibility Stats'!$A$6:$N$18,C$27,FALSE)="N/A",0,VLOOKUP($A32, 'Ex Ante LI &amp; Eligibility Stats'!$A$6:$N$18,C$27,FALSE)*B32/1000))</f>
        <v/>
      </c>
      <c r="D32" s="248" t="str">
        <f>IF(B32="","",IF(VLOOKUP($A32,'Ex Post LI &amp; Eligibility Stats'!A$6:$N$18,D$27,FALSE)="N/A",0,VLOOKUP($A32,'Ex Post LI &amp; Eligibility Stats'!$A$6:$N$18,D$27,FALSE)*B32/1000))</f>
        <v/>
      </c>
      <c r="E32" s="101"/>
      <c r="F32" s="247" t="str">
        <f>IF(E32="","",IF(VLOOKUP($A32, 'Ex Ante LI &amp; Eligibility Stats'!$A$6:$N$18,F$27,FALSE)="N/A",0,VLOOKUP($A32, 'Ex Ante LI &amp; Eligibility Stats'!$A$6:$N$18,F$27,FALSE)*E32/1000))</f>
        <v/>
      </c>
      <c r="G32" s="248" t="str">
        <f>IF(E32="","",IF(VLOOKUP($A32,'Ex Post LI &amp; Eligibility Stats'!A$6:$N$18,G$27,FALSE)="N/A",0,VLOOKUP($A32,'Ex Post LI &amp; Eligibility Stats'!$A$6:$N$18,G$27,FALSE)*E32/1000))</f>
        <v/>
      </c>
      <c r="H32" s="101"/>
      <c r="I32" s="247" t="str">
        <f>IF(H32="","",IF(VLOOKUP($A32, 'Ex Ante LI &amp; Eligibility Stats'!$A$6:$N$18,I$27,FALSE)="N/A",0,VLOOKUP($A32, 'Ex Ante LI &amp; Eligibility Stats'!$A$6:$N$18,I$27,FALSE)*H32/1000))</f>
        <v/>
      </c>
      <c r="J32" s="248" t="str">
        <f>IF(H32="","",IF(VLOOKUP($A32,'Ex Post LI &amp; Eligibility Stats'!A$6:$N$18,J$27,FALSE)="N/A",0,VLOOKUP($A32,'Ex Post LI &amp; Eligibility Stats'!$A$6:$N$18,J$27,FALSE)*H32/1000))</f>
        <v/>
      </c>
      <c r="K32" s="101"/>
      <c r="L32" s="284" t="str">
        <f>IF(K32="","",IF(VLOOKUP($A32, 'Ex Ante LI &amp; Eligibility Stats'!$A$6:$N$18,L$27,FALSE)="N/A",0,VLOOKUP($A32, 'Ex Ante LI &amp; Eligibility Stats'!$A$6:$N$18,L$27,FALSE)*K32/1000))</f>
        <v/>
      </c>
      <c r="M32" s="286" t="str">
        <f>IF(K32="","",IF(VLOOKUP($A32,'Ex Post LI &amp; Eligibility Stats'!A$6:$N$18,M$27,FALSE)="N/A",0,VLOOKUP($A32,'Ex Post LI &amp; Eligibility Stats'!$A$6:$N$18,M$27,FALSE)*K32/1000))</f>
        <v/>
      </c>
      <c r="N32" s="101"/>
      <c r="O32" s="284" t="str">
        <f>IF(N32="","",IF(VLOOKUP($A32, 'Ex Ante LI &amp; Eligibility Stats'!$A$6:$N$18,O$27,FALSE)="N/A",0,VLOOKUP($A32, 'Ex Ante LI &amp; Eligibility Stats'!$A$6:$N$18,O$27,FALSE)*N32/1000))</f>
        <v/>
      </c>
      <c r="P32" s="286" t="str">
        <f>IF(N32="","",IF(VLOOKUP($A32,'Ex Post LI &amp; Eligibility Stats'!A$6:$N$18,P$27,FALSE)="N/A",0,VLOOKUP($A32,'Ex Post LI &amp; Eligibility Stats'!$A$6:$N$18,P$27,FALSE)*N32/1000))</f>
        <v/>
      </c>
      <c r="Q32" s="182"/>
      <c r="R32" s="284" t="str">
        <f>IF(Q32="","",IF(VLOOKUP($A32, 'Ex Ante LI &amp; Eligibility Stats'!$A$6:$N$18,R$27,FALSE)="N/A",0,VLOOKUP($A32, 'Ex Ante LI &amp; Eligibility Stats'!$A$6:$N$18,R$27,FALSE)*Q32/1000))</f>
        <v/>
      </c>
      <c r="S32" s="286" t="str">
        <f>IF(Q32="","",IF(VLOOKUP($A32,'Ex Post LI &amp; Eligibility Stats'!A$6:$N$18,S$27,FALSE)="N/A",0,VLOOKUP($A32,'Ex Post LI &amp; Eligibility Stats'!$A$6:$N$18,S$27,FALSE)*Q32/1000))</f>
        <v/>
      </c>
      <c r="T32" s="280" t="s">
        <v>18</v>
      </c>
    </row>
    <row r="33" spans="1:20" ht="15" customHeight="1">
      <c r="A33" s="4" t="s">
        <v>19</v>
      </c>
      <c r="B33" s="183"/>
      <c r="C33" s="247" t="str">
        <f>IF(B33="","",IF(VLOOKUP($A33, 'Ex Ante LI &amp; Eligibility Stats'!$A$6:$N$18,C$27,FALSE)="N/A",0,VLOOKUP($A33, 'Ex Ante LI &amp; Eligibility Stats'!$A$6:$N$18,C$27,FALSE)*B33/1000))</f>
        <v/>
      </c>
      <c r="D33" s="248" t="str">
        <f>IF(B33="","",IF(VLOOKUP($A33,'Ex Post LI &amp; Eligibility Stats'!A$6:$N$18,D$27,FALSE)="N/A",0,VLOOKUP($A33,'Ex Post LI &amp; Eligibility Stats'!$A$6:$N$18,D$27,FALSE)*B33/1000))</f>
        <v/>
      </c>
      <c r="E33" s="101"/>
      <c r="F33" s="247" t="str">
        <f>IF(E33="","",IF(VLOOKUP($A33, 'Ex Ante LI &amp; Eligibility Stats'!$A$6:$N$18,F$27,FALSE)="N/A",0,VLOOKUP($A33, 'Ex Ante LI &amp; Eligibility Stats'!$A$6:$N$18,F$27,FALSE)*E33/1000))</f>
        <v/>
      </c>
      <c r="G33" s="248" t="str">
        <f>IF(E33="","",IF(VLOOKUP($A33,'Ex Post LI &amp; Eligibility Stats'!A$6:$N$18,G$27,FALSE)="N/A",0,VLOOKUP($A33,'Ex Post LI &amp; Eligibility Stats'!$A$6:$N$18,G$27,FALSE)*E33/1000))</f>
        <v/>
      </c>
      <c r="H33" s="101"/>
      <c r="I33" s="247" t="str">
        <f>IF(H33="","",IF(VLOOKUP($A33, 'Ex Ante LI &amp; Eligibility Stats'!$A$6:$N$18,I$27,FALSE)="N/A",0,VLOOKUP($A33, 'Ex Ante LI &amp; Eligibility Stats'!$A$6:$N$18,I$27,FALSE)*H33/1000))</f>
        <v/>
      </c>
      <c r="J33" s="248" t="str">
        <f>IF(H33="","",IF(VLOOKUP($A33,'Ex Post LI &amp; Eligibility Stats'!A$6:$N$18,J$27,FALSE)="N/A",0,VLOOKUP($A33,'Ex Post LI &amp; Eligibility Stats'!$A$6:$N$18,J$27,FALSE)*H33/1000))</f>
        <v/>
      </c>
      <c r="K33" s="101"/>
      <c r="L33" s="284" t="str">
        <f>IF(K33="","",IF(VLOOKUP($A33, 'Ex Ante LI &amp; Eligibility Stats'!$A$6:$N$18,L$27,FALSE)="N/A",0,VLOOKUP($A33, 'Ex Ante LI &amp; Eligibility Stats'!$A$6:$N$18,L$27,FALSE)*K33/1000))</f>
        <v/>
      </c>
      <c r="M33" s="286" t="str">
        <f>IF(K33="","",IF(VLOOKUP($A33,'Ex Post LI &amp; Eligibility Stats'!A$6:$N$18,M$27,FALSE)="N/A",0,VLOOKUP($A33,'Ex Post LI &amp; Eligibility Stats'!$A$6:$N$18,M$27,FALSE)*K33/1000))</f>
        <v/>
      </c>
      <c r="N33" s="101"/>
      <c r="O33" s="284" t="str">
        <f>IF(N33="","",IF(VLOOKUP($A33, 'Ex Ante LI &amp; Eligibility Stats'!$A$6:$N$18,O$27,FALSE)="N/A",0,VLOOKUP($A33, 'Ex Ante LI &amp; Eligibility Stats'!$A$6:$N$18,O$27,FALSE)*N33/1000))</f>
        <v/>
      </c>
      <c r="P33" s="286" t="str">
        <f>IF(N33="","",IF(VLOOKUP($A33,'Ex Post LI &amp; Eligibility Stats'!A$6:$N$18,P$27,FALSE)="N/A",0,VLOOKUP($A33,'Ex Post LI &amp; Eligibility Stats'!$A$6:$N$18,P$27,FALSE)*N33/1000))</f>
        <v/>
      </c>
      <c r="Q33" s="182"/>
      <c r="R33" s="284" t="str">
        <f>IF(Q33="","",IF(VLOOKUP($A33, 'Ex Ante LI &amp; Eligibility Stats'!$A$6:$N$18,R$27,FALSE)="N/A",0,VLOOKUP($A33, 'Ex Ante LI &amp; Eligibility Stats'!$A$6:$N$18,R$27,FALSE)*Q33/1000))</f>
        <v/>
      </c>
      <c r="S33" s="286" t="str">
        <f>IF(Q33="","",IF(VLOOKUP($A33,'Ex Post LI &amp; Eligibility Stats'!A$6:$N$18,S$27,FALSE)="N/A",0,VLOOKUP($A33,'Ex Post LI &amp; Eligibility Stats'!$A$6:$N$18,S$27,FALSE)*Q33/1000))</f>
        <v/>
      </c>
      <c r="T33" s="280" t="s">
        <v>18</v>
      </c>
    </row>
    <row r="34" spans="1:20" ht="13.5" customHeight="1">
      <c r="A34" s="4" t="s">
        <v>20</v>
      </c>
      <c r="B34" s="183"/>
      <c r="C34" s="247" t="str">
        <f>IF(B34="","",IF(VLOOKUP($A34, 'Ex Ante LI &amp; Eligibility Stats'!$A$6:$N$18,C$27,FALSE)="N/A",0,VLOOKUP($A34, 'Ex Ante LI &amp; Eligibility Stats'!$A$6:$N$18,C$27,FALSE)*B34/1000))</f>
        <v/>
      </c>
      <c r="D34" s="248" t="str">
        <f>IF(B34="","",IF(VLOOKUP($A34,'Ex Post LI &amp; Eligibility Stats'!A$6:$N$18,D$27,FALSE)="N/A",0,VLOOKUP($A34,'Ex Post LI &amp; Eligibility Stats'!$A$6:$N$18,D$27,FALSE)*B34/1000))</f>
        <v/>
      </c>
      <c r="E34" s="101"/>
      <c r="F34" s="247" t="str">
        <f>IF(E34="","",IF(VLOOKUP($A34, 'Ex Ante LI &amp; Eligibility Stats'!$A$6:$N$18,F$27,FALSE)="N/A",0,VLOOKUP($A34, 'Ex Ante LI &amp; Eligibility Stats'!$A$6:$N$18,F$27,FALSE)*E34/1000))</f>
        <v/>
      </c>
      <c r="G34" s="248" t="str">
        <f>IF(E34="","",IF(VLOOKUP($A34,'Ex Post LI &amp; Eligibility Stats'!A$6:$N$18,G$27,FALSE)="N/A",0,VLOOKUP($A34,'Ex Post LI &amp; Eligibility Stats'!$A$6:$N$18,G$27,FALSE)*E34/1000))</f>
        <v/>
      </c>
      <c r="H34" s="101"/>
      <c r="I34" s="247" t="str">
        <f>IF(H34="","",IF(VLOOKUP($A34, 'Ex Ante LI &amp; Eligibility Stats'!$A$6:$N$18,I$27,FALSE)="N/A",0,VLOOKUP($A34, 'Ex Ante LI &amp; Eligibility Stats'!$A$6:$N$18,I$27,FALSE)*H34/1000))</f>
        <v/>
      </c>
      <c r="J34" s="248" t="str">
        <f>IF(H34="","",IF(VLOOKUP($A34,'Ex Post LI &amp; Eligibility Stats'!A$6:$N$18,J$27,FALSE)="N/A",0,VLOOKUP($A34,'Ex Post LI &amp; Eligibility Stats'!$A$6:$N$18,J$27,FALSE)*H34/1000))</f>
        <v/>
      </c>
      <c r="K34" s="101"/>
      <c r="L34" s="284" t="str">
        <f>IF(K34="","",IF(VLOOKUP($A34, 'Ex Ante LI &amp; Eligibility Stats'!$A$6:$N$18,L$27,FALSE)="N/A",0,VLOOKUP($A34, 'Ex Ante LI &amp; Eligibility Stats'!$A$6:$N$18,L$27,FALSE)*K34/1000))</f>
        <v/>
      </c>
      <c r="M34" s="286" t="str">
        <f>IF(K34="","",IF(VLOOKUP($A34,'Ex Post LI &amp; Eligibility Stats'!A$6:$N$18,M$27,FALSE)="N/A",0,VLOOKUP($A34,'Ex Post LI &amp; Eligibility Stats'!$A$6:$N$18,M$27,FALSE)*K34/1000))</f>
        <v/>
      </c>
      <c r="N34" s="101"/>
      <c r="O34" s="284" t="str">
        <f>IF(N34="","",IF(VLOOKUP($A34, 'Ex Ante LI &amp; Eligibility Stats'!$A$6:$N$18,O$27,FALSE)="N/A",0,VLOOKUP($A34, 'Ex Ante LI &amp; Eligibility Stats'!$A$6:$N$18,O$27,FALSE)*N34/1000))</f>
        <v/>
      </c>
      <c r="P34" s="286" t="str">
        <f>IF(N34="","",IF(VLOOKUP($A34,'Ex Post LI &amp; Eligibility Stats'!A$6:$N$18,P$27,FALSE)="N/A",0,VLOOKUP($A34,'Ex Post LI &amp; Eligibility Stats'!$A$6:$N$18,P$27,FALSE)*N34/1000))</f>
        <v/>
      </c>
      <c r="Q34" s="182"/>
      <c r="R34" s="284" t="str">
        <f>IF(Q34="","",IF(VLOOKUP($A34, 'Ex Ante LI &amp; Eligibility Stats'!$A$6:$N$18,R$27,FALSE)="N/A",0,VLOOKUP($A34, 'Ex Ante LI &amp; Eligibility Stats'!$A$6:$N$18,R$27,FALSE)*Q34/1000))</f>
        <v/>
      </c>
      <c r="S34" s="286" t="str">
        <f>IF(Q34="","",IF(VLOOKUP($A34,'Ex Post LI &amp; Eligibility Stats'!A$6:$N$18,S$27,FALSE)="N/A",0,VLOOKUP($A34,'Ex Post LI &amp; Eligibility Stats'!$A$6:$N$18,S$27,FALSE)*Q34/1000))</f>
        <v/>
      </c>
      <c r="T34" s="280" t="s">
        <v>18</v>
      </c>
    </row>
    <row r="35" spans="1:20" ht="14.5">
      <c r="A35" s="102" t="s">
        <v>21</v>
      </c>
      <c r="B35" s="183"/>
      <c r="C35" s="249" t="str">
        <f>IF(B35="","",IF(VLOOKUP($A35, 'Ex Ante LI &amp; Eligibility Stats'!$A$6:$N$18,C$27,FALSE)="N/A",0,VLOOKUP($A35, 'Ex Ante LI &amp; Eligibility Stats'!$A$6:$N$18,C$27,FALSE)*B35/1000))</f>
        <v/>
      </c>
      <c r="D35" s="248" t="str">
        <f>IF(B35="","",IF(VLOOKUP($A35,'Ex Post LI &amp; Eligibility Stats'!A$6:$N$18,D$27,FALSE)="N/A",0,VLOOKUP($A35,'Ex Post LI &amp; Eligibility Stats'!$A$6:$N$18,D$27,FALSE)*B35/1000))</f>
        <v/>
      </c>
      <c r="E35" s="311"/>
      <c r="F35" s="249" t="str">
        <f>IF(E35="","",IF(VLOOKUP($A35, 'Ex Ante LI &amp; Eligibility Stats'!$A$6:$N$18,F$27,FALSE)="N/A",0,VLOOKUP($A35, 'Ex Ante LI &amp; Eligibility Stats'!$A$6:$N$18,F$27,FALSE)*E35/1000))</f>
        <v/>
      </c>
      <c r="G35" s="250" t="str">
        <f>IF(E35="","",IF(VLOOKUP($A35,'Ex Post LI &amp; Eligibility Stats'!A$6:$N$18,G$27,FALSE)="N/A",0,VLOOKUP($A35,'Ex Post LI &amp; Eligibility Stats'!$A$6:$N$18,G$27,FALSE)*E35/1000))</f>
        <v/>
      </c>
      <c r="H35" s="311"/>
      <c r="I35" s="249" t="str">
        <f>IF(H35="","",IF(VLOOKUP($A35, 'Ex Ante LI &amp; Eligibility Stats'!$A$6:$N$18,I$27,FALSE)="N/A",0,VLOOKUP($A35, 'Ex Ante LI &amp; Eligibility Stats'!$A$6:$N$18,I$27,FALSE)*H35/1000))</f>
        <v/>
      </c>
      <c r="J35" s="250" t="str">
        <f>IF(H35="","",IF(VLOOKUP($A35,'Ex Post LI &amp; Eligibility Stats'!A$6:$N$18,J$27,FALSE)="N/A",0,VLOOKUP($A35,'Ex Post LI &amp; Eligibility Stats'!$A$6:$N$18,J$27,FALSE)*H35/1000))</f>
        <v/>
      </c>
      <c r="K35" s="101"/>
      <c r="L35" s="285" t="str">
        <f>IF(K35="","",IF(VLOOKUP($A35, 'Ex Ante LI &amp; Eligibility Stats'!$A$6:$N$18,L$27,FALSE)="N/A",0,VLOOKUP($A35, 'Ex Ante LI &amp; Eligibility Stats'!$A$6:$N$18,L$27,FALSE)*K35/1000))</f>
        <v/>
      </c>
      <c r="M35" s="287" t="str">
        <f>IF(K35="","",IF(VLOOKUP($A35,'Ex Post LI &amp; Eligibility Stats'!A$6:$N$18,M$27,FALSE)="N/A",0,VLOOKUP($A35,'Ex Post LI &amp; Eligibility Stats'!$A$6:$N$18,M$27,FALSE)*K35/1000))</f>
        <v/>
      </c>
      <c r="N35" s="101"/>
      <c r="O35" s="285" t="str">
        <f>IF(N35="","",IF(VLOOKUP($A35, 'Ex Ante LI &amp; Eligibility Stats'!$A$6:$N$18,O$27,FALSE)="N/A",0,VLOOKUP($A35, 'Ex Ante LI &amp; Eligibility Stats'!$A$6:$N$18,O$27,FALSE)*N35/1000))</f>
        <v/>
      </c>
      <c r="P35" s="287" t="str">
        <f>IF(N35="","",IF(VLOOKUP($A35,'Ex Post LI &amp; Eligibility Stats'!A$6:$N$18,P$27,FALSE)="N/A",0,VLOOKUP($A35,'Ex Post LI &amp; Eligibility Stats'!$A$6:$N$18,P$27,FALSE)*N35/1000))</f>
        <v/>
      </c>
      <c r="Q35" s="182"/>
      <c r="R35" s="285" t="str">
        <f>IF(Q35="","",IF(VLOOKUP($A35, 'Ex Ante LI &amp; Eligibility Stats'!$A$6:$N$18,R$27,FALSE)="N/A",0,VLOOKUP($A35, 'Ex Ante LI &amp; Eligibility Stats'!$A$6:$N$18,R$27,FALSE)*Q35/1000))</f>
        <v/>
      </c>
      <c r="S35" s="287" t="str">
        <f>IF(Q35="","",IF(VLOOKUP($A35,'Ex Post LI &amp; Eligibility Stats'!A$6:$N$18,S$27,FALSE)="N/A",0,VLOOKUP($A35,'Ex Post LI &amp; Eligibility Stats'!$A$6:$N$18,S$27,FALSE)*Q35/1000))</f>
        <v/>
      </c>
      <c r="T35" s="280" t="s">
        <v>18</v>
      </c>
    </row>
    <row r="36" spans="1:20" ht="13.5" thickBot="1">
      <c r="A36" s="729" t="s">
        <v>22</v>
      </c>
      <c r="B36" s="600">
        <f t="shared" ref="B36:S36" si="3">SUM(B31:B35)</f>
        <v>0</v>
      </c>
      <c r="C36" s="601">
        <f t="shared" si="3"/>
        <v>0</v>
      </c>
      <c r="D36" s="599">
        <f t="shared" si="3"/>
        <v>0</v>
      </c>
      <c r="E36" s="590">
        <f t="shared" si="3"/>
        <v>0</v>
      </c>
      <c r="F36" s="591">
        <f t="shared" si="3"/>
        <v>0</v>
      </c>
      <c r="G36" s="592">
        <f t="shared" si="3"/>
        <v>0</v>
      </c>
      <c r="H36" s="600">
        <f t="shared" si="3"/>
        <v>0</v>
      </c>
      <c r="I36" s="591">
        <f t="shared" si="3"/>
        <v>0</v>
      </c>
      <c r="J36" s="592">
        <f t="shared" si="3"/>
        <v>0</v>
      </c>
      <c r="K36" s="602">
        <f t="shared" si="3"/>
        <v>0</v>
      </c>
      <c r="L36" s="594">
        <f t="shared" si="3"/>
        <v>0</v>
      </c>
      <c r="M36" s="595">
        <f t="shared" si="3"/>
        <v>0</v>
      </c>
      <c r="N36" s="603">
        <f t="shared" si="3"/>
        <v>0</v>
      </c>
      <c r="O36" s="594">
        <f t="shared" si="3"/>
        <v>0</v>
      </c>
      <c r="P36" s="595">
        <f t="shared" si="3"/>
        <v>0</v>
      </c>
      <c r="Q36" s="600">
        <f t="shared" si="3"/>
        <v>0</v>
      </c>
      <c r="R36" s="594">
        <f t="shared" si="3"/>
        <v>0</v>
      </c>
      <c r="S36" s="595">
        <f t="shared" si="3"/>
        <v>0</v>
      </c>
      <c r="T36" s="231"/>
    </row>
    <row r="37" spans="1:20" ht="13.5" thickTop="1">
      <c r="A37" s="731" t="s">
        <v>23</v>
      </c>
      <c r="B37" s="318"/>
      <c r="C37" s="254"/>
      <c r="D37" s="255"/>
      <c r="E37" s="214"/>
      <c r="F37" s="254"/>
      <c r="G37" s="254"/>
      <c r="H37" s="397"/>
      <c r="I37" s="398"/>
      <c r="J37" s="399"/>
      <c r="K37" s="256"/>
      <c r="L37" s="404"/>
      <c r="M37" s="405"/>
      <c r="N37" s="256"/>
      <c r="O37" s="404"/>
      <c r="P37" s="405"/>
      <c r="Q37" s="256"/>
      <c r="R37" s="437"/>
      <c r="S37" s="214"/>
      <c r="T37" s="216"/>
    </row>
    <row r="38" spans="1:20" ht="13.5" customHeight="1">
      <c r="A38" s="728" t="s">
        <v>303</v>
      </c>
      <c r="B38" s="569" t="s">
        <v>18</v>
      </c>
      <c r="C38" s="569" t="s">
        <v>18</v>
      </c>
      <c r="D38" s="570" t="s">
        <v>18</v>
      </c>
      <c r="E38" s="571" t="s">
        <v>18</v>
      </c>
      <c r="F38" s="571" t="s">
        <v>18</v>
      </c>
      <c r="G38" s="572" t="s">
        <v>18</v>
      </c>
      <c r="H38" s="571" t="s">
        <v>18</v>
      </c>
      <c r="I38" s="571" t="s">
        <v>18</v>
      </c>
      <c r="J38" s="572" t="s">
        <v>18</v>
      </c>
      <c r="K38" s="571" t="s">
        <v>18</v>
      </c>
      <c r="L38" s="571" t="s">
        <v>18</v>
      </c>
      <c r="M38" s="572" t="s">
        <v>18</v>
      </c>
      <c r="N38" s="571" t="s">
        <v>18</v>
      </c>
      <c r="O38" s="571" t="s">
        <v>18</v>
      </c>
      <c r="P38" s="572" t="s">
        <v>18</v>
      </c>
      <c r="Q38" s="571" t="s">
        <v>18</v>
      </c>
      <c r="R38" s="571" t="s">
        <v>18</v>
      </c>
      <c r="S38" s="572" t="s">
        <v>18</v>
      </c>
      <c r="T38" s="565" t="s">
        <v>18</v>
      </c>
    </row>
    <row r="39" spans="1:20" ht="13.5" customHeight="1">
      <c r="A39" s="566" t="s">
        <v>24</v>
      </c>
      <c r="B39" s="576"/>
      <c r="C39" s="313"/>
      <c r="D39" s="286" t="str">
        <f>IF(B39="","",IF(VLOOKUP($A39,'Ex Post LI &amp; Eligibility Stats'!$A$6:$N$18,D$27,FALSE)="N/A",0,VLOOKUP($A39,'Ex Post LI &amp; Eligibility Stats'!$A$6:$N$18,D$27,FALSE)*B39/1000))</f>
        <v/>
      </c>
      <c r="E39" s="313"/>
      <c r="F39" s="313"/>
      <c r="G39" s="286" t="str">
        <f>IF(E39="","",IF(VLOOKUP($A39,'Ex Post LI &amp; Eligibility Stats'!$A$6:$N$18,G$27,FALSE)="N/A",0,VLOOKUP($A39,'Ex Post LI &amp; Eligibility Stats'!$A$6:$N$18,G$27,FALSE)*E39/1000))</f>
        <v/>
      </c>
      <c r="H39" s="313"/>
      <c r="I39" s="313"/>
      <c r="J39" s="286" t="str">
        <f>IF(H39="","",IF(VLOOKUP($A39,'Ex Post LI &amp; Eligibility Stats'!$A$6:$N$18,J$27,FALSE)="N/A",0,VLOOKUP($A39,'Ex Post LI &amp; Eligibility Stats'!$A$6:$N$18,J$27,FALSE)*H39/1000))</f>
        <v/>
      </c>
      <c r="K39" s="313"/>
      <c r="L39" s="313"/>
      <c r="M39" s="286" t="str">
        <f>IF(K39="","",IF(VLOOKUP($A39,'Ex Post LI &amp; Eligibility Stats'!$A$6:$N$18,M$27,FALSE)="N/A",0,VLOOKUP($A39,'Ex Post LI &amp; Eligibility Stats'!$A$6:$N$18,M$27,FALSE)*K39/1000))</f>
        <v/>
      </c>
      <c r="N39" s="313"/>
      <c r="O39" s="313" t="str">
        <f>IF(N39="","",IF(VLOOKUP($A39, 'Ex Ante LI &amp; Eligibility Stats'!$A$6:$N$18,O$27,FALSE)="N/A",0,VLOOKUP($A39, 'Ex Ante LI &amp; Eligibility Stats'!$A$6:$N$18,O$27,FALSE)*N39/1000))</f>
        <v/>
      </c>
      <c r="P39" s="286" t="str">
        <f>IF(N39="","",IF(VLOOKUP($A39,'Ex Post LI &amp; Eligibility Stats'!$A$6:$N$18,P$27,FALSE)="N/A",0,VLOOKUP($A39,'Ex Post LI &amp; Eligibility Stats'!$A$6:$N$18,P$27,FALSE)*N39/1000))</f>
        <v/>
      </c>
      <c r="Q39" s="313"/>
      <c r="R39" s="313" t="str">
        <f>IF(Q39="","",IF(VLOOKUP($A39, 'Ex Ante LI &amp; Eligibility Stats'!$A$6:$N$18,R$27,FALSE)="N/A",0,VLOOKUP($A39, 'Ex Ante LI &amp; Eligibility Stats'!$A$6:$N$18,R$27,FALSE)*Q39/1000))</f>
        <v/>
      </c>
      <c r="S39" s="286" t="str">
        <f>IF(Q39="","",IF(VLOOKUP($A39,'Ex Post LI &amp; Eligibility Stats'!$A$6:$N$18,S$27,FALSE)="N/A",0,VLOOKUP($A39,'Ex Post LI &amp; Eligibility Stats'!$A$6:$N$18,S$27,FALSE)*Q39/1000))</f>
        <v/>
      </c>
      <c r="T39" s="749">
        <v>599649</v>
      </c>
    </row>
    <row r="40" spans="1:20" ht="13.5" customHeight="1">
      <c r="A40" s="566" t="s">
        <v>25</v>
      </c>
      <c r="B40" s="576"/>
      <c r="C40" s="313"/>
      <c r="D40" s="286" t="str">
        <f>IF(B40="","",IF(VLOOKUP($A40,'Ex Post LI &amp; Eligibility Stats'!$A$6:$N$18,D$27,FALSE)="N/A",0,VLOOKUP($A40,'Ex Post LI &amp; Eligibility Stats'!$A$6:$N$18,D$27,FALSE)*B40/1000))</f>
        <v/>
      </c>
      <c r="E40" s="313"/>
      <c r="F40" s="313"/>
      <c r="G40" s="286" t="str">
        <f>IF(E40="","",IF(VLOOKUP($A40,'Ex Post LI &amp; Eligibility Stats'!$A$6:$N$18,G$27,FALSE)="N/A",0,VLOOKUP($A40,'Ex Post LI &amp; Eligibility Stats'!$A$6:$N$18,G$27,FALSE)*E40/1000))</f>
        <v/>
      </c>
      <c r="H40" s="579"/>
      <c r="I40" s="313"/>
      <c r="J40" s="286" t="str">
        <f>IF(H40="","",IF(VLOOKUP($A40,'Ex Post LI &amp; Eligibility Stats'!$A$6:$N$18,J$27,FALSE)="N/A",0,VLOOKUP($A40,'Ex Post LI &amp; Eligibility Stats'!$A$6:$N$18,J$27,FALSE)*H40/1000))</f>
        <v/>
      </c>
      <c r="K40" s="313"/>
      <c r="L40" s="313"/>
      <c r="M40" s="286" t="str">
        <f>IF(K40="","",IF(VLOOKUP($A40,'Ex Post LI &amp; Eligibility Stats'!$A$6:$N$18,M$27,FALSE)="N/A",0,VLOOKUP($A40,'Ex Post LI &amp; Eligibility Stats'!$A$6:$N$18,M$27,FALSE)*K40/1000))</f>
        <v/>
      </c>
      <c r="N40" s="313"/>
      <c r="O40" s="313" t="str">
        <f>IF(N40="","",IF(VLOOKUP($A40, 'Ex Ante LI &amp; Eligibility Stats'!$A$6:$N$18,O$27,FALSE)="N/A",0,VLOOKUP($A40, 'Ex Ante LI &amp; Eligibility Stats'!$A$6:$N$18,O$27,FALSE)*N40/1000))</f>
        <v/>
      </c>
      <c r="P40" s="286" t="str">
        <f>IF(N40="","",IF(VLOOKUP($A40,'Ex Post LI &amp; Eligibility Stats'!$A$6:$N$18,P$27,FALSE)="N/A",0,VLOOKUP($A40,'Ex Post LI &amp; Eligibility Stats'!$A$6:$N$18,P$27,FALSE)*N40/1000))</f>
        <v/>
      </c>
      <c r="Q40" s="313"/>
      <c r="R40" s="313" t="str">
        <f>IF(Q40="","",IF(VLOOKUP($A40, 'Ex Ante LI &amp; Eligibility Stats'!$A$6:$N$18,R$27,FALSE)="N/A",0,VLOOKUP($A40, 'Ex Ante LI &amp; Eligibility Stats'!$A$6:$N$18,R$27,FALSE)*Q40/1000))</f>
        <v/>
      </c>
      <c r="S40" s="286" t="str">
        <f>IF(Q40="","",IF(VLOOKUP($A40,'Ex Post LI &amp; Eligibility Stats'!$A$6:$N$18,S$27,FALSE)="N/A",0,VLOOKUP($A40,'Ex Post LI &amp; Eligibility Stats'!$A$6:$N$18,S$27,FALSE)*Q40/1000))</f>
        <v/>
      </c>
      <c r="T40" s="750"/>
    </row>
    <row r="41" spans="1:20" s="562" customFormat="1" ht="13.5" customHeight="1">
      <c r="A41" s="567" t="s">
        <v>302</v>
      </c>
      <c r="B41" s="578" t="s">
        <v>18</v>
      </c>
      <c r="C41" s="571" t="s">
        <v>18</v>
      </c>
      <c r="D41" s="572" t="s">
        <v>18</v>
      </c>
      <c r="E41" s="571" t="s">
        <v>18</v>
      </c>
      <c r="F41" s="571" t="s">
        <v>18</v>
      </c>
      <c r="G41" s="572" t="s">
        <v>18</v>
      </c>
      <c r="H41" s="571" t="s">
        <v>18</v>
      </c>
      <c r="I41" s="571" t="s">
        <v>18</v>
      </c>
      <c r="J41" s="572" t="s">
        <v>18</v>
      </c>
      <c r="K41" s="571" t="s">
        <v>18</v>
      </c>
      <c r="L41" s="571" t="s">
        <v>18</v>
      </c>
      <c r="M41" s="572" t="s">
        <v>18</v>
      </c>
      <c r="N41" s="571" t="s">
        <v>18</v>
      </c>
      <c r="O41" s="571" t="s">
        <v>18</v>
      </c>
      <c r="P41" s="572" t="s">
        <v>18</v>
      </c>
      <c r="Q41" s="571" t="s">
        <v>18</v>
      </c>
      <c r="R41" s="571" t="s">
        <v>18</v>
      </c>
      <c r="S41" s="572" t="s">
        <v>18</v>
      </c>
      <c r="T41" s="565" t="s">
        <v>18</v>
      </c>
    </row>
    <row r="42" spans="1:20" ht="13.5" customHeight="1">
      <c r="A42" s="566" t="s">
        <v>26</v>
      </c>
      <c r="B42" s="576"/>
      <c r="C42" s="313" t="str">
        <f>IF(B42="","",IF(VLOOKUP($A42, 'Ex Ante LI &amp; Eligibility Stats'!$A$6:$N$18,C$27,FALSE)="N/A",0,VLOOKUP($A42, 'Ex Ante LI &amp; Eligibility Stats'!$A$6:$N$18,C$27,FALSE)*B42/1000))</f>
        <v/>
      </c>
      <c r="D42" s="286" t="str">
        <f>IF(B42="","",IF(VLOOKUP($A42,'Ex Post LI &amp; Eligibility Stats'!$A$6:$N$18,D$27,FALSE)="N/A",0,VLOOKUP($A42,'Ex Post LI &amp; Eligibility Stats'!$A$6:$N$18,D$27,FALSE)*B42/1000))</f>
        <v/>
      </c>
      <c r="E42" s="313"/>
      <c r="F42" s="313" t="str">
        <f>IF(E42="","",IF(VLOOKUP($A42, 'Ex Ante LI &amp; Eligibility Stats'!$A$6:$N$18,F$27,FALSE)="N/A",0,VLOOKUP($A42, 'Ex Ante LI &amp; Eligibility Stats'!$A$6:$N$18,F$27,FALSE)*E42/1000))</f>
        <v/>
      </c>
      <c r="G42" s="286" t="str">
        <f>IF(E42="","",IF(VLOOKUP($A42,'Ex Post LI &amp; Eligibility Stats'!$A$6:$N$18,G$27,FALSE)="N/A",0,VLOOKUP($A42,'Ex Post LI &amp; Eligibility Stats'!$A$6:$N$18,G$27,FALSE)*E42/1000))</f>
        <v/>
      </c>
      <c r="H42" s="313"/>
      <c r="I42" s="313" t="str">
        <f>IF(H42="","",IF(VLOOKUP($A42, 'Ex Ante LI &amp; Eligibility Stats'!$A$6:$N$18,I$27,FALSE)="N/A",0,VLOOKUP($A42, 'Ex Ante LI &amp; Eligibility Stats'!$A$6:$N$18,I$27,FALSE)*H42/1000))</f>
        <v/>
      </c>
      <c r="J42" s="295" t="str">
        <f>IF(H42="","",IF(VLOOKUP($A42,'Ex Post LI &amp; Eligibility Stats'!$A$6:$N$18,J$27,FALSE)="N/A",0,VLOOKUP($A42,'Ex Post LI &amp; Eligibility Stats'!$A$6:$N$18,J$27,FALSE)*H42/1000))</f>
        <v/>
      </c>
      <c r="K42" s="313"/>
      <c r="L42" s="313" t="str">
        <f>IF(K42="","",IF(VLOOKUP($A42, 'Ex Ante LI &amp; Eligibility Stats'!$A$6:$N$18,L$27,FALSE)="N/A",0,VLOOKUP($A42, 'Ex Ante LI &amp; Eligibility Stats'!$A$6:$N$18,L$27,FALSE)*K42/1000))</f>
        <v/>
      </c>
      <c r="M42" s="286" t="str">
        <f>IF(K42="","",IF(VLOOKUP($A42,'Ex Post LI &amp; Eligibility Stats'!$A$6:$N$18,M$27,FALSE)="N/A",0,VLOOKUP($A42,'Ex Post LI &amp; Eligibility Stats'!$A$6:$N$18,M$27,FALSE)*K42/1000))</f>
        <v/>
      </c>
      <c r="N42" s="313"/>
      <c r="O42" s="313" t="str">
        <f>IF(N42="","",IF(VLOOKUP($A42, 'Ex Ante LI &amp; Eligibility Stats'!$A$6:$N$18,O$27,FALSE)="N/A",0,VLOOKUP($A42, 'Ex Ante LI &amp; Eligibility Stats'!$A$6:$N$18,O$27,FALSE)*N42/1000))</f>
        <v/>
      </c>
      <c r="P42" s="286" t="str">
        <f>IF(N42="","",IF(VLOOKUP($A42,'Ex Post LI &amp; Eligibility Stats'!$A$6:$N$18,P$27,FALSE)="N/A",0,VLOOKUP($A42,'Ex Post LI &amp; Eligibility Stats'!$A$6:$N$18,P$27,FALSE)*N42/1000))</f>
        <v/>
      </c>
      <c r="Q42" s="313"/>
      <c r="R42" s="313" t="str">
        <f>IF(Q42="","",IF(VLOOKUP($A42, 'Ex Ante LI &amp; Eligibility Stats'!$A$6:$N$18,R$27,FALSE)="N/A",0,VLOOKUP($A42, 'Ex Ante LI &amp; Eligibility Stats'!$A$6:$N$18,R$27,FALSE)*Q42/1000))</f>
        <v/>
      </c>
      <c r="S42" s="286" t="str">
        <f>IF(Q42="","",IF(VLOOKUP($A42,'Ex Post LI &amp; Eligibility Stats'!$A$6:$N$18,S$27,FALSE)="N/A",0,VLOOKUP($A42,'Ex Post LI &amp; Eligibility Stats'!$A$6:$N$18,S$27,FALSE)*Q42/1000))</f>
        <v/>
      </c>
      <c r="T42" s="281">
        <v>5890</v>
      </c>
    </row>
    <row r="43" spans="1:20" ht="13.5" customHeight="1">
      <c r="A43" s="566" t="s">
        <v>27</v>
      </c>
      <c r="B43" s="576"/>
      <c r="C43" s="313" t="str">
        <f>IF(B43="","",IF(VLOOKUP($A43, 'Ex Ante LI &amp; Eligibility Stats'!$A$6:$N$18,C$27,FALSE)="N/A",0,VLOOKUP($A43, 'Ex Ante LI &amp; Eligibility Stats'!$A$6:$N$18,C$27,FALSE)*B43/1000))</f>
        <v/>
      </c>
      <c r="D43" s="286" t="str">
        <f>IF(B43="","",IF(VLOOKUP($A43,'Ex Post LI &amp; Eligibility Stats'!$A$6:$N$18,D$27,FALSE)="N/A",0,VLOOKUP($A43,'Ex Post LI &amp; Eligibility Stats'!$A$6:$N$18,D$27,FALSE)*B43/1000))</f>
        <v/>
      </c>
      <c r="E43" s="313"/>
      <c r="F43" s="313" t="str">
        <f>IF(E43="","",IF(VLOOKUP($A43, 'Ex Ante LI &amp; Eligibility Stats'!$A$6:$N$18,F$27,FALSE)="N/A",0,VLOOKUP($A43, 'Ex Ante LI &amp; Eligibility Stats'!$A$6:$N$18,F$27,FALSE)*E43/1000))</f>
        <v/>
      </c>
      <c r="G43" s="286" t="str">
        <f>IF(E43="","",IF(VLOOKUP($A43,'Ex Post LI &amp; Eligibility Stats'!$A$6:$N$18,G$27,FALSE)="N/A",0,VLOOKUP($A43,'Ex Post LI &amp; Eligibility Stats'!$A$6:$N$18,G$27,FALSE)*E43/1000))</f>
        <v/>
      </c>
      <c r="H43" s="313"/>
      <c r="I43" s="313" t="str">
        <f>IF(H43="","",IF(VLOOKUP($A43, 'Ex Ante LI &amp; Eligibility Stats'!$A$6:$N$18,I$27,FALSE)="N/A",0,VLOOKUP($A43, 'Ex Ante LI &amp; Eligibility Stats'!$A$6:$N$18,I$27,FALSE)*H43/1000))</f>
        <v/>
      </c>
      <c r="J43" s="295" t="str">
        <f>IF(H43="","",IF(VLOOKUP($A43,'Ex Post LI &amp; Eligibility Stats'!$A$6:$N$18,J$27,FALSE)="N/A",0,VLOOKUP($A43,'Ex Post LI &amp; Eligibility Stats'!$A$6:$N$18,J$27,FALSE)*H43/1000))</f>
        <v/>
      </c>
      <c r="K43" s="313"/>
      <c r="L43" s="313" t="str">
        <f>IF(K43="","",IF(VLOOKUP($A43, 'Ex Ante LI &amp; Eligibility Stats'!$A$6:$N$18,L$27,FALSE)="N/A",0,VLOOKUP($A43, 'Ex Ante LI &amp; Eligibility Stats'!$A$6:$N$18,L$27,FALSE)*K43/1000))</f>
        <v/>
      </c>
      <c r="M43" s="286" t="str">
        <f>IF(K43="","",IF(VLOOKUP($A43,'Ex Post LI &amp; Eligibility Stats'!$A$6:$N$18,M$27,FALSE)="N/A",0,VLOOKUP($A43,'Ex Post LI &amp; Eligibility Stats'!$A$6:$N$18,M$27,FALSE)*K43/1000))</f>
        <v/>
      </c>
      <c r="N43" s="313"/>
      <c r="O43" s="313" t="str">
        <f>IF(N43="","",IF(VLOOKUP($A43, 'Ex Ante LI &amp; Eligibility Stats'!$A$6:$N$18,O$27,FALSE)="N/A",0,VLOOKUP($A43, 'Ex Ante LI &amp; Eligibility Stats'!$A$6:$N$18,O$27,FALSE)*N43/1000))</f>
        <v/>
      </c>
      <c r="P43" s="286" t="str">
        <f>IF(N43="","",IF(VLOOKUP($A43,'Ex Post LI &amp; Eligibility Stats'!$A$6:$N$18,P$27,FALSE)="N/A",0,VLOOKUP($A43,'Ex Post LI &amp; Eligibility Stats'!$A$6:$N$18,P$27,FALSE)*N43/1000))</f>
        <v/>
      </c>
      <c r="Q43" s="313"/>
      <c r="R43" s="313" t="str">
        <f>IF(Q43="","",IF(VLOOKUP($A43, 'Ex Ante LI &amp; Eligibility Stats'!$A$6:$N$18,R$27,FALSE)="N/A",0,VLOOKUP($A43, 'Ex Ante LI &amp; Eligibility Stats'!$A$6:$N$18,R$27,FALSE)*Q43/1000))</f>
        <v/>
      </c>
      <c r="S43" s="286" t="str">
        <f>IF(Q43="","",IF(VLOOKUP($A43,'Ex Post LI &amp; Eligibility Stats'!$A$6:$N$18,S$27,FALSE)="N/A",0,VLOOKUP($A43,'Ex Post LI &amp; Eligibility Stats'!$A$6:$N$18,S$27,FALSE)*Q43/1000))</f>
        <v/>
      </c>
      <c r="T43" s="281">
        <v>81268</v>
      </c>
    </row>
    <row r="44" spans="1:20" ht="13.5" customHeight="1">
      <c r="A44" s="566" t="s">
        <v>28</v>
      </c>
      <c r="B44" s="576"/>
      <c r="C44" s="313" t="str">
        <f>IF(B44="","",IF(VLOOKUP($A44, 'Ex Ante LI &amp; Eligibility Stats'!$A$6:$N$18,C$27,FALSE)="N/A",0,VLOOKUP($A44, 'Ex Ante LI &amp; Eligibility Stats'!$A$6:$N$18,C$27,FALSE)*B44/1000))</f>
        <v/>
      </c>
      <c r="D44" s="286" t="str">
        <f>IF(B44="","",IF(VLOOKUP($A44,'Ex Post LI &amp; Eligibility Stats'!$A$6:$N$18,D$27,FALSE)="N/A",0,VLOOKUP($A44,'Ex Post LI &amp; Eligibility Stats'!$A$6:$N$18,D$27,FALSE)*B44/1000))</f>
        <v/>
      </c>
      <c r="E44" s="313"/>
      <c r="F44" s="313" t="str">
        <f>IF(E44="","",IF(VLOOKUP($A44, 'Ex Ante LI &amp; Eligibility Stats'!$A$6:$N$18,F$27,FALSE)="N/A",0,VLOOKUP($A44, 'Ex Ante LI &amp; Eligibility Stats'!$A$6:$N$18,F$27,FALSE)*E44/1000))</f>
        <v/>
      </c>
      <c r="G44" s="286" t="str">
        <f>IF(E44="","",IF(VLOOKUP($A44,'Ex Post LI &amp; Eligibility Stats'!$A$6:$N$18,G$27,FALSE)="N/A",0,VLOOKUP($A44,'Ex Post LI &amp; Eligibility Stats'!$A$6:$N$18,G$27,FALSE)*E44/1000))</f>
        <v/>
      </c>
      <c r="H44" s="313"/>
      <c r="I44" s="313" t="str">
        <f>IF(H44="","",IF(VLOOKUP($A44, 'Ex Ante LI &amp; Eligibility Stats'!$A$6:$N$18,I$27,FALSE)="N/A",0,VLOOKUP($A44, 'Ex Ante LI &amp; Eligibility Stats'!$A$6:$N$18,I$27,FALSE)*H44/1000))</f>
        <v/>
      </c>
      <c r="J44" s="295" t="str">
        <f>IF(H44="","",IF(VLOOKUP($A44,'Ex Post LI &amp; Eligibility Stats'!$A$6:$N$18,J$27,FALSE)="N/A",0,VLOOKUP($A44,'Ex Post LI &amp; Eligibility Stats'!$A$6:$N$18,J$27,FALSE)*H44/1000))</f>
        <v/>
      </c>
      <c r="K44" s="313"/>
      <c r="L44" s="313" t="str">
        <f>IF(K44="","",IF(VLOOKUP($A44, 'Ex Ante LI &amp; Eligibility Stats'!$A$6:$N$18,L$27,FALSE)="N/A",0,VLOOKUP($A44, 'Ex Ante LI &amp; Eligibility Stats'!$A$6:$N$18,L$27,FALSE)*K44/1000))</f>
        <v/>
      </c>
      <c r="M44" s="286" t="str">
        <f>IF(K44="","",IF(VLOOKUP($A44,'Ex Post LI &amp; Eligibility Stats'!$A$6:$N$18,M$27,FALSE)="N/A",0,VLOOKUP($A44,'Ex Post LI &amp; Eligibility Stats'!$A$6:$N$18,M$27,FALSE)*K44/1000))</f>
        <v/>
      </c>
      <c r="N44" s="313"/>
      <c r="O44" s="313" t="str">
        <f>IF(N44="","",IF(VLOOKUP($A44, 'Ex Ante LI &amp; Eligibility Stats'!$A$6:$N$18,O$27,FALSE)="N/A",0,VLOOKUP($A44, 'Ex Ante LI &amp; Eligibility Stats'!$A$6:$N$18,O$27,FALSE)*N44/1000))</f>
        <v/>
      </c>
      <c r="P44" s="286" t="str">
        <f>IF(N44="","",IF(VLOOKUP($A44,'Ex Post LI &amp; Eligibility Stats'!$A$6:$N$18,P$27,FALSE)="N/A",0,VLOOKUP($A44,'Ex Post LI &amp; Eligibility Stats'!$A$6:$N$18,P$27,FALSE)*N44/1000))</f>
        <v/>
      </c>
      <c r="Q44" s="313"/>
      <c r="R44" s="313" t="str">
        <f>IF(Q44="","",IF(VLOOKUP($A44, 'Ex Ante LI &amp; Eligibility Stats'!$A$6:$N$18,R$27,FALSE)="N/A",0,VLOOKUP($A44, 'Ex Ante LI &amp; Eligibility Stats'!$A$6:$N$18,R$27,FALSE)*Q44/1000))</f>
        <v/>
      </c>
      <c r="S44" s="286" t="str">
        <f>IF(Q44="","",IF(VLOOKUP($A44,'Ex Post LI &amp; Eligibility Stats'!$A$6:$N$18,S$27,FALSE)="N/A",0,VLOOKUP($A44,'Ex Post LI &amp; Eligibility Stats'!$A$6:$N$18,S$27,FALSE)*Q44/1000))</f>
        <v/>
      </c>
      <c r="T44" s="281">
        <v>323351</v>
      </c>
    </row>
    <row r="45" spans="1:20" ht="14.5">
      <c r="A45" s="568" t="s">
        <v>29</v>
      </c>
      <c r="B45" s="580"/>
      <c r="C45" s="315" t="str">
        <f>IF(B45="","",IF(VLOOKUP($A45, 'Ex Ante LI &amp; Eligibility Stats'!$A$6:$N$18,C$27,FALSE)="N/A",0,VLOOKUP($A45, 'Ex Ante LI &amp; Eligibility Stats'!$A$6:$N$18,C$27,FALSE)*B45/1000))</f>
        <v/>
      </c>
      <c r="D45" s="287" t="str">
        <f>IF(B45="","",IF(VLOOKUP($A45,'Ex Post LI &amp; Eligibility Stats'!$A$6:$N$18,D$27,FALSE)="N/A",0,VLOOKUP($A45,'Ex Post LI &amp; Eligibility Stats'!$A$6:$N$18,D$27,FALSE)*B45/1000))</f>
        <v/>
      </c>
      <c r="E45" s="581"/>
      <c r="F45" s="315" t="str">
        <f>IF(E45="","",IF(VLOOKUP($A45, 'Ex Ante LI &amp; Eligibility Stats'!$A$6:$N$18,F$27,FALSE)="N/A",0,VLOOKUP($A45, 'Ex Ante LI &amp; Eligibility Stats'!$A$6:$N$18,F$27,FALSE)*E45/1000))</f>
        <v/>
      </c>
      <c r="G45" s="286" t="str">
        <f>IF(E45="","",IF(VLOOKUP($A45,'Ex Post LI &amp; Eligibility Stats'!$A$6:$N$18,G$27,FALSE)="N/A",0,VLOOKUP($A45,'Ex Post LI &amp; Eligibility Stats'!$A$6:$N$18,G$27,FALSE)*E45/1000))</f>
        <v/>
      </c>
      <c r="H45" s="581"/>
      <c r="I45" s="315" t="str">
        <f>IF(H45="","",IF(VLOOKUP($A45, 'Ex Ante LI &amp; Eligibility Stats'!$A$6:$N$18,I$27,FALSE)="N/A",0,VLOOKUP($A45, 'Ex Ante LI &amp; Eligibility Stats'!$A$6:$N$18,I$27,FALSE)*H45/1000))</f>
        <v/>
      </c>
      <c r="J45" s="297" t="str">
        <f>IF(H45="","",IF(VLOOKUP($A45,'Ex Post LI &amp; Eligibility Stats'!$A$6:$N$18,J$27,FALSE)="N/A",0,VLOOKUP($A45,'Ex Post LI &amp; Eligibility Stats'!$A$6:$N$18,J$27,FALSE)*H45/1000))</f>
        <v/>
      </c>
      <c r="K45" s="581"/>
      <c r="L45" s="315" t="str">
        <f>IF(K45="","",IF(VLOOKUP($A45, 'Ex Ante LI &amp; Eligibility Stats'!$A$6:$N$18,L$27,FALSE)="N/A",0,VLOOKUP($A45, 'Ex Ante LI &amp; Eligibility Stats'!$A$6:$N$18,L$27,FALSE)*K45/1000))</f>
        <v/>
      </c>
      <c r="M45" s="286" t="str">
        <f>IF(K45="","",IF(VLOOKUP($A45,'Ex Post LI &amp; Eligibility Stats'!$A$6:$N$18,M$27,FALSE)="N/A",0,VLOOKUP($A45,'Ex Post LI &amp; Eligibility Stats'!$A$6:$N$18,M$27,FALSE)*K45/1000))</f>
        <v/>
      </c>
      <c r="N45" s="581"/>
      <c r="O45" s="315" t="str">
        <f>IF(N45="","",IF(VLOOKUP($A45, 'Ex Ante LI &amp; Eligibility Stats'!$A$6:$N$18,O$27,FALSE)="N/A",0,VLOOKUP($A45, 'Ex Ante LI &amp; Eligibility Stats'!$A$6:$N$18,O$27,FALSE)*N45/1000))</f>
        <v/>
      </c>
      <c r="P45" s="286" t="str">
        <f>IF(N45="","",IF(VLOOKUP($A45,'Ex Post LI &amp; Eligibility Stats'!$A$6:$N$18,P$27,FALSE)="N/A",0,VLOOKUP($A45,'Ex Post LI &amp; Eligibility Stats'!$A$6:$N$18,P$27,FALSE)*N45/1000))</f>
        <v/>
      </c>
      <c r="Q45" s="581"/>
      <c r="R45" s="315" t="str">
        <f>IF(Q45="","",IF(VLOOKUP($A45, 'Ex Ante LI &amp; Eligibility Stats'!$A$6:$N$18,R$27,FALSE)="N/A",0,VLOOKUP($A45, 'Ex Ante LI &amp; Eligibility Stats'!$A$6:$N$18,R$27,FALSE)*Q45/1000))</f>
        <v/>
      </c>
      <c r="S45" s="286" t="str">
        <f>IF(Q45="","",IF(VLOOKUP($A45,'Ex Post LI &amp; Eligibility Stats'!$A$6:$N$18,S$27,FALSE)="N/A",0,VLOOKUP($A45,'Ex Post LI &amp; Eligibility Stats'!$A$6:$N$18,S$27,FALSE)*Q45/1000))</f>
        <v/>
      </c>
      <c r="T45" s="215" t="s">
        <v>30</v>
      </c>
    </row>
    <row r="46" spans="1:20" ht="13.5" thickBot="1">
      <c r="A46" s="105" t="s">
        <v>31</v>
      </c>
      <c r="B46" s="602">
        <f t="shared" ref="B46:R46" si="4">SUM(B38:B45)</f>
        <v>0</v>
      </c>
      <c r="C46" s="591">
        <f t="shared" si="4"/>
        <v>0</v>
      </c>
      <c r="D46" s="599">
        <f t="shared" si="4"/>
        <v>0</v>
      </c>
      <c r="E46" s="590">
        <f t="shared" si="4"/>
        <v>0</v>
      </c>
      <c r="F46" s="591">
        <f t="shared" si="4"/>
        <v>0</v>
      </c>
      <c r="G46" s="599">
        <f t="shared" si="4"/>
        <v>0</v>
      </c>
      <c r="H46" s="590">
        <f t="shared" si="4"/>
        <v>0</v>
      </c>
      <c r="I46" s="604">
        <f t="shared" si="4"/>
        <v>0</v>
      </c>
      <c r="J46" s="592">
        <f t="shared" si="4"/>
        <v>0</v>
      </c>
      <c r="K46" s="590">
        <f t="shared" si="4"/>
        <v>0</v>
      </c>
      <c r="L46" s="594">
        <f t="shared" si="4"/>
        <v>0</v>
      </c>
      <c r="M46" s="605">
        <f t="shared" si="4"/>
        <v>0</v>
      </c>
      <c r="N46" s="590">
        <f t="shared" si="4"/>
        <v>0</v>
      </c>
      <c r="O46" s="594">
        <f t="shared" si="4"/>
        <v>0</v>
      </c>
      <c r="P46" s="605">
        <f t="shared" si="4"/>
        <v>0</v>
      </c>
      <c r="Q46" s="590">
        <f t="shared" si="4"/>
        <v>0</v>
      </c>
      <c r="R46" s="594">
        <f t="shared" si="4"/>
        <v>0</v>
      </c>
      <c r="S46" s="606">
        <f t="shared" ref="S46" si="5">SUM(S38:S45)</f>
        <v>0</v>
      </c>
      <c r="T46" s="217"/>
    </row>
    <row r="47" spans="1:20" ht="14" thickTop="1" thickBot="1">
      <c r="A47" s="132" t="s">
        <v>32</v>
      </c>
      <c r="B47" s="607">
        <f t="shared" ref="B47:R47" si="6">+B36+B46</f>
        <v>0</v>
      </c>
      <c r="C47" s="608">
        <f t="shared" si="6"/>
        <v>0</v>
      </c>
      <c r="D47" s="596">
        <f t="shared" si="6"/>
        <v>0</v>
      </c>
      <c r="E47" s="597">
        <f t="shared" si="6"/>
        <v>0</v>
      </c>
      <c r="F47" s="597">
        <f t="shared" si="6"/>
        <v>0</v>
      </c>
      <c r="G47" s="596">
        <f t="shared" si="6"/>
        <v>0</v>
      </c>
      <c r="H47" s="597">
        <f t="shared" si="6"/>
        <v>0</v>
      </c>
      <c r="I47" s="609">
        <f t="shared" si="6"/>
        <v>0</v>
      </c>
      <c r="J47" s="596">
        <f t="shared" si="6"/>
        <v>0</v>
      </c>
      <c r="K47" s="597">
        <f t="shared" si="6"/>
        <v>0</v>
      </c>
      <c r="L47" s="610">
        <f t="shared" si="6"/>
        <v>0</v>
      </c>
      <c r="M47" s="598">
        <f t="shared" si="6"/>
        <v>0</v>
      </c>
      <c r="N47" s="597">
        <f t="shared" si="6"/>
        <v>0</v>
      </c>
      <c r="O47" s="610">
        <f t="shared" si="6"/>
        <v>0</v>
      </c>
      <c r="P47" s="598">
        <f t="shared" si="6"/>
        <v>0</v>
      </c>
      <c r="Q47" s="597">
        <f t="shared" si="6"/>
        <v>0</v>
      </c>
      <c r="R47" s="610">
        <f t="shared" si="6"/>
        <v>0</v>
      </c>
      <c r="S47" s="598">
        <f t="shared" ref="S47" si="7">+S36+S46</f>
        <v>0</v>
      </c>
      <c r="T47" s="216"/>
    </row>
    <row r="48" spans="1:20" s="110" customFormat="1" ht="32.5" customHeight="1" thickTop="1">
      <c r="A48" s="751" t="s">
        <v>300</v>
      </c>
      <c r="B48" s="751"/>
      <c r="C48" s="751"/>
      <c r="D48" s="751"/>
      <c r="E48" s="751"/>
      <c r="F48" s="751"/>
      <c r="G48" s="751"/>
      <c r="H48" s="751"/>
      <c r="I48" s="751"/>
      <c r="J48" s="751"/>
      <c r="K48" s="751"/>
      <c r="L48" s="751"/>
      <c r="M48" s="751"/>
      <c r="N48" s="751"/>
      <c r="O48" s="751"/>
      <c r="P48" s="751"/>
      <c r="Q48" s="751"/>
      <c r="R48" s="751"/>
      <c r="S48" s="751"/>
      <c r="T48" s="752"/>
    </row>
    <row r="49" spans="1:20" s="110" customFormat="1" ht="30" customHeight="1">
      <c r="A49" s="751" t="s">
        <v>301</v>
      </c>
      <c r="B49" s="751"/>
      <c r="C49" s="751"/>
      <c r="D49" s="751"/>
      <c r="E49" s="751"/>
      <c r="F49" s="751"/>
      <c r="G49" s="751"/>
      <c r="H49" s="751"/>
      <c r="I49" s="751"/>
      <c r="J49" s="751"/>
      <c r="K49" s="751"/>
      <c r="L49" s="751"/>
      <c r="M49" s="751"/>
      <c r="N49" s="751"/>
      <c r="O49" s="751"/>
      <c r="P49" s="751"/>
      <c r="Q49" s="751"/>
      <c r="R49" s="751"/>
      <c r="S49" s="751"/>
      <c r="T49" s="751"/>
    </row>
    <row r="50" spans="1:20" s="110" customFormat="1" ht="19" customHeight="1">
      <c r="A50" s="753" t="s">
        <v>317</v>
      </c>
      <c r="B50" s="754"/>
      <c r="C50" s="754"/>
      <c r="D50" s="754"/>
      <c r="E50" s="754"/>
      <c r="F50" s="754"/>
      <c r="G50" s="754"/>
      <c r="H50" s="754"/>
      <c r="I50" s="754"/>
      <c r="J50" s="754"/>
      <c r="K50" s="754"/>
      <c r="L50" s="754"/>
      <c r="M50" s="754"/>
      <c r="N50" s="754"/>
      <c r="O50" s="754"/>
      <c r="P50" s="754"/>
      <c r="Q50" s="754"/>
      <c r="R50" s="754"/>
      <c r="S50" s="754"/>
      <c r="T50" s="754"/>
    </row>
    <row r="51" spans="1:20" ht="16" customHeight="1">
      <c r="A51" s="753" t="s">
        <v>316</v>
      </c>
      <c r="B51" s="754"/>
      <c r="C51" s="754"/>
      <c r="D51" s="754"/>
      <c r="E51" s="754"/>
      <c r="F51" s="754"/>
      <c r="G51" s="754"/>
      <c r="H51" s="754"/>
      <c r="I51" s="754"/>
      <c r="J51" s="754"/>
      <c r="K51" s="754"/>
      <c r="L51" s="754"/>
      <c r="M51" s="754"/>
      <c r="N51" s="754"/>
      <c r="O51" s="754"/>
      <c r="P51" s="754"/>
      <c r="Q51" s="754"/>
      <c r="R51" s="754"/>
      <c r="S51" s="754"/>
      <c r="T51" s="754"/>
    </row>
    <row r="52" spans="1:20" s="131" customFormat="1" ht="63" customHeight="1">
      <c r="A52" s="755" t="s">
        <v>41</v>
      </c>
      <c r="B52" s="755"/>
      <c r="C52" s="755"/>
      <c r="D52" s="755"/>
      <c r="E52" s="755"/>
      <c r="F52" s="755"/>
      <c r="G52" s="755"/>
      <c r="H52" s="755"/>
      <c r="I52" s="755"/>
      <c r="J52" s="755"/>
      <c r="K52" s="755"/>
      <c r="L52" s="755"/>
      <c r="M52" s="755"/>
      <c r="N52" s="755"/>
      <c r="O52" s="755"/>
      <c r="P52" s="755"/>
      <c r="Q52" s="755"/>
      <c r="R52" s="755"/>
      <c r="S52" s="755"/>
      <c r="T52" s="756"/>
    </row>
    <row r="53" spans="1:20" ht="12.65" customHeight="1">
      <c r="A53" s="747"/>
      <c r="B53" s="748"/>
      <c r="C53" s="748"/>
      <c r="D53" s="748"/>
      <c r="E53" s="748"/>
      <c r="F53" s="748"/>
      <c r="G53" s="748"/>
      <c r="H53" s="748"/>
      <c r="I53" s="748"/>
      <c r="J53" s="748"/>
      <c r="K53" s="748"/>
      <c r="L53" s="748"/>
      <c r="M53" s="748"/>
      <c r="N53" s="748"/>
      <c r="O53" s="748"/>
      <c r="P53" s="748"/>
      <c r="Q53" s="748"/>
      <c r="R53" s="748"/>
      <c r="S53" s="748"/>
      <c r="T53" s="748"/>
    </row>
    <row r="54" spans="1:20" ht="12.65" customHeight="1">
      <c r="A54" s="747"/>
      <c r="B54" s="748"/>
      <c r="C54" s="748"/>
      <c r="D54" s="748"/>
      <c r="E54" s="748"/>
      <c r="F54" s="748"/>
      <c r="G54" s="748"/>
      <c r="H54" s="748"/>
      <c r="I54" s="748"/>
      <c r="J54" s="748"/>
      <c r="K54" s="748"/>
      <c r="L54" s="748"/>
      <c r="M54" s="748"/>
      <c r="N54" s="748"/>
      <c r="O54" s="748"/>
      <c r="P54" s="748"/>
      <c r="Q54" s="748"/>
      <c r="R54" s="748"/>
      <c r="S54" s="748"/>
      <c r="T54" s="748"/>
    </row>
    <row r="55" spans="1:20" ht="12.75" customHeight="1">
      <c r="A55" s="747"/>
      <c r="B55" s="748"/>
      <c r="C55" s="748"/>
      <c r="D55" s="748"/>
      <c r="E55" s="748"/>
      <c r="F55" s="748"/>
      <c r="G55" s="748"/>
      <c r="H55" s="748"/>
      <c r="I55" s="748"/>
      <c r="J55" s="748"/>
      <c r="K55" s="748"/>
      <c r="L55" s="748"/>
      <c r="M55" s="748"/>
      <c r="N55" s="748"/>
      <c r="O55" s="748"/>
      <c r="P55" s="748"/>
      <c r="Q55" s="748"/>
      <c r="R55" s="748"/>
      <c r="S55" s="748"/>
      <c r="T55" s="748"/>
    </row>
    <row r="56" spans="1:20">
      <c r="A56" s="757"/>
      <c r="B56" s="757"/>
      <c r="C56" s="757"/>
      <c r="D56" s="757"/>
      <c r="E56" s="757"/>
      <c r="F56" s="757"/>
      <c r="G56" s="757"/>
      <c r="H56" s="757"/>
      <c r="I56" s="757"/>
      <c r="J56" s="757"/>
      <c r="K56" s="757"/>
      <c r="L56" s="757"/>
      <c r="M56" s="757"/>
      <c r="N56" s="757"/>
      <c r="O56" s="757"/>
      <c r="P56" s="757"/>
      <c r="Q56" s="757"/>
      <c r="R56" s="757"/>
      <c r="S56" s="757"/>
      <c r="T56" s="757"/>
    </row>
  </sheetData>
  <protectedRanges>
    <protectedRange sqref="Q23" name="Range1_4"/>
    <protectedRange sqref="H9" name="Range1_1"/>
    <protectedRange sqref="H13" name="Range1_1_1"/>
    <protectedRange sqref="H12" name="Range1_1_1_1"/>
    <protectedRange sqref="H23" name="Range1_1_2"/>
    <protectedRange sqref="H21:H22" name="Range1_1_4"/>
    <protectedRange sqref="B35" name="Range1_3"/>
    <protectedRange sqref="B34" name="Range1_5"/>
    <protectedRange sqref="E13" name="Range1_1_6"/>
    <protectedRange sqref="N13" name="Range1_2"/>
  </protectedRanges>
  <mergeCells count="23">
    <mergeCell ref="A56:T56"/>
    <mergeCell ref="Q6:S6"/>
    <mergeCell ref="B6:D6"/>
    <mergeCell ref="E6:G6"/>
    <mergeCell ref="H6:J6"/>
    <mergeCell ref="K6:M6"/>
    <mergeCell ref="N6:P6"/>
    <mergeCell ref="T17:T18"/>
    <mergeCell ref="B28:D28"/>
    <mergeCell ref="E28:G28"/>
    <mergeCell ref="H28:J28"/>
    <mergeCell ref="K28:M28"/>
    <mergeCell ref="N28:P28"/>
    <mergeCell ref="Q28:S28"/>
    <mergeCell ref="A53:T53"/>
    <mergeCell ref="A54:T54"/>
    <mergeCell ref="A55:T55"/>
    <mergeCell ref="T39:T40"/>
    <mergeCell ref="A48:T48"/>
    <mergeCell ref="A49:T49"/>
    <mergeCell ref="A50:T50"/>
    <mergeCell ref="A52:T52"/>
    <mergeCell ref="A51:T51"/>
  </mergeCells>
  <printOptions horizontalCentered="1"/>
  <pageMargins left="0" right="0" top="0.74803921568627452" bottom="0.25" header="0.13" footer="0.1"/>
  <pageSetup scale="58" orientation="landscape" r:id="rId1"/>
  <headerFooter>
    <oddHeader>&amp;C&amp;"Arial,Bold"&amp;K000000Table I-1
Pacific Gas and Electric Company 
Interruptible and Price Responsive Programs
Subscription Statistics - Enrolled MW
&amp;K000000January 2017</oddHeader>
    <oddFooter>&amp;L&amp;F&amp;CPage 3 of 11&amp;R&amp;A</oddFooter>
  </headerFooter>
  <customProperties>
    <customPr name="_pios_id" r:id="rId2"/>
  </customProperties>
  <ignoredErrors>
    <ignoredError sqref="D9 D10:D14 E14 F9:S13 D17:S18 C31:S36 B36 B25 C42:S45 D39:S41 B46:S46 D20:S24 E19:S19 F14:K14 L14:S14"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2"/>
  <sheetViews>
    <sheetView showWhiteSpace="0" view="pageLayout" zoomScale="70" zoomScaleNormal="100" zoomScalePageLayoutView="70" workbookViewId="0">
      <selection activeCell="O28" sqref="O28"/>
    </sheetView>
  </sheetViews>
  <sheetFormatPr defaultColWidth="9.453125" defaultRowHeight="12.5"/>
  <cols>
    <col min="1" max="1" width="33.54296875" style="32" customWidth="1"/>
    <col min="2" max="2" width="8.453125" style="32" bestFit="1" customWidth="1"/>
    <col min="3" max="3" width="9.453125" style="32" bestFit="1" customWidth="1"/>
    <col min="4" max="8" width="7.453125" style="32" bestFit="1" customWidth="1"/>
    <col min="9" max="9" width="8.453125" style="32" bestFit="1" customWidth="1"/>
    <col min="10" max="10" width="12.1796875" style="32" bestFit="1" customWidth="1"/>
    <col min="11" max="11" width="8.54296875" style="32" bestFit="1" customWidth="1"/>
    <col min="12" max="12" width="11.1796875" style="32" bestFit="1" customWidth="1"/>
    <col min="13" max="13" width="10.81640625" style="32" bestFit="1" customWidth="1"/>
    <col min="14" max="14" width="16.1796875" style="32" customWidth="1"/>
    <col min="15" max="15" width="64.453125" style="32" customWidth="1"/>
    <col min="16" max="16" width="15" style="32" bestFit="1" customWidth="1"/>
    <col min="17" max="17" width="10.54296875" style="32" customWidth="1"/>
    <col min="18" max="18" width="9.54296875" style="32" bestFit="1" customWidth="1"/>
    <col min="19" max="19" width="11.453125" style="32" customWidth="1"/>
    <col min="20" max="20" width="9.54296875" style="32" bestFit="1" customWidth="1"/>
    <col min="21" max="21" width="10.54296875" style="32" customWidth="1"/>
    <col min="22" max="22" width="12.453125" style="32" bestFit="1" customWidth="1"/>
    <col min="23" max="23" width="12.453125" style="32" customWidth="1"/>
    <col min="24" max="24" width="9.54296875" style="32" bestFit="1" customWidth="1"/>
    <col min="25" max="25" width="11.453125" style="32" customWidth="1"/>
    <col min="26" max="26" width="11.54296875" style="32" bestFit="1" customWidth="1"/>
    <col min="27" max="27" width="11.54296875" style="32" customWidth="1"/>
    <col min="28" max="16384" width="9.453125" style="32"/>
  </cols>
  <sheetData>
    <row r="1" spans="1:15" s="93" customFormat="1" ht="17.149999999999999" customHeight="1">
      <c r="A1" s="115" t="s">
        <v>42</v>
      </c>
      <c r="B1" s="263"/>
      <c r="C1" s="263"/>
      <c r="D1" s="263"/>
      <c r="E1" s="263"/>
      <c r="F1" s="263"/>
      <c r="G1" s="263"/>
      <c r="H1" s="263"/>
      <c r="I1" s="263"/>
      <c r="J1" s="263"/>
      <c r="K1" s="263"/>
      <c r="L1" s="263"/>
      <c r="M1" s="263"/>
      <c r="N1" s="263"/>
      <c r="O1" s="263"/>
    </row>
    <row r="2" spans="1:15" s="187" customFormat="1" ht="12.75" hidden="1" customHeight="1">
      <c r="A2" s="115"/>
      <c r="B2" s="264"/>
      <c r="C2" s="264"/>
      <c r="D2" s="264"/>
      <c r="E2" s="264"/>
      <c r="F2" s="264"/>
      <c r="G2" s="264"/>
      <c r="H2" s="264"/>
      <c r="I2" s="264"/>
      <c r="J2" s="264"/>
      <c r="K2" s="264"/>
      <c r="L2" s="264"/>
      <c r="M2" s="264"/>
      <c r="N2" s="264"/>
      <c r="O2" s="264"/>
    </row>
    <row r="3" spans="1:15" s="187" customFormat="1" ht="12.75" hidden="1" customHeight="1">
      <c r="A3" s="264"/>
      <c r="B3" s="264"/>
      <c r="C3" s="264"/>
      <c r="D3" s="264"/>
      <c r="E3" s="264"/>
      <c r="F3" s="264"/>
      <c r="G3" s="264"/>
      <c r="H3" s="264"/>
      <c r="I3" s="264"/>
      <c r="J3" s="264"/>
      <c r="K3" s="264"/>
      <c r="L3" s="264"/>
      <c r="M3" s="264"/>
      <c r="N3" s="264"/>
      <c r="O3" s="264"/>
    </row>
    <row r="4" spans="1:15" s="264" customFormat="1" ht="12.75" customHeight="1">
      <c r="A4" s="771" t="s">
        <v>43</v>
      </c>
      <c r="B4" s="768" t="s">
        <v>44</v>
      </c>
      <c r="C4" s="769"/>
      <c r="D4" s="769"/>
      <c r="E4" s="769"/>
      <c r="F4" s="769"/>
      <c r="G4" s="769"/>
      <c r="H4" s="769"/>
      <c r="I4" s="769"/>
      <c r="J4" s="769"/>
      <c r="K4" s="769"/>
      <c r="L4" s="769"/>
      <c r="M4" s="770"/>
      <c r="N4" s="771" t="s">
        <v>298</v>
      </c>
      <c r="O4" s="732"/>
    </row>
    <row r="5" spans="1:15" s="264" customFormat="1" ht="37.5" customHeight="1">
      <c r="A5" s="778"/>
      <c r="B5" s="733" t="s">
        <v>5</v>
      </c>
      <c r="C5" s="733" t="s">
        <v>6</v>
      </c>
      <c r="D5" s="733" t="s">
        <v>7</v>
      </c>
      <c r="E5" s="733" t="s">
        <v>8</v>
      </c>
      <c r="F5" s="733" t="s">
        <v>9</v>
      </c>
      <c r="G5" s="733" t="s">
        <v>10</v>
      </c>
      <c r="H5" s="733" t="s">
        <v>33</v>
      </c>
      <c r="I5" s="733" t="s">
        <v>45</v>
      </c>
      <c r="J5" s="733" t="s">
        <v>46</v>
      </c>
      <c r="K5" s="733" t="s">
        <v>36</v>
      </c>
      <c r="L5" s="733" t="s">
        <v>47</v>
      </c>
      <c r="M5" s="733" t="s">
        <v>38</v>
      </c>
      <c r="N5" s="772"/>
      <c r="O5" s="261" t="s">
        <v>48</v>
      </c>
    </row>
    <row r="6" spans="1:15" s="264" customFormat="1" ht="131.5" customHeight="1">
      <c r="A6" s="734" t="s">
        <v>16</v>
      </c>
      <c r="B6" s="735">
        <v>1077.5899999999999</v>
      </c>
      <c r="C6" s="735">
        <v>1118.18</v>
      </c>
      <c r="D6" s="735">
        <v>1124.2</v>
      </c>
      <c r="E6" s="735">
        <v>1159.8499999999999</v>
      </c>
      <c r="F6" s="735">
        <v>1150.95</v>
      </c>
      <c r="G6" s="735">
        <v>1211.56</v>
      </c>
      <c r="H6" s="735">
        <v>1206.8800000000001</v>
      </c>
      <c r="I6" s="735">
        <v>1226.31</v>
      </c>
      <c r="J6" s="735">
        <v>1207.72</v>
      </c>
      <c r="K6" s="735">
        <v>1225.3599999999999</v>
      </c>
      <c r="L6" s="735">
        <v>1106.95</v>
      </c>
      <c r="M6" s="735">
        <v>1081.58</v>
      </c>
      <c r="N6" s="736">
        <v>10795</v>
      </c>
      <c r="O6" s="737" t="s">
        <v>49</v>
      </c>
    </row>
    <row r="7" spans="1:15" s="264" customFormat="1" ht="66" customHeight="1">
      <c r="A7" s="734" t="s">
        <v>17</v>
      </c>
      <c r="B7" s="735" t="s">
        <v>18</v>
      </c>
      <c r="C7" s="735" t="s">
        <v>18</v>
      </c>
      <c r="D7" s="735" t="s">
        <v>18</v>
      </c>
      <c r="E7" s="735" t="s">
        <v>18</v>
      </c>
      <c r="F7" s="735" t="s">
        <v>18</v>
      </c>
      <c r="G7" s="735" t="s">
        <v>18</v>
      </c>
      <c r="H7" s="735" t="s">
        <v>18</v>
      </c>
      <c r="I7" s="735" t="s">
        <v>18</v>
      </c>
      <c r="J7" s="735" t="s">
        <v>18</v>
      </c>
      <c r="K7" s="735" t="s">
        <v>18</v>
      </c>
      <c r="L7" s="735" t="s">
        <v>18</v>
      </c>
      <c r="M7" s="735" t="s">
        <v>18</v>
      </c>
      <c r="N7" s="736" t="s">
        <v>30</v>
      </c>
      <c r="O7" s="737" t="s">
        <v>50</v>
      </c>
    </row>
    <row r="8" spans="1:15" s="264" customFormat="1" ht="52.5" customHeight="1">
      <c r="A8" s="734" t="s">
        <v>19</v>
      </c>
      <c r="B8" s="735" t="s">
        <v>18</v>
      </c>
      <c r="C8" s="735" t="s">
        <v>18</v>
      </c>
      <c r="D8" s="735" t="s">
        <v>18</v>
      </c>
      <c r="E8" s="735" t="s">
        <v>18</v>
      </c>
      <c r="F8" s="735" t="s">
        <v>18</v>
      </c>
      <c r="G8" s="735" t="s">
        <v>18</v>
      </c>
      <c r="H8" s="735" t="s">
        <v>18</v>
      </c>
      <c r="I8" s="735" t="s">
        <v>18</v>
      </c>
      <c r="J8" s="735" t="s">
        <v>18</v>
      </c>
      <c r="K8" s="735" t="s">
        <v>18</v>
      </c>
      <c r="L8" s="735" t="s">
        <v>18</v>
      </c>
      <c r="M8" s="735" t="s">
        <v>18</v>
      </c>
      <c r="N8" s="736" t="s">
        <v>30</v>
      </c>
      <c r="O8" s="737" t="s">
        <v>51</v>
      </c>
    </row>
    <row r="9" spans="1:15" s="264" customFormat="1" ht="40" customHeight="1">
      <c r="A9" s="738" t="s">
        <v>20</v>
      </c>
      <c r="B9" s="739" t="s">
        <v>18</v>
      </c>
      <c r="C9" s="739" t="s">
        <v>18</v>
      </c>
      <c r="D9" s="739" t="s">
        <v>18</v>
      </c>
      <c r="E9" s="739" t="s">
        <v>18</v>
      </c>
      <c r="F9" s="739">
        <v>0.39</v>
      </c>
      <c r="G9" s="739">
        <v>0.62</v>
      </c>
      <c r="H9" s="739">
        <v>0.62</v>
      </c>
      <c r="I9" s="739">
        <v>0.61</v>
      </c>
      <c r="J9" s="739">
        <v>0.53</v>
      </c>
      <c r="K9" s="739">
        <v>0.3</v>
      </c>
      <c r="L9" s="739" t="s">
        <v>18</v>
      </c>
      <c r="M9" s="739" t="s">
        <v>18</v>
      </c>
      <c r="N9" s="740" t="s">
        <v>30</v>
      </c>
      <c r="O9" s="737" t="s">
        <v>52</v>
      </c>
    </row>
    <row r="10" spans="1:15" s="264" customFormat="1" ht="30.65" customHeight="1">
      <c r="A10" s="283" t="s">
        <v>21</v>
      </c>
      <c r="B10" s="739" t="s">
        <v>18</v>
      </c>
      <c r="C10" s="739" t="s">
        <v>18</v>
      </c>
      <c r="D10" s="739" t="s">
        <v>18</v>
      </c>
      <c r="E10" s="739" t="s">
        <v>18</v>
      </c>
      <c r="F10" s="739">
        <v>0.28999999999999998</v>
      </c>
      <c r="G10" s="739">
        <v>0.49</v>
      </c>
      <c r="H10" s="739">
        <v>0.52</v>
      </c>
      <c r="I10" s="739">
        <v>0.48</v>
      </c>
      <c r="J10" s="739">
        <v>0.45</v>
      </c>
      <c r="K10" s="739">
        <v>0.18</v>
      </c>
      <c r="L10" s="739" t="s">
        <v>18</v>
      </c>
      <c r="M10" s="739" t="s">
        <v>18</v>
      </c>
      <c r="N10" s="736" t="s">
        <v>30</v>
      </c>
      <c r="O10" s="737" t="s">
        <v>53</v>
      </c>
    </row>
    <row r="11" spans="1:15" s="264" customFormat="1" ht="14.5">
      <c r="A11" s="611" t="s">
        <v>312</v>
      </c>
      <c r="B11" s="612" t="s">
        <v>18</v>
      </c>
      <c r="C11" s="612" t="s">
        <v>18</v>
      </c>
      <c r="D11" s="612" t="s">
        <v>18</v>
      </c>
      <c r="E11" s="612" t="s">
        <v>18</v>
      </c>
      <c r="F11" s="612" t="s">
        <v>18</v>
      </c>
      <c r="G11" s="612" t="s">
        <v>18</v>
      </c>
      <c r="H11" s="612" t="s">
        <v>18</v>
      </c>
      <c r="I11" s="612" t="s">
        <v>18</v>
      </c>
      <c r="J11" s="612" t="s">
        <v>18</v>
      </c>
      <c r="K11" s="612" t="s">
        <v>18</v>
      </c>
      <c r="L11" s="612" t="s">
        <v>18</v>
      </c>
      <c r="M11" s="612" t="s">
        <v>18</v>
      </c>
      <c r="N11" s="612" t="s">
        <v>30</v>
      </c>
      <c r="O11" s="613" t="s">
        <v>321</v>
      </c>
    </row>
    <row r="12" spans="1:15" s="264" customFormat="1" ht="133" customHeight="1">
      <c r="A12" s="734" t="s">
        <v>24</v>
      </c>
      <c r="B12" s="735" t="s">
        <v>18</v>
      </c>
      <c r="C12" s="735" t="s">
        <v>18</v>
      </c>
      <c r="D12" s="735" t="s">
        <v>18</v>
      </c>
      <c r="E12" s="735" t="s">
        <v>18</v>
      </c>
      <c r="F12" s="735">
        <v>120.94</v>
      </c>
      <c r="G12" s="735">
        <v>120.94</v>
      </c>
      <c r="H12" s="735">
        <v>120.94</v>
      </c>
      <c r="I12" s="735">
        <v>120.94</v>
      </c>
      <c r="J12" s="735">
        <v>120.94</v>
      </c>
      <c r="K12" s="735">
        <v>120.94</v>
      </c>
      <c r="L12" s="735" t="s">
        <v>18</v>
      </c>
      <c r="M12" s="735" t="s">
        <v>18</v>
      </c>
      <c r="N12" s="773">
        <v>599649</v>
      </c>
      <c r="O12" s="737" t="s">
        <v>55</v>
      </c>
    </row>
    <row r="13" spans="1:15" s="264" customFormat="1" ht="134.15" customHeight="1">
      <c r="A13" s="734" t="s">
        <v>25</v>
      </c>
      <c r="B13" s="735" t="s">
        <v>18</v>
      </c>
      <c r="C13" s="735" t="s">
        <v>18</v>
      </c>
      <c r="D13" s="735" t="s">
        <v>18</v>
      </c>
      <c r="E13" s="735" t="s">
        <v>18</v>
      </c>
      <c r="F13" s="735">
        <v>28.05</v>
      </c>
      <c r="G13" s="735">
        <v>28.05</v>
      </c>
      <c r="H13" s="735">
        <v>28.05</v>
      </c>
      <c r="I13" s="735">
        <v>28.05</v>
      </c>
      <c r="J13" s="735">
        <v>28.05</v>
      </c>
      <c r="K13" s="735">
        <v>28.05</v>
      </c>
      <c r="L13" s="735" t="s">
        <v>18</v>
      </c>
      <c r="M13" s="735" t="s">
        <v>18</v>
      </c>
      <c r="N13" s="774"/>
      <c r="O13" s="737" t="s">
        <v>55</v>
      </c>
    </row>
    <row r="14" spans="1:15" s="438" customFormat="1" ht="14.5">
      <c r="A14" s="611" t="s">
        <v>313</v>
      </c>
      <c r="B14" s="612" t="s">
        <v>18</v>
      </c>
      <c r="C14" s="612" t="s">
        <v>18</v>
      </c>
      <c r="D14" s="612" t="s">
        <v>18</v>
      </c>
      <c r="E14" s="612" t="s">
        <v>18</v>
      </c>
      <c r="F14" s="612" t="s">
        <v>18</v>
      </c>
      <c r="G14" s="612" t="s">
        <v>18</v>
      </c>
      <c r="H14" s="612" t="s">
        <v>18</v>
      </c>
      <c r="I14" s="612" t="s">
        <v>18</v>
      </c>
      <c r="J14" s="612" t="s">
        <v>18</v>
      </c>
      <c r="K14" s="612" t="s">
        <v>18</v>
      </c>
      <c r="L14" s="612" t="s">
        <v>18</v>
      </c>
      <c r="M14" s="612" t="s">
        <v>18</v>
      </c>
      <c r="N14" s="612" t="s">
        <v>30</v>
      </c>
      <c r="O14" s="741" t="s">
        <v>318</v>
      </c>
    </row>
    <row r="15" spans="1:15" s="264" customFormat="1" ht="12.65" customHeight="1">
      <c r="A15" s="734" t="s">
        <v>26</v>
      </c>
      <c r="B15" s="735">
        <v>5.77</v>
      </c>
      <c r="C15" s="735">
        <v>5.89</v>
      </c>
      <c r="D15" s="735">
        <v>6.69</v>
      </c>
      <c r="E15" s="735">
        <v>13</v>
      </c>
      <c r="F15" s="735">
        <v>13.56</v>
      </c>
      <c r="G15" s="735">
        <v>14.15</v>
      </c>
      <c r="H15" s="735">
        <v>13.69</v>
      </c>
      <c r="I15" s="735">
        <v>14.35</v>
      </c>
      <c r="J15" s="735">
        <v>14.53</v>
      </c>
      <c r="K15" s="735">
        <v>13.44</v>
      </c>
      <c r="L15" s="735">
        <v>6.99</v>
      </c>
      <c r="M15" s="735">
        <v>5.8</v>
      </c>
      <c r="N15" s="736">
        <v>5890</v>
      </c>
      <c r="O15" s="775" t="s">
        <v>56</v>
      </c>
    </row>
    <row r="16" spans="1:15" s="264" customFormat="1">
      <c r="A16" s="742" t="s">
        <v>27</v>
      </c>
      <c r="B16" s="735">
        <v>0.05</v>
      </c>
      <c r="C16" s="735">
        <v>0.05</v>
      </c>
      <c r="D16" s="735">
        <v>0.05</v>
      </c>
      <c r="E16" s="735">
        <v>0.14000000000000001</v>
      </c>
      <c r="F16" s="735">
        <v>0.16</v>
      </c>
      <c r="G16" s="735">
        <v>0.18</v>
      </c>
      <c r="H16" s="735">
        <v>0.18</v>
      </c>
      <c r="I16" s="735">
        <v>0.18</v>
      </c>
      <c r="J16" s="735">
        <v>0.17</v>
      </c>
      <c r="K16" s="735">
        <v>0.15</v>
      </c>
      <c r="L16" s="735">
        <v>0.06</v>
      </c>
      <c r="M16" s="735">
        <v>0.05</v>
      </c>
      <c r="N16" s="268">
        <v>81268</v>
      </c>
      <c r="O16" s="776"/>
    </row>
    <row r="17" spans="1:20" s="264" customFormat="1" ht="27.75" customHeight="1">
      <c r="A17" s="742" t="s">
        <v>28</v>
      </c>
      <c r="B17" s="735">
        <v>0</v>
      </c>
      <c r="C17" s="735">
        <v>0</v>
      </c>
      <c r="D17" s="735">
        <v>0</v>
      </c>
      <c r="E17" s="735">
        <v>0.01</v>
      </c>
      <c r="F17" s="735">
        <v>0.01</v>
      </c>
      <c r="G17" s="735">
        <v>0.01</v>
      </c>
      <c r="H17" s="735">
        <v>0.01</v>
      </c>
      <c r="I17" s="735">
        <v>0.01</v>
      </c>
      <c r="J17" s="735">
        <v>0.01</v>
      </c>
      <c r="K17" s="735">
        <v>0</v>
      </c>
      <c r="L17" s="735">
        <v>0</v>
      </c>
      <c r="M17" s="735">
        <v>0</v>
      </c>
      <c r="N17" s="736">
        <v>323351</v>
      </c>
      <c r="O17" s="777"/>
    </row>
    <row r="18" spans="1:20" s="264" customFormat="1" ht="43" customHeight="1">
      <c r="A18" s="283" t="s">
        <v>29</v>
      </c>
      <c r="B18" s="735">
        <v>0.09</v>
      </c>
      <c r="C18" s="735">
        <v>0.09</v>
      </c>
      <c r="D18" s="735">
        <v>0.09</v>
      </c>
      <c r="E18" s="735">
        <v>0.09</v>
      </c>
      <c r="F18" s="735">
        <v>0.13</v>
      </c>
      <c r="G18" s="735">
        <v>0.23</v>
      </c>
      <c r="H18" s="735">
        <v>0.23</v>
      </c>
      <c r="I18" s="735">
        <v>0.24</v>
      </c>
      <c r="J18" s="735">
        <v>0.2</v>
      </c>
      <c r="K18" s="735">
        <v>0.12</v>
      </c>
      <c r="L18" s="735">
        <v>0.09</v>
      </c>
      <c r="M18" s="735">
        <v>0.09</v>
      </c>
      <c r="N18" s="736" t="s">
        <v>30</v>
      </c>
      <c r="O18" s="737" t="s">
        <v>57</v>
      </c>
    </row>
    <row r="19" spans="1:20" s="274" customFormat="1" ht="12.65" customHeight="1"/>
    <row r="20" spans="1:20" s="187" customFormat="1" ht="18" customHeight="1">
      <c r="A20" s="762" t="s">
        <v>319</v>
      </c>
      <c r="B20" s="763"/>
      <c r="C20" s="763"/>
      <c r="D20" s="763"/>
      <c r="E20" s="763"/>
      <c r="F20" s="763"/>
      <c r="G20" s="763"/>
      <c r="H20" s="763"/>
      <c r="I20" s="763"/>
      <c r="J20" s="763"/>
      <c r="K20" s="763"/>
      <c r="L20" s="763"/>
      <c r="M20" s="763"/>
      <c r="N20" s="763"/>
      <c r="O20" s="763"/>
      <c r="P20" s="763"/>
      <c r="Q20" s="763"/>
      <c r="R20" s="763"/>
      <c r="S20" s="763"/>
      <c r="T20" s="763"/>
    </row>
    <row r="21" spans="1:20" s="187" customFormat="1" ht="18" customHeight="1">
      <c r="A21" s="764" t="s">
        <v>320</v>
      </c>
      <c r="B21" s="765"/>
      <c r="C21" s="765"/>
      <c r="D21" s="765"/>
      <c r="E21" s="765"/>
      <c r="F21" s="765"/>
      <c r="G21" s="765"/>
      <c r="H21" s="765"/>
      <c r="I21" s="765"/>
      <c r="J21" s="765"/>
      <c r="K21" s="765"/>
      <c r="L21" s="765"/>
      <c r="M21" s="765"/>
      <c r="N21" s="765"/>
      <c r="O21" s="765"/>
      <c r="P21" s="764"/>
      <c r="Q21" s="766"/>
      <c r="R21" s="766"/>
      <c r="S21" s="766"/>
      <c r="T21" s="766"/>
    </row>
    <row r="22" spans="1:20" s="187" customFormat="1" ht="40" customHeight="1">
      <c r="A22" s="764" t="s">
        <v>304</v>
      </c>
      <c r="B22" s="767"/>
      <c r="C22" s="767"/>
      <c r="D22" s="767"/>
      <c r="E22" s="767"/>
      <c r="F22" s="767"/>
      <c r="G22" s="767"/>
      <c r="H22" s="767"/>
      <c r="I22" s="767"/>
      <c r="J22" s="767"/>
      <c r="K22" s="767"/>
      <c r="L22" s="767"/>
      <c r="M22" s="767"/>
      <c r="N22" s="767"/>
      <c r="O22" s="767"/>
    </row>
  </sheetData>
  <mergeCells count="9">
    <mergeCell ref="A20:T20"/>
    <mergeCell ref="A21:O21"/>
    <mergeCell ref="P21:T21"/>
    <mergeCell ref="A22:O22"/>
    <mergeCell ref="B4:M4"/>
    <mergeCell ref="N4:N5"/>
    <mergeCell ref="N12:N13"/>
    <mergeCell ref="O15:O17"/>
    <mergeCell ref="A4:A5"/>
  </mergeCells>
  <printOptions verticalCentered="1"/>
  <pageMargins left="0" right="0" top="0.68946078431372504" bottom="0.25" header="0.13" footer="0.1"/>
  <pageSetup scale="50" orientation="landscape" r:id="rId1"/>
  <headerFooter>
    <oddHeader>&amp;C&amp;"Arial,Bold"&amp;K000000
Pacific Gas and Electric Company 
Average Ex Ante Load Impact kW / Customer
January 2017</oddHeader>
    <oddFooter>&amp;L&amp;F&amp;CPage 4 of 11&amp;R&amp;A</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3"/>
  <sheetViews>
    <sheetView view="pageLayout" zoomScale="70" zoomScaleNormal="100" zoomScalePageLayoutView="70" workbookViewId="0">
      <selection activeCell="O28" sqref="O28"/>
    </sheetView>
  </sheetViews>
  <sheetFormatPr defaultColWidth="9.453125" defaultRowHeight="12.5"/>
  <cols>
    <col min="1" max="1" width="36.54296875" style="32" customWidth="1"/>
    <col min="2" max="2" width="9.453125" style="32" bestFit="1" customWidth="1"/>
    <col min="3" max="3" width="10" style="32" bestFit="1" customWidth="1"/>
    <col min="4" max="9" width="9.453125" style="32" customWidth="1"/>
    <col min="10" max="10" width="12.81640625" style="32" bestFit="1" customWidth="1"/>
    <col min="11" max="11" width="9.453125" style="32" customWidth="1"/>
    <col min="12" max="12" width="11.81640625" style="32" bestFit="1" customWidth="1"/>
    <col min="13" max="13" width="11.453125" style="32" bestFit="1" customWidth="1"/>
    <col min="14" max="14" width="15.81640625" style="32" customWidth="1"/>
    <col min="15" max="15" width="64.453125" style="91" customWidth="1"/>
    <col min="16" max="17" width="26.54296875" style="32" hidden="1" customWidth="1"/>
    <col min="18" max="18" width="46.453125" style="32" customWidth="1"/>
    <col min="19" max="19" width="10.54296875" style="32" customWidth="1"/>
    <col min="20" max="20" width="12.453125" style="32" bestFit="1" customWidth="1"/>
    <col min="21" max="21" width="12.453125" style="32" customWidth="1"/>
    <col min="22" max="22" width="9.54296875" style="32" bestFit="1" customWidth="1"/>
    <col min="23" max="23" width="11.453125" style="32" customWidth="1"/>
    <col min="24" max="24" width="11.54296875" style="32" bestFit="1" customWidth="1"/>
    <col min="25" max="25" width="11.54296875" style="32" customWidth="1"/>
    <col min="26" max="16384" width="9.453125" style="32"/>
  </cols>
  <sheetData>
    <row r="1" spans="1:15" s="93" customFormat="1" ht="16.5" customHeight="1">
      <c r="A1" s="115" t="s">
        <v>58</v>
      </c>
      <c r="B1" s="242"/>
      <c r="C1" s="153"/>
      <c r="D1" s="153"/>
      <c r="E1" s="153"/>
      <c r="F1" s="153"/>
      <c r="G1" s="153"/>
      <c r="H1" s="153"/>
      <c r="I1" s="153"/>
      <c r="J1" s="153"/>
      <c r="K1" s="153"/>
      <c r="L1" s="153"/>
      <c r="M1" s="153"/>
      <c r="N1" s="153"/>
      <c r="O1" s="153"/>
    </row>
    <row r="2" spans="1:15" ht="12.75" hidden="1" customHeight="1">
      <c r="A2" s="152"/>
      <c r="B2" s="154"/>
      <c r="C2" s="154"/>
      <c r="D2" s="154"/>
      <c r="E2" s="154"/>
      <c r="F2" s="154"/>
      <c r="G2" s="154"/>
      <c r="H2" s="154"/>
      <c r="I2" s="154"/>
      <c r="J2" s="154"/>
      <c r="K2" s="154"/>
      <c r="L2" s="154"/>
      <c r="M2" s="154"/>
      <c r="N2" s="154"/>
      <c r="O2" s="154"/>
    </row>
    <row r="3" spans="1:15" ht="12.75" hidden="1" customHeight="1">
      <c r="A3" s="154"/>
      <c r="B3" s="154"/>
      <c r="C3" s="154"/>
      <c r="D3" s="154"/>
      <c r="E3" s="154"/>
      <c r="F3" s="154"/>
      <c r="G3" s="154"/>
      <c r="H3" s="154"/>
      <c r="I3" s="154"/>
      <c r="J3" s="154"/>
      <c r="K3" s="154"/>
      <c r="L3" s="154"/>
      <c r="M3" s="154"/>
      <c r="N3" s="154"/>
      <c r="O3" s="154"/>
    </row>
    <row r="4" spans="1:15" s="264" customFormat="1" ht="12.75" customHeight="1">
      <c r="A4" s="787" t="s">
        <v>43</v>
      </c>
      <c r="B4" s="784" t="s">
        <v>59</v>
      </c>
      <c r="C4" s="785"/>
      <c r="D4" s="785"/>
      <c r="E4" s="785"/>
      <c r="F4" s="785"/>
      <c r="G4" s="785"/>
      <c r="H4" s="785"/>
      <c r="I4" s="785"/>
      <c r="J4" s="785"/>
      <c r="K4" s="785"/>
      <c r="L4" s="785"/>
      <c r="M4" s="786"/>
      <c r="N4" s="771" t="s">
        <v>298</v>
      </c>
      <c r="O4" s="259"/>
    </row>
    <row r="5" spans="1:15" s="263" customFormat="1" ht="42.75" customHeight="1">
      <c r="A5" s="788"/>
      <c r="B5" s="260" t="s">
        <v>5</v>
      </c>
      <c r="C5" s="260" t="s">
        <v>6</v>
      </c>
      <c r="D5" s="260" t="s">
        <v>7</v>
      </c>
      <c r="E5" s="260" t="s">
        <v>8</v>
      </c>
      <c r="F5" s="260" t="s">
        <v>9</v>
      </c>
      <c r="G5" s="260" t="s">
        <v>10</v>
      </c>
      <c r="H5" s="260" t="s">
        <v>33</v>
      </c>
      <c r="I5" s="260" t="s">
        <v>45</v>
      </c>
      <c r="J5" s="260" t="s">
        <v>46</v>
      </c>
      <c r="K5" s="260" t="s">
        <v>36</v>
      </c>
      <c r="L5" s="260" t="s">
        <v>47</v>
      </c>
      <c r="M5" s="260" t="s">
        <v>38</v>
      </c>
      <c r="N5" s="772"/>
      <c r="O5" s="261" t="s">
        <v>48</v>
      </c>
    </row>
    <row r="6" spans="1:15" s="273" customFormat="1" ht="27.75" customHeight="1">
      <c r="A6" s="265" t="s">
        <v>16</v>
      </c>
      <c r="B6" s="272">
        <v>1206.9000000000001</v>
      </c>
      <c r="C6" s="272">
        <v>1206.9000000000001</v>
      </c>
      <c r="D6" s="272">
        <v>1206.9000000000001</v>
      </c>
      <c r="E6" s="272">
        <v>1206.9000000000001</v>
      </c>
      <c r="F6" s="272">
        <v>1206.9000000000001</v>
      </c>
      <c r="G6" s="272">
        <v>1206.9000000000001</v>
      </c>
      <c r="H6" s="272">
        <v>1206.9000000000001</v>
      </c>
      <c r="I6" s="272">
        <v>1206.9000000000001</v>
      </c>
      <c r="J6" s="272">
        <v>1206.9000000000001</v>
      </c>
      <c r="K6" s="272">
        <v>1206.9000000000001</v>
      </c>
      <c r="L6" s="272">
        <v>1206.9000000000001</v>
      </c>
      <c r="M6" s="272">
        <v>1206.9000000000001</v>
      </c>
      <c r="N6" s="266"/>
      <c r="O6" s="271" t="s">
        <v>60</v>
      </c>
    </row>
    <row r="7" spans="1:15" s="274" customFormat="1" ht="67.5" customHeight="1">
      <c r="A7" s="265" t="s">
        <v>17</v>
      </c>
      <c r="B7" s="267" t="s">
        <v>18</v>
      </c>
      <c r="C7" s="267" t="s">
        <v>18</v>
      </c>
      <c r="D7" s="267" t="s">
        <v>18</v>
      </c>
      <c r="E7" s="267" t="s">
        <v>18</v>
      </c>
      <c r="F7" s="267" t="s">
        <v>18</v>
      </c>
      <c r="G7" s="267" t="s">
        <v>18</v>
      </c>
      <c r="H7" s="267" t="s">
        <v>18</v>
      </c>
      <c r="I7" s="267" t="s">
        <v>18</v>
      </c>
      <c r="J7" s="267" t="s">
        <v>18</v>
      </c>
      <c r="K7" s="267" t="s">
        <v>18</v>
      </c>
      <c r="L7" s="267" t="s">
        <v>18</v>
      </c>
      <c r="M7" s="267" t="s">
        <v>18</v>
      </c>
      <c r="N7" s="266" t="s">
        <v>30</v>
      </c>
      <c r="O7" s="262" t="s">
        <v>50</v>
      </c>
    </row>
    <row r="8" spans="1:15" s="274" customFormat="1" ht="54" customHeight="1">
      <c r="A8" s="265" t="s">
        <v>19</v>
      </c>
      <c r="B8" s="272" t="s">
        <v>18</v>
      </c>
      <c r="C8" s="272" t="s">
        <v>18</v>
      </c>
      <c r="D8" s="272" t="s">
        <v>18</v>
      </c>
      <c r="E8" s="272" t="s">
        <v>18</v>
      </c>
      <c r="F8" s="272" t="s">
        <v>18</v>
      </c>
      <c r="G8" s="272" t="s">
        <v>18</v>
      </c>
      <c r="H8" s="272" t="s">
        <v>18</v>
      </c>
      <c r="I8" s="272" t="s">
        <v>18</v>
      </c>
      <c r="J8" s="272" t="s">
        <v>18</v>
      </c>
      <c r="K8" s="272" t="s">
        <v>18</v>
      </c>
      <c r="L8" s="272" t="s">
        <v>18</v>
      </c>
      <c r="M8" s="272" t="s">
        <v>18</v>
      </c>
      <c r="N8" s="266" t="s">
        <v>30</v>
      </c>
      <c r="O8" s="262" t="s">
        <v>51</v>
      </c>
    </row>
    <row r="9" spans="1:15" s="274" customFormat="1" ht="39" customHeight="1">
      <c r="A9" s="282" t="s">
        <v>20</v>
      </c>
      <c r="B9" s="272">
        <v>0.28999999999999998</v>
      </c>
      <c r="C9" s="272">
        <v>0.28999999999999998</v>
      </c>
      <c r="D9" s="272">
        <v>0.28999999999999998</v>
      </c>
      <c r="E9" s="272">
        <v>0.28999999999999998</v>
      </c>
      <c r="F9" s="272">
        <v>0.28999999999999998</v>
      </c>
      <c r="G9" s="272">
        <v>0.28999999999999998</v>
      </c>
      <c r="H9" s="272">
        <v>0.28999999999999998</v>
      </c>
      <c r="I9" s="272">
        <v>0.28999999999999998</v>
      </c>
      <c r="J9" s="272">
        <v>0.28999999999999998</v>
      </c>
      <c r="K9" s="272">
        <v>0.28999999999999998</v>
      </c>
      <c r="L9" s="272">
        <v>0.28999999999999998</v>
      </c>
      <c r="M9" s="272">
        <v>0.28999999999999998</v>
      </c>
      <c r="N9" s="298" t="s">
        <v>30</v>
      </c>
      <c r="O9" s="262" t="s">
        <v>52</v>
      </c>
    </row>
    <row r="10" spans="1:15" s="274" customFormat="1" ht="29.5" customHeight="1">
      <c r="A10" s="283" t="s">
        <v>21</v>
      </c>
      <c r="B10" s="272">
        <v>0.46</v>
      </c>
      <c r="C10" s="272">
        <v>0.46</v>
      </c>
      <c r="D10" s="272">
        <v>0.46</v>
      </c>
      <c r="E10" s="272">
        <v>0.46</v>
      </c>
      <c r="F10" s="272">
        <v>0.46</v>
      </c>
      <c r="G10" s="272">
        <v>0.46</v>
      </c>
      <c r="H10" s="272">
        <v>0.46</v>
      </c>
      <c r="I10" s="272">
        <v>0.46</v>
      </c>
      <c r="J10" s="272">
        <v>0.46</v>
      </c>
      <c r="K10" s="272">
        <v>0.46</v>
      </c>
      <c r="L10" s="272">
        <v>0.46</v>
      </c>
      <c r="M10" s="272">
        <v>0.46</v>
      </c>
      <c r="N10" s="266" t="s">
        <v>30</v>
      </c>
      <c r="O10" s="262" t="s">
        <v>53</v>
      </c>
    </row>
    <row r="11" spans="1:15" s="274" customFormat="1" ht="14.5">
      <c r="A11" s="611" t="s">
        <v>312</v>
      </c>
      <c r="B11" s="612" t="s">
        <v>18</v>
      </c>
      <c r="C11" s="612" t="s">
        <v>18</v>
      </c>
      <c r="D11" s="612" t="s">
        <v>18</v>
      </c>
      <c r="E11" s="612" t="s">
        <v>18</v>
      </c>
      <c r="F11" s="612" t="s">
        <v>18</v>
      </c>
      <c r="G11" s="612" t="s">
        <v>18</v>
      </c>
      <c r="H11" s="612" t="s">
        <v>18</v>
      </c>
      <c r="I11" s="612" t="s">
        <v>18</v>
      </c>
      <c r="J11" s="612" t="s">
        <v>18</v>
      </c>
      <c r="K11" s="612" t="s">
        <v>18</v>
      </c>
      <c r="L11" s="612" t="s">
        <v>18</v>
      </c>
      <c r="M11" s="612" t="s">
        <v>18</v>
      </c>
      <c r="N11" s="612" t="s">
        <v>30</v>
      </c>
      <c r="O11" s="613" t="s">
        <v>321</v>
      </c>
    </row>
    <row r="12" spans="1:15" s="274" customFormat="1" ht="53.25" customHeight="1">
      <c r="A12" s="265" t="s">
        <v>24</v>
      </c>
      <c r="B12" s="272">
        <v>79.7</v>
      </c>
      <c r="C12" s="272">
        <v>79.7</v>
      </c>
      <c r="D12" s="272">
        <v>79.7</v>
      </c>
      <c r="E12" s="272">
        <v>79.7</v>
      </c>
      <c r="F12" s="272">
        <v>79.7</v>
      </c>
      <c r="G12" s="272">
        <v>79.7</v>
      </c>
      <c r="H12" s="272">
        <v>79.7</v>
      </c>
      <c r="I12" s="272">
        <v>79.7</v>
      </c>
      <c r="J12" s="272">
        <v>79.7</v>
      </c>
      <c r="K12" s="272">
        <v>79.7</v>
      </c>
      <c r="L12" s="272">
        <v>79.7</v>
      </c>
      <c r="M12" s="272">
        <v>79.7</v>
      </c>
      <c r="N12" s="783">
        <v>599649</v>
      </c>
      <c r="O12" s="262" t="s">
        <v>54</v>
      </c>
    </row>
    <row r="13" spans="1:15" s="274" customFormat="1" ht="54" customHeight="1">
      <c r="A13" s="265" t="s">
        <v>25</v>
      </c>
      <c r="B13" s="272">
        <v>34.700000000000003</v>
      </c>
      <c r="C13" s="272">
        <v>34.700000000000003</v>
      </c>
      <c r="D13" s="272">
        <v>34.700000000000003</v>
      </c>
      <c r="E13" s="272">
        <v>34.700000000000003</v>
      </c>
      <c r="F13" s="272">
        <v>34.700000000000003</v>
      </c>
      <c r="G13" s="272">
        <v>34.700000000000003</v>
      </c>
      <c r="H13" s="272">
        <v>34.700000000000003</v>
      </c>
      <c r="I13" s="272">
        <v>34.700000000000003</v>
      </c>
      <c r="J13" s="272">
        <v>34.700000000000003</v>
      </c>
      <c r="K13" s="272">
        <v>34.700000000000003</v>
      </c>
      <c r="L13" s="272">
        <v>34.700000000000003</v>
      </c>
      <c r="M13" s="272">
        <v>34.700000000000003</v>
      </c>
      <c r="N13" s="774"/>
      <c r="O13" s="262" t="s">
        <v>54</v>
      </c>
    </row>
    <row r="14" spans="1:15" s="274" customFormat="1" ht="14.5">
      <c r="A14" s="611" t="s">
        <v>322</v>
      </c>
      <c r="B14" s="612" t="s">
        <v>18</v>
      </c>
      <c r="C14" s="612" t="s">
        <v>18</v>
      </c>
      <c r="D14" s="612" t="s">
        <v>18</v>
      </c>
      <c r="E14" s="612" t="s">
        <v>18</v>
      </c>
      <c r="F14" s="612" t="s">
        <v>18</v>
      </c>
      <c r="G14" s="612" t="s">
        <v>18</v>
      </c>
      <c r="H14" s="612" t="s">
        <v>18</v>
      </c>
      <c r="I14" s="612" t="s">
        <v>18</v>
      </c>
      <c r="J14" s="612" t="s">
        <v>18</v>
      </c>
      <c r="K14" s="612" t="s">
        <v>18</v>
      </c>
      <c r="L14" s="612" t="s">
        <v>18</v>
      </c>
      <c r="M14" s="612" t="s">
        <v>18</v>
      </c>
      <c r="N14" s="612" t="s">
        <v>30</v>
      </c>
      <c r="O14" s="613" t="s">
        <v>321</v>
      </c>
    </row>
    <row r="15" spans="1:15" s="273" customFormat="1" ht="15" customHeight="1">
      <c r="A15" s="265" t="s">
        <v>26</v>
      </c>
      <c r="B15" s="272">
        <v>14.2</v>
      </c>
      <c r="C15" s="272">
        <v>14.2</v>
      </c>
      <c r="D15" s="272">
        <v>14.2</v>
      </c>
      <c r="E15" s="272">
        <v>14.2</v>
      </c>
      <c r="F15" s="272">
        <v>14.2</v>
      </c>
      <c r="G15" s="272">
        <v>14.2</v>
      </c>
      <c r="H15" s="272">
        <v>14.2</v>
      </c>
      <c r="I15" s="272">
        <v>14.2</v>
      </c>
      <c r="J15" s="272">
        <v>14.2</v>
      </c>
      <c r="K15" s="272">
        <v>14.2</v>
      </c>
      <c r="L15" s="272">
        <v>14.2</v>
      </c>
      <c r="M15" s="272">
        <v>14.2</v>
      </c>
      <c r="N15" s="275">
        <v>5890</v>
      </c>
      <c r="O15" s="781" t="s">
        <v>56</v>
      </c>
    </row>
    <row r="16" spans="1:15" s="273" customFormat="1" ht="19.5" customHeight="1">
      <c r="A16" s="269" t="s">
        <v>27</v>
      </c>
      <c r="B16" s="272">
        <v>0.23</v>
      </c>
      <c r="C16" s="272">
        <v>0.23</v>
      </c>
      <c r="D16" s="272">
        <v>0.23</v>
      </c>
      <c r="E16" s="272">
        <v>0.23</v>
      </c>
      <c r="F16" s="272">
        <v>0.23</v>
      </c>
      <c r="G16" s="272">
        <v>0.23</v>
      </c>
      <c r="H16" s="272">
        <v>0.23</v>
      </c>
      <c r="I16" s="272">
        <v>0.23</v>
      </c>
      <c r="J16" s="272">
        <v>0.23</v>
      </c>
      <c r="K16" s="272">
        <v>0.23</v>
      </c>
      <c r="L16" s="272">
        <v>0.23</v>
      </c>
      <c r="M16" s="272">
        <v>0.23</v>
      </c>
      <c r="N16" s="276">
        <v>81268</v>
      </c>
      <c r="O16" s="782"/>
    </row>
    <row r="17" spans="1:20" s="273" customFormat="1" ht="18" customHeight="1">
      <c r="A17" s="269" t="s">
        <v>28</v>
      </c>
      <c r="B17" s="272">
        <v>0.01</v>
      </c>
      <c r="C17" s="272">
        <v>0.01</v>
      </c>
      <c r="D17" s="272">
        <v>0.01</v>
      </c>
      <c r="E17" s="272">
        <v>0.01</v>
      </c>
      <c r="F17" s="272">
        <v>0.01</v>
      </c>
      <c r="G17" s="272">
        <v>0.01</v>
      </c>
      <c r="H17" s="272">
        <v>0.01</v>
      </c>
      <c r="I17" s="272">
        <v>0.01</v>
      </c>
      <c r="J17" s="272">
        <v>0.01</v>
      </c>
      <c r="K17" s="272">
        <v>0.01</v>
      </c>
      <c r="L17" s="272">
        <v>0.01</v>
      </c>
      <c r="M17" s="272">
        <v>0.01</v>
      </c>
      <c r="N17" s="276">
        <v>323351</v>
      </c>
      <c r="O17" s="777"/>
    </row>
    <row r="18" spans="1:20" s="274" customFormat="1" ht="40.5" customHeight="1">
      <c r="A18" s="283" t="s">
        <v>29</v>
      </c>
      <c r="B18" s="272">
        <v>0.31</v>
      </c>
      <c r="C18" s="272">
        <v>0.31</v>
      </c>
      <c r="D18" s="272">
        <v>0.31</v>
      </c>
      <c r="E18" s="272">
        <v>0.31</v>
      </c>
      <c r="F18" s="272">
        <v>0.31</v>
      </c>
      <c r="G18" s="272">
        <v>0.31</v>
      </c>
      <c r="H18" s="272">
        <v>0.31</v>
      </c>
      <c r="I18" s="272">
        <v>0.31</v>
      </c>
      <c r="J18" s="272">
        <v>0.31</v>
      </c>
      <c r="K18" s="272">
        <v>0.31</v>
      </c>
      <c r="L18" s="272">
        <v>0.31</v>
      </c>
      <c r="M18" s="272">
        <v>0.31</v>
      </c>
      <c r="N18" s="266" t="s">
        <v>30</v>
      </c>
      <c r="O18" s="262" t="s">
        <v>57</v>
      </c>
    </row>
    <row r="19" spans="1:20" s="274" customFormat="1" ht="12.65" customHeight="1">
      <c r="A19" s="585"/>
      <c r="B19" s="585"/>
      <c r="C19" s="585"/>
      <c r="D19" s="585"/>
      <c r="E19" s="585"/>
      <c r="F19" s="585"/>
      <c r="G19" s="585"/>
      <c r="H19" s="585"/>
      <c r="I19" s="585"/>
      <c r="J19" s="585"/>
      <c r="K19" s="585"/>
      <c r="L19" s="585"/>
      <c r="M19" s="585"/>
      <c r="N19" s="585"/>
      <c r="O19" s="585"/>
      <c r="P19" s="585"/>
      <c r="Q19" s="585"/>
      <c r="R19" s="585"/>
      <c r="S19" s="585"/>
      <c r="T19" s="585"/>
    </row>
    <row r="20" spans="1:20" s="270" customFormat="1" ht="12.65" customHeight="1">
      <c r="A20" s="762" t="s">
        <v>319</v>
      </c>
      <c r="B20" s="763"/>
      <c r="C20" s="763"/>
      <c r="D20" s="763"/>
      <c r="E20" s="763"/>
      <c r="F20" s="763"/>
      <c r="G20" s="763"/>
      <c r="H20" s="763"/>
      <c r="I20" s="763"/>
      <c r="J20" s="763"/>
      <c r="K20" s="763"/>
      <c r="L20" s="763"/>
      <c r="M20" s="763"/>
      <c r="N20" s="763"/>
      <c r="O20" s="763"/>
      <c r="P20" s="763"/>
      <c r="Q20" s="763"/>
      <c r="R20" s="763"/>
      <c r="S20" s="763"/>
      <c r="T20" s="763"/>
    </row>
    <row r="21" spans="1:20" s="114" customFormat="1" ht="18.75" customHeight="1">
      <c r="A21" s="762" t="s">
        <v>320</v>
      </c>
      <c r="B21" s="763"/>
      <c r="C21" s="763"/>
      <c r="D21" s="763"/>
      <c r="E21" s="763"/>
      <c r="F21" s="763"/>
      <c r="G21" s="763"/>
      <c r="H21" s="763"/>
      <c r="I21" s="763"/>
      <c r="J21" s="763"/>
      <c r="K21" s="763"/>
      <c r="L21" s="763"/>
      <c r="M21" s="763"/>
      <c r="N21" s="763"/>
      <c r="O21" s="763"/>
      <c r="P21" s="763"/>
      <c r="Q21" s="763"/>
      <c r="R21" s="763"/>
      <c r="S21" s="763"/>
      <c r="T21" s="763"/>
    </row>
    <row r="22" spans="1:20" ht="52" customHeight="1">
      <c r="A22" s="764" t="s">
        <v>305</v>
      </c>
      <c r="B22" s="765"/>
      <c r="C22" s="765"/>
      <c r="D22" s="765"/>
      <c r="E22" s="765"/>
      <c r="F22" s="765"/>
      <c r="G22" s="765"/>
      <c r="H22" s="765"/>
      <c r="I22" s="765"/>
      <c r="J22" s="765"/>
      <c r="K22" s="765"/>
      <c r="L22" s="765"/>
      <c r="M22" s="765"/>
      <c r="N22" s="765"/>
      <c r="O22" s="765"/>
      <c r="P22" s="187"/>
      <c r="Q22" s="187"/>
      <c r="R22" s="187"/>
      <c r="S22" s="187"/>
      <c r="T22" s="187"/>
    </row>
    <row r="23" spans="1:20">
      <c r="A23" s="779" t="s">
        <v>2</v>
      </c>
      <c r="B23" s="780"/>
      <c r="C23" s="780"/>
      <c r="D23" s="780"/>
      <c r="E23" s="780"/>
      <c r="F23" s="780"/>
      <c r="G23" s="780"/>
      <c r="H23" s="780"/>
      <c r="I23" s="780"/>
      <c r="J23" s="780"/>
      <c r="K23" s="780"/>
      <c r="L23" s="780"/>
      <c r="M23" s="780"/>
      <c r="N23" s="780"/>
      <c r="O23" s="780"/>
      <c r="P23" s="780"/>
      <c r="Q23" s="780"/>
      <c r="R23" s="780"/>
      <c r="S23" s="780"/>
      <c r="T23" s="780"/>
    </row>
  </sheetData>
  <mergeCells count="9">
    <mergeCell ref="A23:T23"/>
    <mergeCell ref="N4:N5"/>
    <mergeCell ref="O15:O17"/>
    <mergeCell ref="N12:N13"/>
    <mergeCell ref="B4:M4"/>
    <mergeCell ref="A4:A5"/>
    <mergeCell ref="A21:T21"/>
    <mergeCell ref="A20:T20"/>
    <mergeCell ref="A22:O22"/>
  </mergeCells>
  <pageMargins left="0" right="0" top="0.6875" bottom="0.25" header="0.13" footer="0.1"/>
  <pageSetup scale="45" orientation="landscape" r:id="rId1"/>
  <headerFooter>
    <oddHeader>&amp;C&amp;"Arial,Bold"&amp;K000000
Pacific Gas and Electric Company 
Average ExPost Load Impact kW / Customer
January 2017</oddHeader>
    <oddFooter>&amp;L&amp;F&amp;CPage 5 of 11&amp;R&amp;A</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5"/>
  <sheetViews>
    <sheetView view="pageLayout" zoomScale="70" zoomScaleNormal="70" zoomScalePageLayoutView="70" workbookViewId="0">
      <selection activeCell="O28" sqref="O28"/>
    </sheetView>
  </sheetViews>
  <sheetFormatPr defaultColWidth="9.453125" defaultRowHeight="11.5"/>
  <cols>
    <col min="1" max="1" width="35.54296875" style="5" customWidth="1"/>
    <col min="2" max="4" width="10" style="5" customWidth="1"/>
    <col min="5" max="5" width="12.54296875" style="5" customWidth="1"/>
    <col min="6" max="8" width="10" style="5" customWidth="1"/>
    <col min="9" max="9" width="12.54296875" style="5" customWidth="1"/>
    <col min="10" max="12" width="10" style="5" customWidth="1"/>
    <col min="13" max="13" width="11.54296875" style="5" customWidth="1"/>
    <col min="14" max="16" width="10" style="5" customWidth="1"/>
    <col min="17" max="17" width="12.453125" style="5" customWidth="1"/>
    <col min="18" max="20" width="10" style="5" customWidth="1"/>
    <col min="21" max="21" width="12.453125" style="5" customWidth="1"/>
    <col min="22" max="24" width="10" style="5" customWidth="1"/>
    <col min="25" max="25" width="12.453125" style="5" customWidth="1"/>
    <col min="26" max="16384" width="9.453125" style="5"/>
  </cols>
  <sheetData>
    <row r="1" spans="1:25">
      <c r="A1" s="614" t="s">
        <v>61</v>
      </c>
      <c r="B1" s="451"/>
      <c r="C1" s="451"/>
      <c r="D1" s="451"/>
      <c r="E1" s="451"/>
      <c r="F1" s="451"/>
      <c r="G1" s="451"/>
      <c r="H1" s="451"/>
      <c r="I1" s="451"/>
      <c r="J1" s="451"/>
      <c r="K1" s="451"/>
      <c r="L1" s="451"/>
      <c r="M1" s="451"/>
      <c r="N1" s="451"/>
      <c r="O1" s="451"/>
      <c r="P1" s="451"/>
      <c r="Q1" s="451"/>
      <c r="R1" s="451"/>
      <c r="S1" s="451"/>
      <c r="T1" s="451"/>
      <c r="U1" s="451"/>
      <c r="V1" s="451"/>
      <c r="W1" s="451"/>
      <c r="X1" s="451"/>
      <c r="Y1" s="615"/>
    </row>
    <row r="2" spans="1:25">
      <c r="A2" s="616"/>
      <c r="B2" s="7"/>
      <c r="C2" s="7"/>
      <c r="D2" s="7"/>
      <c r="E2" s="7"/>
      <c r="F2" s="7"/>
      <c r="G2" s="7"/>
      <c r="H2" s="7"/>
      <c r="I2" s="7"/>
      <c r="J2" s="7"/>
      <c r="K2" s="7"/>
      <c r="L2" s="7"/>
      <c r="M2" s="7"/>
      <c r="N2" s="7"/>
      <c r="O2" s="7"/>
      <c r="P2" s="7"/>
      <c r="Q2" s="7"/>
      <c r="R2" s="7"/>
      <c r="S2" s="7"/>
      <c r="T2" s="7"/>
      <c r="U2" s="7"/>
      <c r="V2" s="7"/>
      <c r="W2" s="7"/>
      <c r="X2" s="7"/>
      <c r="Y2" s="10"/>
    </row>
    <row r="3" spans="1:25">
      <c r="A3" s="617">
        <v>2017</v>
      </c>
      <c r="B3" s="789" t="s">
        <v>5</v>
      </c>
      <c r="C3" s="789"/>
      <c r="D3" s="789"/>
      <c r="E3" s="789"/>
      <c r="F3" s="789" t="s">
        <v>6</v>
      </c>
      <c r="G3" s="789"/>
      <c r="H3" s="789"/>
      <c r="I3" s="789"/>
      <c r="J3" s="789" t="s">
        <v>7</v>
      </c>
      <c r="K3" s="789"/>
      <c r="L3" s="789"/>
      <c r="M3" s="789"/>
      <c r="N3" s="789" t="s">
        <v>8</v>
      </c>
      <c r="O3" s="789"/>
      <c r="P3" s="789"/>
      <c r="Q3" s="789"/>
      <c r="R3" s="789" t="s">
        <v>9</v>
      </c>
      <c r="S3" s="789"/>
      <c r="T3" s="789"/>
      <c r="U3" s="789"/>
      <c r="V3" s="789" t="s">
        <v>10</v>
      </c>
      <c r="W3" s="789"/>
      <c r="X3" s="789"/>
      <c r="Y3" s="789"/>
    </row>
    <row r="4" spans="1:25" ht="44.25" customHeight="1">
      <c r="A4" s="617" t="s">
        <v>62</v>
      </c>
      <c r="B4" s="618" t="s">
        <v>63</v>
      </c>
      <c r="C4" s="618" t="s">
        <v>64</v>
      </c>
      <c r="D4" s="618" t="s">
        <v>65</v>
      </c>
      <c r="E4" s="618" t="s">
        <v>66</v>
      </c>
      <c r="F4" s="618" t="s">
        <v>63</v>
      </c>
      <c r="G4" s="618" t="s">
        <v>64</v>
      </c>
      <c r="H4" s="618" t="s">
        <v>65</v>
      </c>
      <c r="I4" s="618" t="s">
        <v>66</v>
      </c>
      <c r="J4" s="618" t="s">
        <v>63</v>
      </c>
      <c r="K4" s="618" t="s">
        <v>64</v>
      </c>
      <c r="L4" s="618" t="s">
        <v>65</v>
      </c>
      <c r="M4" s="618" t="s">
        <v>66</v>
      </c>
      <c r="N4" s="618" t="s">
        <v>63</v>
      </c>
      <c r="O4" s="618" t="s">
        <v>64</v>
      </c>
      <c r="P4" s="618" t="s">
        <v>65</v>
      </c>
      <c r="Q4" s="618" t="s">
        <v>66</v>
      </c>
      <c r="R4" s="618" t="s">
        <v>63</v>
      </c>
      <c r="S4" s="618" t="s">
        <v>64</v>
      </c>
      <c r="T4" s="618" t="s">
        <v>65</v>
      </c>
      <c r="U4" s="618" t="s">
        <v>66</v>
      </c>
      <c r="V4" s="618" t="s">
        <v>63</v>
      </c>
      <c r="W4" s="618" t="s">
        <v>64</v>
      </c>
      <c r="X4" s="618" t="s">
        <v>65</v>
      </c>
      <c r="Y4" s="618" t="s">
        <v>66</v>
      </c>
    </row>
    <row r="5" spans="1:25" ht="12" customHeight="1">
      <c r="A5" s="611" t="s">
        <v>330</v>
      </c>
      <c r="B5" s="619"/>
      <c r="C5" s="743">
        <v>1.2030000000000001</v>
      </c>
      <c r="D5" s="620" t="s">
        <v>18</v>
      </c>
      <c r="E5" s="620" t="s">
        <v>18</v>
      </c>
      <c r="F5" s="620" t="s">
        <v>18</v>
      </c>
      <c r="G5" s="620" t="s">
        <v>18</v>
      </c>
      <c r="H5" s="620" t="s">
        <v>18</v>
      </c>
      <c r="I5" s="620" t="s">
        <v>18</v>
      </c>
      <c r="J5" s="620" t="s">
        <v>18</v>
      </c>
      <c r="K5" s="620" t="s">
        <v>18</v>
      </c>
      <c r="L5" s="620" t="s">
        <v>18</v>
      </c>
      <c r="M5" s="620" t="s">
        <v>18</v>
      </c>
      <c r="N5" s="620" t="s">
        <v>18</v>
      </c>
      <c r="O5" s="620" t="s">
        <v>18</v>
      </c>
      <c r="P5" s="620" t="s">
        <v>18</v>
      </c>
      <c r="Q5" s="620" t="s">
        <v>18</v>
      </c>
      <c r="R5" s="620" t="s">
        <v>18</v>
      </c>
      <c r="S5" s="620" t="s">
        <v>18</v>
      </c>
      <c r="T5" s="620" t="s">
        <v>18</v>
      </c>
      <c r="U5" s="620" t="s">
        <v>18</v>
      </c>
      <c r="V5" s="620" t="s">
        <v>18</v>
      </c>
      <c r="W5" s="620" t="s">
        <v>18</v>
      </c>
      <c r="X5" s="620" t="s">
        <v>18</v>
      </c>
      <c r="Y5" s="620" t="s">
        <v>18</v>
      </c>
    </row>
    <row r="6" spans="1:25" ht="12" customHeight="1">
      <c r="A6" s="621" t="s">
        <v>24</v>
      </c>
      <c r="B6" s="619"/>
      <c r="C6" s="622">
        <v>0</v>
      </c>
      <c r="D6" s="622">
        <v>0</v>
      </c>
      <c r="E6" s="623">
        <f t="shared" ref="E6:E11" si="0">SUM(C6:D6)</f>
        <v>0</v>
      </c>
      <c r="F6" s="624"/>
      <c r="G6" s="625"/>
      <c r="H6" s="625"/>
      <c r="I6" s="626">
        <f t="shared" ref="I6:I12" si="1">SUM(G6:H6)</f>
        <v>0</v>
      </c>
      <c r="J6" s="624"/>
      <c r="K6" s="626"/>
      <c r="L6" s="626"/>
      <c r="M6" s="626">
        <f t="shared" ref="M6:M12" si="2">SUM(K6:L6)</f>
        <v>0</v>
      </c>
      <c r="N6" s="627"/>
      <c r="O6" s="628"/>
      <c r="P6" s="628"/>
      <c r="Q6" s="626">
        <f t="shared" ref="Q6:Q12" si="3">SUM(O6:P6)</f>
        <v>0</v>
      </c>
      <c r="R6" s="629"/>
      <c r="S6" s="628"/>
      <c r="T6" s="628"/>
      <c r="U6" s="626">
        <f t="shared" ref="U6:U12" si="4">SUM(S6:T6)</f>
        <v>0</v>
      </c>
      <c r="V6" s="626"/>
      <c r="W6" s="628"/>
      <c r="X6" s="628"/>
      <c r="Y6" s="626">
        <f t="shared" ref="Y6:Y12" si="5">SUM(W6:X6)</f>
        <v>0</v>
      </c>
    </row>
    <row r="7" spans="1:25" ht="12" customHeight="1">
      <c r="A7" s="621" t="s">
        <v>25</v>
      </c>
      <c r="B7" s="619"/>
      <c r="C7" s="622">
        <v>0</v>
      </c>
      <c r="D7" s="622">
        <v>0</v>
      </c>
      <c r="E7" s="623">
        <f t="shared" si="0"/>
        <v>0</v>
      </c>
      <c r="F7" s="624"/>
      <c r="G7" s="625"/>
      <c r="H7" s="625"/>
      <c r="I7" s="626">
        <f t="shared" si="1"/>
        <v>0</v>
      </c>
      <c r="J7" s="624"/>
      <c r="K7" s="626"/>
      <c r="L7" s="628"/>
      <c r="M7" s="626">
        <f t="shared" si="2"/>
        <v>0</v>
      </c>
      <c r="N7" s="626"/>
      <c r="O7" s="628"/>
      <c r="P7" s="628"/>
      <c r="Q7" s="626">
        <f t="shared" si="3"/>
        <v>0</v>
      </c>
      <c r="R7" s="626"/>
      <c r="S7" s="628"/>
      <c r="T7" s="628"/>
      <c r="U7" s="626">
        <f t="shared" si="4"/>
        <v>0</v>
      </c>
      <c r="V7" s="626"/>
      <c r="W7" s="628"/>
      <c r="X7" s="628"/>
      <c r="Y7" s="626">
        <f t="shared" si="5"/>
        <v>0</v>
      </c>
    </row>
    <row r="8" spans="1:25" ht="12" customHeight="1">
      <c r="A8" s="564" t="s">
        <v>306</v>
      </c>
      <c r="B8" s="619"/>
      <c r="C8" s="620" t="s">
        <v>18</v>
      </c>
      <c r="D8" s="620" t="s">
        <v>18</v>
      </c>
      <c r="E8" s="620" t="s">
        <v>18</v>
      </c>
      <c r="F8" s="620" t="s">
        <v>18</v>
      </c>
      <c r="G8" s="620" t="s">
        <v>18</v>
      </c>
      <c r="H8" s="620" t="s">
        <v>18</v>
      </c>
      <c r="I8" s="620" t="s">
        <v>18</v>
      </c>
      <c r="J8" s="620" t="s">
        <v>18</v>
      </c>
      <c r="K8" s="620" t="s">
        <v>18</v>
      </c>
      <c r="L8" s="620" t="s">
        <v>18</v>
      </c>
      <c r="M8" s="620" t="s">
        <v>18</v>
      </c>
      <c r="N8" s="620" t="s">
        <v>18</v>
      </c>
      <c r="O8" s="620" t="s">
        <v>18</v>
      </c>
      <c r="P8" s="620" t="s">
        <v>18</v>
      </c>
      <c r="Q8" s="620" t="s">
        <v>18</v>
      </c>
      <c r="R8" s="620" t="s">
        <v>18</v>
      </c>
      <c r="S8" s="620" t="s">
        <v>18</v>
      </c>
      <c r="T8" s="620" t="s">
        <v>18</v>
      </c>
      <c r="U8" s="620" t="s">
        <v>18</v>
      </c>
      <c r="V8" s="620" t="s">
        <v>18</v>
      </c>
      <c r="W8" s="620" t="s">
        <v>18</v>
      </c>
      <c r="X8" s="620" t="s">
        <v>18</v>
      </c>
      <c r="Y8" s="620" t="s">
        <v>18</v>
      </c>
    </row>
    <row r="9" spans="1:25" ht="12" customHeight="1">
      <c r="A9" s="621" t="s">
        <v>67</v>
      </c>
      <c r="B9" s="619"/>
      <c r="C9" s="630">
        <v>1.5649999999999999</v>
      </c>
      <c r="D9" s="622">
        <v>0</v>
      </c>
      <c r="E9" s="623">
        <f t="shared" si="0"/>
        <v>1.5649999999999999</v>
      </c>
      <c r="F9" s="624"/>
      <c r="G9" s="625"/>
      <c r="H9" s="625"/>
      <c r="I9" s="626">
        <f t="shared" si="1"/>
        <v>0</v>
      </c>
      <c r="J9" s="624"/>
      <c r="K9" s="626"/>
      <c r="L9" s="628"/>
      <c r="M9" s="626">
        <f t="shared" si="2"/>
        <v>0</v>
      </c>
      <c r="N9" s="626"/>
      <c r="O9" s="628"/>
      <c r="P9" s="628"/>
      <c r="Q9" s="626">
        <f t="shared" si="3"/>
        <v>0</v>
      </c>
      <c r="R9" s="626"/>
      <c r="S9" s="628"/>
      <c r="T9" s="628"/>
      <c r="U9" s="626">
        <f t="shared" si="4"/>
        <v>0</v>
      </c>
      <c r="V9" s="626"/>
      <c r="W9" s="628"/>
      <c r="X9" s="628"/>
      <c r="Y9" s="626">
        <f t="shared" si="5"/>
        <v>0</v>
      </c>
    </row>
    <row r="10" spans="1:25" s="7" customFormat="1">
      <c r="A10" s="621" t="s">
        <v>68</v>
      </c>
      <c r="B10" s="619"/>
      <c r="C10" s="622">
        <v>0</v>
      </c>
      <c r="D10" s="622">
        <v>0</v>
      </c>
      <c r="E10" s="623">
        <f t="shared" si="0"/>
        <v>0</v>
      </c>
      <c r="F10" s="624"/>
      <c r="G10" s="625"/>
      <c r="H10" s="625"/>
      <c r="I10" s="626">
        <f t="shared" si="1"/>
        <v>0</v>
      </c>
      <c r="J10" s="624"/>
      <c r="K10" s="626"/>
      <c r="L10" s="628"/>
      <c r="M10" s="626">
        <f t="shared" si="2"/>
        <v>0</v>
      </c>
      <c r="N10" s="626"/>
      <c r="O10" s="628"/>
      <c r="P10" s="628"/>
      <c r="Q10" s="626">
        <f t="shared" si="3"/>
        <v>0</v>
      </c>
      <c r="R10" s="626"/>
      <c r="S10" s="628"/>
      <c r="T10" s="628"/>
      <c r="U10" s="626">
        <f t="shared" si="4"/>
        <v>0</v>
      </c>
      <c r="V10" s="626"/>
      <c r="W10" s="628"/>
      <c r="X10" s="628"/>
      <c r="Y10" s="626">
        <f t="shared" si="5"/>
        <v>0</v>
      </c>
    </row>
    <row r="11" spans="1:25" s="7" customFormat="1">
      <c r="A11" s="621" t="s">
        <v>69</v>
      </c>
      <c r="B11" s="619"/>
      <c r="C11" s="622">
        <v>0</v>
      </c>
      <c r="D11" s="622">
        <v>0</v>
      </c>
      <c r="E11" s="623">
        <f t="shared" si="0"/>
        <v>0</v>
      </c>
      <c r="F11" s="626"/>
      <c r="G11" s="625"/>
      <c r="H11" s="625"/>
      <c r="I11" s="626">
        <f t="shared" si="1"/>
        <v>0</v>
      </c>
      <c r="J11" s="624"/>
      <c r="K11" s="626"/>
      <c r="L11" s="628"/>
      <c r="M11" s="626">
        <f t="shared" si="2"/>
        <v>0</v>
      </c>
      <c r="N11" s="626"/>
      <c r="O11" s="628"/>
      <c r="P11" s="628"/>
      <c r="Q11" s="626">
        <f t="shared" si="3"/>
        <v>0</v>
      </c>
      <c r="R11" s="626"/>
      <c r="S11" s="628"/>
      <c r="T11" s="628"/>
      <c r="U11" s="626">
        <f t="shared" si="4"/>
        <v>0</v>
      </c>
      <c r="V11" s="626"/>
      <c r="W11" s="628"/>
      <c r="X11" s="628"/>
      <c r="Y11" s="631">
        <f t="shared" si="5"/>
        <v>0</v>
      </c>
    </row>
    <row r="12" spans="1:25" s="7" customFormat="1">
      <c r="A12" s="621" t="s">
        <v>70</v>
      </c>
      <c r="B12" s="619"/>
      <c r="C12" s="622">
        <v>0</v>
      </c>
      <c r="D12" s="622">
        <v>0</v>
      </c>
      <c r="E12" s="623">
        <f>SUM(C12:D12)</f>
        <v>0</v>
      </c>
      <c r="F12" s="626"/>
      <c r="G12" s="625"/>
      <c r="H12" s="625"/>
      <c r="I12" s="626">
        <f t="shared" si="1"/>
        <v>0</v>
      </c>
      <c r="J12" s="624"/>
      <c r="K12" s="626"/>
      <c r="L12" s="628"/>
      <c r="M12" s="626">
        <f t="shared" si="2"/>
        <v>0</v>
      </c>
      <c r="N12" s="626"/>
      <c r="O12" s="628"/>
      <c r="P12" s="628"/>
      <c r="Q12" s="626">
        <f t="shared" si="3"/>
        <v>0</v>
      </c>
      <c r="R12" s="626"/>
      <c r="S12" s="628"/>
      <c r="T12" s="628"/>
      <c r="U12" s="626">
        <f t="shared" si="4"/>
        <v>0</v>
      </c>
      <c r="V12" s="626"/>
      <c r="W12" s="628"/>
      <c r="X12" s="628"/>
      <c r="Y12" s="631">
        <f t="shared" si="5"/>
        <v>0</v>
      </c>
    </row>
    <row r="13" spans="1:25" s="42" customFormat="1" ht="16.399999999999999" customHeight="1">
      <c r="A13" s="111" t="s">
        <v>71</v>
      </c>
      <c r="B13" s="632" t="s">
        <v>2</v>
      </c>
      <c r="C13" s="633">
        <f>SUM(C5:C12)</f>
        <v>2.7679999999999998</v>
      </c>
      <c r="D13" s="632">
        <f>SUM(D5:D12)</f>
        <v>0</v>
      </c>
      <c r="E13" s="632">
        <f>SUM(E5:E12)</f>
        <v>1.5649999999999999</v>
      </c>
      <c r="F13" s="161" t="s">
        <v>2</v>
      </c>
      <c r="G13" s="439">
        <f>SUM(G5:G12)</f>
        <v>0</v>
      </c>
      <c r="H13" s="439">
        <f>SUM(H5:H12)</f>
        <v>0</v>
      </c>
      <c r="I13" s="439">
        <f>SUM(I5:I12)</f>
        <v>0</v>
      </c>
      <c r="J13" s="161" t="s">
        <v>2</v>
      </c>
      <c r="K13" s="439">
        <f>SUM(K5:K12)</f>
        <v>0</v>
      </c>
      <c r="L13" s="439">
        <f>SUM(L5:L12)</f>
        <v>0</v>
      </c>
      <c r="M13" s="439">
        <f>SUM(M5:M12)</f>
        <v>0</v>
      </c>
      <c r="N13" s="161" t="s">
        <v>2</v>
      </c>
      <c r="O13" s="439">
        <f>SUM(O5:O12)</f>
        <v>0</v>
      </c>
      <c r="P13" s="439">
        <f>SUM(P5:P12)</f>
        <v>0</v>
      </c>
      <c r="Q13" s="439">
        <f>SUM(Q5:Q12)</f>
        <v>0</v>
      </c>
      <c r="R13" s="161" t="s">
        <v>2</v>
      </c>
      <c r="S13" s="161">
        <f>SUM(S5:S12)</f>
        <v>0</v>
      </c>
      <c r="T13" s="161">
        <f>SUM(T5:T12)</f>
        <v>0</v>
      </c>
      <c r="U13" s="161">
        <f>SUM(U5:U12)</f>
        <v>0</v>
      </c>
      <c r="V13" s="161" t="s">
        <v>2</v>
      </c>
      <c r="W13" s="161">
        <f>SUM(W5:W12)</f>
        <v>0</v>
      </c>
      <c r="X13" s="161">
        <f>SUM(X5:X12)</f>
        <v>0</v>
      </c>
      <c r="Y13" s="161">
        <f>SUM(Y5:Y12)</f>
        <v>0</v>
      </c>
    </row>
    <row r="14" spans="1:25" s="7" customFormat="1" ht="2.15" customHeight="1">
      <c r="A14" s="634"/>
      <c r="B14" s="635"/>
      <c r="C14" s="636"/>
      <c r="D14" s="636"/>
      <c r="E14" s="637"/>
      <c r="F14" s="638"/>
      <c r="G14" s="639"/>
      <c r="H14" s="639"/>
      <c r="I14" s="640"/>
      <c r="J14" s="641"/>
      <c r="K14" s="639"/>
      <c r="L14" s="642"/>
      <c r="M14" s="640"/>
      <c r="N14" s="641"/>
      <c r="O14" s="639"/>
      <c r="P14" s="642"/>
      <c r="Q14" s="640"/>
      <c r="R14" s="643"/>
      <c r="S14" s="626"/>
      <c r="T14" s="631"/>
      <c r="U14" s="644"/>
      <c r="V14" s="641"/>
      <c r="W14" s="639"/>
      <c r="X14" s="642"/>
      <c r="Y14" s="639"/>
    </row>
    <row r="15" spans="1:25" s="7" customFormat="1">
      <c r="A15" s="617" t="s">
        <v>15</v>
      </c>
      <c r="B15" s="645"/>
      <c r="C15" s="618"/>
      <c r="D15" s="618"/>
      <c r="E15" s="617"/>
      <c r="F15" s="646"/>
      <c r="G15" s="647"/>
      <c r="H15" s="648"/>
      <c r="I15" s="649"/>
      <c r="J15" s="650"/>
      <c r="K15" s="647"/>
      <c r="L15" s="648"/>
      <c r="M15" s="640"/>
      <c r="N15" s="650"/>
      <c r="O15" s="647"/>
      <c r="P15" s="648"/>
      <c r="Q15" s="640"/>
      <c r="R15" s="651"/>
      <c r="S15" s="647"/>
      <c r="T15" s="648"/>
      <c r="U15" s="640"/>
      <c r="V15" s="650"/>
      <c r="W15" s="647"/>
      <c r="X15" s="648"/>
      <c r="Y15" s="639"/>
    </row>
    <row r="16" spans="1:25">
      <c r="A16" s="621" t="s">
        <v>40</v>
      </c>
      <c r="B16" s="652"/>
      <c r="C16" s="622">
        <v>0</v>
      </c>
      <c r="D16" s="622">
        <v>0</v>
      </c>
      <c r="E16" s="653">
        <f>SUM(B16:D16)</f>
        <v>0</v>
      </c>
      <c r="F16" s="646"/>
      <c r="G16" s="622"/>
      <c r="H16" s="622"/>
      <c r="I16" s="654">
        <f>SUM(F16:H16)</f>
        <v>0</v>
      </c>
      <c r="J16" s="650"/>
      <c r="K16" s="639"/>
      <c r="L16" s="655"/>
      <c r="M16" s="626">
        <f>SUM(K16:L16)</f>
        <v>0</v>
      </c>
      <c r="N16" s="650"/>
      <c r="O16" s="655"/>
      <c r="P16" s="655"/>
      <c r="Q16" s="626">
        <f>SUM(O16:P16)</f>
        <v>0</v>
      </c>
      <c r="R16" s="651"/>
      <c r="S16" s="655"/>
      <c r="T16" s="656"/>
      <c r="U16" s="626">
        <f>SUM(S16:T16)</f>
        <v>0</v>
      </c>
      <c r="V16" s="657"/>
      <c r="W16" s="655"/>
      <c r="X16" s="655"/>
      <c r="Y16" s="631">
        <f>SUM(W16:X16)</f>
        <v>0</v>
      </c>
    </row>
    <row r="17" spans="1:25">
      <c r="A17" s="621" t="s">
        <v>17</v>
      </c>
      <c r="B17" s="652"/>
      <c r="C17" s="622">
        <v>0</v>
      </c>
      <c r="D17" s="622">
        <v>0</v>
      </c>
      <c r="E17" s="653">
        <f>SUM(B17:D17)</f>
        <v>0</v>
      </c>
      <c r="F17" s="646"/>
      <c r="G17" s="622"/>
      <c r="H17" s="622"/>
      <c r="I17" s="654">
        <f>SUM(F17:H17)</f>
        <v>0</v>
      </c>
      <c r="J17" s="650"/>
      <c r="K17" s="639"/>
      <c r="L17" s="655"/>
      <c r="M17" s="626">
        <f>SUM(K17:L17)</f>
        <v>0</v>
      </c>
      <c r="N17" s="650"/>
      <c r="O17" s="655"/>
      <c r="P17" s="655"/>
      <c r="Q17" s="626">
        <f>SUM(O17:P17)</f>
        <v>0</v>
      </c>
      <c r="R17" s="651"/>
      <c r="S17" s="655"/>
      <c r="T17" s="656"/>
      <c r="U17" s="626">
        <f>SUM(S17:T17)</f>
        <v>0</v>
      </c>
      <c r="V17" s="657"/>
      <c r="W17" s="655"/>
      <c r="X17" s="655"/>
      <c r="Y17" s="631">
        <f>SUM(W17:X17)</f>
        <v>0</v>
      </c>
    </row>
    <row r="18" spans="1:25">
      <c r="A18" s="621" t="s">
        <v>19</v>
      </c>
      <c r="B18" s="652"/>
      <c r="C18" s="622">
        <v>0</v>
      </c>
      <c r="D18" s="622">
        <v>0</v>
      </c>
      <c r="E18" s="653">
        <f>SUM(B18:D18)</f>
        <v>0</v>
      </c>
      <c r="F18" s="624"/>
      <c r="G18" s="622"/>
      <c r="H18" s="622"/>
      <c r="I18" s="654">
        <f>SUM(F18:H18)</f>
        <v>0</v>
      </c>
      <c r="J18" s="639"/>
      <c r="K18" s="639"/>
      <c r="L18" s="655"/>
      <c r="M18" s="626">
        <f>SUM(K18:L18)</f>
        <v>0</v>
      </c>
      <c r="N18" s="639"/>
      <c r="O18" s="655"/>
      <c r="P18" s="655"/>
      <c r="Q18" s="626">
        <f>SUM(O18:P18)</f>
        <v>0</v>
      </c>
      <c r="R18" s="626"/>
      <c r="S18" s="655"/>
      <c r="T18" s="656"/>
      <c r="U18" s="626">
        <f>SUM(S18:T18)</f>
        <v>0</v>
      </c>
      <c r="V18" s="657"/>
      <c r="W18" s="655"/>
      <c r="X18" s="655"/>
      <c r="Y18" s="631">
        <f>SUM(W18:X18)</f>
        <v>0</v>
      </c>
    </row>
    <row r="19" spans="1:25" s="41" customFormat="1" ht="16.399999999999999" customHeight="1">
      <c r="A19" s="634" t="s">
        <v>71</v>
      </c>
      <c r="B19" s="658" t="s">
        <v>2</v>
      </c>
      <c r="C19" s="630">
        <f t="shared" ref="C19:C21" si="6">SUM(C16:C18)</f>
        <v>0</v>
      </c>
      <c r="D19" s="658">
        <f>SUM(D16:D18)</f>
        <v>0</v>
      </c>
      <c r="E19" s="658">
        <f>SUM(E16:E18)</f>
        <v>0</v>
      </c>
      <c r="F19" s="659" t="s">
        <v>2</v>
      </c>
      <c r="G19" s="628">
        <f>SUM(G16:G18)</f>
        <v>0</v>
      </c>
      <c r="H19" s="660">
        <f>SUM(H16:H18)</f>
        <v>0</v>
      </c>
      <c r="I19" s="654">
        <f>SUM(I16:I18)</f>
        <v>0</v>
      </c>
      <c r="J19" s="631" t="s">
        <v>2</v>
      </c>
      <c r="K19" s="661">
        <f>SUM(K16:K18)</f>
        <v>0</v>
      </c>
      <c r="L19" s="661">
        <f>SUM(L16:L18)</f>
        <v>0</v>
      </c>
      <c r="M19" s="661">
        <f>SUM(M16:M18)</f>
        <v>0</v>
      </c>
      <c r="N19" s="631" t="s">
        <v>2</v>
      </c>
      <c r="O19" s="661">
        <f>SUM(O16:O18)</f>
        <v>0</v>
      </c>
      <c r="P19" s="661">
        <f>SUM(P16:P18)</f>
        <v>0</v>
      </c>
      <c r="Q19" s="661">
        <f>SUM(Q16:Q18)</f>
        <v>0</v>
      </c>
      <c r="R19" s="631" t="s">
        <v>2</v>
      </c>
      <c r="S19" s="628">
        <f>SUM(S16:S18)</f>
        <v>0</v>
      </c>
      <c r="T19" s="662">
        <f>SUM(T16:T18)</f>
        <v>0</v>
      </c>
      <c r="U19" s="661">
        <f>SUM(U16:U18)</f>
        <v>0</v>
      </c>
      <c r="V19" s="663" t="s">
        <v>2</v>
      </c>
      <c r="W19" s="662">
        <f>SUM(W16:W18)</f>
        <v>0</v>
      </c>
      <c r="X19" s="662">
        <f>SUM(X16:X18)</f>
        <v>0</v>
      </c>
      <c r="Y19" s="664">
        <f>SUM(Y16:Y18)</f>
        <v>0</v>
      </c>
    </row>
    <row r="20" spans="1:25" ht="2.15" customHeight="1">
      <c r="A20" s="634"/>
      <c r="B20" s="635"/>
      <c r="C20" s="636">
        <f t="shared" si="6"/>
        <v>0</v>
      </c>
      <c r="D20" s="636"/>
      <c r="E20" s="637"/>
      <c r="F20" s="635"/>
      <c r="G20" s="626"/>
      <c r="H20" s="631"/>
      <c r="I20" s="631"/>
      <c r="J20" s="665"/>
      <c r="K20" s="666"/>
      <c r="L20" s="631"/>
      <c r="M20" s="626"/>
      <c r="N20" s="665"/>
      <c r="O20" s="626"/>
      <c r="P20" s="631"/>
      <c r="Q20" s="626"/>
      <c r="R20" s="665"/>
      <c r="S20" s="626"/>
      <c r="T20" s="631"/>
      <c r="U20" s="626"/>
      <c r="V20" s="665"/>
      <c r="W20" s="626"/>
      <c r="X20" s="631"/>
      <c r="Y20" s="626"/>
    </row>
    <row r="21" spans="1:25" s="41" customFormat="1" ht="11.9" customHeight="1">
      <c r="A21" s="634" t="s">
        <v>66</v>
      </c>
      <c r="B21" s="635" t="s">
        <v>2</v>
      </c>
      <c r="C21" s="658">
        <f t="shared" si="6"/>
        <v>0</v>
      </c>
      <c r="D21" s="658">
        <f>SUM(D13+D19)</f>
        <v>0</v>
      </c>
      <c r="E21" s="658">
        <f>E13+E19</f>
        <v>1.5649999999999999</v>
      </c>
      <c r="F21" s="635" t="s">
        <v>2</v>
      </c>
      <c r="G21" s="626">
        <f>SUM(G13+G19)</f>
        <v>0</v>
      </c>
      <c r="H21" s="631">
        <f>SUM(H13+H19)</f>
        <v>0</v>
      </c>
      <c r="I21" s="626">
        <f>I13+I19</f>
        <v>0</v>
      </c>
      <c r="J21" s="665" t="s">
        <v>2</v>
      </c>
      <c r="K21" s="626">
        <f>SUM(K13+K19)</f>
        <v>0</v>
      </c>
      <c r="L21" s="631">
        <f>SUM(L13+L19)</f>
        <v>0</v>
      </c>
      <c r="M21" s="626">
        <f>M13+M19</f>
        <v>0</v>
      </c>
      <c r="N21" s="665" t="s">
        <v>2</v>
      </c>
      <c r="O21" s="626">
        <f>SUM(O13+O19)</f>
        <v>0</v>
      </c>
      <c r="P21" s="631">
        <f>SUM(P13+P19)</f>
        <v>0</v>
      </c>
      <c r="Q21" s="626">
        <f>Q13+Q19</f>
        <v>0</v>
      </c>
      <c r="R21" s="665" t="s">
        <v>2</v>
      </c>
      <c r="S21" s="626">
        <f>SUM(S13+S19)</f>
        <v>0</v>
      </c>
      <c r="T21" s="631">
        <f>SUM(T13+T19)</f>
        <v>0</v>
      </c>
      <c r="U21" s="626">
        <f>U13+U19</f>
        <v>0</v>
      </c>
      <c r="V21" s="665" t="s">
        <v>2</v>
      </c>
      <c r="W21" s="626">
        <f>SUM(W13+W19)</f>
        <v>0</v>
      </c>
      <c r="X21" s="631">
        <f>SUM(X13+X19)</f>
        <v>0</v>
      </c>
      <c r="Y21" s="626">
        <f>Y13+Y19</f>
        <v>0</v>
      </c>
    </row>
    <row r="22" spans="1:25" ht="3.75" customHeight="1">
      <c r="A22" s="614"/>
      <c r="B22" s="667"/>
      <c r="C22" s="668"/>
      <c r="D22" s="668"/>
      <c r="E22" s="669"/>
      <c r="F22" s="667"/>
      <c r="G22" s="670"/>
      <c r="H22" s="671"/>
      <c r="I22" s="672"/>
      <c r="J22" s="672"/>
      <c r="K22" s="670"/>
      <c r="L22" s="671"/>
      <c r="M22" s="672"/>
      <c r="N22" s="672"/>
      <c r="O22" s="670"/>
      <c r="P22" s="671"/>
      <c r="Q22" s="672"/>
      <c r="R22" s="673"/>
      <c r="S22" s="674"/>
      <c r="T22" s="675"/>
      <c r="U22" s="673"/>
      <c r="V22" s="672"/>
      <c r="W22" s="670"/>
      <c r="X22" s="671"/>
      <c r="Y22" s="676"/>
    </row>
    <row r="23" spans="1:25">
      <c r="A23" s="617" t="s">
        <v>72</v>
      </c>
      <c r="B23" s="677"/>
      <c r="C23" s="678"/>
      <c r="D23" s="678"/>
      <c r="E23" s="679"/>
      <c r="F23" s="680"/>
      <c r="G23" s="681"/>
      <c r="H23" s="681"/>
      <c r="I23" s="682"/>
      <c r="J23" s="682"/>
      <c r="K23" s="681"/>
      <c r="L23" s="681"/>
      <c r="M23" s="682"/>
      <c r="N23" s="682"/>
      <c r="O23" s="681"/>
      <c r="P23" s="681"/>
      <c r="Q23" s="682"/>
      <c r="R23" s="683"/>
      <c r="S23" s="684"/>
      <c r="T23" s="684"/>
      <c r="U23" s="683"/>
      <c r="V23" s="682"/>
      <c r="W23" s="681"/>
      <c r="X23" s="681"/>
      <c r="Y23" s="685"/>
    </row>
    <row r="24" spans="1:25">
      <c r="A24" s="686" t="s">
        <v>73</v>
      </c>
      <c r="B24" s="622">
        <v>0</v>
      </c>
      <c r="C24" s="687"/>
      <c r="D24" s="687"/>
      <c r="E24" s="688"/>
      <c r="F24" s="664">
        <f>SUM(B24+0)</f>
        <v>0</v>
      </c>
      <c r="G24" s="628"/>
      <c r="H24" s="628"/>
      <c r="I24" s="626"/>
      <c r="J24" s="664">
        <f>SUM(F24+0)</f>
        <v>0</v>
      </c>
      <c r="K24" s="628" t="s">
        <v>2</v>
      </c>
      <c r="L24" s="628"/>
      <c r="M24" s="626"/>
      <c r="N24" s="628">
        <f>SUM(J24+0)</f>
        <v>0</v>
      </c>
      <c r="O24" s="440"/>
      <c r="P24" s="628"/>
      <c r="Q24" s="626"/>
      <c r="R24" s="626">
        <v>0</v>
      </c>
      <c r="S24" s="628"/>
      <c r="T24" s="628"/>
      <c r="U24" s="626"/>
      <c r="V24" s="626">
        <v>0</v>
      </c>
      <c r="W24" s="628"/>
      <c r="X24" s="628"/>
      <c r="Y24" s="626"/>
    </row>
    <row r="25" spans="1:25" s="41" customFormat="1" ht="15.65" customHeight="1">
      <c r="A25" s="634" t="s">
        <v>71</v>
      </c>
      <c r="B25" s="658">
        <f>SUM(B24:B24)</f>
        <v>0</v>
      </c>
      <c r="C25" s="689" t="s">
        <v>2</v>
      </c>
      <c r="D25" s="689" t="s">
        <v>2</v>
      </c>
      <c r="E25" s="689" t="s">
        <v>2</v>
      </c>
      <c r="F25" s="690">
        <f>SUM(F24:F24)</f>
        <v>0</v>
      </c>
      <c r="G25" s="661"/>
      <c r="H25" s="661"/>
      <c r="I25" s="661"/>
      <c r="J25" s="644">
        <f>SUM(F25+0)</f>
        <v>0</v>
      </c>
      <c r="K25" s="691" t="s">
        <v>2</v>
      </c>
      <c r="L25" s="691" t="s">
        <v>2</v>
      </c>
      <c r="M25" s="691" t="s">
        <v>2</v>
      </c>
      <c r="N25" s="644">
        <f>SUM(N24:N24)</f>
        <v>0</v>
      </c>
      <c r="O25" s="691"/>
      <c r="P25" s="691"/>
      <c r="Q25" s="691"/>
      <c r="R25" s="644">
        <f>SUM(R24:R24)</f>
        <v>0</v>
      </c>
      <c r="S25" s="691"/>
      <c r="T25" s="691"/>
      <c r="U25" s="691"/>
      <c r="V25" s="644">
        <f>SUM(V24:V24)</f>
        <v>0</v>
      </c>
      <c r="W25" s="691"/>
      <c r="X25" s="691"/>
      <c r="Y25" s="690"/>
    </row>
    <row r="26" spans="1:25" ht="2.15" customHeight="1">
      <c r="A26" s="635"/>
      <c r="B26" s="636"/>
      <c r="C26" s="636"/>
      <c r="D26" s="636"/>
      <c r="E26" s="692"/>
      <c r="F26" s="638"/>
      <c r="G26" s="626"/>
      <c r="H26" s="631"/>
      <c r="I26" s="626"/>
      <c r="J26" s="643"/>
      <c r="K26" s="626"/>
      <c r="L26" s="631"/>
      <c r="M26" s="626"/>
      <c r="N26" s="643"/>
      <c r="O26" s="626"/>
      <c r="P26" s="631"/>
      <c r="Q26" s="626"/>
      <c r="R26" s="643"/>
      <c r="S26" s="626"/>
      <c r="T26" s="631"/>
      <c r="U26" s="626"/>
      <c r="V26" s="643"/>
      <c r="W26" s="626"/>
      <c r="X26" s="631"/>
      <c r="Y26" s="626"/>
    </row>
    <row r="27" spans="1:25" s="41" customFormat="1">
      <c r="A27" s="635" t="s">
        <v>74</v>
      </c>
      <c r="B27" s="693">
        <f>SUM( B25)</f>
        <v>0</v>
      </c>
      <c r="C27" s="652" t="s">
        <v>18</v>
      </c>
      <c r="D27" s="652" t="s">
        <v>18</v>
      </c>
      <c r="E27" s="652" t="s">
        <v>18</v>
      </c>
      <c r="F27" s="690">
        <f>SUM( F25)</f>
        <v>0</v>
      </c>
      <c r="G27" s="694" t="s">
        <v>18</v>
      </c>
      <c r="H27" s="694" t="s">
        <v>18</v>
      </c>
      <c r="I27" s="694" t="s">
        <v>18</v>
      </c>
      <c r="J27" s="643">
        <f>SUM(F27+0)</f>
        <v>0</v>
      </c>
      <c r="K27" s="694" t="s">
        <v>18</v>
      </c>
      <c r="L27" s="694" t="s">
        <v>18</v>
      </c>
      <c r="M27" s="694" t="s">
        <v>18</v>
      </c>
      <c r="N27" s="643">
        <f>SUM( N25)</f>
        <v>0</v>
      </c>
      <c r="O27" s="694" t="s">
        <v>18</v>
      </c>
      <c r="P27" s="694" t="s">
        <v>18</v>
      </c>
      <c r="Q27" s="694" t="s">
        <v>18</v>
      </c>
      <c r="R27" s="643">
        <f>SUM( R25)</f>
        <v>0</v>
      </c>
      <c r="S27" s="694" t="s">
        <v>18</v>
      </c>
      <c r="T27" s="694" t="s">
        <v>18</v>
      </c>
      <c r="U27" s="694" t="s">
        <v>18</v>
      </c>
      <c r="V27" s="644">
        <f>SUM( V25)</f>
        <v>0</v>
      </c>
      <c r="W27" s="694" t="s">
        <v>18</v>
      </c>
      <c r="X27" s="694" t="s">
        <v>18</v>
      </c>
      <c r="Y27" s="695" t="s">
        <v>18</v>
      </c>
    </row>
    <row r="28" spans="1:25">
      <c r="A28" s="290"/>
      <c r="B28" s="42"/>
      <c r="C28" s="43"/>
      <c r="D28" s="43"/>
      <c r="E28" s="44"/>
      <c r="F28" s="42"/>
      <c r="G28" s="43"/>
      <c r="H28" s="44"/>
      <c r="I28" s="42"/>
      <c r="J28" s="42"/>
      <c r="K28" s="43"/>
      <c r="L28" s="44"/>
      <c r="M28" s="42"/>
      <c r="N28" s="42"/>
      <c r="O28" s="43"/>
      <c r="P28" s="44"/>
      <c r="Q28" s="42"/>
      <c r="R28" s="42"/>
      <c r="S28" s="43"/>
      <c r="T28" s="44"/>
      <c r="U28" s="42"/>
      <c r="V28" s="42"/>
      <c r="W28" s="43"/>
      <c r="X28" s="44"/>
      <c r="Y28" s="291"/>
    </row>
    <row r="29" spans="1:25">
      <c r="A29" s="289"/>
      <c r="B29" s="7"/>
      <c r="C29" s="7"/>
      <c r="D29" s="7"/>
      <c r="E29" s="7"/>
      <c r="F29" s="7"/>
      <c r="G29" s="7"/>
      <c r="H29" s="7"/>
      <c r="I29" s="7"/>
      <c r="J29" s="7"/>
      <c r="K29" s="7"/>
      <c r="L29" s="7"/>
      <c r="M29" s="7"/>
      <c r="N29" s="7"/>
      <c r="O29" s="7"/>
      <c r="P29" s="7"/>
      <c r="Q29" s="7"/>
      <c r="R29" s="7"/>
      <c r="S29" s="7"/>
      <c r="T29" s="7"/>
      <c r="U29" s="7"/>
      <c r="V29" s="7"/>
      <c r="W29" s="7"/>
      <c r="X29" s="7"/>
      <c r="Y29" s="10"/>
    </row>
    <row r="30" spans="1:25" ht="12" customHeight="1">
      <c r="A30" s="617">
        <v>2017</v>
      </c>
      <c r="B30" s="789" t="s">
        <v>33</v>
      </c>
      <c r="C30" s="789"/>
      <c r="D30" s="789"/>
      <c r="E30" s="789"/>
      <c r="F30" s="789" t="s">
        <v>34</v>
      </c>
      <c r="G30" s="789"/>
      <c r="H30" s="789"/>
      <c r="I30" s="789"/>
      <c r="J30" s="789" t="s">
        <v>35</v>
      </c>
      <c r="K30" s="789"/>
      <c r="L30" s="789"/>
      <c r="M30" s="789"/>
      <c r="N30" s="789" t="s">
        <v>36</v>
      </c>
      <c r="O30" s="789"/>
      <c r="P30" s="789"/>
      <c r="Q30" s="789"/>
      <c r="R30" s="789" t="s">
        <v>37</v>
      </c>
      <c r="S30" s="789"/>
      <c r="T30" s="789"/>
      <c r="U30" s="789"/>
      <c r="V30" s="789" t="s">
        <v>38</v>
      </c>
      <c r="W30" s="789"/>
      <c r="X30" s="789"/>
      <c r="Y30" s="789"/>
    </row>
    <row r="31" spans="1:25" s="7" customFormat="1" ht="34.5">
      <c r="A31" s="617" t="s">
        <v>62</v>
      </c>
      <c r="B31" s="618" t="s">
        <v>63</v>
      </c>
      <c r="C31" s="618" t="s">
        <v>64</v>
      </c>
      <c r="D31" s="618" t="s">
        <v>65</v>
      </c>
      <c r="E31" s="618" t="s">
        <v>66</v>
      </c>
      <c r="F31" s="618" t="s">
        <v>63</v>
      </c>
      <c r="G31" s="618" t="s">
        <v>64</v>
      </c>
      <c r="H31" s="618" t="s">
        <v>65</v>
      </c>
      <c r="I31" s="618" t="s">
        <v>66</v>
      </c>
      <c r="J31" s="618" t="s">
        <v>63</v>
      </c>
      <c r="K31" s="618" t="s">
        <v>64</v>
      </c>
      <c r="L31" s="618" t="s">
        <v>65</v>
      </c>
      <c r="M31" s="618" t="s">
        <v>66</v>
      </c>
      <c r="N31" s="618" t="s">
        <v>63</v>
      </c>
      <c r="O31" s="618" t="s">
        <v>64</v>
      </c>
      <c r="P31" s="618" t="s">
        <v>65</v>
      </c>
      <c r="Q31" s="618" t="s">
        <v>66</v>
      </c>
      <c r="R31" s="618" t="s">
        <v>63</v>
      </c>
      <c r="S31" s="618" t="s">
        <v>64</v>
      </c>
      <c r="T31" s="618" t="s">
        <v>65</v>
      </c>
      <c r="U31" s="618" t="s">
        <v>66</v>
      </c>
      <c r="V31" s="618" t="s">
        <v>63</v>
      </c>
      <c r="W31" s="618" t="s">
        <v>64</v>
      </c>
      <c r="X31" s="618" t="s">
        <v>65</v>
      </c>
      <c r="Y31" s="618" t="s">
        <v>66</v>
      </c>
    </row>
    <row r="32" spans="1:25" s="7" customFormat="1" ht="14.5">
      <c r="A32" s="611" t="s">
        <v>330</v>
      </c>
      <c r="B32" s="696" t="s">
        <v>18</v>
      </c>
      <c r="C32" s="620" t="s">
        <v>18</v>
      </c>
      <c r="D32" s="620" t="s">
        <v>18</v>
      </c>
      <c r="E32" s="620" t="s">
        <v>18</v>
      </c>
      <c r="F32" s="620" t="s">
        <v>18</v>
      </c>
      <c r="G32" s="620" t="s">
        <v>18</v>
      </c>
      <c r="H32" s="620" t="s">
        <v>18</v>
      </c>
      <c r="I32" s="620" t="s">
        <v>18</v>
      </c>
      <c r="J32" s="620" t="s">
        <v>18</v>
      </c>
      <c r="K32" s="620" t="s">
        <v>18</v>
      </c>
      <c r="L32" s="620" t="s">
        <v>18</v>
      </c>
      <c r="M32" s="620" t="s">
        <v>18</v>
      </c>
      <c r="N32" s="620" t="s">
        <v>18</v>
      </c>
      <c r="O32" s="620" t="s">
        <v>18</v>
      </c>
      <c r="P32" s="620" t="s">
        <v>18</v>
      </c>
      <c r="Q32" s="620" t="s">
        <v>18</v>
      </c>
      <c r="R32" s="620" t="s">
        <v>18</v>
      </c>
      <c r="S32" s="620" t="s">
        <v>18</v>
      </c>
      <c r="T32" s="620" t="s">
        <v>18</v>
      </c>
      <c r="U32" s="620" t="s">
        <v>18</v>
      </c>
      <c r="V32" s="620" t="s">
        <v>18</v>
      </c>
      <c r="W32" s="620" t="s">
        <v>18</v>
      </c>
      <c r="X32" s="620" t="s">
        <v>18</v>
      </c>
      <c r="Y32" s="620" t="s">
        <v>18</v>
      </c>
    </row>
    <row r="33" spans="1:25" s="7" customFormat="1">
      <c r="A33" s="621" t="s">
        <v>24</v>
      </c>
      <c r="B33" s="618"/>
      <c r="C33" s="697"/>
      <c r="D33" s="697"/>
      <c r="E33" s="660">
        <f t="shared" ref="E33:E39" si="7">SUM(C33:D33)</f>
        <v>0</v>
      </c>
      <c r="F33" s="698"/>
      <c r="G33" s="697"/>
      <c r="H33" s="697"/>
      <c r="I33" s="660">
        <f t="shared" ref="I33:I39" si="8">SUM(G33:H33)</f>
        <v>0</v>
      </c>
      <c r="J33" s="618"/>
      <c r="K33" s="697"/>
      <c r="L33" s="697"/>
      <c r="M33" s="660">
        <f t="shared" ref="M33:M39" si="9">SUM(K33:L33)</f>
        <v>0</v>
      </c>
      <c r="N33" s="639"/>
      <c r="O33" s="639"/>
      <c r="P33" s="697"/>
      <c r="Q33" s="660">
        <f t="shared" ref="Q33:Q39" si="10">SUM(O33:P33)</f>
        <v>0</v>
      </c>
      <c r="R33" s="699"/>
      <c r="S33" s="700"/>
      <c r="T33" s="700"/>
      <c r="U33" s="660">
        <f t="shared" ref="U33:U39" si="11">SUM(S33:T33)</f>
        <v>0</v>
      </c>
      <c r="V33" s="697"/>
      <c r="W33" s="655"/>
      <c r="X33" s="701"/>
      <c r="Y33" s="660">
        <f t="shared" ref="Y33:Y39" si="12">SUM(W33:X33)</f>
        <v>0</v>
      </c>
    </row>
    <row r="34" spans="1:25" s="7" customFormat="1">
      <c r="A34" s="621" t="s">
        <v>25</v>
      </c>
      <c r="B34" s="618"/>
      <c r="C34" s="697"/>
      <c r="D34" s="697"/>
      <c r="E34" s="660">
        <f t="shared" si="7"/>
        <v>0</v>
      </c>
      <c r="F34" s="698"/>
      <c r="G34" s="700"/>
      <c r="H34" s="697"/>
      <c r="I34" s="660">
        <f t="shared" si="8"/>
        <v>0</v>
      </c>
      <c r="J34" s="618"/>
      <c r="K34" s="700"/>
      <c r="L34" s="697"/>
      <c r="M34" s="702">
        <f t="shared" si="9"/>
        <v>0</v>
      </c>
      <c r="N34" s="639"/>
      <c r="O34" s="639"/>
      <c r="P34" s="697"/>
      <c r="Q34" s="702">
        <f t="shared" si="10"/>
        <v>0</v>
      </c>
      <c r="R34" s="699"/>
      <c r="S34" s="700"/>
      <c r="T34" s="700"/>
      <c r="U34" s="660">
        <f t="shared" si="11"/>
        <v>0</v>
      </c>
      <c r="V34" s="697"/>
      <c r="W34" s="655"/>
      <c r="X34" s="701"/>
      <c r="Y34" s="660">
        <f t="shared" si="12"/>
        <v>0</v>
      </c>
    </row>
    <row r="35" spans="1:25" s="7" customFormat="1" ht="14.5">
      <c r="A35" s="703" t="s">
        <v>306</v>
      </c>
      <c r="B35" s="696" t="s">
        <v>18</v>
      </c>
      <c r="C35" s="620" t="s">
        <v>18</v>
      </c>
      <c r="D35" s="620" t="s">
        <v>18</v>
      </c>
      <c r="E35" s="620" t="s">
        <v>18</v>
      </c>
      <c r="F35" s="620" t="s">
        <v>18</v>
      </c>
      <c r="G35" s="620" t="s">
        <v>18</v>
      </c>
      <c r="H35" s="620" t="s">
        <v>18</v>
      </c>
      <c r="I35" s="620" t="s">
        <v>18</v>
      </c>
      <c r="J35" s="620" t="s">
        <v>18</v>
      </c>
      <c r="K35" s="620" t="s">
        <v>18</v>
      </c>
      <c r="L35" s="620" t="s">
        <v>18</v>
      </c>
      <c r="M35" s="620" t="s">
        <v>18</v>
      </c>
      <c r="N35" s="620" t="s">
        <v>18</v>
      </c>
      <c r="O35" s="620" t="s">
        <v>18</v>
      </c>
      <c r="P35" s="620" t="s">
        <v>18</v>
      </c>
      <c r="Q35" s="620" t="s">
        <v>18</v>
      </c>
      <c r="R35" s="620" t="s">
        <v>18</v>
      </c>
      <c r="S35" s="620" t="s">
        <v>18</v>
      </c>
      <c r="T35" s="620" t="s">
        <v>18</v>
      </c>
      <c r="U35" s="620" t="s">
        <v>18</v>
      </c>
      <c r="V35" s="620" t="s">
        <v>18</v>
      </c>
      <c r="W35" s="620" t="s">
        <v>18</v>
      </c>
      <c r="X35" s="620" t="s">
        <v>18</v>
      </c>
      <c r="Y35" s="620" t="s">
        <v>18</v>
      </c>
    </row>
    <row r="36" spans="1:25" s="7" customFormat="1">
      <c r="A36" s="621" t="s">
        <v>67</v>
      </c>
      <c r="B36" s="618"/>
      <c r="C36" s="697"/>
      <c r="D36" s="697"/>
      <c r="E36" s="660">
        <f t="shared" si="7"/>
        <v>0</v>
      </c>
      <c r="F36" s="698"/>
      <c r="G36" s="700"/>
      <c r="H36" s="697"/>
      <c r="I36" s="660">
        <f t="shared" si="8"/>
        <v>0</v>
      </c>
      <c r="J36" s="618"/>
      <c r="K36" s="700"/>
      <c r="L36" s="697"/>
      <c r="M36" s="660">
        <f t="shared" si="9"/>
        <v>0</v>
      </c>
      <c r="N36" s="639"/>
      <c r="O36" s="639"/>
      <c r="P36" s="697"/>
      <c r="Q36" s="660">
        <f t="shared" si="10"/>
        <v>0</v>
      </c>
      <c r="R36" s="699"/>
      <c r="S36" s="700"/>
      <c r="T36" s="700"/>
      <c r="U36" s="660">
        <f t="shared" si="11"/>
        <v>0</v>
      </c>
      <c r="V36" s="697"/>
      <c r="W36" s="655"/>
      <c r="X36" s="701"/>
      <c r="Y36" s="660">
        <f t="shared" si="12"/>
        <v>0</v>
      </c>
    </row>
    <row r="37" spans="1:25" s="7" customFormat="1">
      <c r="A37" s="621" t="s">
        <v>68</v>
      </c>
      <c r="B37" s="704"/>
      <c r="C37" s="697"/>
      <c r="D37" s="697"/>
      <c r="E37" s="660">
        <f t="shared" si="7"/>
        <v>0</v>
      </c>
      <c r="F37" s="626"/>
      <c r="G37" s="697"/>
      <c r="H37" s="697"/>
      <c r="I37" s="660">
        <f t="shared" si="8"/>
        <v>0</v>
      </c>
      <c r="J37" s="639"/>
      <c r="K37" s="697"/>
      <c r="L37" s="697"/>
      <c r="M37" s="660">
        <f t="shared" si="9"/>
        <v>0</v>
      </c>
      <c r="N37" s="639"/>
      <c r="O37" s="639"/>
      <c r="P37" s="697"/>
      <c r="Q37" s="660">
        <f t="shared" si="10"/>
        <v>0</v>
      </c>
      <c r="R37" s="705"/>
      <c r="S37" s="700"/>
      <c r="T37" s="700"/>
      <c r="U37" s="660">
        <f t="shared" si="11"/>
        <v>0</v>
      </c>
      <c r="V37" s="697"/>
      <c r="W37" s="655"/>
      <c r="X37" s="701"/>
      <c r="Y37" s="660">
        <f t="shared" si="12"/>
        <v>0</v>
      </c>
    </row>
    <row r="38" spans="1:25">
      <c r="A38" s="621" t="s">
        <v>69</v>
      </c>
      <c r="B38" s="704"/>
      <c r="C38" s="697"/>
      <c r="D38" s="697"/>
      <c r="E38" s="660">
        <f t="shared" si="7"/>
        <v>0</v>
      </c>
      <c r="F38" s="626"/>
      <c r="G38" s="697"/>
      <c r="H38" s="697"/>
      <c r="I38" s="660">
        <f t="shared" si="8"/>
        <v>0</v>
      </c>
      <c r="J38" s="639"/>
      <c r="K38" s="697"/>
      <c r="L38" s="697"/>
      <c r="M38" s="660">
        <f t="shared" si="9"/>
        <v>0</v>
      </c>
      <c r="N38" s="639"/>
      <c r="O38" s="639"/>
      <c r="P38" s="697"/>
      <c r="Q38" s="660">
        <f t="shared" si="10"/>
        <v>0</v>
      </c>
      <c r="R38" s="639"/>
      <c r="S38" s="700"/>
      <c r="T38" s="700"/>
      <c r="U38" s="660">
        <f t="shared" si="11"/>
        <v>0</v>
      </c>
      <c r="V38" s="697"/>
      <c r="W38" s="655"/>
      <c r="X38" s="701"/>
      <c r="Y38" s="660">
        <f t="shared" si="12"/>
        <v>0</v>
      </c>
    </row>
    <row r="39" spans="1:25">
      <c r="A39" s="621" t="s">
        <v>70</v>
      </c>
      <c r="B39" s="704"/>
      <c r="C39" s="697"/>
      <c r="D39" s="697"/>
      <c r="E39" s="660">
        <f t="shared" si="7"/>
        <v>0</v>
      </c>
      <c r="F39" s="626"/>
      <c r="G39" s="697"/>
      <c r="H39" s="697"/>
      <c r="I39" s="660">
        <f t="shared" si="8"/>
        <v>0</v>
      </c>
      <c r="J39" s="639"/>
      <c r="K39" s="697"/>
      <c r="L39" s="697"/>
      <c r="M39" s="660">
        <f t="shared" si="9"/>
        <v>0</v>
      </c>
      <c r="N39" s="639"/>
      <c r="O39" s="639"/>
      <c r="P39" s="697"/>
      <c r="Q39" s="660">
        <f t="shared" si="10"/>
        <v>0</v>
      </c>
      <c r="R39" s="639"/>
      <c r="S39" s="700"/>
      <c r="T39" s="700"/>
      <c r="U39" s="660">
        <f t="shared" si="11"/>
        <v>0</v>
      </c>
      <c r="V39" s="697"/>
      <c r="W39" s="655"/>
      <c r="X39" s="701"/>
      <c r="Y39" s="660">
        <f t="shared" si="12"/>
        <v>0</v>
      </c>
    </row>
    <row r="40" spans="1:25" s="41" customFormat="1" ht="16.399999999999999" customHeight="1">
      <c r="A40" s="635" t="s">
        <v>71</v>
      </c>
      <c r="B40" s="641" t="s">
        <v>2</v>
      </c>
      <c r="C40" s="643">
        <f>SUM(C32:C39)</f>
        <v>0</v>
      </c>
      <c r="D40" s="706">
        <f>SUM(D32:D39)</f>
        <v>0</v>
      </c>
      <c r="E40" s="643">
        <f>SUM(E32:E39)</f>
        <v>0</v>
      </c>
      <c r="F40" s="644"/>
      <c r="G40" s="707">
        <f>SUM(G32:G39)</f>
        <v>0</v>
      </c>
      <c r="H40" s="707">
        <f>SUM(H32:H39)</f>
        <v>0</v>
      </c>
      <c r="I40" s="708">
        <f>SUM(I32:I39)</f>
        <v>0</v>
      </c>
      <c r="J40" s="640"/>
      <c r="K40" s="643">
        <f>SUM(K32:K39)</f>
        <v>0</v>
      </c>
      <c r="L40" s="643">
        <f>SUM(L32:L39)</f>
        <v>0</v>
      </c>
      <c r="M40" s="708">
        <f>SUM(M32:M39)</f>
        <v>0</v>
      </c>
      <c r="N40" s="709"/>
      <c r="O40" s="643">
        <f>SUM(O32:O39)</f>
        <v>0</v>
      </c>
      <c r="P40" s="643">
        <f>SUM(P32:P39)</f>
        <v>0</v>
      </c>
      <c r="Q40" s="708">
        <f>SUM(Q32:Q39)</f>
        <v>0</v>
      </c>
      <c r="R40" s="640"/>
      <c r="S40" s="643">
        <f>SUM(S32:S39)</f>
        <v>0</v>
      </c>
      <c r="T40" s="643">
        <f>SUM(T32:T39)</f>
        <v>0</v>
      </c>
      <c r="U40" s="643">
        <f>SUM(U32:U39)</f>
        <v>0</v>
      </c>
      <c r="V40" s="644"/>
      <c r="W40" s="643">
        <f>SUM(W32:W39)</f>
        <v>0</v>
      </c>
      <c r="X40" s="643">
        <f>SUM(X32:X39)</f>
        <v>0</v>
      </c>
      <c r="Y40" s="644">
        <f>SUM(Y32:Y39)</f>
        <v>0</v>
      </c>
    </row>
    <row r="41" spans="1:25" ht="2.15" customHeight="1">
      <c r="A41" s="635"/>
      <c r="B41" s="641"/>
      <c r="C41" s="639"/>
      <c r="D41" s="639"/>
      <c r="E41" s="659"/>
      <c r="F41" s="643"/>
      <c r="G41" s="639"/>
      <c r="H41" s="641"/>
      <c r="I41" s="640"/>
      <c r="J41" s="641"/>
      <c r="K41" s="639"/>
      <c r="L41" s="642"/>
      <c r="M41" s="640"/>
      <c r="N41" s="641"/>
      <c r="O41" s="641"/>
      <c r="P41" s="641"/>
      <c r="Q41" s="641"/>
      <c r="R41" s="641"/>
      <c r="S41" s="639"/>
      <c r="T41" s="642"/>
      <c r="U41" s="640"/>
      <c r="V41" s="643"/>
      <c r="W41" s="626"/>
      <c r="X41" s="631"/>
      <c r="Y41" s="644"/>
    </row>
    <row r="42" spans="1:25">
      <c r="A42" s="645" t="s">
        <v>15</v>
      </c>
      <c r="B42" s="650"/>
      <c r="C42" s="647"/>
      <c r="D42" s="647"/>
      <c r="E42" s="648"/>
      <c r="F42" s="651"/>
      <c r="G42" s="647"/>
      <c r="H42" s="648"/>
      <c r="I42" s="640"/>
      <c r="J42" s="650"/>
      <c r="K42" s="647"/>
      <c r="L42" s="648"/>
      <c r="M42" s="626"/>
      <c r="N42" s="650"/>
      <c r="O42" s="647"/>
      <c r="P42" s="648"/>
      <c r="Q42" s="640"/>
      <c r="R42" s="650"/>
      <c r="S42" s="647"/>
      <c r="T42" s="648"/>
      <c r="U42" s="640"/>
      <c r="V42" s="651"/>
      <c r="W42" s="710"/>
      <c r="X42" s="711"/>
      <c r="Y42" s="644"/>
    </row>
    <row r="43" spans="1:25">
      <c r="A43" s="621" t="s">
        <v>40</v>
      </c>
      <c r="B43" s="650"/>
      <c r="C43" s="697"/>
      <c r="D43" s="697"/>
      <c r="E43" s="660">
        <f>SUM(C43:D43)</f>
        <v>0</v>
      </c>
      <c r="F43" s="651"/>
      <c r="G43" s="697"/>
      <c r="H43" s="697"/>
      <c r="I43" s="660">
        <f>SUM(G43:H43)</f>
        <v>0</v>
      </c>
      <c r="J43" s="650"/>
      <c r="K43" s="697"/>
      <c r="L43" s="697"/>
      <c r="M43" s="660">
        <f t="shared" ref="M43:M46" si="13">SUM(K43:L43)</f>
        <v>0</v>
      </c>
      <c r="N43" s="650"/>
      <c r="O43" s="697"/>
      <c r="P43" s="697"/>
      <c r="Q43" s="660">
        <f t="shared" ref="Q43:Q46" si="14">SUM(O43:P43)</f>
        <v>0</v>
      </c>
      <c r="R43" s="650"/>
      <c r="S43" s="697"/>
      <c r="T43" s="697"/>
      <c r="U43" s="660">
        <f t="shared" ref="U43:U46" si="15">SUM(S43:T43)</f>
        <v>0</v>
      </c>
      <c r="V43" s="651"/>
      <c r="W43" s="655"/>
      <c r="X43" s="655"/>
      <c r="Y43" s="660">
        <f t="shared" ref="Y43" si="16">SUM(W43:X43)</f>
        <v>0</v>
      </c>
    </row>
    <row r="44" spans="1:25">
      <c r="A44" s="621" t="s">
        <v>17</v>
      </c>
      <c r="B44" s="650"/>
      <c r="C44" s="697"/>
      <c r="D44" s="697"/>
      <c r="E44" s="660">
        <f>SUM(C44:D44)</f>
        <v>0</v>
      </c>
      <c r="F44" s="651"/>
      <c r="G44" s="697"/>
      <c r="H44" s="697"/>
      <c r="I44" s="660">
        <f>SUM(G44:H44)</f>
        <v>0</v>
      </c>
      <c r="J44" s="650"/>
      <c r="K44" s="697"/>
      <c r="L44" s="697"/>
      <c r="M44" s="660">
        <f t="shared" si="13"/>
        <v>0</v>
      </c>
      <c r="N44" s="650"/>
      <c r="O44" s="697"/>
      <c r="P44" s="697"/>
      <c r="Q44" s="660">
        <f t="shared" si="14"/>
        <v>0</v>
      </c>
      <c r="R44" s="650"/>
      <c r="S44" s="697"/>
      <c r="T44" s="697"/>
      <c r="U44" s="660">
        <f t="shared" si="15"/>
        <v>0</v>
      </c>
      <c r="V44" s="650"/>
      <c r="W44" s="655"/>
      <c r="X44" s="655"/>
      <c r="Y44" s="660">
        <f>SUM(W44:X44)</f>
        <v>0</v>
      </c>
    </row>
    <row r="45" spans="1:25">
      <c r="A45" s="621" t="s">
        <v>19</v>
      </c>
      <c r="B45" s="650"/>
      <c r="C45" s="697"/>
      <c r="D45" s="697"/>
      <c r="E45" s="660">
        <f>SUM(C45:D45)</f>
        <v>0</v>
      </c>
      <c r="F45" s="651"/>
      <c r="G45" s="697"/>
      <c r="H45" s="697"/>
      <c r="I45" s="660">
        <f>SUM(G45:H45)</f>
        <v>0</v>
      </c>
      <c r="J45" s="650"/>
      <c r="K45" s="697"/>
      <c r="L45" s="697"/>
      <c r="M45" s="660">
        <f t="shared" si="13"/>
        <v>0</v>
      </c>
      <c r="N45" s="650"/>
      <c r="O45" s="697"/>
      <c r="P45" s="697"/>
      <c r="Q45" s="660">
        <f t="shared" si="14"/>
        <v>0</v>
      </c>
      <c r="R45" s="650"/>
      <c r="S45" s="697"/>
      <c r="T45" s="697"/>
      <c r="U45" s="660">
        <f t="shared" si="15"/>
        <v>0</v>
      </c>
      <c r="V45" s="650"/>
      <c r="W45" s="655"/>
      <c r="X45" s="655"/>
      <c r="Y45" s="660">
        <f>SUM(W45:X45)</f>
        <v>0</v>
      </c>
    </row>
    <row r="46" spans="1:25" s="41" customFormat="1" ht="16.399999999999999" customHeight="1">
      <c r="A46" s="635" t="s">
        <v>71</v>
      </c>
      <c r="B46" s="641" t="s">
        <v>2</v>
      </c>
      <c r="C46" s="643">
        <f>SUM(C43:C45)</f>
        <v>0</v>
      </c>
      <c r="D46" s="643">
        <f>SUM(D43:D45)</f>
        <v>0</v>
      </c>
      <c r="E46" s="643">
        <f>SUM(E43:E45)</f>
        <v>0</v>
      </c>
      <c r="F46" s="712"/>
      <c r="G46" s="707">
        <f>SUM(G43:G45)</f>
        <v>0</v>
      </c>
      <c r="H46" s="707">
        <f>SUM(H43:H45)</f>
        <v>0</v>
      </c>
      <c r="I46" s="643">
        <f>SUM(I43:I45)</f>
        <v>0</v>
      </c>
      <c r="J46" s="712"/>
      <c r="K46" s="707">
        <f>SUM(K43:K45)</f>
        <v>0</v>
      </c>
      <c r="L46" s="713">
        <f>SUM(L43:L45)</f>
        <v>0</v>
      </c>
      <c r="M46" s="708">
        <f t="shared" si="13"/>
        <v>0</v>
      </c>
      <c r="N46" s="712"/>
      <c r="O46" s="643">
        <f>SUM(O43:O45)</f>
        <v>0</v>
      </c>
      <c r="P46" s="643">
        <f>SUM(P43:P45)</f>
        <v>0</v>
      </c>
      <c r="Q46" s="643">
        <f t="shared" si="14"/>
        <v>0</v>
      </c>
      <c r="R46" s="712"/>
      <c r="S46" s="714">
        <f>SUM(S43:S45)</f>
        <v>0</v>
      </c>
      <c r="T46" s="715">
        <f>SUM(T43:T45)</f>
        <v>0</v>
      </c>
      <c r="U46" s="643">
        <f t="shared" si="15"/>
        <v>0</v>
      </c>
      <c r="V46" s="659" t="s">
        <v>2</v>
      </c>
      <c r="W46" s="655"/>
      <c r="X46" s="655"/>
      <c r="Y46" s="626">
        <f>SUM(W46:X46)</f>
        <v>0</v>
      </c>
    </row>
    <row r="47" spans="1:25" ht="2.15" customHeight="1">
      <c r="A47" s="635"/>
      <c r="B47" s="641"/>
      <c r="C47" s="626"/>
      <c r="D47" s="626"/>
      <c r="E47" s="712"/>
      <c r="F47" s="643"/>
      <c r="G47" s="626"/>
      <c r="H47" s="631"/>
      <c r="I47" s="644"/>
      <c r="J47" s="643"/>
      <c r="K47" s="662"/>
      <c r="L47" s="662"/>
      <c r="M47" s="715"/>
      <c r="N47" s="643"/>
      <c r="O47" s="626"/>
      <c r="P47" s="631"/>
      <c r="Q47" s="644"/>
      <c r="R47" s="643"/>
      <c r="S47" s="626"/>
      <c r="T47" s="631"/>
      <c r="U47" s="644"/>
      <c r="V47" s="641"/>
      <c r="W47" s="639"/>
      <c r="X47" s="642"/>
      <c r="Y47" s="640"/>
    </row>
    <row r="48" spans="1:25" ht="12.65" customHeight="1">
      <c r="A48" s="635" t="s">
        <v>66</v>
      </c>
      <c r="B48" s="641"/>
      <c r="C48" s="643">
        <f>SUM(C40+C46)</f>
        <v>0</v>
      </c>
      <c r="D48" s="643">
        <f>SUM(D40+D46)</f>
        <v>0</v>
      </c>
      <c r="E48" s="643">
        <f>E40+E46</f>
        <v>0</v>
      </c>
      <c r="F48" s="643"/>
      <c r="G48" s="644">
        <f>SUM(G40+G46)</f>
        <v>0</v>
      </c>
      <c r="H48" s="712">
        <f>SUM(H40+H46)</f>
        <v>0</v>
      </c>
      <c r="I48" s="644">
        <f>I40+I46</f>
        <v>0</v>
      </c>
      <c r="J48" s="643"/>
      <c r="K48" s="715">
        <f>SUM(K40+K46)</f>
        <v>0</v>
      </c>
      <c r="L48" s="715">
        <f>SUM(L40+L46)</f>
        <v>0</v>
      </c>
      <c r="M48" s="715">
        <f>M40+M46</f>
        <v>0</v>
      </c>
      <c r="N48" s="643"/>
      <c r="O48" s="644">
        <f>SUM(O40+O46)</f>
        <v>0</v>
      </c>
      <c r="P48" s="712">
        <f>SUM(P40+P46)</f>
        <v>0</v>
      </c>
      <c r="Q48" s="644">
        <f>SUM(Q40+Q46)</f>
        <v>0</v>
      </c>
      <c r="R48" s="643"/>
      <c r="S48" s="644">
        <f>SUM(S40+S46)</f>
        <v>0</v>
      </c>
      <c r="T48" s="712">
        <f>SUM(T40+T46)</f>
        <v>0</v>
      </c>
      <c r="U48" s="644">
        <f>SUM(U40+U46)</f>
        <v>0</v>
      </c>
      <c r="V48" s="641" t="s">
        <v>2</v>
      </c>
      <c r="W48" s="644">
        <f>SUM(W40+W46)</f>
        <v>0</v>
      </c>
      <c r="X48" s="712">
        <f>SUM(X40+X46)</f>
        <v>0</v>
      </c>
      <c r="Y48" s="644">
        <f>Y40+Y46</f>
        <v>0</v>
      </c>
    </row>
    <row r="49" spans="1:25" ht="2.25" customHeight="1">
      <c r="A49" s="614"/>
      <c r="B49" s="672"/>
      <c r="C49" s="670"/>
      <c r="D49" s="670"/>
      <c r="E49" s="716"/>
      <c r="F49" s="673"/>
      <c r="G49" s="670"/>
      <c r="H49" s="671"/>
      <c r="I49" s="672"/>
      <c r="J49" s="672"/>
      <c r="K49" s="670"/>
      <c r="L49" s="671"/>
      <c r="M49" s="672"/>
      <c r="N49" s="672"/>
      <c r="O49" s="670"/>
      <c r="P49" s="671"/>
      <c r="Q49" s="672"/>
      <c r="R49" s="672"/>
      <c r="S49" s="670"/>
      <c r="T49" s="671"/>
      <c r="U49" s="672"/>
      <c r="V49" s="673"/>
      <c r="W49" s="674"/>
      <c r="X49" s="675"/>
      <c r="Y49" s="717"/>
    </row>
    <row r="50" spans="1:25">
      <c r="A50" s="617" t="s">
        <v>72</v>
      </c>
      <c r="B50" s="718"/>
      <c r="C50" s="681"/>
      <c r="D50" s="681"/>
      <c r="E50" s="719"/>
      <c r="F50" s="683"/>
      <c r="G50" s="681"/>
      <c r="H50" s="681"/>
      <c r="I50" s="682"/>
      <c r="J50" s="682"/>
      <c r="K50" s="681"/>
      <c r="L50" s="681"/>
      <c r="M50" s="682"/>
      <c r="N50" s="682"/>
      <c r="O50" s="681"/>
      <c r="P50" s="681"/>
      <c r="Q50" s="682"/>
      <c r="R50" s="682"/>
      <c r="S50" s="681"/>
      <c r="T50" s="681"/>
      <c r="U50" s="682"/>
      <c r="V50" s="683"/>
      <c r="W50" s="684"/>
      <c r="X50" s="684"/>
      <c r="Y50" s="720"/>
    </row>
    <row r="51" spans="1:25">
      <c r="A51" s="686" t="s">
        <v>73</v>
      </c>
      <c r="B51" s="626" t="s">
        <v>2</v>
      </c>
      <c r="C51" s="721"/>
      <c r="D51" s="721"/>
      <c r="E51" s="722"/>
      <c r="F51" s="683">
        <v>0</v>
      </c>
      <c r="G51" s="721"/>
      <c r="H51" s="721"/>
      <c r="I51" s="722"/>
      <c r="J51" s="683">
        <f>SUM(F51,0)</f>
        <v>0</v>
      </c>
      <c r="K51" s="721"/>
      <c r="L51" s="721"/>
      <c r="M51" s="722"/>
      <c r="N51" s="683">
        <v>0</v>
      </c>
      <c r="O51" s="721"/>
      <c r="P51" s="721"/>
      <c r="Q51" s="683"/>
      <c r="R51" s="626">
        <v>0</v>
      </c>
      <c r="S51" s="721"/>
      <c r="T51" s="721"/>
      <c r="U51" s="722"/>
      <c r="V51" s="683">
        <v>0</v>
      </c>
      <c r="W51" s="662"/>
      <c r="X51" s="723"/>
      <c r="Y51" s="644"/>
    </row>
    <row r="52" spans="1:25" s="41" customFormat="1" ht="16.399999999999999" customHeight="1">
      <c r="A52" s="634" t="s">
        <v>71</v>
      </c>
      <c r="B52" s="643">
        <f>SUM(B51:B51)</f>
        <v>0</v>
      </c>
      <c r="C52" s="643"/>
      <c r="D52" s="643"/>
      <c r="E52" s="643"/>
      <c r="F52" s="643">
        <f>SUM(F51:F51)</f>
        <v>0</v>
      </c>
      <c r="G52" s="643"/>
      <c r="H52" s="643"/>
      <c r="I52" s="643"/>
      <c r="J52" s="643">
        <f>SUM(J51:J51)</f>
        <v>0</v>
      </c>
      <c r="K52" s="643"/>
      <c r="L52" s="643"/>
      <c r="M52" s="643"/>
      <c r="N52" s="643">
        <f>SUM(N51:N51)</f>
        <v>0</v>
      </c>
      <c r="O52" s="643"/>
      <c r="P52" s="643"/>
      <c r="Q52" s="643"/>
      <c r="R52" s="643">
        <f>SUM(R51:R51)</f>
        <v>0</v>
      </c>
      <c r="S52" s="643"/>
      <c r="T52" s="643"/>
      <c r="U52" s="643"/>
      <c r="V52" s="644">
        <f>SUM(V51:V51)</f>
        <v>0</v>
      </c>
      <c r="W52" s="643"/>
      <c r="X52" s="643"/>
      <c r="Y52" s="644"/>
    </row>
    <row r="53" spans="1:25" ht="1.5" customHeight="1">
      <c r="A53" s="635"/>
      <c r="B53" s="626"/>
      <c r="C53" s="626"/>
      <c r="D53" s="626"/>
      <c r="E53" s="712"/>
      <c r="F53" s="626"/>
      <c r="G53" s="626"/>
      <c r="H53" s="626"/>
      <c r="I53" s="712"/>
      <c r="J53" s="626"/>
      <c r="K53" s="626"/>
      <c r="L53" s="626"/>
      <c r="M53" s="712"/>
      <c r="N53" s="626"/>
      <c r="O53" s="626"/>
      <c r="P53" s="626"/>
      <c r="Q53" s="712"/>
      <c r="R53" s="626"/>
      <c r="S53" s="626"/>
      <c r="T53" s="626"/>
      <c r="U53" s="712"/>
      <c r="V53" s="644"/>
      <c r="W53" s="626"/>
      <c r="X53" s="626"/>
      <c r="Y53" s="712"/>
    </row>
    <row r="54" spans="1:25" s="45" customFormat="1">
      <c r="A54" s="635" t="s">
        <v>74</v>
      </c>
      <c r="B54" s="713">
        <f>SUM(B52)</f>
        <v>0</v>
      </c>
      <c r="C54" s="663" t="s">
        <v>18</v>
      </c>
      <c r="D54" s="663" t="s">
        <v>18</v>
      </c>
      <c r="E54" s="663" t="s">
        <v>18</v>
      </c>
      <c r="F54" s="713">
        <f>SUM(F52)</f>
        <v>0</v>
      </c>
      <c r="G54" s="663" t="s">
        <v>18</v>
      </c>
      <c r="H54" s="663" t="s">
        <v>18</v>
      </c>
      <c r="I54" s="663" t="s">
        <v>18</v>
      </c>
      <c r="J54" s="713">
        <f>SUM(J52)</f>
        <v>0</v>
      </c>
      <c r="K54" s="663" t="s">
        <v>18</v>
      </c>
      <c r="L54" s="663" t="s">
        <v>18</v>
      </c>
      <c r="M54" s="663" t="s">
        <v>18</v>
      </c>
      <c r="N54" s="713">
        <f>SUM(N52)</f>
        <v>0</v>
      </c>
      <c r="O54" s="663" t="s">
        <v>18</v>
      </c>
      <c r="P54" s="663" t="s">
        <v>18</v>
      </c>
      <c r="Q54" s="663" t="s">
        <v>18</v>
      </c>
      <c r="R54" s="713">
        <f>SUM(R52)</f>
        <v>0</v>
      </c>
      <c r="S54" s="663" t="s">
        <v>18</v>
      </c>
      <c r="T54" s="663" t="s">
        <v>18</v>
      </c>
      <c r="U54" s="663" t="s">
        <v>18</v>
      </c>
      <c r="V54" s="644">
        <f>SUM(V52)</f>
        <v>0</v>
      </c>
      <c r="W54" s="663" t="s">
        <v>18</v>
      </c>
      <c r="X54" s="663" t="s">
        <v>18</v>
      </c>
      <c r="Y54" s="662" t="s">
        <v>18</v>
      </c>
    </row>
    <row r="55" spans="1:25" ht="13.5" customHeight="1">
      <c r="A55" s="790" t="s">
        <v>75</v>
      </c>
      <c r="B55" s="791"/>
      <c r="C55" s="791"/>
      <c r="D55" s="791"/>
      <c r="E55" s="791"/>
      <c r="F55" s="791"/>
      <c r="G55" s="791"/>
      <c r="H55" s="791"/>
      <c r="I55" s="791"/>
      <c r="J55" s="791"/>
      <c r="K55" s="791"/>
      <c r="L55" s="791"/>
      <c r="M55" s="791"/>
      <c r="N55" s="791"/>
      <c r="O55" s="791"/>
      <c r="P55" s="791"/>
      <c r="Q55" s="791"/>
      <c r="R55" s="791"/>
      <c r="S55" s="791"/>
      <c r="T55" s="791"/>
      <c r="U55" s="791"/>
      <c r="V55" s="791"/>
      <c r="W55" s="791"/>
      <c r="X55" s="791"/>
      <c r="Y55" s="791"/>
    </row>
    <row r="56" spans="1:25" ht="11.5" customHeight="1">
      <c r="A56" s="762" t="s">
        <v>327</v>
      </c>
      <c r="B56" s="763"/>
      <c r="C56" s="763"/>
      <c r="D56" s="763"/>
      <c r="E56" s="763"/>
      <c r="F56" s="763"/>
      <c r="G56" s="763"/>
      <c r="H56" s="763"/>
      <c r="I56" s="763"/>
      <c r="J56" s="763"/>
      <c r="K56" s="763"/>
      <c r="L56" s="763"/>
      <c r="M56" s="763"/>
      <c r="N56" s="763"/>
      <c r="O56" s="763"/>
      <c r="P56" s="763"/>
      <c r="Q56" s="763"/>
      <c r="R56" s="763"/>
      <c r="S56" s="763"/>
      <c r="T56" s="763"/>
    </row>
    <row r="57" spans="1:25" ht="13.5">
      <c r="A57" s="792" t="s">
        <v>329</v>
      </c>
      <c r="B57" s="791"/>
      <c r="C57" s="791"/>
      <c r="D57" s="791"/>
      <c r="E57" s="791"/>
      <c r="F57" s="791"/>
      <c r="G57" s="791"/>
      <c r="H57" s="791"/>
      <c r="I57" s="791"/>
      <c r="J57" s="791"/>
      <c r="K57" s="791"/>
      <c r="L57" s="791"/>
      <c r="M57" s="791"/>
      <c r="N57" s="791"/>
      <c r="O57" s="791"/>
      <c r="P57" s="791"/>
      <c r="Q57" s="791"/>
      <c r="R57" s="791"/>
      <c r="S57" s="791"/>
      <c r="T57" s="791"/>
      <c r="U57" s="791"/>
      <c r="V57" s="791"/>
      <c r="W57" s="791"/>
      <c r="X57" s="791"/>
      <c r="Y57" s="791"/>
    </row>
    <row r="59" spans="1:25">
      <c r="A59" s="779" t="s">
        <v>2</v>
      </c>
      <c r="B59" s="780"/>
      <c r="C59" s="780"/>
      <c r="D59" s="780"/>
      <c r="E59" s="780"/>
      <c r="F59" s="780"/>
      <c r="G59" s="780"/>
      <c r="H59" s="780"/>
      <c r="I59" s="780"/>
      <c r="J59" s="780"/>
      <c r="K59" s="780"/>
      <c r="L59" s="780"/>
      <c r="M59" s="780"/>
      <c r="N59" s="780"/>
      <c r="O59" s="780"/>
      <c r="P59" s="780"/>
      <c r="Q59" s="780"/>
      <c r="R59" s="780"/>
      <c r="S59" s="780"/>
      <c r="T59" s="780"/>
    </row>
    <row r="60" spans="1:25">
      <c r="A60" s="42"/>
      <c r="B60" s="42"/>
      <c r="D60" s="44"/>
      <c r="F60" s="46"/>
      <c r="I60" s="46"/>
      <c r="J60" s="46"/>
      <c r="M60" s="46"/>
      <c r="N60" s="46"/>
      <c r="Q60" s="46"/>
      <c r="R60" s="46"/>
      <c r="U60" s="46"/>
      <c r="V60" s="46"/>
      <c r="Y60" s="46"/>
    </row>
    <row r="61" spans="1:25">
      <c r="A61" s="42"/>
      <c r="B61" s="42"/>
      <c r="D61" s="44"/>
      <c r="G61" s="44"/>
      <c r="I61" s="42"/>
      <c r="K61" s="44"/>
      <c r="M61" s="42"/>
      <c r="N61" s="7"/>
      <c r="O61" s="44"/>
      <c r="P61" s="44"/>
      <c r="Q61" s="7"/>
      <c r="R61" s="7"/>
      <c r="S61" s="44"/>
      <c r="T61" s="44"/>
      <c r="U61" s="7"/>
      <c r="V61" s="7"/>
      <c r="W61" s="44"/>
      <c r="X61" s="44"/>
      <c r="Y61" s="7"/>
    </row>
    <row r="62" spans="1:25">
      <c r="A62" s="46"/>
      <c r="B62" s="46"/>
      <c r="F62" s="46"/>
      <c r="I62" s="46"/>
      <c r="J62" s="46"/>
      <c r="M62" s="46"/>
      <c r="N62" s="46"/>
      <c r="Q62" s="46"/>
      <c r="R62" s="46"/>
      <c r="U62" s="46"/>
      <c r="V62" s="46"/>
      <c r="Y62" s="46"/>
    </row>
    <row r="63" spans="1:25">
      <c r="A63" s="46"/>
      <c r="B63" s="46"/>
      <c r="F63" s="46"/>
      <c r="I63" s="46"/>
      <c r="J63" s="46"/>
      <c r="M63" s="46"/>
      <c r="N63" s="46"/>
      <c r="Q63" s="46"/>
      <c r="R63" s="46"/>
      <c r="U63" s="46"/>
      <c r="V63" s="46"/>
      <c r="Y63" s="46"/>
    </row>
    <row r="64" spans="1:25">
      <c r="A64" s="46"/>
      <c r="B64" s="46"/>
      <c r="F64" s="46"/>
      <c r="I64" s="46"/>
      <c r="J64" s="46"/>
      <c r="M64" s="46"/>
      <c r="N64" s="46"/>
      <c r="Q64" s="46"/>
      <c r="R64" s="46"/>
      <c r="U64" s="46"/>
      <c r="V64" s="46"/>
      <c r="Y64" s="46"/>
    </row>
    <row r="65" spans="1:25">
      <c r="A65" s="46"/>
      <c r="B65" s="46"/>
      <c r="F65" s="46"/>
      <c r="I65" s="46"/>
      <c r="J65" s="46"/>
      <c r="M65" s="46"/>
      <c r="N65" s="46"/>
      <c r="Q65" s="46"/>
      <c r="R65" s="46"/>
      <c r="U65" s="46"/>
      <c r="V65" s="46"/>
      <c r="Y65" s="46"/>
    </row>
  </sheetData>
  <mergeCells count="16">
    <mergeCell ref="A55:Y55"/>
    <mergeCell ref="A56:T56"/>
    <mergeCell ref="A57:Y57"/>
    <mergeCell ref="A59:T59"/>
    <mergeCell ref="B30:E30"/>
    <mergeCell ref="F30:I30"/>
    <mergeCell ref="J30:M30"/>
    <mergeCell ref="N30:Q30"/>
    <mergeCell ref="R30:U30"/>
    <mergeCell ref="V30:Y30"/>
    <mergeCell ref="V3:Y3"/>
    <mergeCell ref="B3:E3"/>
    <mergeCell ref="F3:I3"/>
    <mergeCell ref="J3:M3"/>
    <mergeCell ref="N3:Q3"/>
    <mergeCell ref="R3:U3"/>
  </mergeCells>
  <pageMargins left="0" right="0" top="0.74836309523809497" bottom="0.25" header="0.13" footer="0.1"/>
  <pageSetup scale="47" fitToHeight="0" orientation="landscape" r:id="rId1"/>
  <headerFooter>
    <oddHeader>&amp;C&amp;"Arial,Bold"&amp;K000000Table I-2
Pacific Gas and Electtric Company
Program Subscription Statistics
January 2017</oddHeader>
    <oddFooter>&amp;L&amp;F&amp;CPage 6 of 11&amp;R&amp;A</oddFooter>
  </headerFooter>
  <customProperties>
    <customPr name="_pios_id" r:id="rId2"/>
  </customProperties>
  <ignoredErrors>
    <ignoredError sqref="I6:Y27 G13:H19 E16:E21 E33:Y54 C40:D46" emptyCellReferenc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2"/>
  <sheetViews>
    <sheetView view="pageLayout" topLeftCell="B1" zoomScale="70" zoomScaleNormal="70" zoomScalePageLayoutView="70" workbookViewId="0">
      <selection activeCell="O28" sqref="O28"/>
    </sheetView>
  </sheetViews>
  <sheetFormatPr defaultRowHeight="11.5"/>
  <cols>
    <col min="1" max="1" width="0" style="5" hidden="1" customWidth="1"/>
    <col min="2" max="2" width="55.453125" style="5" customWidth="1"/>
    <col min="3" max="3" width="12" style="5" customWidth="1"/>
    <col min="4" max="4" width="11.1796875" style="7" customWidth="1"/>
    <col min="5" max="5" width="10.54296875" style="7" customWidth="1"/>
    <col min="6" max="6" width="10.54296875" style="5" customWidth="1"/>
    <col min="7" max="7" width="11.54296875" style="5" customWidth="1"/>
    <col min="8" max="8" width="11.1796875" style="5" customWidth="1"/>
    <col min="9" max="9" width="10.54296875" style="5" customWidth="1"/>
    <col min="10" max="10" width="11.26953125" style="5" customWidth="1"/>
    <col min="11" max="11" width="11.453125" style="5" customWidth="1"/>
    <col min="12" max="15" width="10.54296875" style="5" customWidth="1"/>
    <col min="16" max="17" width="14.453125" style="5" customWidth="1"/>
    <col min="18" max="18" width="13.81640625" style="5" customWidth="1"/>
    <col min="19" max="19" width="14.54296875" style="5" customWidth="1"/>
    <col min="20" max="20" width="9.54296875" style="5" customWidth="1"/>
    <col min="21" max="256" width="9.1796875" style="5"/>
    <col min="257" max="257" width="0" style="5" hidden="1" customWidth="1"/>
    <col min="258" max="258" width="52" style="5" customWidth="1"/>
    <col min="259" max="259" width="0" style="5" hidden="1" customWidth="1"/>
    <col min="260" max="262" width="10.54296875" style="5" customWidth="1"/>
    <col min="263" max="263" width="11.54296875" style="5" customWidth="1"/>
    <col min="264" max="271" width="10.54296875" style="5" customWidth="1"/>
    <col min="272" max="273" width="14.453125" style="5" customWidth="1"/>
    <col min="274" max="274" width="13.453125" style="5" customWidth="1"/>
    <col min="275" max="275" width="14.453125" style="5" customWidth="1"/>
    <col min="276" max="276" width="9.54296875" style="5" customWidth="1"/>
    <col min="277" max="512" width="9.1796875" style="5"/>
    <col min="513" max="513" width="0" style="5" hidden="1" customWidth="1"/>
    <col min="514" max="514" width="52" style="5" customWidth="1"/>
    <col min="515" max="515" width="0" style="5" hidden="1" customWidth="1"/>
    <col min="516" max="518" width="10.54296875" style="5" customWidth="1"/>
    <col min="519" max="519" width="11.54296875" style="5" customWidth="1"/>
    <col min="520" max="527" width="10.54296875" style="5" customWidth="1"/>
    <col min="528" max="529" width="14.453125" style="5" customWidth="1"/>
    <col min="530" max="530" width="13.453125" style="5" customWidth="1"/>
    <col min="531" max="531" width="14.453125" style="5" customWidth="1"/>
    <col min="532" max="532" width="9.54296875" style="5" customWidth="1"/>
    <col min="533" max="768" width="9.1796875" style="5"/>
    <col min="769" max="769" width="0" style="5" hidden="1" customWidth="1"/>
    <col min="770" max="770" width="52" style="5" customWidth="1"/>
    <col min="771" max="771" width="0" style="5" hidden="1" customWidth="1"/>
    <col min="772" max="774" width="10.54296875" style="5" customWidth="1"/>
    <col min="775" max="775" width="11.54296875" style="5" customWidth="1"/>
    <col min="776" max="783" width="10.54296875" style="5" customWidth="1"/>
    <col min="784" max="785" width="14.453125" style="5" customWidth="1"/>
    <col min="786" max="786" width="13.453125" style="5" customWidth="1"/>
    <col min="787" max="787" width="14.453125" style="5" customWidth="1"/>
    <col min="788" max="788" width="9.54296875" style="5" customWidth="1"/>
    <col min="789" max="1024" width="9.1796875" style="5"/>
    <col min="1025" max="1025" width="0" style="5" hidden="1" customWidth="1"/>
    <col min="1026" max="1026" width="52" style="5" customWidth="1"/>
    <col min="1027" max="1027" width="0" style="5" hidden="1" customWidth="1"/>
    <col min="1028" max="1030" width="10.54296875" style="5" customWidth="1"/>
    <col min="1031" max="1031" width="11.54296875" style="5" customWidth="1"/>
    <col min="1032" max="1039" width="10.54296875" style="5" customWidth="1"/>
    <col min="1040" max="1041" width="14.453125" style="5" customWidth="1"/>
    <col min="1042" max="1042" width="13.453125" style="5" customWidth="1"/>
    <col min="1043" max="1043" width="14.453125" style="5" customWidth="1"/>
    <col min="1044" max="1044" width="9.54296875" style="5" customWidth="1"/>
    <col min="1045" max="1280" width="9.1796875" style="5"/>
    <col min="1281" max="1281" width="0" style="5" hidden="1" customWidth="1"/>
    <col min="1282" max="1282" width="52" style="5" customWidth="1"/>
    <col min="1283" max="1283" width="0" style="5" hidden="1" customWidth="1"/>
    <col min="1284" max="1286" width="10.54296875" style="5" customWidth="1"/>
    <col min="1287" max="1287" width="11.54296875" style="5" customWidth="1"/>
    <col min="1288" max="1295" width="10.54296875" style="5" customWidth="1"/>
    <col min="1296" max="1297" width="14.453125" style="5" customWidth="1"/>
    <col min="1298" max="1298" width="13.453125" style="5" customWidth="1"/>
    <col min="1299" max="1299" width="14.453125" style="5" customWidth="1"/>
    <col min="1300" max="1300" width="9.54296875" style="5" customWidth="1"/>
    <col min="1301" max="1536" width="9.1796875" style="5"/>
    <col min="1537" max="1537" width="0" style="5" hidden="1" customWidth="1"/>
    <col min="1538" max="1538" width="52" style="5" customWidth="1"/>
    <col min="1539" max="1539" width="0" style="5" hidden="1" customWidth="1"/>
    <col min="1540" max="1542" width="10.54296875" style="5" customWidth="1"/>
    <col min="1543" max="1543" width="11.54296875" style="5" customWidth="1"/>
    <col min="1544" max="1551" width="10.54296875" style="5" customWidth="1"/>
    <col min="1552" max="1553" width="14.453125" style="5" customWidth="1"/>
    <col min="1554" max="1554" width="13.453125" style="5" customWidth="1"/>
    <col min="1555" max="1555" width="14.453125" style="5" customWidth="1"/>
    <col min="1556" max="1556" width="9.54296875" style="5" customWidth="1"/>
    <col min="1557" max="1792" width="9.1796875" style="5"/>
    <col min="1793" max="1793" width="0" style="5" hidden="1" customWidth="1"/>
    <col min="1794" max="1794" width="52" style="5" customWidth="1"/>
    <col min="1795" max="1795" width="0" style="5" hidden="1" customWidth="1"/>
    <col min="1796" max="1798" width="10.54296875" style="5" customWidth="1"/>
    <col min="1799" max="1799" width="11.54296875" style="5" customWidth="1"/>
    <col min="1800" max="1807" width="10.54296875" style="5" customWidth="1"/>
    <col min="1808" max="1809" width="14.453125" style="5" customWidth="1"/>
    <col min="1810" max="1810" width="13.453125" style="5" customWidth="1"/>
    <col min="1811" max="1811" width="14.453125" style="5" customWidth="1"/>
    <col min="1812" max="1812" width="9.54296875" style="5" customWidth="1"/>
    <col min="1813" max="2048" width="9.1796875" style="5"/>
    <col min="2049" max="2049" width="0" style="5" hidden="1" customWidth="1"/>
    <col min="2050" max="2050" width="52" style="5" customWidth="1"/>
    <col min="2051" max="2051" width="0" style="5" hidden="1" customWidth="1"/>
    <col min="2052" max="2054" width="10.54296875" style="5" customWidth="1"/>
    <col min="2055" max="2055" width="11.54296875" style="5" customWidth="1"/>
    <col min="2056" max="2063" width="10.54296875" style="5" customWidth="1"/>
    <col min="2064" max="2065" width="14.453125" style="5" customWidth="1"/>
    <col min="2066" max="2066" width="13.453125" style="5" customWidth="1"/>
    <col min="2067" max="2067" width="14.453125" style="5" customWidth="1"/>
    <col min="2068" max="2068" width="9.54296875" style="5" customWidth="1"/>
    <col min="2069" max="2304" width="9.1796875" style="5"/>
    <col min="2305" max="2305" width="0" style="5" hidden="1" customWidth="1"/>
    <col min="2306" max="2306" width="52" style="5" customWidth="1"/>
    <col min="2307" max="2307" width="0" style="5" hidden="1" customWidth="1"/>
    <col min="2308" max="2310" width="10.54296875" style="5" customWidth="1"/>
    <col min="2311" max="2311" width="11.54296875" style="5" customWidth="1"/>
    <col min="2312" max="2319" width="10.54296875" style="5" customWidth="1"/>
    <col min="2320" max="2321" width="14.453125" style="5" customWidth="1"/>
    <col min="2322" max="2322" width="13.453125" style="5" customWidth="1"/>
    <col min="2323" max="2323" width="14.453125" style="5" customWidth="1"/>
    <col min="2324" max="2324" width="9.54296875" style="5" customWidth="1"/>
    <col min="2325" max="2560" width="9.1796875" style="5"/>
    <col min="2561" max="2561" width="0" style="5" hidden="1" customWidth="1"/>
    <col min="2562" max="2562" width="52" style="5" customWidth="1"/>
    <col min="2563" max="2563" width="0" style="5" hidden="1" customWidth="1"/>
    <col min="2564" max="2566" width="10.54296875" style="5" customWidth="1"/>
    <col min="2567" max="2567" width="11.54296875" style="5" customWidth="1"/>
    <col min="2568" max="2575" width="10.54296875" style="5" customWidth="1"/>
    <col min="2576" max="2577" width="14.453125" style="5" customWidth="1"/>
    <col min="2578" max="2578" width="13.453125" style="5" customWidth="1"/>
    <col min="2579" max="2579" width="14.453125" style="5" customWidth="1"/>
    <col min="2580" max="2580" width="9.54296875" style="5" customWidth="1"/>
    <col min="2581" max="2816" width="9.1796875" style="5"/>
    <col min="2817" max="2817" width="0" style="5" hidden="1" customWidth="1"/>
    <col min="2818" max="2818" width="52" style="5" customWidth="1"/>
    <col min="2819" max="2819" width="0" style="5" hidden="1" customWidth="1"/>
    <col min="2820" max="2822" width="10.54296875" style="5" customWidth="1"/>
    <col min="2823" max="2823" width="11.54296875" style="5" customWidth="1"/>
    <col min="2824" max="2831" width="10.54296875" style="5" customWidth="1"/>
    <col min="2832" max="2833" width="14.453125" style="5" customWidth="1"/>
    <col min="2834" max="2834" width="13.453125" style="5" customWidth="1"/>
    <col min="2835" max="2835" width="14.453125" style="5" customWidth="1"/>
    <col min="2836" max="2836" width="9.54296875" style="5" customWidth="1"/>
    <col min="2837" max="3072" width="9.1796875" style="5"/>
    <col min="3073" max="3073" width="0" style="5" hidden="1" customWidth="1"/>
    <col min="3074" max="3074" width="52" style="5" customWidth="1"/>
    <col min="3075" max="3075" width="0" style="5" hidden="1" customWidth="1"/>
    <col min="3076" max="3078" width="10.54296875" style="5" customWidth="1"/>
    <col min="3079" max="3079" width="11.54296875" style="5" customWidth="1"/>
    <col min="3080" max="3087" width="10.54296875" style="5" customWidth="1"/>
    <col min="3088" max="3089" width="14.453125" style="5" customWidth="1"/>
    <col min="3090" max="3090" width="13.453125" style="5" customWidth="1"/>
    <col min="3091" max="3091" width="14.453125" style="5" customWidth="1"/>
    <col min="3092" max="3092" width="9.54296875" style="5" customWidth="1"/>
    <col min="3093" max="3328" width="9.1796875" style="5"/>
    <col min="3329" max="3329" width="0" style="5" hidden="1" customWidth="1"/>
    <col min="3330" max="3330" width="52" style="5" customWidth="1"/>
    <col min="3331" max="3331" width="0" style="5" hidden="1" customWidth="1"/>
    <col min="3332" max="3334" width="10.54296875" style="5" customWidth="1"/>
    <col min="3335" max="3335" width="11.54296875" style="5" customWidth="1"/>
    <col min="3336" max="3343" width="10.54296875" style="5" customWidth="1"/>
    <col min="3344" max="3345" width="14.453125" style="5" customWidth="1"/>
    <col min="3346" max="3346" width="13.453125" style="5" customWidth="1"/>
    <col min="3347" max="3347" width="14.453125" style="5" customWidth="1"/>
    <col min="3348" max="3348" width="9.54296875" style="5" customWidth="1"/>
    <col min="3349" max="3584" width="9.1796875" style="5"/>
    <col min="3585" max="3585" width="0" style="5" hidden="1" customWidth="1"/>
    <col min="3586" max="3586" width="52" style="5" customWidth="1"/>
    <col min="3587" max="3587" width="0" style="5" hidden="1" customWidth="1"/>
    <col min="3588" max="3590" width="10.54296875" style="5" customWidth="1"/>
    <col min="3591" max="3591" width="11.54296875" style="5" customWidth="1"/>
    <col min="3592" max="3599" width="10.54296875" style="5" customWidth="1"/>
    <col min="3600" max="3601" width="14.453125" style="5" customWidth="1"/>
    <col min="3602" max="3602" width="13.453125" style="5" customWidth="1"/>
    <col min="3603" max="3603" width="14.453125" style="5" customWidth="1"/>
    <col min="3604" max="3604" width="9.54296875" style="5" customWidth="1"/>
    <col min="3605" max="3840" width="9.1796875" style="5"/>
    <col min="3841" max="3841" width="0" style="5" hidden="1" customWidth="1"/>
    <col min="3842" max="3842" width="52" style="5" customWidth="1"/>
    <col min="3843" max="3843" width="0" style="5" hidden="1" customWidth="1"/>
    <col min="3844" max="3846" width="10.54296875" style="5" customWidth="1"/>
    <col min="3847" max="3847" width="11.54296875" style="5" customWidth="1"/>
    <col min="3848" max="3855" width="10.54296875" style="5" customWidth="1"/>
    <col min="3856" max="3857" width="14.453125" style="5" customWidth="1"/>
    <col min="3858" max="3858" width="13.453125" style="5" customWidth="1"/>
    <col min="3859" max="3859" width="14.453125" style="5" customWidth="1"/>
    <col min="3860" max="3860" width="9.54296875" style="5" customWidth="1"/>
    <col min="3861" max="4096" width="9.1796875" style="5"/>
    <col min="4097" max="4097" width="0" style="5" hidden="1" customWidth="1"/>
    <col min="4098" max="4098" width="52" style="5" customWidth="1"/>
    <col min="4099" max="4099" width="0" style="5" hidden="1" customWidth="1"/>
    <col min="4100" max="4102" width="10.54296875" style="5" customWidth="1"/>
    <col min="4103" max="4103" width="11.54296875" style="5" customWidth="1"/>
    <col min="4104" max="4111" width="10.54296875" style="5" customWidth="1"/>
    <col min="4112" max="4113" width="14.453125" style="5" customWidth="1"/>
    <col min="4114" max="4114" width="13.453125" style="5" customWidth="1"/>
    <col min="4115" max="4115" width="14.453125" style="5" customWidth="1"/>
    <col min="4116" max="4116" width="9.54296875" style="5" customWidth="1"/>
    <col min="4117" max="4352" width="9.1796875" style="5"/>
    <col min="4353" max="4353" width="0" style="5" hidden="1" customWidth="1"/>
    <col min="4354" max="4354" width="52" style="5" customWidth="1"/>
    <col min="4355" max="4355" width="0" style="5" hidden="1" customWidth="1"/>
    <col min="4356" max="4358" width="10.54296875" style="5" customWidth="1"/>
    <col min="4359" max="4359" width="11.54296875" style="5" customWidth="1"/>
    <col min="4360" max="4367" width="10.54296875" style="5" customWidth="1"/>
    <col min="4368" max="4369" width="14.453125" style="5" customWidth="1"/>
    <col min="4370" max="4370" width="13.453125" style="5" customWidth="1"/>
    <col min="4371" max="4371" width="14.453125" style="5" customWidth="1"/>
    <col min="4372" max="4372" width="9.54296875" style="5" customWidth="1"/>
    <col min="4373" max="4608" width="9.1796875" style="5"/>
    <col min="4609" max="4609" width="0" style="5" hidden="1" customWidth="1"/>
    <col min="4610" max="4610" width="52" style="5" customWidth="1"/>
    <col min="4611" max="4611" width="0" style="5" hidden="1" customWidth="1"/>
    <col min="4612" max="4614" width="10.54296875" style="5" customWidth="1"/>
    <col min="4615" max="4615" width="11.54296875" style="5" customWidth="1"/>
    <col min="4616" max="4623" width="10.54296875" style="5" customWidth="1"/>
    <col min="4624" max="4625" width="14.453125" style="5" customWidth="1"/>
    <col min="4626" max="4626" width="13.453125" style="5" customWidth="1"/>
    <col min="4627" max="4627" width="14.453125" style="5" customWidth="1"/>
    <col min="4628" max="4628" width="9.54296875" style="5" customWidth="1"/>
    <col min="4629" max="4864" width="9.1796875" style="5"/>
    <col min="4865" max="4865" width="0" style="5" hidden="1" customWidth="1"/>
    <col min="4866" max="4866" width="52" style="5" customWidth="1"/>
    <col min="4867" max="4867" width="0" style="5" hidden="1" customWidth="1"/>
    <col min="4868" max="4870" width="10.54296875" style="5" customWidth="1"/>
    <col min="4871" max="4871" width="11.54296875" style="5" customWidth="1"/>
    <col min="4872" max="4879" width="10.54296875" style="5" customWidth="1"/>
    <col min="4880" max="4881" width="14.453125" style="5" customWidth="1"/>
    <col min="4882" max="4882" width="13.453125" style="5" customWidth="1"/>
    <col min="4883" max="4883" width="14.453125" style="5" customWidth="1"/>
    <col min="4884" max="4884" width="9.54296875" style="5" customWidth="1"/>
    <col min="4885" max="5120" width="9.1796875" style="5"/>
    <col min="5121" max="5121" width="0" style="5" hidden="1" customWidth="1"/>
    <col min="5122" max="5122" width="52" style="5" customWidth="1"/>
    <col min="5123" max="5123" width="0" style="5" hidden="1" customWidth="1"/>
    <col min="5124" max="5126" width="10.54296875" style="5" customWidth="1"/>
    <col min="5127" max="5127" width="11.54296875" style="5" customWidth="1"/>
    <col min="5128" max="5135" width="10.54296875" style="5" customWidth="1"/>
    <col min="5136" max="5137" width="14.453125" style="5" customWidth="1"/>
    <col min="5138" max="5138" width="13.453125" style="5" customWidth="1"/>
    <col min="5139" max="5139" width="14.453125" style="5" customWidth="1"/>
    <col min="5140" max="5140" width="9.54296875" style="5" customWidth="1"/>
    <col min="5141" max="5376" width="9.1796875" style="5"/>
    <col min="5377" max="5377" width="0" style="5" hidden="1" customWidth="1"/>
    <col min="5378" max="5378" width="52" style="5" customWidth="1"/>
    <col min="5379" max="5379" width="0" style="5" hidden="1" customWidth="1"/>
    <col min="5380" max="5382" width="10.54296875" style="5" customWidth="1"/>
    <col min="5383" max="5383" width="11.54296875" style="5" customWidth="1"/>
    <col min="5384" max="5391" width="10.54296875" style="5" customWidth="1"/>
    <col min="5392" max="5393" width="14.453125" style="5" customWidth="1"/>
    <col min="5394" max="5394" width="13.453125" style="5" customWidth="1"/>
    <col min="5395" max="5395" width="14.453125" style="5" customWidth="1"/>
    <col min="5396" max="5396" width="9.54296875" style="5" customWidth="1"/>
    <col min="5397" max="5632" width="9.1796875" style="5"/>
    <col min="5633" max="5633" width="0" style="5" hidden="1" customWidth="1"/>
    <col min="5634" max="5634" width="52" style="5" customWidth="1"/>
    <col min="5635" max="5635" width="0" style="5" hidden="1" customWidth="1"/>
    <col min="5636" max="5638" width="10.54296875" style="5" customWidth="1"/>
    <col min="5639" max="5639" width="11.54296875" style="5" customWidth="1"/>
    <col min="5640" max="5647" width="10.54296875" style="5" customWidth="1"/>
    <col min="5648" max="5649" width="14.453125" style="5" customWidth="1"/>
    <col min="5650" max="5650" width="13.453125" style="5" customWidth="1"/>
    <col min="5651" max="5651" width="14.453125" style="5" customWidth="1"/>
    <col min="5652" max="5652" width="9.54296875" style="5" customWidth="1"/>
    <col min="5653" max="5888" width="9.1796875" style="5"/>
    <col min="5889" max="5889" width="0" style="5" hidden="1" customWidth="1"/>
    <col min="5890" max="5890" width="52" style="5" customWidth="1"/>
    <col min="5891" max="5891" width="0" style="5" hidden="1" customWidth="1"/>
    <col min="5892" max="5894" width="10.54296875" style="5" customWidth="1"/>
    <col min="5895" max="5895" width="11.54296875" style="5" customWidth="1"/>
    <col min="5896" max="5903" width="10.54296875" style="5" customWidth="1"/>
    <col min="5904" max="5905" width="14.453125" style="5" customWidth="1"/>
    <col min="5906" max="5906" width="13.453125" style="5" customWidth="1"/>
    <col min="5907" max="5907" width="14.453125" style="5" customWidth="1"/>
    <col min="5908" max="5908" width="9.54296875" style="5" customWidth="1"/>
    <col min="5909" max="6144" width="9.1796875" style="5"/>
    <col min="6145" max="6145" width="0" style="5" hidden="1" customWidth="1"/>
    <col min="6146" max="6146" width="52" style="5" customWidth="1"/>
    <col min="6147" max="6147" width="0" style="5" hidden="1" customWidth="1"/>
    <col min="6148" max="6150" width="10.54296875" style="5" customWidth="1"/>
    <col min="6151" max="6151" width="11.54296875" style="5" customWidth="1"/>
    <col min="6152" max="6159" width="10.54296875" style="5" customWidth="1"/>
    <col min="6160" max="6161" width="14.453125" style="5" customWidth="1"/>
    <col min="6162" max="6162" width="13.453125" style="5" customWidth="1"/>
    <col min="6163" max="6163" width="14.453125" style="5" customWidth="1"/>
    <col min="6164" max="6164" width="9.54296875" style="5" customWidth="1"/>
    <col min="6165" max="6400" width="9.1796875" style="5"/>
    <col min="6401" max="6401" width="0" style="5" hidden="1" customWidth="1"/>
    <col min="6402" max="6402" width="52" style="5" customWidth="1"/>
    <col min="6403" max="6403" width="0" style="5" hidden="1" customWidth="1"/>
    <col min="6404" max="6406" width="10.54296875" style="5" customWidth="1"/>
    <col min="6407" max="6407" width="11.54296875" style="5" customWidth="1"/>
    <col min="6408" max="6415" width="10.54296875" style="5" customWidth="1"/>
    <col min="6416" max="6417" width="14.453125" style="5" customWidth="1"/>
    <col min="6418" max="6418" width="13.453125" style="5" customWidth="1"/>
    <col min="6419" max="6419" width="14.453125" style="5" customWidth="1"/>
    <col min="6420" max="6420" width="9.54296875" style="5" customWidth="1"/>
    <col min="6421" max="6656" width="9.1796875" style="5"/>
    <col min="6657" max="6657" width="0" style="5" hidden="1" customWidth="1"/>
    <col min="6658" max="6658" width="52" style="5" customWidth="1"/>
    <col min="6659" max="6659" width="0" style="5" hidden="1" customWidth="1"/>
    <col min="6660" max="6662" width="10.54296875" style="5" customWidth="1"/>
    <col min="6663" max="6663" width="11.54296875" style="5" customWidth="1"/>
    <col min="6664" max="6671" width="10.54296875" style="5" customWidth="1"/>
    <col min="6672" max="6673" width="14.453125" style="5" customWidth="1"/>
    <col min="6674" max="6674" width="13.453125" style="5" customWidth="1"/>
    <col min="6675" max="6675" width="14.453125" style="5" customWidth="1"/>
    <col min="6676" max="6676" width="9.54296875" style="5" customWidth="1"/>
    <col min="6677" max="6912" width="9.1796875" style="5"/>
    <col min="6913" max="6913" width="0" style="5" hidden="1" customWidth="1"/>
    <col min="6914" max="6914" width="52" style="5" customWidth="1"/>
    <col min="6915" max="6915" width="0" style="5" hidden="1" customWidth="1"/>
    <col min="6916" max="6918" width="10.54296875" style="5" customWidth="1"/>
    <col min="6919" max="6919" width="11.54296875" style="5" customWidth="1"/>
    <col min="6920" max="6927" width="10.54296875" style="5" customWidth="1"/>
    <col min="6928" max="6929" width="14.453125" style="5" customWidth="1"/>
    <col min="6930" max="6930" width="13.453125" style="5" customWidth="1"/>
    <col min="6931" max="6931" width="14.453125" style="5" customWidth="1"/>
    <col min="6932" max="6932" width="9.54296875" style="5" customWidth="1"/>
    <col min="6933" max="7168" width="9.1796875" style="5"/>
    <col min="7169" max="7169" width="0" style="5" hidden="1" customWidth="1"/>
    <col min="7170" max="7170" width="52" style="5" customWidth="1"/>
    <col min="7171" max="7171" width="0" style="5" hidden="1" customWidth="1"/>
    <col min="7172" max="7174" width="10.54296875" style="5" customWidth="1"/>
    <col min="7175" max="7175" width="11.54296875" style="5" customWidth="1"/>
    <col min="7176" max="7183" width="10.54296875" style="5" customWidth="1"/>
    <col min="7184" max="7185" width="14.453125" style="5" customWidth="1"/>
    <col min="7186" max="7186" width="13.453125" style="5" customWidth="1"/>
    <col min="7187" max="7187" width="14.453125" style="5" customWidth="1"/>
    <col min="7188" max="7188" width="9.54296875" style="5" customWidth="1"/>
    <col min="7189" max="7424" width="9.1796875" style="5"/>
    <col min="7425" max="7425" width="0" style="5" hidden="1" customWidth="1"/>
    <col min="7426" max="7426" width="52" style="5" customWidth="1"/>
    <col min="7427" max="7427" width="0" style="5" hidden="1" customWidth="1"/>
    <col min="7428" max="7430" width="10.54296875" style="5" customWidth="1"/>
    <col min="7431" max="7431" width="11.54296875" style="5" customWidth="1"/>
    <col min="7432" max="7439" width="10.54296875" style="5" customWidth="1"/>
    <col min="7440" max="7441" width="14.453125" style="5" customWidth="1"/>
    <col min="7442" max="7442" width="13.453125" style="5" customWidth="1"/>
    <col min="7443" max="7443" width="14.453125" style="5" customWidth="1"/>
    <col min="7444" max="7444" width="9.54296875" style="5" customWidth="1"/>
    <col min="7445" max="7680" width="9.1796875" style="5"/>
    <col min="7681" max="7681" width="0" style="5" hidden="1" customWidth="1"/>
    <col min="7682" max="7682" width="52" style="5" customWidth="1"/>
    <col min="7683" max="7683" width="0" style="5" hidden="1" customWidth="1"/>
    <col min="7684" max="7686" width="10.54296875" style="5" customWidth="1"/>
    <col min="7687" max="7687" width="11.54296875" style="5" customWidth="1"/>
    <col min="7688" max="7695" width="10.54296875" style="5" customWidth="1"/>
    <col min="7696" max="7697" width="14.453125" style="5" customWidth="1"/>
    <col min="7698" max="7698" width="13.453125" style="5" customWidth="1"/>
    <col min="7699" max="7699" width="14.453125" style="5" customWidth="1"/>
    <col min="7700" max="7700" width="9.54296875" style="5" customWidth="1"/>
    <col min="7701" max="7936" width="9.1796875" style="5"/>
    <col min="7937" max="7937" width="0" style="5" hidden="1" customWidth="1"/>
    <col min="7938" max="7938" width="52" style="5" customWidth="1"/>
    <col min="7939" max="7939" width="0" style="5" hidden="1" customWidth="1"/>
    <col min="7940" max="7942" width="10.54296875" style="5" customWidth="1"/>
    <col min="7943" max="7943" width="11.54296875" style="5" customWidth="1"/>
    <col min="7944" max="7951" width="10.54296875" style="5" customWidth="1"/>
    <col min="7952" max="7953" width="14.453125" style="5" customWidth="1"/>
    <col min="7954" max="7954" width="13.453125" style="5" customWidth="1"/>
    <col min="7955" max="7955" width="14.453125" style="5" customWidth="1"/>
    <col min="7956" max="7956" width="9.54296875" style="5" customWidth="1"/>
    <col min="7957" max="8192" width="9.1796875" style="5"/>
    <col min="8193" max="8193" width="0" style="5" hidden="1" customWidth="1"/>
    <col min="8194" max="8194" width="52" style="5" customWidth="1"/>
    <col min="8195" max="8195" width="0" style="5" hidden="1" customWidth="1"/>
    <col min="8196" max="8198" width="10.54296875" style="5" customWidth="1"/>
    <col min="8199" max="8199" width="11.54296875" style="5" customWidth="1"/>
    <col min="8200" max="8207" width="10.54296875" style="5" customWidth="1"/>
    <col min="8208" max="8209" width="14.453125" style="5" customWidth="1"/>
    <col min="8210" max="8210" width="13.453125" style="5" customWidth="1"/>
    <col min="8211" max="8211" width="14.453125" style="5" customWidth="1"/>
    <col min="8212" max="8212" width="9.54296875" style="5" customWidth="1"/>
    <col min="8213" max="8448" width="9.1796875" style="5"/>
    <col min="8449" max="8449" width="0" style="5" hidden="1" customWidth="1"/>
    <col min="8450" max="8450" width="52" style="5" customWidth="1"/>
    <col min="8451" max="8451" width="0" style="5" hidden="1" customWidth="1"/>
    <col min="8452" max="8454" width="10.54296875" style="5" customWidth="1"/>
    <col min="8455" max="8455" width="11.54296875" style="5" customWidth="1"/>
    <col min="8456" max="8463" width="10.54296875" style="5" customWidth="1"/>
    <col min="8464" max="8465" width="14.453125" style="5" customWidth="1"/>
    <col min="8466" max="8466" width="13.453125" style="5" customWidth="1"/>
    <col min="8467" max="8467" width="14.453125" style="5" customWidth="1"/>
    <col min="8468" max="8468" width="9.54296875" style="5" customWidth="1"/>
    <col min="8469" max="8704" width="9.1796875" style="5"/>
    <col min="8705" max="8705" width="0" style="5" hidden="1" customWidth="1"/>
    <col min="8706" max="8706" width="52" style="5" customWidth="1"/>
    <col min="8707" max="8707" width="0" style="5" hidden="1" customWidth="1"/>
    <col min="8708" max="8710" width="10.54296875" style="5" customWidth="1"/>
    <col min="8711" max="8711" width="11.54296875" style="5" customWidth="1"/>
    <col min="8712" max="8719" width="10.54296875" style="5" customWidth="1"/>
    <col min="8720" max="8721" width="14.453125" style="5" customWidth="1"/>
    <col min="8722" max="8722" width="13.453125" style="5" customWidth="1"/>
    <col min="8723" max="8723" width="14.453125" style="5" customWidth="1"/>
    <col min="8724" max="8724" width="9.54296875" style="5" customWidth="1"/>
    <col min="8725" max="8960" width="9.1796875" style="5"/>
    <col min="8961" max="8961" width="0" style="5" hidden="1" customWidth="1"/>
    <col min="8962" max="8962" width="52" style="5" customWidth="1"/>
    <col min="8963" max="8963" width="0" style="5" hidden="1" customWidth="1"/>
    <col min="8964" max="8966" width="10.54296875" style="5" customWidth="1"/>
    <col min="8967" max="8967" width="11.54296875" style="5" customWidth="1"/>
    <col min="8968" max="8975" width="10.54296875" style="5" customWidth="1"/>
    <col min="8976" max="8977" width="14.453125" style="5" customWidth="1"/>
    <col min="8978" max="8978" width="13.453125" style="5" customWidth="1"/>
    <col min="8979" max="8979" width="14.453125" style="5" customWidth="1"/>
    <col min="8980" max="8980" width="9.54296875" style="5" customWidth="1"/>
    <col min="8981" max="9216" width="9.1796875" style="5"/>
    <col min="9217" max="9217" width="0" style="5" hidden="1" customWidth="1"/>
    <col min="9218" max="9218" width="52" style="5" customWidth="1"/>
    <col min="9219" max="9219" width="0" style="5" hidden="1" customWidth="1"/>
    <col min="9220" max="9222" width="10.54296875" style="5" customWidth="1"/>
    <col min="9223" max="9223" width="11.54296875" style="5" customWidth="1"/>
    <col min="9224" max="9231" width="10.54296875" style="5" customWidth="1"/>
    <col min="9232" max="9233" width="14.453125" style="5" customWidth="1"/>
    <col min="9234" max="9234" width="13.453125" style="5" customWidth="1"/>
    <col min="9235" max="9235" width="14.453125" style="5" customWidth="1"/>
    <col min="9236" max="9236" width="9.54296875" style="5" customWidth="1"/>
    <col min="9237" max="9472" width="9.1796875" style="5"/>
    <col min="9473" max="9473" width="0" style="5" hidden="1" customWidth="1"/>
    <col min="9474" max="9474" width="52" style="5" customWidth="1"/>
    <col min="9475" max="9475" width="0" style="5" hidden="1" customWidth="1"/>
    <col min="9476" max="9478" width="10.54296875" style="5" customWidth="1"/>
    <col min="9479" max="9479" width="11.54296875" style="5" customWidth="1"/>
    <col min="9480" max="9487" width="10.54296875" style="5" customWidth="1"/>
    <col min="9488" max="9489" width="14.453125" style="5" customWidth="1"/>
    <col min="9490" max="9490" width="13.453125" style="5" customWidth="1"/>
    <col min="9491" max="9491" width="14.453125" style="5" customWidth="1"/>
    <col min="9492" max="9492" width="9.54296875" style="5" customWidth="1"/>
    <col min="9493" max="9728" width="9.1796875" style="5"/>
    <col min="9729" max="9729" width="0" style="5" hidden="1" customWidth="1"/>
    <col min="9730" max="9730" width="52" style="5" customWidth="1"/>
    <col min="9731" max="9731" width="0" style="5" hidden="1" customWidth="1"/>
    <col min="9732" max="9734" width="10.54296875" style="5" customWidth="1"/>
    <col min="9735" max="9735" width="11.54296875" style="5" customWidth="1"/>
    <col min="9736" max="9743" width="10.54296875" style="5" customWidth="1"/>
    <col min="9744" max="9745" width="14.453125" style="5" customWidth="1"/>
    <col min="9746" max="9746" width="13.453125" style="5" customWidth="1"/>
    <col min="9747" max="9747" width="14.453125" style="5" customWidth="1"/>
    <col min="9748" max="9748" width="9.54296875" style="5" customWidth="1"/>
    <col min="9749" max="9984" width="9.1796875" style="5"/>
    <col min="9985" max="9985" width="0" style="5" hidden="1" customWidth="1"/>
    <col min="9986" max="9986" width="52" style="5" customWidth="1"/>
    <col min="9987" max="9987" width="0" style="5" hidden="1" customWidth="1"/>
    <col min="9988" max="9990" width="10.54296875" style="5" customWidth="1"/>
    <col min="9991" max="9991" width="11.54296875" style="5" customWidth="1"/>
    <col min="9992" max="9999" width="10.54296875" style="5" customWidth="1"/>
    <col min="10000" max="10001" width="14.453125" style="5" customWidth="1"/>
    <col min="10002" max="10002" width="13.453125" style="5" customWidth="1"/>
    <col min="10003" max="10003" width="14.453125" style="5" customWidth="1"/>
    <col min="10004" max="10004" width="9.54296875" style="5" customWidth="1"/>
    <col min="10005" max="10240" width="9.1796875" style="5"/>
    <col min="10241" max="10241" width="0" style="5" hidden="1" customWidth="1"/>
    <col min="10242" max="10242" width="52" style="5" customWidth="1"/>
    <col min="10243" max="10243" width="0" style="5" hidden="1" customWidth="1"/>
    <col min="10244" max="10246" width="10.54296875" style="5" customWidth="1"/>
    <col min="10247" max="10247" width="11.54296875" style="5" customWidth="1"/>
    <col min="10248" max="10255" width="10.54296875" style="5" customWidth="1"/>
    <col min="10256" max="10257" width="14.453125" style="5" customWidth="1"/>
    <col min="10258" max="10258" width="13.453125" style="5" customWidth="1"/>
    <col min="10259" max="10259" width="14.453125" style="5" customWidth="1"/>
    <col min="10260" max="10260" width="9.54296875" style="5" customWidth="1"/>
    <col min="10261" max="10496" width="9.1796875" style="5"/>
    <col min="10497" max="10497" width="0" style="5" hidden="1" customWidth="1"/>
    <col min="10498" max="10498" width="52" style="5" customWidth="1"/>
    <col min="10499" max="10499" width="0" style="5" hidden="1" customWidth="1"/>
    <col min="10500" max="10502" width="10.54296875" style="5" customWidth="1"/>
    <col min="10503" max="10503" width="11.54296875" style="5" customWidth="1"/>
    <col min="10504" max="10511" width="10.54296875" style="5" customWidth="1"/>
    <col min="10512" max="10513" width="14.453125" style="5" customWidth="1"/>
    <col min="10514" max="10514" width="13.453125" style="5" customWidth="1"/>
    <col min="10515" max="10515" width="14.453125" style="5" customWidth="1"/>
    <col min="10516" max="10516" width="9.54296875" style="5" customWidth="1"/>
    <col min="10517" max="10752" width="9.1796875" style="5"/>
    <col min="10753" max="10753" width="0" style="5" hidden="1" customWidth="1"/>
    <col min="10754" max="10754" width="52" style="5" customWidth="1"/>
    <col min="10755" max="10755" width="0" style="5" hidden="1" customWidth="1"/>
    <col min="10756" max="10758" width="10.54296875" style="5" customWidth="1"/>
    <col min="10759" max="10759" width="11.54296875" style="5" customWidth="1"/>
    <col min="10760" max="10767" width="10.54296875" style="5" customWidth="1"/>
    <col min="10768" max="10769" width="14.453125" style="5" customWidth="1"/>
    <col min="10770" max="10770" width="13.453125" style="5" customWidth="1"/>
    <col min="10771" max="10771" width="14.453125" style="5" customWidth="1"/>
    <col min="10772" max="10772" width="9.54296875" style="5" customWidth="1"/>
    <col min="10773" max="11008" width="9.1796875" style="5"/>
    <col min="11009" max="11009" width="0" style="5" hidden="1" customWidth="1"/>
    <col min="11010" max="11010" width="52" style="5" customWidth="1"/>
    <col min="11011" max="11011" width="0" style="5" hidden="1" customWidth="1"/>
    <col min="11012" max="11014" width="10.54296875" style="5" customWidth="1"/>
    <col min="11015" max="11015" width="11.54296875" style="5" customWidth="1"/>
    <col min="11016" max="11023" width="10.54296875" style="5" customWidth="1"/>
    <col min="11024" max="11025" width="14.453125" style="5" customWidth="1"/>
    <col min="11026" max="11026" width="13.453125" style="5" customWidth="1"/>
    <col min="11027" max="11027" width="14.453125" style="5" customWidth="1"/>
    <col min="11028" max="11028" width="9.54296875" style="5" customWidth="1"/>
    <col min="11029" max="11264" width="9.1796875" style="5"/>
    <col min="11265" max="11265" width="0" style="5" hidden="1" customWidth="1"/>
    <col min="11266" max="11266" width="52" style="5" customWidth="1"/>
    <col min="11267" max="11267" width="0" style="5" hidden="1" customWidth="1"/>
    <col min="11268" max="11270" width="10.54296875" style="5" customWidth="1"/>
    <col min="11271" max="11271" width="11.54296875" style="5" customWidth="1"/>
    <col min="11272" max="11279" width="10.54296875" style="5" customWidth="1"/>
    <col min="11280" max="11281" width="14.453125" style="5" customWidth="1"/>
    <col min="11282" max="11282" width="13.453125" style="5" customWidth="1"/>
    <col min="11283" max="11283" width="14.453125" style="5" customWidth="1"/>
    <col min="11284" max="11284" width="9.54296875" style="5" customWidth="1"/>
    <col min="11285" max="11520" width="9.1796875" style="5"/>
    <col min="11521" max="11521" width="0" style="5" hidden="1" customWidth="1"/>
    <col min="11522" max="11522" width="52" style="5" customWidth="1"/>
    <col min="11523" max="11523" width="0" style="5" hidden="1" customWidth="1"/>
    <col min="11524" max="11526" width="10.54296875" style="5" customWidth="1"/>
    <col min="11527" max="11527" width="11.54296875" style="5" customWidth="1"/>
    <col min="11528" max="11535" width="10.54296875" style="5" customWidth="1"/>
    <col min="11536" max="11537" width="14.453125" style="5" customWidth="1"/>
    <col min="11538" max="11538" width="13.453125" style="5" customWidth="1"/>
    <col min="11539" max="11539" width="14.453125" style="5" customWidth="1"/>
    <col min="11540" max="11540" width="9.54296875" style="5" customWidth="1"/>
    <col min="11541" max="11776" width="9.1796875" style="5"/>
    <col min="11777" max="11777" width="0" style="5" hidden="1" customWidth="1"/>
    <col min="11778" max="11778" width="52" style="5" customWidth="1"/>
    <col min="11779" max="11779" width="0" style="5" hidden="1" customWidth="1"/>
    <col min="11780" max="11782" width="10.54296875" style="5" customWidth="1"/>
    <col min="11783" max="11783" width="11.54296875" style="5" customWidth="1"/>
    <col min="11784" max="11791" width="10.54296875" style="5" customWidth="1"/>
    <col min="11792" max="11793" width="14.453125" style="5" customWidth="1"/>
    <col min="11794" max="11794" width="13.453125" style="5" customWidth="1"/>
    <col min="11795" max="11795" width="14.453125" style="5" customWidth="1"/>
    <col min="11796" max="11796" width="9.54296875" style="5" customWidth="1"/>
    <col min="11797" max="12032" width="9.1796875" style="5"/>
    <col min="12033" max="12033" width="0" style="5" hidden="1" customWidth="1"/>
    <col min="12034" max="12034" width="52" style="5" customWidth="1"/>
    <col min="12035" max="12035" width="0" style="5" hidden="1" customWidth="1"/>
    <col min="12036" max="12038" width="10.54296875" style="5" customWidth="1"/>
    <col min="12039" max="12039" width="11.54296875" style="5" customWidth="1"/>
    <col min="12040" max="12047" width="10.54296875" style="5" customWidth="1"/>
    <col min="12048" max="12049" width="14.453125" style="5" customWidth="1"/>
    <col min="12050" max="12050" width="13.453125" style="5" customWidth="1"/>
    <col min="12051" max="12051" width="14.453125" style="5" customWidth="1"/>
    <col min="12052" max="12052" width="9.54296875" style="5" customWidth="1"/>
    <col min="12053" max="12288" width="9.1796875" style="5"/>
    <col min="12289" max="12289" width="0" style="5" hidden="1" customWidth="1"/>
    <col min="12290" max="12290" width="52" style="5" customWidth="1"/>
    <col min="12291" max="12291" width="0" style="5" hidden="1" customWidth="1"/>
    <col min="12292" max="12294" width="10.54296875" style="5" customWidth="1"/>
    <col min="12295" max="12295" width="11.54296875" style="5" customWidth="1"/>
    <col min="12296" max="12303" width="10.54296875" style="5" customWidth="1"/>
    <col min="12304" max="12305" width="14.453125" style="5" customWidth="1"/>
    <col min="12306" max="12306" width="13.453125" style="5" customWidth="1"/>
    <col min="12307" max="12307" width="14.453125" style="5" customWidth="1"/>
    <col min="12308" max="12308" width="9.54296875" style="5" customWidth="1"/>
    <col min="12309" max="12544" width="9.1796875" style="5"/>
    <col min="12545" max="12545" width="0" style="5" hidden="1" customWidth="1"/>
    <col min="12546" max="12546" width="52" style="5" customWidth="1"/>
    <col min="12547" max="12547" width="0" style="5" hidden="1" customWidth="1"/>
    <col min="12548" max="12550" width="10.54296875" style="5" customWidth="1"/>
    <col min="12551" max="12551" width="11.54296875" style="5" customWidth="1"/>
    <col min="12552" max="12559" width="10.54296875" style="5" customWidth="1"/>
    <col min="12560" max="12561" width="14.453125" style="5" customWidth="1"/>
    <col min="12562" max="12562" width="13.453125" style="5" customWidth="1"/>
    <col min="12563" max="12563" width="14.453125" style="5" customWidth="1"/>
    <col min="12564" max="12564" width="9.54296875" style="5" customWidth="1"/>
    <col min="12565" max="12800" width="9.1796875" style="5"/>
    <col min="12801" max="12801" width="0" style="5" hidden="1" customWidth="1"/>
    <col min="12802" max="12802" width="52" style="5" customWidth="1"/>
    <col min="12803" max="12803" width="0" style="5" hidden="1" customWidth="1"/>
    <col min="12804" max="12806" width="10.54296875" style="5" customWidth="1"/>
    <col min="12807" max="12807" width="11.54296875" style="5" customWidth="1"/>
    <col min="12808" max="12815" width="10.54296875" style="5" customWidth="1"/>
    <col min="12816" max="12817" width="14.453125" style="5" customWidth="1"/>
    <col min="12818" max="12818" width="13.453125" style="5" customWidth="1"/>
    <col min="12819" max="12819" width="14.453125" style="5" customWidth="1"/>
    <col min="12820" max="12820" width="9.54296875" style="5" customWidth="1"/>
    <col min="12821" max="13056" width="9.1796875" style="5"/>
    <col min="13057" max="13057" width="0" style="5" hidden="1" customWidth="1"/>
    <col min="13058" max="13058" width="52" style="5" customWidth="1"/>
    <col min="13059" max="13059" width="0" style="5" hidden="1" customWidth="1"/>
    <col min="13060" max="13062" width="10.54296875" style="5" customWidth="1"/>
    <col min="13063" max="13063" width="11.54296875" style="5" customWidth="1"/>
    <col min="13064" max="13071" width="10.54296875" style="5" customWidth="1"/>
    <col min="13072" max="13073" width="14.453125" style="5" customWidth="1"/>
    <col min="13074" max="13074" width="13.453125" style="5" customWidth="1"/>
    <col min="13075" max="13075" width="14.453125" style="5" customWidth="1"/>
    <col min="13076" max="13076" width="9.54296875" style="5" customWidth="1"/>
    <col min="13077" max="13312" width="9.1796875" style="5"/>
    <col min="13313" max="13313" width="0" style="5" hidden="1" customWidth="1"/>
    <col min="13314" max="13314" width="52" style="5" customWidth="1"/>
    <col min="13315" max="13315" width="0" style="5" hidden="1" customWidth="1"/>
    <col min="13316" max="13318" width="10.54296875" style="5" customWidth="1"/>
    <col min="13319" max="13319" width="11.54296875" style="5" customWidth="1"/>
    <col min="13320" max="13327" width="10.54296875" style="5" customWidth="1"/>
    <col min="13328" max="13329" width="14.453125" style="5" customWidth="1"/>
    <col min="13330" max="13330" width="13.453125" style="5" customWidth="1"/>
    <col min="13331" max="13331" width="14.453125" style="5" customWidth="1"/>
    <col min="13332" max="13332" width="9.54296875" style="5" customWidth="1"/>
    <col min="13333" max="13568" width="9.1796875" style="5"/>
    <col min="13569" max="13569" width="0" style="5" hidden="1" customWidth="1"/>
    <col min="13570" max="13570" width="52" style="5" customWidth="1"/>
    <col min="13571" max="13571" width="0" style="5" hidden="1" customWidth="1"/>
    <col min="13572" max="13574" width="10.54296875" style="5" customWidth="1"/>
    <col min="13575" max="13575" width="11.54296875" style="5" customWidth="1"/>
    <col min="13576" max="13583" width="10.54296875" style="5" customWidth="1"/>
    <col min="13584" max="13585" width="14.453125" style="5" customWidth="1"/>
    <col min="13586" max="13586" width="13.453125" style="5" customWidth="1"/>
    <col min="13587" max="13587" width="14.453125" style="5" customWidth="1"/>
    <col min="13588" max="13588" width="9.54296875" style="5" customWidth="1"/>
    <col min="13589" max="13824" width="9.1796875" style="5"/>
    <col min="13825" max="13825" width="0" style="5" hidden="1" customWidth="1"/>
    <col min="13826" max="13826" width="52" style="5" customWidth="1"/>
    <col min="13827" max="13827" width="0" style="5" hidden="1" customWidth="1"/>
    <col min="13828" max="13830" width="10.54296875" style="5" customWidth="1"/>
    <col min="13831" max="13831" width="11.54296875" style="5" customWidth="1"/>
    <col min="13832" max="13839" width="10.54296875" style="5" customWidth="1"/>
    <col min="13840" max="13841" width="14.453125" style="5" customWidth="1"/>
    <col min="13842" max="13842" width="13.453125" style="5" customWidth="1"/>
    <col min="13843" max="13843" width="14.453125" style="5" customWidth="1"/>
    <col min="13844" max="13844" width="9.54296875" style="5" customWidth="1"/>
    <col min="13845" max="14080" width="9.1796875" style="5"/>
    <col min="14081" max="14081" width="0" style="5" hidden="1" customWidth="1"/>
    <col min="14082" max="14082" width="52" style="5" customWidth="1"/>
    <col min="14083" max="14083" width="0" style="5" hidden="1" customWidth="1"/>
    <col min="14084" max="14086" width="10.54296875" style="5" customWidth="1"/>
    <col min="14087" max="14087" width="11.54296875" style="5" customWidth="1"/>
    <col min="14088" max="14095" width="10.54296875" style="5" customWidth="1"/>
    <col min="14096" max="14097" width="14.453125" style="5" customWidth="1"/>
    <col min="14098" max="14098" width="13.453125" style="5" customWidth="1"/>
    <col min="14099" max="14099" width="14.453125" style="5" customWidth="1"/>
    <col min="14100" max="14100" width="9.54296875" style="5" customWidth="1"/>
    <col min="14101" max="14336" width="9.1796875" style="5"/>
    <col min="14337" max="14337" width="0" style="5" hidden="1" customWidth="1"/>
    <col min="14338" max="14338" width="52" style="5" customWidth="1"/>
    <col min="14339" max="14339" width="0" style="5" hidden="1" customWidth="1"/>
    <col min="14340" max="14342" width="10.54296875" style="5" customWidth="1"/>
    <col min="14343" max="14343" width="11.54296875" style="5" customWidth="1"/>
    <col min="14344" max="14351" width="10.54296875" style="5" customWidth="1"/>
    <col min="14352" max="14353" width="14.453125" style="5" customWidth="1"/>
    <col min="14354" max="14354" width="13.453125" style="5" customWidth="1"/>
    <col min="14355" max="14355" width="14.453125" style="5" customWidth="1"/>
    <col min="14356" max="14356" width="9.54296875" style="5" customWidth="1"/>
    <col min="14357" max="14592" width="9.1796875" style="5"/>
    <col min="14593" max="14593" width="0" style="5" hidden="1" customWidth="1"/>
    <col min="14594" max="14594" width="52" style="5" customWidth="1"/>
    <col min="14595" max="14595" width="0" style="5" hidden="1" customWidth="1"/>
    <col min="14596" max="14598" width="10.54296875" style="5" customWidth="1"/>
    <col min="14599" max="14599" width="11.54296875" style="5" customWidth="1"/>
    <col min="14600" max="14607" width="10.54296875" style="5" customWidth="1"/>
    <col min="14608" max="14609" width="14.453125" style="5" customWidth="1"/>
    <col min="14610" max="14610" width="13.453125" style="5" customWidth="1"/>
    <col min="14611" max="14611" width="14.453125" style="5" customWidth="1"/>
    <col min="14612" max="14612" width="9.54296875" style="5" customWidth="1"/>
    <col min="14613" max="14848" width="9.1796875" style="5"/>
    <col min="14849" max="14849" width="0" style="5" hidden="1" customWidth="1"/>
    <col min="14850" max="14850" width="52" style="5" customWidth="1"/>
    <col min="14851" max="14851" width="0" style="5" hidden="1" customWidth="1"/>
    <col min="14852" max="14854" width="10.54296875" style="5" customWidth="1"/>
    <col min="14855" max="14855" width="11.54296875" style="5" customWidth="1"/>
    <col min="14856" max="14863" width="10.54296875" style="5" customWidth="1"/>
    <col min="14864" max="14865" width="14.453125" style="5" customWidth="1"/>
    <col min="14866" max="14866" width="13.453125" style="5" customWidth="1"/>
    <col min="14867" max="14867" width="14.453125" style="5" customWidth="1"/>
    <col min="14868" max="14868" width="9.54296875" style="5" customWidth="1"/>
    <col min="14869" max="15104" width="9.1796875" style="5"/>
    <col min="15105" max="15105" width="0" style="5" hidden="1" customWidth="1"/>
    <col min="15106" max="15106" width="52" style="5" customWidth="1"/>
    <col min="15107" max="15107" width="0" style="5" hidden="1" customWidth="1"/>
    <col min="15108" max="15110" width="10.54296875" style="5" customWidth="1"/>
    <col min="15111" max="15111" width="11.54296875" style="5" customWidth="1"/>
    <col min="15112" max="15119" width="10.54296875" style="5" customWidth="1"/>
    <col min="15120" max="15121" width="14.453125" style="5" customWidth="1"/>
    <col min="15122" max="15122" width="13.453125" style="5" customWidth="1"/>
    <col min="15123" max="15123" width="14.453125" style="5" customWidth="1"/>
    <col min="15124" max="15124" width="9.54296875" style="5" customWidth="1"/>
    <col min="15125" max="15360" width="9.1796875" style="5"/>
    <col min="15361" max="15361" width="0" style="5" hidden="1" customWidth="1"/>
    <col min="15362" max="15362" width="52" style="5" customWidth="1"/>
    <col min="15363" max="15363" width="0" style="5" hidden="1" customWidth="1"/>
    <col min="15364" max="15366" width="10.54296875" style="5" customWidth="1"/>
    <col min="15367" max="15367" width="11.54296875" style="5" customWidth="1"/>
    <col min="15368" max="15375" width="10.54296875" style="5" customWidth="1"/>
    <col min="15376" max="15377" width="14.453125" style="5" customWidth="1"/>
    <col min="15378" max="15378" width="13.453125" style="5" customWidth="1"/>
    <col min="15379" max="15379" width="14.453125" style="5" customWidth="1"/>
    <col min="15380" max="15380" width="9.54296875" style="5" customWidth="1"/>
    <col min="15381" max="15616" width="9.1796875" style="5"/>
    <col min="15617" max="15617" width="0" style="5" hidden="1" customWidth="1"/>
    <col min="15618" max="15618" width="52" style="5" customWidth="1"/>
    <col min="15619" max="15619" width="0" style="5" hidden="1" customWidth="1"/>
    <col min="15620" max="15622" width="10.54296875" style="5" customWidth="1"/>
    <col min="15623" max="15623" width="11.54296875" style="5" customWidth="1"/>
    <col min="15624" max="15631" width="10.54296875" style="5" customWidth="1"/>
    <col min="15632" max="15633" width="14.453125" style="5" customWidth="1"/>
    <col min="15634" max="15634" width="13.453125" style="5" customWidth="1"/>
    <col min="15635" max="15635" width="14.453125" style="5" customWidth="1"/>
    <col min="15636" max="15636" width="9.54296875" style="5" customWidth="1"/>
    <col min="15637" max="15872" width="9.1796875" style="5"/>
    <col min="15873" max="15873" width="0" style="5" hidden="1" customWidth="1"/>
    <col min="15874" max="15874" width="52" style="5" customWidth="1"/>
    <col min="15875" max="15875" width="0" style="5" hidden="1" customWidth="1"/>
    <col min="15876" max="15878" width="10.54296875" style="5" customWidth="1"/>
    <col min="15879" max="15879" width="11.54296875" style="5" customWidth="1"/>
    <col min="15880" max="15887" width="10.54296875" style="5" customWidth="1"/>
    <col min="15888" max="15889" width="14.453125" style="5" customWidth="1"/>
    <col min="15890" max="15890" width="13.453125" style="5" customWidth="1"/>
    <col min="15891" max="15891" width="14.453125" style="5" customWidth="1"/>
    <col min="15892" max="15892" width="9.54296875" style="5" customWidth="1"/>
    <col min="15893" max="16128" width="9.1796875" style="5"/>
    <col min="16129" max="16129" width="0" style="5" hidden="1" customWidth="1"/>
    <col min="16130" max="16130" width="52" style="5" customWidth="1"/>
    <col min="16131" max="16131" width="0" style="5" hidden="1" customWidth="1"/>
    <col min="16132" max="16134" width="10.54296875" style="5" customWidth="1"/>
    <col min="16135" max="16135" width="11.54296875" style="5" customWidth="1"/>
    <col min="16136" max="16143" width="10.54296875" style="5" customWidth="1"/>
    <col min="16144" max="16145" width="14.453125" style="5" customWidth="1"/>
    <col min="16146" max="16146" width="13.453125" style="5" customWidth="1"/>
    <col min="16147" max="16147" width="14.453125" style="5" customWidth="1"/>
    <col min="16148" max="16148" width="9.54296875" style="5" customWidth="1"/>
    <col min="16149" max="16383" width="9.1796875" style="5"/>
    <col min="16384" max="16384" width="9.1796875" style="5" customWidth="1"/>
  </cols>
  <sheetData>
    <row r="1" spans="1:25" s="454" customFormat="1" ht="17.5">
      <c r="D1" s="455"/>
      <c r="E1" s="455"/>
    </row>
    <row r="2" spans="1:25" s="6" customFormat="1" ht="25.5" customHeight="1">
      <c r="B2" s="172" t="s">
        <v>249</v>
      </c>
      <c r="C2" s="172"/>
    </row>
    <row r="3" spans="1:25" s="7" customFormat="1" ht="5.25" customHeight="1" thickBot="1"/>
    <row r="4" spans="1:25" ht="5.15" hidden="1" customHeight="1">
      <c r="B4" s="8"/>
      <c r="C4" s="201"/>
      <c r="D4" s="9"/>
      <c r="E4" s="9"/>
      <c r="F4" s="9"/>
      <c r="G4" s="9"/>
      <c r="H4" s="9"/>
      <c r="I4" s="9"/>
      <c r="J4" s="9"/>
      <c r="K4" s="9"/>
      <c r="L4" s="9"/>
      <c r="M4" s="9"/>
      <c r="N4" s="9"/>
      <c r="O4" s="7"/>
      <c r="P4" s="7"/>
      <c r="Q4" s="7"/>
      <c r="R4" s="10"/>
      <c r="S4" s="10"/>
      <c r="T4" s="11"/>
    </row>
    <row r="5" spans="1:25" s="9" customFormat="1" ht="5.15" hidden="1" customHeight="1">
      <c r="A5" s="7"/>
      <c r="B5" s="12"/>
      <c r="C5" s="42"/>
      <c r="D5" s="288"/>
      <c r="E5" s="288"/>
      <c r="F5" s="7"/>
      <c r="G5" s="7"/>
      <c r="H5" s="7"/>
      <c r="I5" s="7"/>
      <c r="J5" s="7"/>
      <c r="K5" s="7"/>
      <c r="L5" s="7"/>
      <c r="M5" s="7"/>
      <c r="N5" s="7"/>
      <c r="O5" s="288"/>
      <c r="P5" s="288"/>
      <c r="Q5" s="451"/>
      <c r="R5" s="419"/>
      <c r="S5" s="419"/>
      <c r="T5" s="197"/>
    </row>
    <row r="6" spans="1:25" ht="50.15" customHeight="1">
      <c r="B6" s="13" t="s">
        <v>76</v>
      </c>
      <c r="C6" s="195" t="s">
        <v>262</v>
      </c>
      <c r="D6" s="180" t="s">
        <v>250</v>
      </c>
      <c r="E6" s="390" t="s">
        <v>251</v>
      </c>
      <c r="F6" s="14" t="s">
        <v>7</v>
      </c>
      <c r="G6" s="14" t="s">
        <v>8</v>
      </c>
      <c r="H6" s="14" t="s">
        <v>9</v>
      </c>
      <c r="I6" s="14" t="s">
        <v>10</v>
      </c>
      <c r="J6" s="14" t="s">
        <v>33</v>
      </c>
      <c r="K6" s="14" t="s">
        <v>34</v>
      </c>
      <c r="L6" s="390" t="s">
        <v>35</v>
      </c>
      <c r="M6" s="390" t="s">
        <v>36</v>
      </c>
      <c r="N6" s="14" t="s">
        <v>37</v>
      </c>
      <c r="O6" s="14" t="s">
        <v>38</v>
      </c>
      <c r="P6" s="195" t="s">
        <v>264</v>
      </c>
      <c r="Q6" s="195" t="s">
        <v>263</v>
      </c>
      <c r="R6" s="496" t="s">
        <v>252</v>
      </c>
      <c r="S6" s="195" t="s">
        <v>289</v>
      </c>
      <c r="T6" s="15" t="s">
        <v>77</v>
      </c>
    </row>
    <row r="7" spans="1:25">
      <c r="B7" s="16" t="s">
        <v>78</v>
      </c>
      <c r="C7" s="198"/>
      <c r="D7" s="17"/>
      <c r="E7" s="17"/>
      <c r="F7" s="17"/>
      <c r="G7" s="17"/>
      <c r="H7" s="17"/>
      <c r="I7" s="17"/>
      <c r="J7" s="17"/>
      <c r="K7" s="17"/>
      <c r="L7" s="17"/>
      <c r="M7" s="17"/>
      <c r="N7" s="17"/>
      <c r="O7" s="420"/>
      <c r="P7" s="198"/>
      <c r="Q7" s="198"/>
      <c r="R7" s="420"/>
      <c r="S7" s="190"/>
      <c r="T7" s="456"/>
    </row>
    <row r="8" spans="1:25" ht="12.5">
      <c r="A8" s="188" t="s">
        <v>79</v>
      </c>
      <c r="B8" s="18" t="s">
        <v>80</v>
      </c>
      <c r="C8" s="185">
        <v>0</v>
      </c>
      <c r="D8" s="17">
        <v>15550.48000000001</v>
      </c>
      <c r="E8" s="17">
        <v>0</v>
      </c>
      <c r="F8" s="17">
        <v>0</v>
      </c>
      <c r="G8" s="17">
        <v>0</v>
      </c>
      <c r="H8" s="17">
        <v>0</v>
      </c>
      <c r="I8" s="17">
        <v>0</v>
      </c>
      <c r="J8" s="17">
        <v>0</v>
      </c>
      <c r="K8" s="17">
        <v>0</v>
      </c>
      <c r="L8" s="17">
        <v>0</v>
      </c>
      <c r="M8" s="17">
        <v>0</v>
      </c>
      <c r="N8" s="17">
        <v>0</v>
      </c>
      <c r="O8" s="185">
        <v>0</v>
      </c>
      <c r="P8" s="185">
        <f>SUM(D8:O8)</f>
        <v>15550.48000000001</v>
      </c>
      <c r="Q8" s="185">
        <f>+P8+C8</f>
        <v>15550.48000000001</v>
      </c>
      <c r="R8" s="494">
        <v>271193.98769665952</v>
      </c>
      <c r="S8" s="19"/>
      <c r="T8" s="427">
        <f>+Q8/R8</f>
        <v>5.7340799226691545E-2</v>
      </c>
      <c r="Y8" s="188"/>
    </row>
    <row r="9" spans="1:25" ht="23">
      <c r="A9" s="188" t="s">
        <v>81</v>
      </c>
      <c r="B9" s="20" t="s">
        <v>82</v>
      </c>
      <c r="C9" s="199">
        <v>0</v>
      </c>
      <c r="D9" s="21">
        <v>178.03</v>
      </c>
      <c r="E9" s="21">
        <v>0</v>
      </c>
      <c r="F9" s="21">
        <v>0</v>
      </c>
      <c r="G9" s="21">
        <v>0</v>
      </c>
      <c r="H9" s="21">
        <v>0</v>
      </c>
      <c r="I9" s="21">
        <v>0</v>
      </c>
      <c r="J9" s="21">
        <v>0</v>
      </c>
      <c r="K9" s="21">
        <v>0</v>
      </c>
      <c r="L9" s="21">
        <v>0</v>
      </c>
      <c r="M9" s="21">
        <v>0</v>
      </c>
      <c r="N9" s="21">
        <v>0</v>
      </c>
      <c r="O9" s="185">
        <v>0</v>
      </c>
      <c r="P9" s="199">
        <f>SUM(D9:O9)</f>
        <v>178.03</v>
      </c>
      <c r="Q9" s="199">
        <f t="shared" ref="Q9:Q58" si="0">+P9+C9</f>
        <v>178.03</v>
      </c>
      <c r="R9" s="494">
        <v>42235.557186577578</v>
      </c>
      <c r="S9" s="22"/>
      <c r="T9" s="428">
        <f>+Q9/R9</f>
        <v>4.2151687312551372E-3</v>
      </c>
      <c r="Y9" s="188"/>
    </row>
    <row r="10" spans="1:25" ht="12.5">
      <c r="A10" s="188"/>
      <c r="B10" s="407" t="s">
        <v>83</v>
      </c>
      <c r="C10" s="434">
        <v>0</v>
      </c>
      <c r="D10" s="436">
        <f>SUM(D8:D9)</f>
        <v>15728.510000000011</v>
      </c>
      <c r="E10" s="436">
        <f t="shared" ref="E10:P10" si="1">SUM(E8:E9)</f>
        <v>0</v>
      </c>
      <c r="F10" s="436">
        <f t="shared" si="1"/>
        <v>0</v>
      </c>
      <c r="G10" s="436">
        <f t="shared" si="1"/>
        <v>0</v>
      </c>
      <c r="H10" s="436">
        <f t="shared" si="1"/>
        <v>0</v>
      </c>
      <c r="I10" s="436">
        <f t="shared" si="1"/>
        <v>0</v>
      </c>
      <c r="J10" s="436">
        <f t="shared" si="1"/>
        <v>0</v>
      </c>
      <c r="K10" s="436">
        <f t="shared" si="1"/>
        <v>0</v>
      </c>
      <c r="L10" s="436">
        <f t="shared" si="1"/>
        <v>0</v>
      </c>
      <c r="M10" s="436">
        <f t="shared" si="1"/>
        <v>0</v>
      </c>
      <c r="N10" s="436">
        <f t="shared" si="1"/>
        <v>0</v>
      </c>
      <c r="O10" s="434">
        <f t="shared" si="1"/>
        <v>0</v>
      </c>
      <c r="P10" s="434">
        <f t="shared" si="1"/>
        <v>15728.510000000011</v>
      </c>
      <c r="Q10" s="434">
        <f t="shared" si="0"/>
        <v>15728.510000000011</v>
      </c>
      <c r="R10" s="434">
        <f t="shared" ref="R10" si="2">SUM(R8:R9)</f>
        <v>313429.5448832371</v>
      </c>
      <c r="S10" s="421">
        <f t="shared" ref="S10" si="3">SUM(S8:S9)</f>
        <v>0</v>
      </c>
      <c r="T10" s="429">
        <f>+Q10/R10</f>
        <v>5.0181963560134074E-2</v>
      </c>
      <c r="Y10" s="188"/>
    </row>
    <row r="11" spans="1:25" s="7" customFormat="1" ht="3.75" customHeight="1">
      <c r="A11" s="188"/>
      <c r="B11" s="23"/>
      <c r="C11" s="435"/>
      <c r="D11" s="17"/>
      <c r="E11" s="17"/>
      <c r="F11" s="17"/>
      <c r="G11" s="17"/>
      <c r="H11" s="17"/>
      <c r="I11" s="17"/>
      <c r="J11" s="17"/>
      <c r="K11" s="17"/>
      <c r="L11" s="17"/>
      <c r="M11" s="17"/>
      <c r="N11" s="17"/>
      <c r="O11" s="435"/>
      <c r="P11" s="435"/>
      <c r="Q11" s="435"/>
      <c r="R11" s="435"/>
      <c r="S11" s="422"/>
      <c r="T11" s="430"/>
      <c r="Y11" s="188"/>
    </row>
    <row r="12" spans="1:25" s="7" customFormat="1" ht="12.5">
      <c r="A12" s="188"/>
      <c r="B12" s="16" t="s">
        <v>84</v>
      </c>
      <c r="C12" s="185"/>
      <c r="D12" s="17"/>
      <c r="E12" s="17"/>
      <c r="F12" s="17"/>
      <c r="G12" s="17"/>
      <c r="H12" s="17"/>
      <c r="I12" s="17"/>
      <c r="J12" s="17"/>
      <c r="K12" s="17"/>
      <c r="L12" s="17"/>
      <c r="M12" s="17"/>
      <c r="N12" s="17"/>
      <c r="O12" s="185"/>
      <c r="P12" s="185"/>
      <c r="Q12" s="185"/>
      <c r="R12" s="185"/>
      <c r="S12" s="190"/>
      <c r="T12" s="431"/>
      <c r="Y12" s="188"/>
    </row>
    <row r="13" spans="1:25" ht="12.5">
      <c r="A13" s="188" t="s">
        <v>87</v>
      </c>
      <c r="B13" s="18" t="s">
        <v>88</v>
      </c>
      <c r="C13" s="199">
        <v>0</v>
      </c>
      <c r="D13" s="17">
        <v>16545.89</v>
      </c>
      <c r="E13" s="17">
        <v>0</v>
      </c>
      <c r="F13" s="17">
        <v>0</v>
      </c>
      <c r="G13" s="17">
        <v>0</v>
      </c>
      <c r="H13" s="17">
        <v>0</v>
      </c>
      <c r="I13" s="17">
        <v>0</v>
      </c>
      <c r="J13" s="17">
        <v>0</v>
      </c>
      <c r="K13" s="17">
        <v>0</v>
      </c>
      <c r="L13" s="17">
        <v>0</v>
      </c>
      <c r="M13" s="17">
        <v>0</v>
      </c>
      <c r="N13" s="17">
        <v>0</v>
      </c>
      <c r="O13" s="185">
        <v>0</v>
      </c>
      <c r="P13" s="199">
        <f>SUM(D13:O13)</f>
        <v>16545.89</v>
      </c>
      <c r="Q13" s="199">
        <f t="shared" si="0"/>
        <v>16545.89</v>
      </c>
      <c r="R13" s="185">
        <v>8650580.0274211578</v>
      </c>
      <c r="S13" s="190"/>
      <c r="T13" s="431">
        <f>+Q13/R13</f>
        <v>1.9126913972880185E-3</v>
      </c>
      <c r="Y13" s="188"/>
    </row>
    <row r="14" spans="1:25" ht="13.5">
      <c r="A14" s="188"/>
      <c r="B14" s="18" t="s">
        <v>253</v>
      </c>
      <c r="C14" s="185">
        <v>0</v>
      </c>
      <c r="D14" s="21">
        <v>169578.8</v>
      </c>
      <c r="E14" s="21">
        <v>0</v>
      </c>
      <c r="F14" s="21">
        <v>0</v>
      </c>
      <c r="G14" s="21">
        <v>0</v>
      </c>
      <c r="H14" s="21">
        <v>0</v>
      </c>
      <c r="I14" s="21">
        <v>0</v>
      </c>
      <c r="J14" s="21">
        <v>0</v>
      </c>
      <c r="K14" s="21">
        <v>0</v>
      </c>
      <c r="L14" s="21">
        <v>0</v>
      </c>
      <c r="M14" s="21">
        <v>0</v>
      </c>
      <c r="N14" s="21">
        <v>0</v>
      </c>
      <c r="O14" s="185">
        <v>0</v>
      </c>
      <c r="P14" s="185">
        <f>SUM(D14:O14)</f>
        <v>169578.8</v>
      </c>
      <c r="Q14" s="185">
        <f t="shared" si="0"/>
        <v>169578.8</v>
      </c>
      <c r="R14" s="185">
        <v>6334760.5499999998</v>
      </c>
      <c r="S14" s="190"/>
      <c r="T14" s="431">
        <f>+Q14/R14</f>
        <v>2.6769567477968839E-2</v>
      </c>
      <c r="Y14" s="188"/>
    </row>
    <row r="15" spans="1:25" ht="12.5">
      <c r="A15" s="188"/>
      <c r="B15" s="407" t="s">
        <v>89</v>
      </c>
      <c r="C15" s="450">
        <v>0</v>
      </c>
      <c r="D15" s="436">
        <f t="shared" ref="D15:P15" si="4">SUM(D13:D14)</f>
        <v>186124.69</v>
      </c>
      <c r="E15" s="436">
        <f t="shared" si="4"/>
        <v>0</v>
      </c>
      <c r="F15" s="436">
        <f t="shared" si="4"/>
        <v>0</v>
      </c>
      <c r="G15" s="436">
        <f t="shared" si="4"/>
        <v>0</v>
      </c>
      <c r="H15" s="436">
        <f t="shared" si="4"/>
        <v>0</v>
      </c>
      <c r="I15" s="436">
        <f t="shared" si="4"/>
        <v>0</v>
      </c>
      <c r="J15" s="436">
        <f t="shared" si="4"/>
        <v>0</v>
      </c>
      <c r="K15" s="436">
        <f t="shared" si="4"/>
        <v>0</v>
      </c>
      <c r="L15" s="436">
        <f t="shared" si="4"/>
        <v>0</v>
      </c>
      <c r="M15" s="436">
        <f t="shared" si="4"/>
        <v>0</v>
      </c>
      <c r="N15" s="436">
        <f t="shared" si="4"/>
        <v>0</v>
      </c>
      <c r="O15" s="436">
        <f t="shared" si="4"/>
        <v>0</v>
      </c>
      <c r="P15" s="450">
        <f t="shared" si="4"/>
        <v>186124.69</v>
      </c>
      <c r="Q15" s="450">
        <f t="shared" si="0"/>
        <v>186124.69</v>
      </c>
      <c r="R15" s="434">
        <f t="shared" ref="R15" si="5">SUM(R13:R14)</f>
        <v>14985340.577421159</v>
      </c>
      <c r="S15" s="421">
        <f t="shared" ref="S15" si="6">SUM(S13:S14)</f>
        <v>0</v>
      </c>
      <c r="T15" s="429">
        <f>+Q15/R15</f>
        <v>1.2420451109428864E-2</v>
      </c>
      <c r="Y15" s="188"/>
    </row>
    <row r="16" spans="1:25" ht="5.15" customHeight="1">
      <c r="A16" s="188"/>
      <c r="B16" s="12"/>
      <c r="C16" s="185"/>
      <c r="D16" s="17"/>
      <c r="E16" s="17"/>
      <c r="F16" s="17"/>
      <c r="G16" s="17"/>
      <c r="H16" s="17"/>
      <c r="I16" s="17"/>
      <c r="J16" s="17"/>
      <c r="K16" s="17"/>
      <c r="L16" s="17"/>
      <c r="M16" s="17"/>
      <c r="N16" s="17"/>
      <c r="O16" s="435"/>
      <c r="P16" s="185"/>
      <c r="Q16" s="185"/>
      <c r="R16" s="185"/>
      <c r="S16" s="190"/>
      <c r="T16" s="431"/>
      <c r="Y16" s="188"/>
    </row>
    <row r="17" spans="1:25" ht="12.5">
      <c r="A17" s="188"/>
      <c r="B17" s="47" t="s">
        <v>90</v>
      </c>
      <c r="C17" s="185"/>
      <c r="D17" s="17"/>
      <c r="E17" s="17"/>
      <c r="F17" s="17"/>
      <c r="G17" s="17"/>
      <c r="H17" s="17"/>
      <c r="I17" s="17"/>
      <c r="J17" s="17"/>
      <c r="K17" s="17"/>
      <c r="L17" s="17"/>
      <c r="M17" s="17"/>
      <c r="N17" s="17"/>
      <c r="O17" s="185"/>
      <c r="P17" s="185"/>
      <c r="Q17" s="185"/>
      <c r="R17" s="185"/>
      <c r="S17" s="24"/>
      <c r="T17" s="431"/>
      <c r="Y17" s="188"/>
    </row>
    <row r="18" spans="1:25" ht="12.5">
      <c r="A18" s="188" t="s">
        <v>91</v>
      </c>
      <c r="B18" s="18" t="s">
        <v>92</v>
      </c>
      <c r="C18" s="185">
        <v>0</v>
      </c>
      <c r="D18" s="17">
        <v>7349.8300000000008</v>
      </c>
      <c r="E18" s="17">
        <v>0</v>
      </c>
      <c r="F18" s="17">
        <v>0</v>
      </c>
      <c r="G18" s="17">
        <v>0</v>
      </c>
      <c r="H18" s="17">
        <v>0</v>
      </c>
      <c r="I18" s="17">
        <v>0</v>
      </c>
      <c r="J18" s="17">
        <v>0</v>
      </c>
      <c r="K18" s="17">
        <v>0</v>
      </c>
      <c r="L18" s="17">
        <v>0</v>
      </c>
      <c r="M18" s="17">
        <v>0</v>
      </c>
      <c r="N18" s="17">
        <v>0</v>
      </c>
      <c r="O18" s="185">
        <v>0</v>
      </c>
      <c r="P18" s="185">
        <f>SUM(D18:O18)</f>
        <v>7349.8300000000008</v>
      </c>
      <c r="Q18" s="185">
        <f t="shared" si="0"/>
        <v>7349.8300000000008</v>
      </c>
      <c r="R18" s="497">
        <v>30000</v>
      </c>
      <c r="S18" s="26"/>
      <c r="T18" s="432">
        <f>+Q18/R18</f>
        <v>0.24499433333333337</v>
      </c>
      <c r="Y18" s="188"/>
    </row>
    <row r="19" spans="1:25" ht="12.5">
      <c r="A19" s="188"/>
      <c r="B19" s="407" t="s">
        <v>93</v>
      </c>
      <c r="C19" s="450">
        <v>0</v>
      </c>
      <c r="D19" s="436">
        <f>D18</f>
        <v>7349.8300000000008</v>
      </c>
      <c r="E19" s="436">
        <f>E18</f>
        <v>0</v>
      </c>
      <c r="F19" s="436">
        <f t="shared" ref="F19:P19" si="7">F18</f>
        <v>0</v>
      </c>
      <c r="G19" s="436">
        <f t="shared" si="7"/>
        <v>0</v>
      </c>
      <c r="H19" s="436">
        <f t="shared" si="7"/>
        <v>0</v>
      </c>
      <c r="I19" s="436">
        <f t="shared" si="7"/>
        <v>0</v>
      </c>
      <c r="J19" s="436">
        <f t="shared" si="7"/>
        <v>0</v>
      </c>
      <c r="K19" s="436">
        <f t="shared" si="7"/>
        <v>0</v>
      </c>
      <c r="L19" s="436">
        <f t="shared" si="7"/>
        <v>0</v>
      </c>
      <c r="M19" s="436">
        <f t="shared" si="7"/>
        <v>0</v>
      </c>
      <c r="N19" s="436">
        <f t="shared" si="7"/>
        <v>0</v>
      </c>
      <c r="O19" s="436">
        <f t="shared" si="7"/>
        <v>0</v>
      </c>
      <c r="P19" s="450">
        <f t="shared" si="7"/>
        <v>7349.8300000000008</v>
      </c>
      <c r="Q19" s="450">
        <f t="shared" si="0"/>
        <v>7349.8300000000008</v>
      </c>
      <c r="R19" s="434">
        <f t="shared" ref="R19" si="8">R18</f>
        <v>30000</v>
      </c>
      <c r="S19" s="421">
        <f>S18</f>
        <v>0</v>
      </c>
      <c r="T19" s="429">
        <f>+Q19/R19</f>
        <v>0.24499433333333337</v>
      </c>
      <c r="Y19" s="188"/>
    </row>
    <row r="20" spans="1:25" ht="3" customHeight="1">
      <c r="A20" s="188"/>
      <c r="B20" s="18"/>
      <c r="C20" s="185"/>
      <c r="D20" s="17"/>
      <c r="E20" s="17"/>
      <c r="F20" s="17"/>
      <c r="G20" s="17"/>
      <c r="H20" s="17"/>
      <c r="I20" s="17"/>
      <c r="J20" s="17"/>
      <c r="K20" s="89"/>
      <c r="L20" s="17"/>
      <c r="M20" s="17"/>
      <c r="N20" s="17"/>
      <c r="O20" s="435"/>
      <c r="P20" s="185"/>
      <c r="Q20" s="185">
        <f t="shared" si="0"/>
        <v>0</v>
      </c>
      <c r="R20" s="494"/>
      <c r="S20" s="19"/>
      <c r="T20" s="427"/>
      <c r="Y20" s="188"/>
    </row>
    <row r="21" spans="1:25" ht="12.5">
      <c r="A21" s="188"/>
      <c r="B21" s="16" t="s">
        <v>94</v>
      </c>
      <c r="C21" s="185"/>
      <c r="D21" s="17"/>
      <c r="E21" s="17"/>
      <c r="F21" s="17"/>
      <c r="G21" s="17"/>
      <c r="H21" s="17"/>
      <c r="I21" s="17"/>
      <c r="J21" s="17"/>
      <c r="K21" s="17"/>
      <c r="L21" s="17"/>
      <c r="M21" s="17"/>
      <c r="N21" s="17"/>
      <c r="O21" s="185"/>
      <c r="P21" s="185"/>
      <c r="Q21" s="185"/>
      <c r="R21" s="185"/>
      <c r="S21" s="190"/>
      <c r="T21" s="431"/>
      <c r="Y21" s="188"/>
    </row>
    <row r="22" spans="1:25" ht="12.5">
      <c r="A22" s="188" t="s">
        <v>95</v>
      </c>
      <c r="B22" s="18" t="s">
        <v>222</v>
      </c>
      <c r="C22" s="185">
        <v>2399.4300000000003</v>
      </c>
      <c r="D22" s="17">
        <v>19970.509999999998</v>
      </c>
      <c r="E22" s="17">
        <v>0</v>
      </c>
      <c r="F22" s="17">
        <v>0</v>
      </c>
      <c r="G22" s="17">
        <v>0</v>
      </c>
      <c r="H22" s="17">
        <v>0</v>
      </c>
      <c r="I22" s="17">
        <v>0</v>
      </c>
      <c r="J22" s="17">
        <v>0</v>
      </c>
      <c r="K22" s="17">
        <v>0</v>
      </c>
      <c r="L22" s="17">
        <v>0</v>
      </c>
      <c r="M22" s="17">
        <v>0</v>
      </c>
      <c r="N22" s="17">
        <v>0</v>
      </c>
      <c r="O22" s="185">
        <v>0</v>
      </c>
      <c r="P22" s="185">
        <f>SUM(D22:O22)</f>
        <v>19970.509999999998</v>
      </c>
      <c r="Q22" s="185">
        <f t="shared" si="0"/>
        <v>22369.94</v>
      </c>
      <c r="R22" s="185">
        <v>3634941.06</v>
      </c>
      <c r="S22" s="190"/>
      <c r="T22" s="431">
        <f>+Q22/R22</f>
        <v>6.154141052289854E-3</v>
      </c>
      <c r="Y22" s="188"/>
    </row>
    <row r="23" spans="1:25" ht="12.5">
      <c r="A23" s="188" t="s">
        <v>96</v>
      </c>
      <c r="B23" s="18" t="s">
        <v>97</v>
      </c>
      <c r="C23" s="185">
        <v>0</v>
      </c>
      <c r="D23" s="17">
        <v>58626.350000000006</v>
      </c>
      <c r="E23" s="17">
        <v>0</v>
      </c>
      <c r="F23" s="17">
        <v>0</v>
      </c>
      <c r="G23" s="17">
        <v>0</v>
      </c>
      <c r="H23" s="17">
        <v>0</v>
      </c>
      <c r="I23" s="17">
        <v>0</v>
      </c>
      <c r="J23" s="17">
        <v>0</v>
      </c>
      <c r="K23" s="17">
        <v>0</v>
      </c>
      <c r="L23" s="17">
        <v>0</v>
      </c>
      <c r="M23" s="17">
        <v>0</v>
      </c>
      <c r="N23" s="17">
        <v>0</v>
      </c>
      <c r="O23" s="185">
        <v>0</v>
      </c>
      <c r="P23" s="185">
        <f>SUM(D23:O23)</f>
        <v>58626.350000000006</v>
      </c>
      <c r="Q23" s="185">
        <f t="shared" si="0"/>
        <v>58626.350000000006</v>
      </c>
      <c r="R23" s="495">
        <v>1404528</v>
      </c>
      <c r="S23" s="25"/>
      <c r="T23" s="432">
        <f>+Q23/R23</f>
        <v>4.174096208833146E-2</v>
      </c>
      <c r="Y23" s="188"/>
    </row>
    <row r="24" spans="1:25" ht="12.5">
      <c r="A24" s="188"/>
      <c r="B24" s="407" t="s">
        <v>98</v>
      </c>
      <c r="C24" s="450">
        <v>2399.4300000000003</v>
      </c>
      <c r="D24" s="436">
        <f>SUM(D22:D23)</f>
        <v>78596.86</v>
      </c>
      <c r="E24" s="436">
        <f>SUM(E22:E23)</f>
        <v>0</v>
      </c>
      <c r="F24" s="436">
        <f t="shared" ref="F24:P24" si="9">SUM(F22:F23)</f>
        <v>0</v>
      </c>
      <c r="G24" s="436">
        <f t="shared" si="9"/>
        <v>0</v>
      </c>
      <c r="H24" s="436">
        <f t="shared" si="9"/>
        <v>0</v>
      </c>
      <c r="I24" s="436">
        <f t="shared" si="9"/>
        <v>0</v>
      </c>
      <c r="J24" s="436">
        <f t="shared" si="9"/>
        <v>0</v>
      </c>
      <c r="K24" s="436">
        <f t="shared" si="9"/>
        <v>0</v>
      </c>
      <c r="L24" s="436">
        <f t="shared" si="9"/>
        <v>0</v>
      </c>
      <c r="M24" s="436">
        <f t="shared" si="9"/>
        <v>0</v>
      </c>
      <c r="N24" s="436">
        <f t="shared" si="9"/>
        <v>0</v>
      </c>
      <c r="O24" s="436">
        <f t="shared" si="9"/>
        <v>0</v>
      </c>
      <c r="P24" s="450">
        <f t="shared" si="9"/>
        <v>78596.86</v>
      </c>
      <c r="Q24" s="450">
        <f t="shared" si="0"/>
        <v>80996.290000000008</v>
      </c>
      <c r="R24" s="434">
        <f t="shared" ref="R24" si="10">SUM(R22:R23)</f>
        <v>5039469.0600000005</v>
      </c>
      <c r="S24" s="423">
        <f t="shared" ref="S24" si="11">SUM(S22:S23)</f>
        <v>0</v>
      </c>
      <c r="T24" s="429">
        <f>+Q24/R24</f>
        <v>1.6072385609606263E-2</v>
      </c>
      <c r="Y24" s="188"/>
    </row>
    <row r="25" spans="1:25" ht="3" customHeight="1">
      <c r="A25" s="188"/>
      <c r="B25" s="18"/>
      <c r="C25" s="185"/>
      <c r="D25" s="17"/>
      <c r="E25" s="17"/>
      <c r="F25" s="17"/>
      <c r="G25" s="17"/>
      <c r="H25" s="17"/>
      <c r="I25" s="17"/>
      <c r="J25" s="17"/>
      <c r="K25" s="17"/>
      <c r="L25" s="17"/>
      <c r="M25" s="17"/>
      <c r="N25" s="17"/>
      <c r="O25" s="435"/>
      <c r="P25" s="185"/>
      <c r="Q25" s="185"/>
      <c r="R25" s="185"/>
      <c r="S25" s="190"/>
      <c r="T25" s="431"/>
      <c r="Y25" s="188"/>
    </row>
    <row r="26" spans="1:25" ht="12.5">
      <c r="A26" s="188"/>
      <c r="B26" s="33" t="s">
        <v>99</v>
      </c>
      <c r="C26" s="185"/>
      <c r="D26" s="17"/>
      <c r="E26" s="17"/>
      <c r="F26" s="17"/>
      <c r="G26" s="17"/>
      <c r="H26" s="17"/>
      <c r="I26" s="17"/>
      <c r="J26" s="17"/>
      <c r="K26" s="17"/>
      <c r="L26" s="17"/>
      <c r="M26" s="17"/>
      <c r="N26" s="17"/>
      <c r="O26" s="185"/>
      <c r="P26" s="185"/>
      <c r="Q26" s="185"/>
      <c r="R26" s="185"/>
      <c r="S26" s="190"/>
      <c r="T26" s="431"/>
      <c r="Y26" s="188"/>
    </row>
    <row r="27" spans="1:25" ht="12.5">
      <c r="A27" s="188" t="s">
        <v>100</v>
      </c>
      <c r="B27" s="18" t="s">
        <v>101</v>
      </c>
      <c r="C27" s="185">
        <v>0</v>
      </c>
      <c r="D27" s="17">
        <v>26599.060000000005</v>
      </c>
      <c r="E27" s="17">
        <v>0</v>
      </c>
      <c r="F27" s="17">
        <v>0</v>
      </c>
      <c r="G27" s="17">
        <v>0</v>
      </c>
      <c r="H27" s="17">
        <v>0</v>
      </c>
      <c r="I27" s="17">
        <v>0</v>
      </c>
      <c r="J27" s="17">
        <v>0</v>
      </c>
      <c r="K27" s="17">
        <v>0</v>
      </c>
      <c r="L27" s="17">
        <v>0</v>
      </c>
      <c r="M27" s="17">
        <v>0</v>
      </c>
      <c r="N27" s="17">
        <v>0</v>
      </c>
      <c r="O27" s="185">
        <v>0</v>
      </c>
      <c r="P27" s="185">
        <f>SUM(D27:O27)</f>
        <v>26599.060000000005</v>
      </c>
      <c r="Q27" s="185">
        <f t="shared" si="0"/>
        <v>26599.060000000005</v>
      </c>
      <c r="R27" s="185">
        <v>2100000</v>
      </c>
      <c r="S27" s="190"/>
      <c r="T27" s="431">
        <f>+Q27/R27</f>
        <v>1.266621904761905E-2</v>
      </c>
      <c r="Y27" s="188"/>
    </row>
    <row r="28" spans="1:25" ht="12.5">
      <c r="A28" s="424" t="s">
        <v>103</v>
      </c>
      <c r="B28" s="18" t="s">
        <v>104</v>
      </c>
      <c r="C28" s="185">
        <v>0</v>
      </c>
      <c r="D28" s="17">
        <v>14004.830000000002</v>
      </c>
      <c r="E28" s="17">
        <v>0</v>
      </c>
      <c r="F28" s="17">
        <v>0</v>
      </c>
      <c r="G28" s="17">
        <v>0</v>
      </c>
      <c r="H28" s="17">
        <v>0</v>
      </c>
      <c r="I28" s="17">
        <v>0</v>
      </c>
      <c r="J28" s="17">
        <v>0</v>
      </c>
      <c r="K28" s="17">
        <v>0</v>
      </c>
      <c r="L28" s="17">
        <v>0</v>
      </c>
      <c r="M28" s="17">
        <v>0</v>
      </c>
      <c r="N28" s="17">
        <v>0</v>
      </c>
      <c r="O28" s="185">
        <v>0</v>
      </c>
      <c r="P28" s="185">
        <f>SUM(D28:O28)</f>
        <v>14004.830000000002</v>
      </c>
      <c r="Q28" s="185">
        <f t="shared" si="0"/>
        <v>14004.830000000002</v>
      </c>
      <c r="R28" s="185">
        <v>600000</v>
      </c>
      <c r="S28" s="190"/>
      <c r="T28" s="431">
        <f>+Q28/R28</f>
        <v>2.3341383333333337E-2</v>
      </c>
      <c r="Y28" s="188"/>
    </row>
    <row r="29" spans="1:25" ht="12.5">
      <c r="A29" s="188"/>
      <c r="B29" s="407" t="s">
        <v>105</v>
      </c>
      <c r="C29" s="434">
        <v>0</v>
      </c>
      <c r="D29" s="436">
        <f t="shared" ref="D29:P29" si="12">SUM(D27:D28)</f>
        <v>40603.890000000007</v>
      </c>
      <c r="E29" s="436">
        <f t="shared" si="12"/>
        <v>0</v>
      </c>
      <c r="F29" s="436">
        <f t="shared" si="12"/>
        <v>0</v>
      </c>
      <c r="G29" s="436">
        <f t="shared" si="12"/>
        <v>0</v>
      </c>
      <c r="H29" s="436">
        <f t="shared" si="12"/>
        <v>0</v>
      </c>
      <c r="I29" s="436">
        <f t="shared" si="12"/>
        <v>0</v>
      </c>
      <c r="J29" s="436">
        <f t="shared" si="12"/>
        <v>0</v>
      </c>
      <c r="K29" s="436">
        <f t="shared" si="12"/>
        <v>0</v>
      </c>
      <c r="L29" s="436">
        <f t="shared" si="12"/>
        <v>0</v>
      </c>
      <c r="M29" s="436">
        <f t="shared" si="12"/>
        <v>0</v>
      </c>
      <c r="N29" s="436">
        <f t="shared" si="12"/>
        <v>0</v>
      </c>
      <c r="O29" s="434">
        <f t="shared" si="12"/>
        <v>0</v>
      </c>
      <c r="P29" s="434">
        <f t="shared" si="12"/>
        <v>40603.890000000007</v>
      </c>
      <c r="Q29" s="434">
        <f t="shared" si="0"/>
        <v>40603.890000000007</v>
      </c>
      <c r="R29" s="434">
        <f t="shared" ref="R29" si="13">SUM(R27:R28)</f>
        <v>2700000</v>
      </c>
      <c r="S29" s="423">
        <f t="shared" ref="S29" si="14">SUM(S27:S28)</f>
        <v>0</v>
      </c>
      <c r="T29" s="429">
        <f>+Q29/R29</f>
        <v>1.5038477777777779E-2</v>
      </c>
      <c r="Y29" s="188"/>
    </row>
    <row r="30" spans="1:25" ht="3" customHeight="1">
      <c r="A30" s="188"/>
      <c r="B30" s="18"/>
      <c r="C30" s="185"/>
      <c r="D30" s="17"/>
      <c r="E30" s="17"/>
      <c r="F30" s="17"/>
      <c r="G30" s="17"/>
      <c r="H30" s="17"/>
      <c r="I30" s="17"/>
      <c r="J30" s="17"/>
      <c r="K30" s="17"/>
      <c r="L30" s="17"/>
      <c r="M30" s="17"/>
      <c r="N30" s="17"/>
      <c r="O30" s="435"/>
      <c r="P30" s="185"/>
      <c r="Q30" s="185"/>
      <c r="R30" s="185"/>
      <c r="S30" s="190"/>
      <c r="T30" s="431"/>
      <c r="Y30" s="188"/>
    </row>
    <row r="31" spans="1:25" ht="12.75" customHeight="1">
      <c r="A31" s="188"/>
      <c r="B31" s="47" t="s">
        <v>106</v>
      </c>
      <c r="C31" s="185"/>
      <c r="D31" s="17"/>
      <c r="E31" s="17"/>
      <c r="F31" s="17"/>
      <c r="G31" s="17"/>
      <c r="H31" s="17"/>
      <c r="I31" s="17"/>
      <c r="J31" s="17"/>
      <c r="K31" s="17"/>
      <c r="L31" s="17"/>
      <c r="M31" s="17"/>
      <c r="N31" s="17"/>
      <c r="O31" s="185"/>
      <c r="P31" s="185"/>
      <c r="Q31" s="185"/>
      <c r="R31" s="185"/>
      <c r="S31" s="190"/>
      <c r="T31" s="431"/>
      <c r="Y31" s="188"/>
    </row>
    <row r="32" spans="1:25" ht="12.5">
      <c r="A32" s="424" t="s">
        <v>107</v>
      </c>
      <c r="B32" s="18" t="s">
        <v>108</v>
      </c>
      <c r="C32" s="185">
        <v>0</v>
      </c>
      <c r="D32" s="17">
        <v>28551.670000000002</v>
      </c>
      <c r="E32" s="17">
        <v>0</v>
      </c>
      <c r="F32" s="17">
        <v>0</v>
      </c>
      <c r="G32" s="17">
        <v>0</v>
      </c>
      <c r="H32" s="17">
        <v>0</v>
      </c>
      <c r="I32" s="17">
        <v>0</v>
      </c>
      <c r="J32" s="17">
        <v>0</v>
      </c>
      <c r="K32" s="17">
        <v>0</v>
      </c>
      <c r="L32" s="17">
        <v>0</v>
      </c>
      <c r="M32" s="17">
        <v>0</v>
      </c>
      <c r="N32" s="17">
        <v>0</v>
      </c>
      <c r="O32" s="185">
        <v>0</v>
      </c>
      <c r="P32" s="185">
        <f>SUM(D32:O32)</f>
        <v>28551.670000000002</v>
      </c>
      <c r="Q32" s="185">
        <f t="shared" si="0"/>
        <v>28551.670000000002</v>
      </c>
      <c r="R32" s="185">
        <v>2900000</v>
      </c>
      <c r="S32" s="190"/>
      <c r="T32" s="431">
        <f>+Q32/R32</f>
        <v>9.8454034482758634E-3</v>
      </c>
      <c r="Y32" s="188"/>
    </row>
    <row r="33" spans="1:25" ht="12.5">
      <c r="A33" s="424"/>
      <c r="B33" s="18" t="s">
        <v>254</v>
      </c>
      <c r="C33" s="185"/>
      <c r="D33" s="17">
        <v>0</v>
      </c>
      <c r="E33" s="17">
        <v>0</v>
      </c>
      <c r="F33" s="17">
        <v>0</v>
      </c>
      <c r="G33" s="17">
        <v>0</v>
      </c>
      <c r="H33" s="17">
        <v>0</v>
      </c>
      <c r="I33" s="17">
        <v>0</v>
      </c>
      <c r="J33" s="17">
        <v>0</v>
      </c>
      <c r="K33" s="17">
        <v>0</v>
      </c>
      <c r="L33" s="17">
        <v>0</v>
      </c>
      <c r="M33" s="17">
        <v>0</v>
      </c>
      <c r="N33" s="17">
        <v>0</v>
      </c>
      <c r="O33" s="185">
        <v>0</v>
      </c>
      <c r="P33" s="185">
        <f>SUM(D33:O33)</f>
        <v>0</v>
      </c>
      <c r="Q33" s="185">
        <f t="shared" si="0"/>
        <v>0</v>
      </c>
      <c r="R33" s="185">
        <v>400000</v>
      </c>
      <c r="S33" s="190"/>
      <c r="T33" s="431">
        <f>+Q33/R33</f>
        <v>0</v>
      </c>
      <c r="Y33" s="188"/>
    </row>
    <row r="34" spans="1:25" ht="12.5">
      <c r="A34" s="188"/>
      <c r="B34" s="407" t="s">
        <v>109</v>
      </c>
      <c r="C34" s="450">
        <v>0</v>
      </c>
      <c r="D34" s="436">
        <f t="shared" ref="D34:P34" si="15">SUM(D32:D32)</f>
        <v>28551.670000000002</v>
      </c>
      <c r="E34" s="436">
        <f t="shared" si="15"/>
        <v>0</v>
      </c>
      <c r="F34" s="436">
        <f t="shared" si="15"/>
        <v>0</v>
      </c>
      <c r="G34" s="436">
        <f t="shared" si="15"/>
        <v>0</v>
      </c>
      <c r="H34" s="436">
        <f t="shared" si="15"/>
        <v>0</v>
      </c>
      <c r="I34" s="436">
        <f t="shared" si="15"/>
        <v>0</v>
      </c>
      <c r="J34" s="436">
        <f t="shared" si="15"/>
        <v>0</v>
      </c>
      <c r="K34" s="436">
        <f t="shared" si="15"/>
        <v>0</v>
      </c>
      <c r="L34" s="436">
        <f t="shared" si="15"/>
        <v>0</v>
      </c>
      <c r="M34" s="436">
        <f t="shared" si="15"/>
        <v>0</v>
      </c>
      <c r="N34" s="436">
        <f t="shared" si="15"/>
        <v>0</v>
      </c>
      <c r="O34" s="436">
        <f t="shared" si="15"/>
        <v>0</v>
      </c>
      <c r="P34" s="450">
        <f t="shared" si="15"/>
        <v>28551.670000000002</v>
      </c>
      <c r="Q34" s="450">
        <f t="shared" si="0"/>
        <v>28551.670000000002</v>
      </c>
      <c r="R34" s="434">
        <f>SUM(R32:R33)</f>
        <v>3300000</v>
      </c>
      <c r="S34" s="423">
        <f t="shared" ref="S34" si="16">SUM(S32:S32)</f>
        <v>0</v>
      </c>
      <c r="T34" s="429">
        <f>+Q34/R34</f>
        <v>8.6520212121212123E-3</v>
      </c>
      <c r="Y34" s="188"/>
    </row>
    <row r="35" spans="1:25" ht="3" customHeight="1">
      <c r="A35" s="188"/>
      <c r="B35" s="18"/>
      <c r="C35" s="185"/>
      <c r="D35" s="17"/>
      <c r="E35" s="17"/>
      <c r="F35" s="17"/>
      <c r="G35" s="17"/>
      <c r="H35" s="17"/>
      <c r="I35" s="17"/>
      <c r="J35" s="17"/>
      <c r="K35" s="17"/>
      <c r="L35" s="17"/>
      <c r="M35" s="17"/>
      <c r="N35" s="17"/>
      <c r="O35" s="435"/>
      <c r="P35" s="185"/>
      <c r="Q35" s="185"/>
      <c r="R35" s="494"/>
      <c r="S35" s="19"/>
      <c r="T35" s="427"/>
      <c r="Y35" s="188"/>
    </row>
    <row r="36" spans="1:25" ht="12.75" customHeight="1">
      <c r="A36" s="188"/>
      <c r="B36" s="16" t="s">
        <v>110</v>
      </c>
      <c r="C36" s="185"/>
      <c r="D36" s="17"/>
      <c r="E36" s="17"/>
      <c r="F36" s="155"/>
      <c r="G36" s="17"/>
      <c r="H36" s="17"/>
      <c r="I36" s="17"/>
      <c r="J36" s="17"/>
      <c r="K36" s="17"/>
      <c r="L36" s="17"/>
      <c r="M36" s="17"/>
      <c r="N36" s="17"/>
      <c r="O36" s="185"/>
      <c r="P36" s="185"/>
      <c r="Q36" s="185"/>
      <c r="R36" s="185"/>
      <c r="S36" s="190"/>
      <c r="T36" s="431"/>
      <c r="Y36" s="188"/>
    </row>
    <row r="37" spans="1:25" ht="12.5">
      <c r="A37" s="188" t="s">
        <v>111</v>
      </c>
      <c r="B37" s="18" t="s">
        <v>255</v>
      </c>
      <c r="C37" s="185">
        <v>0</v>
      </c>
      <c r="D37" s="17">
        <v>58984.88</v>
      </c>
      <c r="E37" s="17">
        <v>0</v>
      </c>
      <c r="F37" s="17">
        <v>0</v>
      </c>
      <c r="G37" s="17">
        <v>0</v>
      </c>
      <c r="H37" s="17">
        <v>0</v>
      </c>
      <c r="I37" s="17">
        <v>0</v>
      </c>
      <c r="J37" s="17">
        <v>0</v>
      </c>
      <c r="K37" s="17">
        <v>0</v>
      </c>
      <c r="L37" s="17">
        <v>0</v>
      </c>
      <c r="M37" s="17">
        <v>0</v>
      </c>
      <c r="N37" s="17">
        <v>0</v>
      </c>
      <c r="O37" s="185">
        <v>0</v>
      </c>
      <c r="P37" s="185">
        <f>SUM(D37:O37)</f>
        <v>58984.88</v>
      </c>
      <c r="Q37" s="185">
        <f t="shared" si="0"/>
        <v>58984.88</v>
      </c>
      <c r="R37" s="185">
        <v>3023345.7443376598</v>
      </c>
      <c r="S37" s="190"/>
      <c r="T37" s="431">
        <f>+Q37/R37</f>
        <v>1.9509803042034191E-2</v>
      </c>
      <c r="Y37" s="188"/>
    </row>
    <row r="38" spans="1:25" ht="12.5">
      <c r="A38" s="188" t="s">
        <v>112</v>
      </c>
      <c r="B38" s="18" t="s">
        <v>113</v>
      </c>
      <c r="C38" s="185">
        <v>0</v>
      </c>
      <c r="D38" s="17">
        <v>5054.34</v>
      </c>
      <c r="E38" s="17">
        <v>0</v>
      </c>
      <c r="F38" s="17">
        <v>0</v>
      </c>
      <c r="G38" s="17">
        <v>0</v>
      </c>
      <c r="H38" s="17">
        <v>0</v>
      </c>
      <c r="I38" s="17">
        <v>0</v>
      </c>
      <c r="J38" s="17">
        <v>0</v>
      </c>
      <c r="K38" s="17">
        <v>0</v>
      </c>
      <c r="L38" s="17">
        <v>0</v>
      </c>
      <c r="M38" s="17">
        <v>0</v>
      </c>
      <c r="N38" s="17">
        <v>0</v>
      </c>
      <c r="O38" s="185">
        <v>0</v>
      </c>
      <c r="P38" s="185">
        <f>SUM(D38:O38)</f>
        <v>5054.34</v>
      </c>
      <c r="Q38" s="185">
        <f t="shared" si="0"/>
        <v>5054.34</v>
      </c>
      <c r="R38" s="185">
        <v>243908.6998877982</v>
      </c>
      <c r="S38" s="190"/>
      <c r="T38" s="431">
        <f>+Q38/R38</f>
        <v>2.0722262069065495E-2</v>
      </c>
      <c r="Y38" s="188"/>
    </row>
    <row r="39" spans="1:25" ht="12.5">
      <c r="A39" s="188"/>
      <c r="B39" s="407" t="s">
        <v>114</v>
      </c>
      <c r="C39" s="450">
        <v>0</v>
      </c>
      <c r="D39" s="436">
        <f t="shared" ref="D39:P39" si="17">SUM(D37:D38)</f>
        <v>64039.22</v>
      </c>
      <c r="E39" s="436">
        <f t="shared" si="17"/>
        <v>0</v>
      </c>
      <c r="F39" s="436">
        <f t="shared" si="17"/>
        <v>0</v>
      </c>
      <c r="G39" s="436">
        <f t="shared" si="17"/>
        <v>0</v>
      </c>
      <c r="H39" s="436">
        <f t="shared" si="17"/>
        <v>0</v>
      </c>
      <c r="I39" s="436">
        <f t="shared" si="17"/>
        <v>0</v>
      </c>
      <c r="J39" s="436">
        <f t="shared" si="17"/>
        <v>0</v>
      </c>
      <c r="K39" s="436">
        <f t="shared" si="17"/>
        <v>0</v>
      </c>
      <c r="L39" s="436">
        <f t="shared" si="17"/>
        <v>0</v>
      </c>
      <c r="M39" s="436">
        <f t="shared" si="17"/>
        <v>0</v>
      </c>
      <c r="N39" s="436">
        <f t="shared" si="17"/>
        <v>0</v>
      </c>
      <c r="O39" s="436">
        <f t="shared" si="17"/>
        <v>0</v>
      </c>
      <c r="P39" s="450">
        <f t="shared" si="17"/>
        <v>64039.22</v>
      </c>
      <c r="Q39" s="450">
        <f t="shared" si="0"/>
        <v>64039.22</v>
      </c>
      <c r="R39" s="436">
        <f>SUM(R37:R38)</f>
        <v>3267254.444225458</v>
      </c>
      <c r="S39" s="423">
        <f>SUM(S37:S38)</f>
        <v>0</v>
      </c>
      <c r="T39" s="429">
        <f>+Q39/R39</f>
        <v>1.9600316134907352E-2</v>
      </c>
      <c r="Y39" s="188"/>
    </row>
    <row r="40" spans="1:25" ht="5.25" customHeight="1">
      <c r="A40" s="188"/>
      <c r="B40" s="18"/>
      <c r="C40" s="185"/>
      <c r="D40" s="27"/>
      <c r="E40" s="27"/>
      <c r="F40" s="27"/>
      <c r="G40" s="27"/>
      <c r="H40" s="27"/>
      <c r="I40" s="27"/>
      <c r="J40" s="27"/>
      <c r="K40" s="27"/>
      <c r="L40" s="27"/>
      <c r="M40" s="27"/>
      <c r="N40" s="27"/>
      <c r="O40" s="435"/>
      <c r="P40" s="185"/>
      <c r="Q40" s="185"/>
      <c r="R40" s="185"/>
      <c r="S40" s="190"/>
      <c r="T40" s="431"/>
      <c r="Y40" s="188"/>
    </row>
    <row r="41" spans="1:25" ht="12.5">
      <c r="A41" s="188"/>
      <c r="B41" s="16" t="s">
        <v>115</v>
      </c>
      <c r="C41" s="185"/>
      <c r="D41" s="17"/>
      <c r="E41" s="17"/>
      <c r="F41" s="17"/>
      <c r="G41" s="17"/>
      <c r="H41" s="17"/>
      <c r="I41" s="17"/>
      <c r="J41" s="17"/>
      <c r="K41" s="17"/>
      <c r="L41" s="17"/>
      <c r="M41" s="17"/>
      <c r="N41" s="17"/>
      <c r="O41" s="185"/>
      <c r="P41" s="185"/>
      <c r="Q41" s="185"/>
      <c r="R41" s="185"/>
      <c r="S41" s="190"/>
      <c r="T41" s="431"/>
      <c r="Y41" s="188"/>
    </row>
    <row r="42" spans="1:25" ht="12.5">
      <c r="A42" s="188" t="s">
        <v>116</v>
      </c>
      <c r="B42" s="18" t="s">
        <v>117</v>
      </c>
      <c r="C42" s="185">
        <v>0</v>
      </c>
      <c r="D42" s="17">
        <v>294359.04000000004</v>
      </c>
      <c r="E42" s="17">
        <v>0</v>
      </c>
      <c r="F42" s="17">
        <v>0</v>
      </c>
      <c r="G42" s="17">
        <v>0</v>
      </c>
      <c r="H42" s="17">
        <v>0</v>
      </c>
      <c r="I42" s="17">
        <v>0</v>
      </c>
      <c r="J42" s="17">
        <v>0</v>
      </c>
      <c r="K42" s="17">
        <v>0</v>
      </c>
      <c r="L42" s="17">
        <v>0</v>
      </c>
      <c r="M42" s="17">
        <v>0</v>
      </c>
      <c r="N42" s="17">
        <v>0</v>
      </c>
      <c r="O42" s="185">
        <v>0</v>
      </c>
      <c r="P42" s="185">
        <f>SUM(D42:O42)</f>
        <v>294359.04000000004</v>
      </c>
      <c r="Q42" s="185">
        <f t="shared" si="0"/>
        <v>294359.04000000004</v>
      </c>
      <c r="R42" s="185">
        <v>6204537.9755028691</v>
      </c>
      <c r="S42" s="190"/>
      <c r="T42" s="431">
        <f>+Q42/R42</f>
        <v>4.7442539825238585E-2</v>
      </c>
      <c r="Y42" s="188"/>
    </row>
    <row r="43" spans="1:25" ht="12.5">
      <c r="A43" s="188" t="s">
        <v>118</v>
      </c>
      <c r="B43" s="18" t="s">
        <v>119</v>
      </c>
      <c r="C43" s="185">
        <v>0</v>
      </c>
      <c r="D43" s="17">
        <v>375895.37</v>
      </c>
      <c r="E43" s="17">
        <v>0</v>
      </c>
      <c r="F43" s="17">
        <v>0</v>
      </c>
      <c r="G43" s="17">
        <v>0</v>
      </c>
      <c r="H43" s="17">
        <v>0</v>
      </c>
      <c r="I43" s="17">
        <v>0</v>
      </c>
      <c r="J43" s="17">
        <v>0</v>
      </c>
      <c r="K43" s="17">
        <v>0</v>
      </c>
      <c r="L43" s="17">
        <v>0</v>
      </c>
      <c r="M43" s="17">
        <v>0</v>
      </c>
      <c r="N43" s="17">
        <v>0</v>
      </c>
      <c r="O43" s="185">
        <v>0</v>
      </c>
      <c r="P43" s="185">
        <f>SUM(D43:O43)</f>
        <v>375895.37</v>
      </c>
      <c r="Q43" s="185">
        <f t="shared" si="0"/>
        <v>375895.37</v>
      </c>
      <c r="R43" s="185">
        <v>5437143.5175080001</v>
      </c>
      <c r="S43" s="190"/>
      <c r="T43" s="431">
        <f>+Q43/R43</f>
        <v>6.9134715460349605E-2</v>
      </c>
      <c r="Y43" s="188"/>
    </row>
    <row r="44" spans="1:25" ht="12.5">
      <c r="A44" s="188"/>
      <c r="B44" s="18" t="s">
        <v>120</v>
      </c>
      <c r="C44" s="185">
        <v>0</v>
      </c>
      <c r="D44" s="17">
        <v>186802.6</v>
      </c>
      <c r="E44" s="17">
        <v>0</v>
      </c>
      <c r="F44" s="17">
        <v>0</v>
      </c>
      <c r="G44" s="17">
        <v>0</v>
      </c>
      <c r="H44" s="17">
        <v>0</v>
      </c>
      <c r="I44" s="17">
        <v>0</v>
      </c>
      <c r="J44" s="17">
        <v>0</v>
      </c>
      <c r="K44" s="17">
        <v>0</v>
      </c>
      <c r="L44" s="17">
        <v>0</v>
      </c>
      <c r="M44" s="17">
        <v>0</v>
      </c>
      <c r="N44" s="17">
        <v>0</v>
      </c>
      <c r="O44" s="185">
        <v>0</v>
      </c>
      <c r="P44" s="185">
        <f>SUM(D44:O44)</f>
        <v>186802.6</v>
      </c>
      <c r="Q44" s="185">
        <f t="shared" si="0"/>
        <v>186802.6</v>
      </c>
      <c r="R44" s="185">
        <v>4401306.0294370223</v>
      </c>
      <c r="S44" s="190"/>
      <c r="T44" s="431">
        <f>+Q44/R44</f>
        <v>4.2442538362617382E-2</v>
      </c>
      <c r="Y44" s="188"/>
    </row>
    <row r="45" spans="1:25" ht="12.5">
      <c r="A45" s="188"/>
      <c r="B45" s="18" t="s">
        <v>121</v>
      </c>
      <c r="C45" s="185">
        <v>0</v>
      </c>
      <c r="D45" s="17">
        <v>28308.25</v>
      </c>
      <c r="E45" s="17">
        <v>0</v>
      </c>
      <c r="F45" s="17">
        <v>0</v>
      </c>
      <c r="G45" s="17">
        <v>0</v>
      </c>
      <c r="H45" s="17">
        <v>0</v>
      </c>
      <c r="I45" s="17">
        <v>0</v>
      </c>
      <c r="J45" s="17">
        <v>0</v>
      </c>
      <c r="K45" s="17">
        <v>0</v>
      </c>
      <c r="L45" s="17">
        <v>0</v>
      </c>
      <c r="M45" s="17">
        <v>0</v>
      </c>
      <c r="N45" s="17">
        <v>0</v>
      </c>
      <c r="O45" s="185">
        <v>0</v>
      </c>
      <c r="P45" s="185">
        <f>SUM(D45:O45)</f>
        <v>28308.25</v>
      </c>
      <c r="Q45" s="185">
        <f t="shared" si="0"/>
        <v>28308.25</v>
      </c>
      <c r="R45" s="185">
        <v>1603519.5</v>
      </c>
      <c r="S45" s="190"/>
      <c r="T45" s="431">
        <f>+Q45/R45</f>
        <v>1.7653823355437834E-2</v>
      </c>
      <c r="Y45" s="188"/>
    </row>
    <row r="46" spans="1:25" ht="12.5">
      <c r="A46" s="188"/>
      <c r="B46" s="407" t="s">
        <v>122</v>
      </c>
      <c r="C46" s="450">
        <v>0</v>
      </c>
      <c r="D46" s="436">
        <f>SUM(D42:D45)</f>
        <v>885365.26</v>
      </c>
      <c r="E46" s="436">
        <f>SUM(E42:E45)</f>
        <v>0</v>
      </c>
      <c r="F46" s="436">
        <f t="shared" ref="F46:P46" si="18">SUM(F42:F45)</f>
        <v>0</v>
      </c>
      <c r="G46" s="436">
        <f t="shared" si="18"/>
        <v>0</v>
      </c>
      <c r="H46" s="436">
        <f t="shared" si="18"/>
        <v>0</v>
      </c>
      <c r="I46" s="436">
        <f t="shared" si="18"/>
        <v>0</v>
      </c>
      <c r="J46" s="436">
        <f t="shared" si="18"/>
        <v>0</v>
      </c>
      <c r="K46" s="436">
        <f t="shared" si="18"/>
        <v>0</v>
      </c>
      <c r="L46" s="436">
        <f t="shared" si="18"/>
        <v>0</v>
      </c>
      <c r="M46" s="436">
        <f t="shared" si="18"/>
        <v>0</v>
      </c>
      <c r="N46" s="436">
        <f t="shared" si="18"/>
        <v>0</v>
      </c>
      <c r="O46" s="436">
        <f t="shared" si="18"/>
        <v>0</v>
      </c>
      <c r="P46" s="450">
        <f t="shared" si="18"/>
        <v>885365.26</v>
      </c>
      <c r="Q46" s="450">
        <f t="shared" si="0"/>
        <v>885365.26</v>
      </c>
      <c r="R46" s="436">
        <f>SUM(R42:R45)</f>
        <v>17646507.022447892</v>
      </c>
      <c r="S46" s="423">
        <f>SUM(S42:S45)</f>
        <v>0</v>
      </c>
      <c r="T46" s="429">
        <f>+Q46/R46</f>
        <v>5.0172266889630814E-2</v>
      </c>
      <c r="Y46" s="188"/>
    </row>
    <row r="47" spans="1:25" ht="5.15" customHeight="1">
      <c r="A47" s="188"/>
      <c r="B47" s="412"/>
      <c r="C47" s="185"/>
      <c r="D47" s="17"/>
      <c r="E47" s="17"/>
      <c r="F47" s="17"/>
      <c r="G47" s="17"/>
      <c r="H47" s="17"/>
      <c r="I47" s="17"/>
      <c r="J47" s="17"/>
      <c r="K47" s="17"/>
      <c r="L47" s="17"/>
      <c r="M47" s="17"/>
      <c r="N47" s="17"/>
      <c r="O47" s="435"/>
      <c r="P47" s="185"/>
      <c r="Q47" s="185"/>
      <c r="R47" s="185"/>
      <c r="S47" s="190"/>
      <c r="T47" s="431"/>
      <c r="Y47" s="188"/>
    </row>
    <row r="48" spans="1:25" ht="26.25" customHeight="1">
      <c r="A48" s="188"/>
      <c r="B48" s="16" t="s">
        <v>123</v>
      </c>
      <c r="C48" s="185"/>
      <c r="D48" s="17"/>
      <c r="E48" s="17"/>
      <c r="F48" s="17"/>
      <c r="G48" s="17"/>
      <c r="H48" s="17"/>
      <c r="I48" s="17"/>
      <c r="J48" s="17"/>
      <c r="K48" s="17"/>
      <c r="L48" s="17"/>
      <c r="M48" s="17"/>
      <c r="N48" s="17"/>
      <c r="O48" s="185"/>
      <c r="P48" s="185"/>
      <c r="Q48" s="185"/>
      <c r="R48" s="185"/>
      <c r="S48" s="190"/>
      <c r="T48" s="431"/>
      <c r="Y48" s="188"/>
    </row>
    <row r="49" spans="1:25" ht="12.5">
      <c r="A49" s="188" t="s">
        <v>124</v>
      </c>
      <c r="B49" s="18" t="s">
        <v>256</v>
      </c>
      <c r="C49" s="185">
        <v>0</v>
      </c>
      <c r="D49" s="17">
        <v>0</v>
      </c>
      <c r="E49" s="17">
        <v>0</v>
      </c>
      <c r="F49" s="17">
        <v>0</v>
      </c>
      <c r="G49" s="17">
        <v>0</v>
      </c>
      <c r="H49" s="17">
        <v>0</v>
      </c>
      <c r="I49" s="17">
        <v>0</v>
      </c>
      <c r="J49" s="17">
        <v>0</v>
      </c>
      <c r="K49" s="17">
        <v>0</v>
      </c>
      <c r="L49" s="17">
        <v>0</v>
      </c>
      <c r="M49" s="17">
        <v>0</v>
      </c>
      <c r="N49" s="17">
        <v>0</v>
      </c>
      <c r="O49" s="185">
        <v>0</v>
      </c>
      <c r="P49" s="185">
        <f>SUM(D49:O49)</f>
        <v>0</v>
      </c>
      <c r="Q49" s="185">
        <f t="shared" si="0"/>
        <v>0</v>
      </c>
      <c r="R49" s="185">
        <v>0</v>
      </c>
      <c r="S49" s="190"/>
      <c r="T49" s="431">
        <v>0</v>
      </c>
      <c r="Y49" s="188"/>
    </row>
    <row r="50" spans="1:25" s="7" customFormat="1" ht="13.4" customHeight="1">
      <c r="B50" s="407" t="s">
        <v>126</v>
      </c>
      <c r="C50" s="450">
        <v>0</v>
      </c>
      <c r="D50" s="436">
        <f t="shared" ref="D50:P50" si="19">SUM(D49:D49)</f>
        <v>0</v>
      </c>
      <c r="E50" s="436">
        <f t="shared" si="19"/>
        <v>0</v>
      </c>
      <c r="F50" s="436">
        <f t="shared" si="19"/>
        <v>0</v>
      </c>
      <c r="G50" s="436">
        <f t="shared" si="19"/>
        <v>0</v>
      </c>
      <c r="H50" s="436">
        <f t="shared" si="19"/>
        <v>0</v>
      </c>
      <c r="I50" s="436">
        <f t="shared" si="19"/>
        <v>0</v>
      </c>
      <c r="J50" s="436">
        <f t="shared" si="19"/>
        <v>0</v>
      </c>
      <c r="K50" s="436">
        <f t="shared" si="19"/>
        <v>0</v>
      </c>
      <c r="L50" s="436">
        <f t="shared" si="19"/>
        <v>0</v>
      </c>
      <c r="M50" s="436">
        <f t="shared" si="19"/>
        <v>0</v>
      </c>
      <c r="N50" s="436">
        <f t="shared" si="19"/>
        <v>0</v>
      </c>
      <c r="O50" s="436">
        <f t="shared" si="19"/>
        <v>0</v>
      </c>
      <c r="P50" s="450">
        <f t="shared" si="19"/>
        <v>0</v>
      </c>
      <c r="Q50" s="450">
        <f t="shared" si="0"/>
        <v>0</v>
      </c>
      <c r="R50" s="434">
        <f t="shared" ref="R50" si="20">SUM(R49:R49)</f>
        <v>0</v>
      </c>
      <c r="S50" s="423">
        <f t="shared" ref="S50" si="21">SUM(S49:S49)</f>
        <v>0</v>
      </c>
      <c r="T50" s="429">
        <v>0</v>
      </c>
    </row>
    <row r="51" spans="1:25" ht="3" customHeight="1">
      <c r="A51" s="188"/>
      <c r="B51" s="18"/>
      <c r="C51" s="185"/>
      <c r="D51" s="17"/>
      <c r="E51" s="17"/>
      <c r="F51" s="17"/>
      <c r="G51" s="17"/>
      <c r="H51" s="17"/>
      <c r="I51" s="17"/>
      <c r="J51" s="17"/>
      <c r="K51" s="17"/>
      <c r="L51" s="17"/>
      <c r="M51" s="17"/>
      <c r="N51" s="17"/>
      <c r="O51" s="435"/>
      <c r="P51" s="185"/>
      <c r="Q51" s="185"/>
      <c r="R51" s="185"/>
      <c r="S51" s="190"/>
      <c r="T51" s="431"/>
      <c r="Y51" s="188"/>
    </row>
    <row r="52" spans="1:25" ht="11.25" customHeight="1">
      <c r="A52" s="188"/>
      <c r="B52" s="16" t="s">
        <v>127</v>
      </c>
      <c r="C52" s="185"/>
      <c r="D52" s="17"/>
      <c r="E52" s="17"/>
      <c r="F52" s="17"/>
      <c r="G52" s="17"/>
      <c r="H52" s="17"/>
      <c r="I52" s="17"/>
      <c r="J52" s="17"/>
      <c r="K52" s="17"/>
      <c r="L52" s="17"/>
      <c r="M52" s="17"/>
      <c r="N52" s="17"/>
      <c r="O52" s="185"/>
      <c r="P52" s="185"/>
      <c r="Q52" s="185"/>
      <c r="R52" s="185"/>
      <c r="S52" s="190"/>
      <c r="T52" s="431"/>
      <c r="Y52" s="188"/>
    </row>
    <row r="53" spans="1:25" ht="13.5">
      <c r="A53" s="188"/>
      <c r="B53" s="18" t="s">
        <v>257</v>
      </c>
      <c r="C53" s="185">
        <v>44107.070000000007</v>
      </c>
      <c r="D53" s="17">
        <v>20849.029999999988</v>
      </c>
      <c r="E53" s="17">
        <v>0</v>
      </c>
      <c r="F53" s="17">
        <v>0</v>
      </c>
      <c r="G53" s="17">
        <v>0</v>
      </c>
      <c r="H53" s="17">
        <v>0</v>
      </c>
      <c r="I53" s="17">
        <v>0</v>
      </c>
      <c r="J53" s="17">
        <v>0</v>
      </c>
      <c r="K53" s="17">
        <v>0</v>
      </c>
      <c r="L53" s="17">
        <v>0</v>
      </c>
      <c r="M53" s="17">
        <v>0</v>
      </c>
      <c r="N53" s="17">
        <v>0</v>
      </c>
      <c r="O53" s="185">
        <v>0</v>
      </c>
      <c r="P53" s="185">
        <f t="shared" ref="P53:P54" si="22">SUM(D53:O53)</f>
        <v>20849.029999999988</v>
      </c>
      <c r="Q53" s="185">
        <f t="shared" si="0"/>
        <v>64956.099999999991</v>
      </c>
      <c r="R53" s="495">
        <v>12000000</v>
      </c>
      <c r="S53" s="25"/>
      <c r="T53" s="432">
        <f>+Q53/R53</f>
        <v>5.4130083333333327E-3</v>
      </c>
      <c r="Y53" s="188"/>
    </row>
    <row r="54" spans="1:25" ht="12.5">
      <c r="A54" s="188"/>
      <c r="B54" s="18" t="s">
        <v>258</v>
      </c>
      <c r="C54" s="185">
        <v>0</v>
      </c>
      <c r="D54" s="17">
        <v>28575.470000000005</v>
      </c>
      <c r="E54" s="17">
        <v>0</v>
      </c>
      <c r="F54" s="17">
        <v>0</v>
      </c>
      <c r="G54" s="17">
        <v>0</v>
      </c>
      <c r="H54" s="17">
        <v>0</v>
      </c>
      <c r="I54" s="17">
        <v>0</v>
      </c>
      <c r="J54" s="17">
        <v>0</v>
      </c>
      <c r="K54" s="17">
        <v>0</v>
      </c>
      <c r="L54" s="17">
        <v>0</v>
      </c>
      <c r="M54" s="17">
        <v>0</v>
      </c>
      <c r="N54" s="17">
        <v>0</v>
      </c>
      <c r="O54" s="452">
        <v>0</v>
      </c>
      <c r="P54" s="185">
        <f t="shared" si="22"/>
        <v>28575.470000000005</v>
      </c>
      <c r="Q54" s="185">
        <f t="shared" si="0"/>
        <v>28575.470000000005</v>
      </c>
      <c r="R54" s="495">
        <v>700000</v>
      </c>
      <c r="S54" s="25"/>
      <c r="T54" s="432">
        <f>+Q54/R54</f>
        <v>4.0822100000000007E-2</v>
      </c>
      <c r="Y54" s="188"/>
    </row>
    <row r="55" spans="1:25" ht="12.5">
      <c r="A55" s="188"/>
      <c r="B55" s="407" t="s">
        <v>130</v>
      </c>
      <c r="C55" s="450">
        <v>44107.070000000007</v>
      </c>
      <c r="D55" s="436">
        <f>SUM(D53:D54)</f>
        <v>49424.499999999993</v>
      </c>
      <c r="E55" s="436">
        <f t="shared" ref="E55:O55" si="23">SUM(E53:E54)</f>
        <v>0</v>
      </c>
      <c r="F55" s="436">
        <f t="shared" si="23"/>
        <v>0</v>
      </c>
      <c r="G55" s="436">
        <f t="shared" si="23"/>
        <v>0</v>
      </c>
      <c r="H55" s="436">
        <f t="shared" si="23"/>
        <v>0</v>
      </c>
      <c r="I55" s="436">
        <f t="shared" si="23"/>
        <v>0</v>
      </c>
      <c r="J55" s="436">
        <f t="shared" si="23"/>
        <v>0</v>
      </c>
      <c r="K55" s="436">
        <f t="shared" si="23"/>
        <v>0</v>
      </c>
      <c r="L55" s="436">
        <f t="shared" si="23"/>
        <v>0</v>
      </c>
      <c r="M55" s="436">
        <f t="shared" si="23"/>
        <v>0</v>
      </c>
      <c r="N55" s="436">
        <f t="shared" si="23"/>
        <v>0</v>
      </c>
      <c r="O55" s="436">
        <f t="shared" si="23"/>
        <v>0</v>
      </c>
      <c r="P55" s="450">
        <f>SUM(P53:P54)</f>
        <v>49424.499999999993</v>
      </c>
      <c r="Q55" s="450">
        <f t="shared" si="0"/>
        <v>93531.57</v>
      </c>
      <c r="R55" s="436">
        <f>SUM(R53:R54)</f>
        <v>12700000</v>
      </c>
      <c r="S55" s="423">
        <f t="shared" ref="S55" si="24">SUM(S54:S54)</f>
        <v>0</v>
      </c>
      <c r="T55" s="429">
        <f>+Q55/R55</f>
        <v>7.3646905511811026E-3</v>
      </c>
      <c r="Y55" s="188"/>
    </row>
    <row r="56" spans="1:25" s="7" customFormat="1" ht="7.5" customHeight="1">
      <c r="B56" s="12"/>
      <c r="C56" s="450"/>
      <c r="D56" s="436"/>
      <c r="E56" s="436"/>
      <c r="F56" s="436"/>
      <c r="G56" s="436"/>
      <c r="H56" s="436"/>
      <c r="I56" s="436"/>
      <c r="J56" s="436"/>
      <c r="K56" s="436"/>
      <c r="L56" s="436"/>
      <c r="M56" s="436"/>
      <c r="N56" s="436"/>
      <c r="O56" s="185"/>
      <c r="P56" s="450"/>
      <c r="Q56" s="450"/>
      <c r="R56" s="185"/>
      <c r="S56" s="190"/>
      <c r="T56" s="431"/>
    </row>
    <row r="57" spans="1:25" s="7" customFormat="1" ht="35" thickBot="1">
      <c r="B57" s="425" t="s">
        <v>131</v>
      </c>
      <c r="C57" s="185">
        <v>0</v>
      </c>
      <c r="D57" s="17">
        <v>198466.45</v>
      </c>
      <c r="E57" s="17">
        <v>0</v>
      </c>
      <c r="F57" s="17">
        <v>0</v>
      </c>
      <c r="G57" s="17">
        <v>0</v>
      </c>
      <c r="H57" s="17">
        <v>0</v>
      </c>
      <c r="I57" s="17">
        <v>0</v>
      </c>
      <c r="J57" s="17">
        <v>0</v>
      </c>
      <c r="K57" s="17">
        <v>0</v>
      </c>
      <c r="L57" s="17">
        <v>0</v>
      </c>
      <c r="M57" s="17">
        <v>0</v>
      </c>
      <c r="N57" s="17">
        <v>0</v>
      </c>
      <c r="O57" s="434">
        <v>0</v>
      </c>
      <c r="P57" s="185">
        <f>SUM(D57:O57)</f>
        <v>198466.45</v>
      </c>
      <c r="Q57" s="185">
        <f t="shared" si="0"/>
        <v>198466.45</v>
      </c>
      <c r="R57" s="434">
        <v>0</v>
      </c>
      <c r="S57" s="423">
        <f>SUM(S55:S56)</f>
        <v>0</v>
      </c>
      <c r="T57" s="433">
        <v>0</v>
      </c>
    </row>
    <row r="58" spans="1:25" s="7" customFormat="1" ht="15" customHeight="1" thickBot="1">
      <c r="B58" s="149" t="s">
        <v>267</v>
      </c>
      <c r="C58" s="143">
        <v>46506.500000000007</v>
      </c>
      <c r="D58" s="189">
        <f t="shared" ref="D58:P58" si="25">D10+D15+D19+D24+D29+D34+D39+D46+D50+D55+D57</f>
        <v>1554250.8800000001</v>
      </c>
      <c r="E58" s="28">
        <f t="shared" si="25"/>
        <v>0</v>
      </c>
      <c r="F58" s="28">
        <f t="shared" si="25"/>
        <v>0</v>
      </c>
      <c r="G58" s="28">
        <f t="shared" si="25"/>
        <v>0</v>
      </c>
      <c r="H58" s="28">
        <f t="shared" si="25"/>
        <v>0</v>
      </c>
      <c r="I58" s="28">
        <f t="shared" si="25"/>
        <v>0</v>
      </c>
      <c r="J58" s="28">
        <f t="shared" si="25"/>
        <v>0</v>
      </c>
      <c r="K58" s="28">
        <f t="shared" si="25"/>
        <v>0</v>
      </c>
      <c r="L58" s="28">
        <f t="shared" si="25"/>
        <v>0</v>
      </c>
      <c r="M58" s="28">
        <f t="shared" si="25"/>
        <v>0</v>
      </c>
      <c r="N58" s="28">
        <f t="shared" si="25"/>
        <v>0</v>
      </c>
      <c r="O58" s="28">
        <f t="shared" si="25"/>
        <v>0</v>
      </c>
      <c r="P58" s="143">
        <f t="shared" si="25"/>
        <v>1554250.8800000001</v>
      </c>
      <c r="Q58" s="143">
        <f t="shared" si="0"/>
        <v>1600757.3800000001</v>
      </c>
      <c r="R58" s="28">
        <f>R10+R15+R19+R24+R29+R34+R39+R46+R50+R55+R57</f>
        <v>59982000.648977742</v>
      </c>
      <c r="S58" s="143">
        <f>S10+S15+S19+S24+S29+S34+S39+S46+S50+S55+S57</f>
        <v>0</v>
      </c>
      <c r="T58" s="453">
        <f>+Q58/R58</f>
        <v>2.6687295566678992E-2</v>
      </c>
    </row>
    <row r="59" spans="1:25" ht="8.25" customHeight="1" thickBot="1">
      <c r="B59" s="29"/>
      <c r="C59" s="113"/>
      <c r="D59" s="17"/>
      <c r="E59" s="17"/>
      <c r="F59" s="17"/>
      <c r="G59" s="17"/>
      <c r="H59" s="17"/>
      <c r="I59" s="17"/>
      <c r="J59" s="17"/>
      <c r="K59" s="17"/>
      <c r="L59" s="17"/>
      <c r="M59" s="17"/>
      <c r="N59" s="17"/>
      <c r="O59" s="17"/>
      <c r="P59" s="17"/>
      <c r="Q59" s="17"/>
      <c r="R59" s="17"/>
      <c r="S59" s="17"/>
      <c r="T59" s="17"/>
    </row>
    <row r="60" spans="1:25" ht="23.5" thickBot="1">
      <c r="B60" s="426" t="s">
        <v>265</v>
      </c>
      <c r="C60" s="143">
        <v>0</v>
      </c>
      <c r="E60" s="17"/>
      <c r="F60" s="17"/>
      <c r="G60" s="17"/>
      <c r="H60" s="17"/>
      <c r="I60" s="17"/>
      <c r="J60" s="17"/>
      <c r="O60" s="17"/>
      <c r="P60" s="17"/>
      <c r="Q60" s="17"/>
      <c r="R60" s="17"/>
      <c r="S60" s="17"/>
      <c r="T60" s="17"/>
    </row>
    <row r="61" spans="1:25" s="7" customFormat="1" ht="6.65" customHeight="1">
      <c r="B61" s="113"/>
      <c r="C61" s="113"/>
      <c r="D61" s="17"/>
      <c r="E61" s="17"/>
      <c r="F61" s="17"/>
      <c r="G61" s="17"/>
      <c r="H61" s="17"/>
      <c r="I61" s="17"/>
      <c r="J61" s="17"/>
      <c r="K61" s="17"/>
      <c r="L61" s="17"/>
      <c r="M61" s="17"/>
      <c r="N61" s="17"/>
      <c r="O61" s="17"/>
      <c r="P61" s="17"/>
      <c r="Q61" s="17"/>
      <c r="R61" s="17"/>
      <c r="S61" s="17"/>
      <c r="T61" s="17"/>
    </row>
    <row r="62" spans="1:25" s="135" customFormat="1" ht="12.5">
      <c r="A62" s="417"/>
      <c r="B62" s="795" t="s">
        <v>266</v>
      </c>
      <c r="C62" s="795"/>
      <c r="D62" s="796"/>
      <c r="E62" s="796"/>
      <c r="F62" s="796"/>
      <c r="G62" s="796"/>
      <c r="H62" s="796"/>
      <c r="I62" s="796"/>
      <c r="J62" s="796"/>
      <c r="K62" s="796"/>
      <c r="L62" s="796"/>
      <c r="M62" s="796"/>
      <c r="N62" s="796"/>
      <c r="O62" s="796"/>
      <c r="P62" s="796"/>
      <c r="Q62" s="796"/>
      <c r="R62" s="797"/>
      <c r="S62" s="797"/>
      <c r="T62" s="797"/>
    </row>
    <row r="63" spans="1:25" s="135" customFormat="1" ht="15" customHeight="1">
      <c r="A63" s="417"/>
      <c r="B63" s="795" t="s">
        <v>288</v>
      </c>
      <c r="C63" s="795"/>
      <c r="D63" s="796"/>
      <c r="E63" s="796"/>
      <c r="F63" s="796"/>
      <c r="G63" s="796"/>
      <c r="H63" s="796"/>
      <c r="I63" s="796"/>
      <c r="J63" s="796"/>
      <c r="K63" s="796"/>
      <c r="L63" s="796"/>
      <c r="M63" s="796"/>
      <c r="N63" s="796"/>
      <c r="O63" s="796"/>
      <c r="P63" s="796"/>
      <c r="Q63" s="796"/>
      <c r="R63" s="797"/>
      <c r="S63" s="797"/>
      <c r="T63" s="797"/>
    </row>
    <row r="64" spans="1:25" ht="12.5">
      <c r="A64" s="418"/>
      <c r="B64" s="793" t="s">
        <v>268</v>
      </c>
      <c r="C64" s="793"/>
      <c r="D64" s="793"/>
      <c r="E64" s="793"/>
      <c r="F64" s="793"/>
      <c r="G64" s="793"/>
      <c r="H64" s="793"/>
      <c r="I64" s="793"/>
      <c r="J64" s="793"/>
      <c r="K64" s="793"/>
      <c r="L64" s="793"/>
      <c r="M64" s="793"/>
      <c r="N64" s="793"/>
      <c r="O64" s="793"/>
      <c r="P64" s="793"/>
      <c r="Q64" s="793"/>
      <c r="R64" s="798"/>
      <c r="S64" s="798"/>
      <c r="T64" s="798"/>
    </row>
    <row r="65" spans="1:20" ht="13.5" customHeight="1">
      <c r="A65" s="418"/>
      <c r="D65" s="5"/>
      <c r="E65" s="5"/>
    </row>
    <row r="66" spans="1:20" ht="12.75" customHeight="1">
      <c r="A66" s="418"/>
      <c r="B66" s="793"/>
      <c r="C66" s="793"/>
      <c r="D66" s="793"/>
      <c r="E66" s="793"/>
      <c r="F66" s="793"/>
      <c r="G66" s="793"/>
      <c r="H66" s="793"/>
      <c r="I66" s="793"/>
      <c r="J66" s="793"/>
      <c r="K66" s="793"/>
      <c r="L66" s="793"/>
      <c r="M66" s="793"/>
      <c r="N66" s="793"/>
      <c r="O66" s="793"/>
      <c r="P66" s="793"/>
      <c r="Q66" s="793"/>
      <c r="R66" s="765"/>
      <c r="S66" s="765"/>
      <c r="T66" s="765"/>
    </row>
    <row r="67" spans="1:20" ht="15" customHeight="1">
      <c r="A67" s="793"/>
      <c r="B67" s="765"/>
      <c r="C67" s="765"/>
      <c r="D67" s="765"/>
      <c r="E67" s="765"/>
      <c r="F67" s="765"/>
      <c r="G67" s="765"/>
      <c r="H67" s="765"/>
      <c r="I67" s="765"/>
      <c r="J67" s="765"/>
      <c r="K67" s="765"/>
      <c r="L67" s="765"/>
      <c r="M67" s="765"/>
      <c r="N67" s="765"/>
      <c r="O67" s="765"/>
      <c r="P67" s="765"/>
      <c r="Q67" s="765"/>
      <c r="R67" s="765"/>
      <c r="S67" s="765"/>
      <c r="T67" s="765"/>
    </row>
    <row r="68" spans="1:20" ht="13.5" customHeight="1">
      <c r="A68" s="418"/>
      <c r="B68" s="793"/>
      <c r="C68" s="793"/>
      <c r="D68" s="793"/>
      <c r="E68" s="793"/>
      <c r="F68" s="793"/>
      <c r="G68" s="793"/>
      <c r="H68" s="793"/>
      <c r="I68" s="793"/>
      <c r="J68" s="793"/>
      <c r="K68" s="793"/>
      <c r="L68" s="793"/>
      <c r="M68" s="793"/>
      <c r="N68" s="793"/>
      <c r="O68" s="793"/>
      <c r="P68" s="793"/>
      <c r="Q68" s="793"/>
      <c r="R68" s="765"/>
      <c r="S68" s="765"/>
      <c r="T68" s="765"/>
    </row>
    <row r="69" spans="1:20" ht="15" customHeight="1">
      <c r="A69" s="418"/>
      <c r="B69" s="793"/>
      <c r="C69" s="793"/>
      <c r="D69" s="793"/>
      <c r="E69" s="793"/>
      <c r="F69" s="793"/>
      <c r="G69" s="793"/>
      <c r="H69" s="793"/>
      <c r="I69" s="793"/>
      <c r="J69" s="793"/>
      <c r="K69" s="793"/>
      <c r="L69" s="793"/>
      <c r="M69" s="793"/>
      <c r="N69" s="793"/>
      <c r="O69" s="793"/>
      <c r="P69" s="793"/>
      <c r="Q69" s="793"/>
      <c r="R69" s="765"/>
      <c r="S69" s="765"/>
      <c r="T69" s="765"/>
    </row>
    <row r="70" spans="1:20" ht="15" customHeight="1">
      <c r="B70" s="793"/>
      <c r="C70" s="793"/>
      <c r="D70" s="793"/>
      <c r="E70" s="793"/>
      <c r="F70" s="793"/>
      <c r="G70" s="793"/>
      <c r="H70" s="793"/>
      <c r="I70" s="793"/>
      <c r="J70" s="793"/>
      <c r="K70" s="793"/>
      <c r="L70" s="793"/>
      <c r="M70" s="793"/>
      <c r="N70" s="793"/>
      <c r="O70" s="793"/>
      <c r="P70" s="793"/>
      <c r="Q70" s="447"/>
      <c r="R70" s="173"/>
      <c r="S70" s="173"/>
      <c r="T70" s="173"/>
    </row>
    <row r="71" spans="1:20" ht="11.9" customHeight="1">
      <c r="B71" s="794"/>
      <c r="C71" s="794"/>
      <c r="D71" s="794"/>
      <c r="E71" s="794"/>
      <c r="F71" s="794"/>
      <c r="G71" s="794"/>
      <c r="H71" s="794"/>
      <c r="I71" s="794"/>
      <c r="J71" s="794"/>
      <c r="K71" s="794"/>
      <c r="L71" s="794"/>
      <c r="M71" s="794"/>
      <c r="N71" s="794"/>
      <c r="O71" s="794"/>
      <c r="P71" s="794"/>
      <c r="Q71" s="446"/>
      <c r="R71" s="173"/>
      <c r="S71" s="173"/>
      <c r="T71" s="173"/>
    </row>
    <row r="72" spans="1:20">
      <c r="B72" s="794"/>
      <c r="C72" s="794"/>
      <c r="D72" s="794"/>
      <c r="E72" s="794"/>
      <c r="F72" s="794"/>
      <c r="G72" s="794"/>
      <c r="H72" s="794"/>
      <c r="I72" s="794"/>
      <c r="J72" s="794"/>
      <c r="K72" s="794"/>
      <c r="L72" s="794"/>
      <c r="M72" s="794"/>
      <c r="N72" s="794"/>
      <c r="O72" s="794"/>
      <c r="P72" s="794"/>
      <c r="Q72" s="446"/>
      <c r="R72" s="173"/>
      <c r="S72" s="173"/>
      <c r="T72" s="173"/>
    </row>
  </sheetData>
  <mergeCells count="10">
    <mergeCell ref="A67:T67"/>
    <mergeCell ref="B62:T62"/>
    <mergeCell ref="B63:T63"/>
    <mergeCell ref="B64:T64"/>
    <mergeCell ref="B66:T66"/>
    <mergeCell ref="B68:T68"/>
    <mergeCell ref="B69:T69"/>
    <mergeCell ref="B70:P70"/>
    <mergeCell ref="B71:P71"/>
    <mergeCell ref="B72:P72"/>
  </mergeCells>
  <printOptions horizontalCentered="1"/>
  <pageMargins left="0" right="0" top="1.35" bottom="0.25" header="0.13" footer="0.1"/>
  <pageSetup scale="52" orientation="landscape" r:id="rId1"/>
  <headerFooter>
    <oddHeader>&amp;C&amp;"Arial,Bold"&amp;K000000Table I-3a
Pacific Gas and Electric Company 
Demand Response Programs and Activities
2017 Incremental Cost Funding
January 2017</oddHeader>
    <oddFooter>&amp;L&amp;F&amp;CPage 7a of 11&amp;R&amp;A</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4"/>
  <sheetViews>
    <sheetView view="pageLayout" topLeftCell="B1" zoomScale="70" zoomScaleNormal="70" zoomScalePageLayoutView="70" workbookViewId="0">
      <selection activeCell="O28" sqref="O28"/>
    </sheetView>
  </sheetViews>
  <sheetFormatPr defaultRowHeight="11.5"/>
  <cols>
    <col min="1" max="1" width="0" style="5" hidden="1" customWidth="1"/>
    <col min="2" max="2" width="52" style="5" customWidth="1"/>
    <col min="3" max="3" width="14.1796875" style="349" customWidth="1"/>
    <col min="4" max="4" width="13.7265625" style="349" customWidth="1"/>
    <col min="5" max="5" width="10.7265625" style="322" customWidth="1"/>
    <col min="6" max="6" width="10.54296875" style="322" customWidth="1"/>
    <col min="7" max="7" width="10.54296875" style="349" customWidth="1"/>
    <col min="8" max="8" width="11.54296875" style="349" customWidth="1"/>
    <col min="9" max="11" width="10.54296875" style="349" customWidth="1"/>
    <col min="12" max="12" width="11.453125" style="349" customWidth="1"/>
    <col min="13" max="16" width="10.54296875" style="349" customWidth="1"/>
    <col min="17" max="18" width="14.453125" style="349" customWidth="1"/>
    <col min="19" max="254" width="8.7265625" style="5"/>
    <col min="255" max="255" width="0" style="5" hidden="1" customWidth="1"/>
    <col min="256" max="256" width="52" style="5" customWidth="1"/>
    <col min="257" max="257" width="0" style="5" hidden="1" customWidth="1"/>
    <col min="258" max="260" width="10.54296875" style="5" customWidth="1"/>
    <col min="261" max="261" width="11.54296875" style="5" customWidth="1"/>
    <col min="262" max="269" width="10.54296875" style="5" customWidth="1"/>
    <col min="270" max="271" width="14.453125" style="5" customWidth="1"/>
    <col min="272" max="272" width="13.453125" style="5" customWidth="1"/>
    <col min="273" max="273" width="14.453125" style="5" customWidth="1"/>
    <col min="274" max="274" width="9.54296875" style="5" customWidth="1"/>
    <col min="275" max="510" width="8.7265625" style="5"/>
    <col min="511" max="511" width="0" style="5" hidden="1" customWidth="1"/>
    <col min="512" max="512" width="52" style="5" customWidth="1"/>
    <col min="513" max="513" width="0" style="5" hidden="1" customWidth="1"/>
    <col min="514" max="516" width="10.54296875" style="5" customWidth="1"/>
    <col min="517" max="517" width="11.54296875" style="5" customWidth="1"/>
    <col min="518" max="525" width="10.54296875" style="5" customWidth="1"/>
    <col min="526" max="527" width="14.453125" style="5" customWidth="1"/>
    <col min="528" max="528" width="13.453125" style="5" customWidth="1"/>
    <col min="529" max="529" width="14.453125" style="5" customWidth="1"/>
    <col min="530" max="530" width="9.54296875" style="5" customWidth="1"/>
    <col min="531" max="766" width="8.7265625" style="5"/>
    <col min="767" max="767" width="0" style="5" hidden="1" customWidth="1"/>
    <col min="768" max="768" width="52" style="5" customWidth="1"/>
    <col min="769" max="769" width="0" style="5" hidden="1" customWidth="1"/>
    <col min="770" max="772" width="10.54296875" style="5" customWidth="1"/>
    <col min="773" max="773" width="11.54296875" style="5" customWidth="1"/>
    <col min="774" max="781" width="10.54296875" style="5" customWidth="1"/>
    <col min="782" max="783" width="14.453125" style="5" customWidth="1"/>
    <col min="784" max="784" width="13.453125" style="5" customWidth="1"/>
    <col min="785" max="785" width="14.453125" style="5" customWidth="1"/>
    <col min="786" max="786" width="9.54296875" style="5" customWidth="1"/>
    <col min="787" max="1022" width="8.7265625" style="5"/>
    <col min="1023" max="1023" width="0" style="5" hidden="1" customWidth="1"/>
    <col min="1024" max="1024" width="52" style="5" customWidth="1"/>
    <col min="1025" max="1025" width="0" style="5" hidden="1" customWidth="1"/>
    <col min="1026" max="1028" width="10.54296875" style="5" customWidth="1"/>
    <col min="1029" max="1029" width="11.54296875" style="5" customWidth="1"/>
    <col min="1030" max="1037" width="10.54296875" style="5" customWidth="1"/>
    <col min="1038" max="1039" width="14.453125" style="5" customWidth="1"/>
    <col min="1040" max="1040" width="13.453125" style="5" customWidth="1"/>
    <col min="1041" max="1041" width="14.453125" style="5" customWidth="1"/>
    <col min="1042" max="1042" width="9.54296875" style="5" customWidth="1"/>
    <col min="1043" max="1278" width="8.7265625" style="5"/>
    <col min="1279" max="1279" width="0" style="5" hidden="1" customWidth="1"/>
    <col min="1280" max="1280" width="52" style="5" customWidth="1"/>
    <col min="1281" max="1281" width="0" style="5" hidden="1" customWidth="1"/>
    <col min="1282" max="1284" width="10.54296875" style="5" customWidth="1"/>
    <col min="1285" max="1285" width="11.54296875" style="5" customWidth="1"/>
    <col min="1286" max="1293" width="10.54296875" style="5" customWidth="1"/>
    <col min="1294" max="1295" width="14.453125" style="5" customWidth="1"/>
    <col min="1296" max="1296" width="13.453125" style="5" customWidth="1"/>
    <col min="1297" max="1297" width="14.453125" style="5" customWidth="1"/>
    <col min="1298" max="1298" width="9.54296875" style="5" customWidth="1"/>
    <col min="1299" max="1534" width="8.7265625" style="5"/>
    <col min="1535" max="1535" width="0" style="5" hidden="1" customWidth="1"/>
    <col min="1536" max="1536" width="52" style="5" customWidth="1"/>
    <col min="1537" max="1537" width="0" style="5" hidden="1" customWidth="1"/>
    <col min="1538" max="1540" width="10.54296875" style="5" customWidth="1"/>
    <col min="1541" max="1541" width="11.54296875" style="5" customWidth="1"/>
    <col min="1542" max="1549" width="10.54296875" style="5" customWidth="1"/>
    <col min="1550" max="1551" width="14.453125" style="5" customWidth="1"/>
    <col min="1552" max="1552" width="13.453125" style="5" customWidth="1"/>
    <col min="1553" max="1553" width="14.453125" style="5" customWidth="1"/>
    <col min="1554" max="1554" width="9.54296875" style="5" customWidth="1"/>
    <col min="1555" max="1790" width="8.7265625" style="5"/>
    <col min="1791" max="1791" width="0" style="5" hidden="1" customWidth="1"/>
    <col min="1792" max="1792" width="52" style="5" customWidth="1"/>
    <col min="1793" max="1793" width="0" style="5" hidden="1" customWidth="1"/>
    <col min="1794" max="1796" width="10.54296875" style="5" customWidth="1"/>
    <col min="1797" max="1797" width="11.54296875" style="5" customWidth="1"/>
    <col min="1798" max="1805" width="10.54296875" style="5" customWidth="1"/>
    <col min="1806" max="1807" width="14.453125" style="5" customWidth="1"/>
    <col min="1808" max="1808" width="13.453125" style="5" customWidth="1"/>
    <col min="1809" max="1809" width="14.453125" style="5" customWidth="1"/>
    <col min="1810" max="1810" width="9.54296875" style="5" customWidth="1"/>
    <col min="1811" max="2046" width="8.7265625" style="5"/>
    <col min="2047" max="2047" width="0" style="5" hidden="1" customWidth="1"/>
    <col min="2048" max="2048" width="52" style="5" customWidth="1"/>
    <col min="2049" max="2049" width="0" style="5" hidden="1" customWidth="1"/>
    <col min="2050" max="2052" width="10.54296875" style="5" customWidth="1"/>
    <col min="2053" max="2053" width="11.54296875" style="5" customWidth="1"/>
    <col min="2054" max="2061" width="10.54296875" style="5" customWidth="1"/>
    <col min="2062" max="2063" width="14.453125" style="5" customWidth="1"/>
    <col min="2064" max="2064" width="13.453125" style="5" customWidth="1"/>
    <col min="2065" max="2065" width="14.453125" style="5" customWidth="1"/>
    <col min="2066" max="2066" width="9.54296875" style="5" customWidth="1"/>
    <col min="2067" max="2302" width="8.7265625" style="5"/>
    <col min="2303" max="2303" width="0" style="5" hidden="1" customWidth="1"/>
    <col min="2304" max="2304" width="52" style="5" customWidth="1"/>
    <col min="2305" max="2305" width="0" style="5" hidden="1" customWidth="1"/>
    <col min="2306" max="2308" width="10.54296875" style="5" customWidth="1"/>
    <col min="2309" max="2309" width="11.54296875" style="5" customWidth="1"/>
    <col min="2310" max="2317" width="10.54296875" style="5" customWidth="1"/>
    <col min="2318" max="2319" width="14.453125" style="5" customWidth="1"/>
    <col min="2320" max="2320" width="13.453125" style="5" customWidth="1"/>
    <col min="2321" max="2321" width="14.453125" style="5" customWidth="1"/>
    <col min="2322" max="2322" width="9.54296875" style="5" customWidth="1"/>
    <col min="2323" max="2558" width="8.7265625" style="5"/>
    <col min="2559" max="2559" width="0" style="5" hidden="1" customWidth="1"/>
    <col min="2560" max="2560" width="52" style="5" customWidth="1"/>
    <col min="2561" max="2561" width="0" style="5" hidden="1" customWidth="1"/>
    <col min="2562" max="2564" width="10.54296875" style="5" customWidth="1"/>
    <col min="2565" max="2565" width="11.54296875" style="5" customWidth="1"/>
    <col min="2566" max="2573" width="10.54296875" style="5" customWidth="1"/>
    <col min="2574" max="2575" width="14.453125" style="5" customWidth="1"/>
    <col min="2576" max="2576" width="13.453125" style="5" customWidth="1"/>
    <col min="2577" max="2577" width="14.453125" style="5" customWidth="1"/>
    <col min="2578" max="2578" width="9.54296875" style="5" customWidth="1"/>
    <col min="2579" max="2814" width="8.7265625" style="5"/>
    <col min="2815" max="2815" width="0" style="5" hidden="1" customWidth="1"/>
    <col min="2816" max="2816" width="52" style="5" customWidth="1"/>
    <col min="2817" max="2817" width="0" style="5" hidden="1" customWidth="1"/>
    <col min="2818" max="2820" width="10.54296875" style="5" customWidth="1"/>
    <col min="2821" max="2821" width="11.54296875" style="5" customWidth="1"/>
    <col min="2822" max="2829" width="10.54296875" style="5" customWidth="1"/>
    <col min="2830" max="2831" width="14.453125" style="5" customWidth="1"/>
    <col min="2832" max="2832" width="13.453125" style="5" customWidth="1"/>
    <col min="2833" max="2833" width="14.453125" style="5" customWidth="1"/>
    <col min="2834" max="2834" width="9.54296875" style="5" customWidth="1"/>
    <col min="2835" max="3070" width="8.7265625" style="5"/>
    <col min="3071" max="3071" width="0" style="5" hidden="1" customWidth="1"/>
    <col min="3072" max="3072" width="52" style="5" customWidth="1"/>
    <col min="3073" max="3073" width="0" style="5" hidden="1" customWidth="1"/>
    <col min="3074" max="3076" width="10.54296875" style="5" customWidth="1"/>
    <col min="3077" max="3077" width="11.54296875" style="5" customWidth="1"/>
    <col min="3078" max="3085" width="10.54296875" style="5" customWidth="1"/>
    <col min="3086" max="3087" width="14.453125" style="5" customWidth="1"/>
    <col min="3088" max="3088" width="13.453125" style="5" customWidth="1"/>
    <col min="3089" max="3089" width="14.453125" style="5" customWidth="1"/>
    <col min="3090" max="3090" width="9.54296875" style="5" customWidth="1"/>
    <col min="3091" max="3326" width="8.7265625" style="5"/>
    <col min="3327" max="3327" width="0" style="5" hidden="1" customWidth="1"/>
    <col min="3328" max="3328" width="52" style="5" customWidth="1"/>
    <col min="3329" max="3329" width="0" style="5" hidden="1" customWidth="1"/>
    <col min="3330" max="3332" width="10.54296875" style="5" customWidth="1"/>
    <col min="3333" max="3333" width="11.54296875" style="5" customWidth="1"/>
    <col min="3334" max="3341" width="10.54296875" style="5" customWidth="1"/>
    <col min="3342" max="3343" width="14.453125" style="5" customWidth="1"/>
    <col min="3344" max="3344" width="13.453125" style="5" customWidth="1"/>
    <col min="3345" max="3345" width="14.453125" style="5" customWidth="1"/>
    <col min="3346" max="3346" width="9.54296875" style="5" customWidth="1"/>
    <col min="3347" max="3582" width="8.7265625" style="5"/>
    <col min="3583" max="3583" width="0" style="5" hidden="1" customWidth="1"/>
    <col min="3584" max="3584" width="52" style="5" customWidth="1"/>
    <col min="3585" max="3585" width="0" style="5" hidden="1" customWidth="1"/>
    <col min="3586" max="3588" width="10.54296875" style="5" customWidth="1"/>
    <col min="3589" max="3589" width="11.54296875" style="5" customWidth="1"/>
    <col min="3590" max="3597" width="10.54296875" style="5" customWidth="1"/>
    <col min="3598" max="3599" width="14.453125" style="5" customWidth="1"/>
    <col min="3600" max="3600" width="13.453125" style="5" customWidth="1"/>
    <col min="3601" max="3601" width="14.453125" style="5" customWidth="1"/>
    <col min="3602" max="3602" width="9.54296875" style="5" customWidth="1"/>
    <col min="3603" max="3838" width="8.7265625" style="5"/>
    <col min="3839" max="3839" width="0" style="5" hidden="1" customWidth="1"/>
    <col min="3840" max="3840" width="52" style="5" customWidth="1"/>
    <col min="3841" max="3841" width="0" style="5" hidden="1" customWidth="1"/>
    <col min="3842" max="3844" width="10.54296875" style="5" customWidth="1"/>
    <col min="3845" max="3845" width="11.54296875" style="5" customWidth="1"/>
    <col min="3846" max="3853" width="10.54296875" style="5" customWidth="1"/>
    <col min="3854" max="3855" width="14.453125" style="5" customWidth="1"/>
    <col min="3856" max="3856" width="13.453125" style="5" customWidth="1"/>
    <col min="3857" max="3857" width="14.453125" style="5" customWidth="1"/>
    <col min="3858" max="3858" width="9.54296875" style="5" customWidth="1"/>
    <col min="3859" max="4094" width="8.7265625" style="5"/>
    <col min="4095" max="4095" width="0" style="5" hidden="1" customWidth="1"/>
    <col min="4096" max="4096" width="52" style="5" customWidth="1"/>
    <col min="4097" max="4097" width="0" style="5" hidden="1" customWidth="1"/>
    <col min="4098" max="4100" width="10.54296875" style="5" customWidth="1"/>
    <col min="4101" max="4101" width="11.54296875" style="5" customWidth="1"/>
    <col min="4102" max="4109" width="10.54296875" style="5" customWidth="1"/>
    <col min="4110" max="4111" width="14.453125" style="5" customWidth="1"/>
    <col min="4112" max="4112" width="13.453125" style="5" customWidth="1"/>
    <col min="4113" max="4113" width="14.453125" style="5" customWidth="1"/>
    <col min="4114" max="4114" width="9.54296875" style="5" customWidth="1"/>
    <col min="4115" max="4350" width="8.7265625" style="5"/>
    <col min="4351" max="4351" width="0" style="5" hidden="1" customWidth="1"/>
    <col min="4352" max="4352" width="52" style="5" customWidth="1"/>
    <col min="4353" max="4353" width="0" style="5" hidden="1" customWidth="1"/>
    <col min="4354" max="4356" width="10.54296875" style="5" customWidth="1"/>
    <col min="4357" max="4357" width="11.54296875" style="5" customWidth="1"/>
    <col min="4358" max="4365" width="10.54296875" style="5" customWidth="1"/>
    <col min="4366" max="4367" width="14.453125" style="5" customWidth="1"/>
    <col min="4368" max="4368" width="13.453125" style="5" customWidth="1"/>
    <col min="4369" max="4369" width="14.453125" style="5" customWidth="1"/>
    <col min="4370" max="4370" width="9.54296875" style="5" customWidth="1"/>
    <col min="4371" max="4606" width="8.7265625" style="5"/>
    <col min="4607" max="4607" width="0" style="5" hidden="1" customWidth="1"/>
    <col min="4608" max="4608" width="52" style="5" customWidth="1"/>
    <col min="4609" max="4609" width="0" style="5" hidden="1" customWidth="1"/>
    <col min="4610" max="4612" width="10.54296875" style="5" customWidth="1"/>
    <col min="4613" max="4613" width="11.54296875" style="5" customWidth="1"/>
    <col min="4614" max="4621" width="10.54296875" style="5" customWidth="1"/>
    <col min="4622" max="4623" width="14.453125" style="5" customWidth="1"/>
    <col min="4624" max="4624" width="13.453125" style="5" customWidth="1"/>
    <col min="4625" max="4625" width="14.453125" style="5" customWidth="1"/>
    <col min="4626" max="4626" width="9.54296875" style="5" customWidth="1"/>
    <col min="4627" max="4862" width="8.7265625" style="5"/>
    <col min="4863" max="4863" width="0" style="5" hidden="1" customWidth="1"/>
    <col min="4864" max="4864" width="52" style="5" customWidth="1"/>
    <col min="4865" max="4865" width="0" style="5" hidden="1" customWidth="1"/>
    <col min="4866" max="4868" width="10.54296875" style="5" customWidth="1"/>
    <col min="4869" max="4869" width="11.54296875" style="5" customWidth="1"/>
    <col min="4870" max="4877" width="10.54296875" style="5" customWidth="1"/>
    <col min="4878" max="4879" width="14.453125" style="5" customWidth="1"/>
    <col min="4880" max="4880" width="13.453125" style="5" customWidth="1"/>
    <col min="4881" max="4881" width="14.453125" style="5" customWidth="1"/>
    <col min="4882" max="4882" width="9.54296875" style="5" customWidth="1"/>
    <col min="4883" max="5118" width="8.7265625" style="5"/>
    <col min="5119" max="5119" width="0" style="5" hidden="1" customWidth="1"/>
    <col min="5120" max="5120" width="52" style="5" customWidth="1"/>
    <col min="5121" max="5121" width="0" style="5" hidden="1" customWidth="1"/>
    <col min="5122" max="5124" width="10.54296875" style="5" customWidth="1"/>
    <col min="5125" max="5125" width="11.54296875" style="5" customWidth="1"/>
    <col min="5126" max="5133" width="10.54296875" style="5" customWidth="1"/>
    <col min="5134" max="5135" width="14.453125" style="5" customWidth="1"/>
    <col min="5136" max="5136" width="13.453125" style="5" customWidth="1"/>
    <col min="5137" max="5137" width="14.453125" style="5" customWidth="1"/>
    <col min="5138" max="5138" width="9.54296875" style="5" customWidth="1"/>
    <col min="5139" max="5374" width="8.7265625" style="5"/>
    <col min="5375" max="5375" width="0" style="5" hidden="1" customWidth="1"/>
    <col min="5376" max="5376" width="52" style="5" customWidth="1"/>
    <col min="5377" max="5377" width="0" style="5" hidden="1" customWidth="1"/>
    <col min="5378" max="5380" width="10.54296875" style="5" customWidth="1"/>
    <col min="5381" max="5381" width="11.54296875" style="5" customWidth="1"/>
    <col min="5382" max="5389" width="10.54296875" style="5" customWidth="1"/>
    <col min="5390" max="5391" width="14.453125" style="5" customWidth="1"/>
    <col min="5392" max="5392" width="13.453125" style="5" customWidth="1"/>
    <col min="5393" max="5393" width="14.453125" style="5" customWidth="1"/>
    <col min="5394" max="5394" width="9.54296875" style="5" customWidth="1"/>
    <col min="5395" max="5630" width="8.7265625" style="5"/>
    <col min="5631" max="5631" width="0" style="5" hidden="1" customWidth="1"/>
    <col min="5632" max="5632" width="52" style="5" customWidth="1"/>
    <col min="5633" max="5633" width="0" style="5" hidden="1" customWidth="1"/>
    <col min="5634" max="5636" width="10.54296875" style="5" customWidth="1"/>
    <col min="5637" max="5637" width="11.54296875" style="5" customWidth="1"/>
    <col min="5638" max="5645" width="10.54296875" style="5" customWidth="1"/>
    <col min="5646" max="5647" width="14.453125" style="5" customWidth="1"/>
    <col min="5648" max="5648" width="13.453125" style="5" customWidth="1"/>
    <col min="5649" max="5649" width="14.453125" style="5" customWidth="1"/>
    <col min="5650" max="5650" width="9.54296875" style="5" customWidth="1"/>
    <col min="5651" max="5886" width="8.7265625" style="5"/>
    <col min="5887" max="5887" width="0" style="5" hidden="1" customWidth="1"/>
    <col min="5888" max="5888" width="52" style="5" customWidth="1"/>
    <col min="5889" max="5889" width="0" style="5" hidden="1" customWidth="1"/>
    <col min="5890" max="5892" width="10.54296875" style="5" customWidth="1"/>
    <col min="5893" max="5893" width="11.54296875" style="5" customWidth="1"/>
    <col min="5894" max="5901" width="10.54296875" style="5" customWidth="1"/>
    <col min="5902" max="5903" width="14.453125" style="5" customWidth="1"/>
    <col min="5904" max="5904" width="13.453125" style="5" customWidth="1"/>
    <col min="5905" max="5905" width="14.453125" style="5" customWidth="1"/>
    <col min="5906" max="5906" width="9.54296875" style="5" customWidth="1"/>
    <col min="5907" max="6142" width="8.7265625" style="5"/>
    <col min="6143" max="6143" width="0" style="5" hidden="1" customWidth="1"/>
    <col min="6144" max="6144" width="52" style="5" customWidth="1"/>
    <col min="6145" max="6145" width="0" style="5" hidden="1" customWidth="1"/>
    <col min="6146" max="6148" width="10.54296875" style="5" customWidth="1"/>
    <col min="6149" max="6149" width="11.54296875" style="5" customWidth="1"/>
    <col min="6150" max="6157" width="10.54296875" style="5" customWidth="1"/>
    <col min="6158" max="6159" width="14.453125" style="5" customWidth="1"/>
    <col min="6160" max="6160" width="13.453125" style="5" customWidth="1"/>
    <col min="6161" max="6161" width="14.453125" style="5" customWidth="1"/>
    <col min="6162" max="6162" width="9.54296875" style="5" customWidth="1"/>
    <col min="6163" max="6398" width="8.7265625" style="5"/>
    <col min="6399" max="6399" width="0" style="5" hidden="1" customWidth="1"/>
    <col min="6400" max="6400" width="52" style="5" customWidth="1"/>
    <col min="6401" max="6401" width="0" style="5" hidden="1" customWidth="1"/>
    <col min="6402" max="6404" width="10.54296875" style="5" customWidth="1"/>
    <col min="6405" max="6405" width="11.54296875" style="5" customWidth="1"/>
    <col min="6406" max="6413" width="10.54296875" style="5" customWidth="1"/>
    <col min="6414" max="6415" width="14.453125" style="5" customWidth="1"/>
    <col min="6416" max="6416" width="13.453125" style="5" customWidth="1"/>
    <col min="6417" max="6417" width="14.453125" style="5" customWidth="1"/>
    <col min="6418" max="6418" width="9.54296875" style="5" customWidth="1"/>
    <col min="6419" max="6654" width="8.7265625" style="5"/>
    <col min="6655" max="6655" width="0" style="5" hidden="1" customWidth="1"/>
    <col min="6656" max="6656" width="52" style="5" customWidth="1"/>
    <col min="6657" max="6657" width="0" style="5" hidden="1" customWidth="1"/>
    <col min="6658" max="6660" width="10.54296875" style="5" customWidth="1"/>
    <col min="6661" max="6661" width="11.54296875" style="5" customWidth="1"/>
    <col min="6662" max="6669" width="10.54296875" style="5" customWidth="1"/>
    <col min="6670" max="6671" width="14.453125" style="5" customWidth="1"/>
    <col min="6672" max="6672" width="13.453125" style="5" customWidth="1"/>
    <col min="6673" max="6673" width="14.453125" style="5" customWidth="1"/>
    <col min="6674" max="6674" width="9.54296875" style="5" customWidth="1"/>
    <col min="6675" max="6910" width="8.7265625" style="5"/>
    <col min="6911" max="6911" width="0" style="5" hidden="1" customWidth="1"/>
    <col min="6912" max="6912" width="52" style="5" customWidth="1"/>
    <col min="6913" max="6913" width="0" style="5" hidden="1" customWidth="1"/>
    <col min="6914" max="6916" width="10.54296875" style="5" customWidth="1"/>
    <col min="6917" max="6917" width="11.54296875" style="5" customWidth="1"/>
    <col min="6918" max="6925" width="10.54296875" style="5" customWidth="1"/>
    <col min="6926" max="6927" width="14.453125" style="5" customWidth="1"/>
    <col min="6928" max="6928" width="13.453125" style="5" customWidth="1"/>
    <col min="6929" max="6929" width="14.453125" style="5" customWidth="1"/>
    <col min="6930" max="6930" width="9.54296875" style="5" customWidth="1"/>
    <col min="6931" max="7166" width="8.7265625" style="5"/>
    <col min="7167" max="7167" width="0" style="5" hidden="1" customWidth="1"/>
    <col min="7168" max="7168" width="52" style="5" customWidth="1"/>
    <col min="7169" max="7169" width="0" style="5" hidden="1" customWidth="1"/>
    <col min="7170" max="7172" width="10.54296875" style="5" customWidth="1"/>
    <col min="7173" max="7173" width="11.54296875" style="5" customWidth="1"/>
    <col min="7174" max="7181" width="10.54296875" style="5" customWidth="1"/>
    <col min="7182" max="7183" width="14.453125" style="5" customWidth="1"/>
    <col min="7184" max="7184" width="13.453125" style="5" customWidth="1"/>
    <col min="7185" max="7185" width="14.453125" style="5" customWidth="1"/>
    <col min="7186" max="7186" width="9.54296875" style="5" customWidth="1"/>
    <col min="7187" max="7422" width="8.7265625" style="5"/>
    <col min="7423" max="7423" width="0" style="5" hidden="1" customWidth="1"/>
    <col min="7424" max="7424" width="52" style="5" customWidth="1"/>
    <col min="7425" max="7425" width="0" style="5" hidden="1" customWidth="1"/>
    <col min="7426" max="7428" width="10.54296875" style="5" customWidth="1"/>
    <col min="7429" max="7429" width="11.54296875" style="5" customWidth="1"/>
    <col min="7430" max="7437" width="10.54296875" style="5" customWidth="1"/>
    <col min="7438" max="7439" width="14.453125" style="5" customWidth="1"/>
    <col min="7440" max="7440" width="13.453125" style="5" customWidth="1"/>
    <col min="7441" max="7441" width="14.453125" style="5" customWidth="1"/>
    <col min="7442" max="7442" width="9.54296875" style="5" customWidth="1"/>
    <col min="7443" max="7678" width="8.7265625" style="5"/>
    <col min="7679" max="7679" width="0" style="5" hidden="1" customWidth="1"/>
    <col min="7680" max="7680" width="52" style="5" customWidth="1"/>
    <col min="7681" max="7681" width="0" style="5" hidden="1" customWidth="1"/>
    <col min="7682" max="7684" width="10.54296875" style="5" customWidth="1"/>
    <col min="7685" max="7685" width="11.54296875" style="5" customWidth="1"/>
    <col min="7686" max="7693" width="10.54296875" style="5" customWidth="1"/>
    <col min="7694" max="7695" width="14.453125" style="5" customWidth="1"/>
    <col min="7696" max="7696" width="13.453125" style="5" customWidth="1"/>
    <col min="7697" max="7697" width="14.453125" style="5" customWidth="1"/>
    <col min="7698" max="7698" width="9.54296875" style="5" customWidth="1"/>
    <col min="7699" max="7934" width="8.7265625" style="5"/>
    <col min="7935" max="7935" width="0" style="5" hidden="1" customWidth="1"/>
    <col min="7936" max="7936" width="52" style="5" customWidth="1"/>
    <col min="7937" max="7937" width="0" style="5" hidden="1" customWidth="1"/>
    <col min="7938" max="7940" width="10.54296875" style="5" customWidth="1"/>
    <col min="7941" max="7941" width="11.54296875" style="5" customWidth="1"/>
    <col min="7942" max="7949" width="10.54296875" style="5" customWidth="1"/>
    <col min="7950" max="7951" width="14.453125" style="5" customWidth="1"/>
    <col min="7952" max="7952" width="13.453125" style="5" customWidth="1"/>
    <col min="7953" max="7953" width="14.453125" style="5" customWidth="1"/>
    <col min="7954" max="7954" width="9.54296875" style="5" customWidth="1"/>
    <col min="7955" max="8190" width="8.7265625" style="5"/>
    <col min="8191" max="8191" width="0" style="5" hidden="1" customWidth="1"/>
    <col min="8192" max="8192" width="52" style="5" customWidth="1"/>
    <col min="8193" max="8193" width="0" style="5" hidden="1" customWidth="1"/>
    <col min="8194" max="8196" width="10.54296875" style="5" customWidth="1"/>
    <col min="8197" max="8197" width="11.54296875" style="5" customWidth="1"/>
    <col min="8198" max="8205" width="10.54296875" style="5" customWidth="1"/>
    <col min="8206" max="8207" width="14.453125" style="5" customWidth="1"/>
    <col min="8208" max="8208" width="13.453125" style="5" customWidth="1"/>
    <col min="8209" max="8209" width="14.453125" style="5" customWidth="1"/>
    <col min="8210" max="8210" width="9.54296875" style="5" customWidth="1"/>
    <col min="8211" max="8446" width="8.7265625" style="5"/>
    <col min="8447" max="8447" width="0" style="5" hidden="1" customWidth="1"/>
    <col min="8448" max="8448" width="52" style="5" customWidth="1"/>
    <col min="8449" max="8449" width="0" style="5" hidden="1" customWidth="1"/>
    <col min="8450" max="8452" width="10.54296875" style="5" customWidth="1"/>
    <col min="8453" max="8453" width="11.54296875" style="5" customWidth="1"/>
    <col min="8454" max="8461" width="10.54296875" style="5" customWidth="1"/>
    <col min="8462" max="8463" width="14.453125" style="5" customWidth="1"/>
    <col min="8464" max="8464" width="13.453125" style="5" customWidth="1"/>
    <col min="8465" max="8465" width="14.453125" style="5" customWidth="1"/>
    <col min="8466" max="8466" width="9.54296875" style="5" customWidth="1"/>
    <col min="8467" max="8702" width="8.7265625" style="5"/>
    <col min="8703" max="8703" width="0" style="5" hidden="1" customWidth="1"/>
    <col min="8704" max="8704" width="52" style="5" customWidth="1"/>
    <col min="8705" max="8705" width="0" style="5" hidden="1" customWidth="1"/>
    <col min="8706" max="8708" width="10.54296875" style="5" customWidth="1"/>
    <col min="8709" max="8709" width="11.54296875" style="5" customWidth="1"/>
    <col min="8710" max="8717" width="10.54296875" style="5" customWidth="1"/>
    <col min="8718" max="8719" width="14.453125" style="5" customWidth="1"/>
    <col min="8720" max="8720" width="13.453125" style="5" customWidth="1"/>
    <col min="8721" max="8721" width="14.453125" style="5" customWidth="1"/>
    <col min="8722" max="8722" width="9.54296875" style="5" customWidth="1"/>
    <col min="8723" max="8958" width="8.7265625" style="5"/>
    <col min="8959" max="8959" width="0" style="5" hidden="1" customWidth="1"/>
    <col min="8960" max="8960" width="52" style="5" customWidth="1"/>
    <col min="8961" max="8961" width="0" style="5" hidden="1" customWidth="1"/>
    <col min="8962" max="8964" width="10.54296875" style="5" customWidth="1"/>
    <col min="8965" max="8965" width="11.54296875" style="5" customWidth="1"/>
    <col min="8966" max="8973" width="10.54296875" style="5" customWidth="1"/>
    <col min="8974" max="8975" width="14.453125" style="5" customWidth="1"/>
    <col min="8976" max="8976" width="13.453125" style="5" customWidth="1"/>
    <col min="8977" max="8977" width="14.453125" style="5" customWidth="1"/>
    <col min="8978" max="8978" width="9.54296875" style="5" customWidth="1"/>
    <col min="8979" max="9214" width="8.7265625" style="5"/>
    <col min="9215" max="9215" width="0" style="5" hidden="1" customWidth="1"/>
    <col min="9216" max="9216" width="52" style="5" customWidth="1"/>
    <col min="9217" max="9217" width="0" style="5" hidden="1" customWidth="1"/>
    <col min="9218" max="9220" width="10.54296875" style="5" customWidth="1"/>
    <col min="9221" max="9221" width="11.54296875" style="5" customWidth="1"/>
    <col min="9222" max="9229" width="10.54296875" style="5" customWidth="1"/>
    <col min="9230" max="9231" width="14.453125" style="5" customWidth="1"/>
    <col min="9232" max="9232" width="13.453125" style="5" customWidth="1"/>
    <col min="9233" max="9233" width="14.453125" style="5" customWidth="1"/>
    <col min="9234" max="9234" width="9.54296875" style="5" customWidth="1"/>
    <col min="9235" max="9470" width="8.7265625" style="5"/>
    <col min="9471" max="9471" width="0" style="5" hidden="1" customWidth="1"/>
    <col min="9472" max="9472" width="52" style="5" customWidth="1"/>
    <col min="9473" max="9473" width="0" style="5" hidden="1" customWidth="1"/>
    <col min="9474" max="9476" width="10.54296875" style="5" customWidth="1"/>
    <col min="9477" max="9477" width="11.54296875" style="5" customWidth="1"/>
    <col min="9478" max="9485" width="10.54296875" style="5" customWidth="1"/>
    <col min="9486" max="9487" width="14.453125" style="5" customWidth="1"/>
    <col min="9488" max="9488" width="13.453125" style="5" customWidth="1"/>
    <col min="9489" max="9489" width="14.453125" style="5" customWidth="1"/>
    <col min="9490" max="9490" width="9.54296875" style="5" customWidth="1"/>
    <col min="9491" max="9726" width="8.7265625" style="5"/>
    <col min="9727" max="9727" width="0" style="5" hidden="1" customWidth="1"/>
    <col min="9728" max="9728" width="52" style="5" customWidth="1"/>
    <col min="9729" max="9729" width="0" style="5" hidden="1" customWidth="1"/>
    <col min="9730" max="9732" width="10.54296875" style="5" customWidth="1"/>
    <col min="9733" max="9733" width="11.54296875" style="5" customWidth="1"/>
    <col min="9734" max="9741" width="10.54296875" style="5" customWidth="1"/>
    <col min="9742" max="9743" width="14.453125" style="5" customWidth="1"/>
    <col min="9744" max="9744" width="13.453125" style="5" customWidth="1"/>
    <col min="9745" max="9745" width="14.453125" style="5" customWidth="1"/>
    <col min="9746" max="9746" width="9.54296875" style="5" customWidth="1"/>
    <col min="9747" max="9982" width="8.7265625" style="5"/>
    <col min="9983" max="9983" width="0" style="5" hidden="1" customWidth="1"/>
    <col min="9984" max="9984" width="52" style="5" customWidth="1"/>
    <col min="9985" max="9985" width="0" style="5" hidden="1" customWidth="1"/>
    <col min="9986" max="9988" width="10.54296875" style="5" customWidth="1"/>
    <col min="9989" max="9989" width="11.54296875" style="5" customWidth="1"/>
    <col min="9990" max="9997" width="10.54296875" style="5" customWidth="1"/>
    <col min="9998" max="9999" width="14.453125" style="5" customWidth="1"/>
    <col min="10000" max="10000" width="13.453125" style="5" customWidth="1"/>
    <col min="10001" max="10001" width="14.453125" style="5" customWidth="1"/>
    <col min="10002" max="10002" width="9.54296875" style="5" customWidth="1"/>
    <col min="10003" max="10238" width="8.7265625" style="5"/>
    <col min="10239" max="10239" width="0" style="5" hidden="1" customWidth="1"/>
    <col min="10240" max="10240" width="52" style="5" customWidth="1"/>
    <col min="10241" max="10241" width="0" style="5" hidden="1" customWidth="1"/>
    <col min="10242" max="10244" width="10.54296875" style="5" customWidth="1"/>
    <col min="10245" max="10245" width="11.54296875" style="5" customWidth="1"/>
    <col min="10246" max="10253" width="10.54296875" style="5" customWidth="1"/>
    <col min="10254" max="10255" width="14.453125" style="5" customWidth="1"/>
    <col min="10256" max="10256" width="13.453125" style="5" customWidth="1"/>
    <col min="10257" max="10257" width="14.453125" style="5" customWidth="1"/>
    <col min="10258" max="10258" width="9.54296875" style="5" customWidth="1"/>
    <col min="10259" max="10494" width="8.7265625" style="5"/>
    <col min="10495" max="10495" width="0" style="5" hidden="1" customWidth="1"/>
    <col min="10496" max="10496" width="52" style="5" customWidth="1"/>
    <col min="10497" max="10497" width="0" style="5" hidden="1" customWidth="1"/>
    <col min="10498" max="10500" width="10.54296875" style="5" customWidth="1"/>
    <col min="10501" max="10501" width="11.54296875" style="5" customWidth="1"/>
    <col min="10502" max="10509" width="10.54296875" style="5" customWidth="1"/>
    <col min="10510" max="10511" width="14.453125" style="5" customWidth="1"/>
    <col min="10512" max="10512" width="13.453125" style="5" customWidth="1"/>
    <col min="10513" max="10513" width="14.453125" style="5" customWidth="1"/>
    <col min="10514" max="10514" width="9.54296875" style="5" customWidth="1"/>
    <col min="10515" max="10750" width="8.7265625" style="5"/>
    <col min="10751" max="10751" width="0" style="5" hidden="1" customWidth="1"/>
    <col min="10752" max="10752" width="52" style="5" customWidth="1"/>
    <col min="10753" max="10753" width="0" style="5" hidden="1" customWidth="1"/>
    <col min="10754" max="10756" width="10.54296875" style="5" customWidth="1"/>
    <col min="10757" max="10757" width="11.54296875" style="5" customWidth="1"/>
    <col min="10758" max="10765" width="10.54296875" style="5" customWidth="1"/>
    <col min="10766" max="10767" width="14.453125" style="5" customWidth="1"/>
    <col min="10768" max="10768" width="13.453125" style="5" customWidth="1"/>
    <col min="10769" max="10769" width="14.453125" style="5" customWidth="1"/>
    <col min="10770" max="10770" width="9.54296875" style="5" customWidth="1"/>
    <col min="10771" max="11006" width="8.7265625" style="5"/>
    <col min="11007" max="11007" width="0" style="5" hidden="1" customWidth="1"/>
    <col min="11008" max="11008" width="52" style="5" customWidth="1"/>
    <col min="11009" max="11009" width="0" style="5" hidden="1" customWidth="1"/>
    <col min="11010" max="11012" width="10.54296875" style="5" customWidth="1"/>
    <col min="11013" max="11013" width="11.54296875" style="5" customWidth="1"/>
    <col min="11014" max="11021" width="10.54296875" style="5" customWidth="1"/>
    <col min="11022" max="11023" width="14.453125" style="5" customWidth="1"/>
    <col min="11024" max="11024" width="13.453125" style="5" customWidth="1"/>
    <col min="11025" max="11025" width="14.453125" style="5" customWidth="1"/>
    <col min="11026" max="11026" width="9.54296875" style="5" customWidth="1"/>
    <col min="11027" max="11262" width="8.7265625" style="5"/>
    <col min="11263" max="11263" width="0" style="5" hidden="1" customWidth="1"/>
    <col min="11264" max="11264" width="52" style="5" customWidth="1"/>
    <col min="11265" max="11265" width="0" style="5" hidden="1" customWidth="1"/>
    <col min="11266" max="11268" width="10.54296875" style="5" customWidth="1"/>
    <col min="11269" max="11269" width="11.54296875" style="5" customWidth="1"/>
    <col min="11270" max="11277" width="10.54296875" style="5" customWidth="1"/>
    <col min="11278" max="11279" width="14.453125" style="5" customWidth="1"/>
    <col min="11280" max="11280" width="13.453125" style="5" customWidth="1"/>
    <col min="11281" max="11281" width="14.453125" style="5" customWidth="1"/>
    <col min="11282" max="11282" width="9.54296875" style="5" customWidth="1"/>
    <col min="11283" max="11518" width="8.7265625" style="5"/>
    <col min="11519" max="11519" width="0" style="5" hidden="1" customWidth="1"/>
    <col min="11520" max="11520" width="52" style="5" customWidth="1"/>
    <col min="11521" max="11521" width="0" style="5" hidden="1" customWidth="1"/>
    <col min="11522" max="11524" width="10.54296875" style="5" customWidth="1"/>
    <col min="11525" max="11525" width="11.54296875" style="5" customWidth="1"/>
    <col min="11526" max="11533" width="10.54296875" style="5" customWidth="1"/>
    <col min="11534" max="11535" width="14.453125" style="5" customWidth="1"/>
    <col min="11536" max="11536" width="13.453125" style="5" customWidth="1"/>
    <col min="11537" max="11537" width="14.453125" style="5" customWidth="1"/>
    <col min="11538" max="11538" width="9.54296875" style="5" customWidth="1"/>
    <col min="11539" max="11774" width="8.7265625" style="5"/>
    <col min="11775" max="11775" width="0" style="5" hidden="1" customWidth="1"/>
    <col min="11776" max="11776" width="52" style="5" customWidth="1"/>
    <col min="11777" max="11777" width="0" style="5" hidden="1" customWidth="1"/>
    <col min="11778" max="11780" width="10.54296875" style="5" customWidth="1"/>
    <col min="11781" max="11781" width="11.54296875" style="5" customWidth="1"/>
    <col min="11782" max="11789" width="10.54296875" style="5" customWidth="1"/>
    <col min="11790" max="11791" width="14.453125" style="5" customWidth="1"/>
    <col min="11792" max="11792" width="13.453125" style="5" customWidth="1"/>
    <col min="11793" max="11793" width="14.453125" style="5" customWidth="1"/>
    <col min="11794" max="11794" width="9.54296875" style="5" customWidth="1"/>
    <col min="11795" max="12030" width="8.7265625" style="5"/>
    <col min="12031" max="12031" width="0" style="5" hidden="1" customWidth="1"/>
    <col min="12032" max="12032" width="52" style="5" customWidth="1"/>
    <col min="12033" max="12033" width="0" style="5" hidden="1" customWidth="1"/>
    <col min="12034" max="12036" width="10.54296875" style="5" customWidth="1"/>
    <col min="12037" max="12037" width="11.54296875" style="5" customWidth="1"/>
    <col min="12038" max="12045" width="10.54296875" style="5" customWidth="1"/>
    <col min="12046" max="12047" width="14.453125" style="5" customWidth="1"/>
    <col min="12048" max="12048" width="13.453125" style="5" customWidth="1"/>
    <col min="12049" max="12049" width="14.453125" style="5" customWidth="1"/>
    <col min="12050" max="12050" width="9.54296875" style="5" customWidth="1"/>
    <col min="12051" max="12286" width="8.7265625" style="5"/>
    <col min="12287" max="12287" width="0" style="5" hidden="1" customWidth="1"/>
    <col min="12288" max="12288" width="52" style="5" customWidth="1"/>
    <col min="12289" max="12289" width="0" style="5" hidden="1" customWidth="1"/>
    <col min="12290" max="12292" width="10.54296875" style="5" customWidth="1"/>
    <col min="12293" max="12293" width="11.54296875" style="5" customWidth="1"/>
    <col min="12294" max="12301" width="10.54296875" style="5" customWidth="1"/>
    <col min="12302" max="12303" width="14.453125" style="5" customWidth="1"/>
    <col min="12304" max="12304" width="13.453125" style="5" customWidth="1"/>
    <col min="12305" max="12305" width="14.453125" style="5" customWidth="1"/>
    <col min="12306" max="12306" width="9.54296875" style="5" customWidth="1"/>
    <col min="12307" max="12542" width="8.7265625" style="5"/>
    <col min="12543" max="12543" width="0" style="5" hidden="1" customWidth="1"/>
    <col min="12544" max="12544" width="52" style="5" customWidth="1"/>
    <col min="12545" max="12545" width="0" style="5" hidden="1" customWidth="1"/>
    <col min="12546" max="12548" width="10.54296875" style="5" customWidth="1"/>
    <col min="12549" max="12549" width="11.54296875" style="5" customWidth="1"/>
    <col min="12550" max="12557" width="10.54296875" style="5" customWidth="1"/>
    <col min="12558" max="12559" width="14.453125" style="5" customWidth="1"/>
    <col min="12560" max="12560" width="13.453125" style="5" customWidth="1"/>
    <col min="12561" max="12561" width="14.453125" style="5" customWidth="1"/>
    <col min="12562" max="12562" width="9.54296875" style="5" customWidth="1"/>
    <col min="12563" max="12798" width="8.7265625" style="5"/>
    <col min="12799" max="12799" width="0" style="5" hidden="1" customWidth="1"/>
    <col min="12800" max="12800" width="52" style="5" customWidth="1"/>
    <col min="12801" max="12801" width="0" style="5" hidden="1" customWidth="1"/>
    <col min="12802" max="12804" width="10.54296875" style="5" customWidth="1"/>
    <col min="12805" max="12805" width="11.54296875" style="5" customWidth="1"/>
    <col min="12806" max="12813" width="10.54296875" style="5" customWidth="1"/>
    <col min="12814" max="12815" width="14.453125" style="5" customWidth="1"/>
    <col min="12816" max="12816" width="13.453125" style="5" customWidth="1"/>
    <col min="12817" max="12817" width="14.453125" style="5" customWidth="1"/>
    <col min="12818" max="12818" width="9.54296875" style="5" customWidth="1"/>
    <col min="12819" max="13054" width="8.7265625" style="5"/>
    <col min="13055" max="13055" width="0" style="5" hidden="1" customWidth="1"/>
    <col min="13056" max="13056" width="52" style="5" customWidth="1"/>
    <col min="13057" max="13057" width="0" style="5" hidden="1" customWidth="1"/>
    <col min="13058" max="13060" width="10.54296875" style="5" customWidth="1"/>
    <col min="13061" max="13061" width="11.54296875" style="5" customWidth="1"/>
    <col min="13062" max="13069" width="10.54296875" style="5" customWidth="1"/>
    <col min="13070" max="13071" width="14.453125" style="5" customWidth="1"/>
    <col min="13072" max="13072" width="13.453125" style="5" customWidth="1"/>
    <col min="13073" max="13073" width="14.453125" style="5" customWidth="1"/>
    <col min="13074" max="13074" width="9.54296875" style="5" customWidth="1"/>
    <col min="13075" max="13310" width="8.7265625" style="5"/>
    <col min="13311" max="13311" width="0" style="5" hidden="1" customWidth="1"/>
    <col min="13312" max="13312" width="52" style="5" customWidth="1"/>
    <col min="13313" max="13313" width="0" style="5" hidden="1" customWidth="1"/>
    <col min="13314" max="13316" width="10.54296875" style="5" customWidth="1"/>
    <col min="13317" max="13317" width="11.54296875" style="5" customWidth="1"/>
    <col min="13318" max="13325" width="10.54296875" style="5" customWidth="1"/>
    <col min="13326" max="13327" width="14.453125" style="5" customWidth="1"/>
    <col min="13328" max="13328" width="13.453125" style="5" customWidth="1"/>
    <col min="13329" max="13329" width="14.453125" style="5" customWidth="1"/>
    <col min="13330" max="13330" width="9.54296875" style="5" customWidth="1"/>
    <col min="13331" max="13566" width="8.7265625" style="5"/>
    <col min="13567" max="13567" width="0" style="5" hidden="1" customWidth="1"/>
    <col min="13568" max="13568" width="52" style="5" customWidth="1"/>
    <col min="13569" max="13569" width="0" style="5" hidden="1" customWidth="1"/>
    <col min="13570" max="13572" width="10.54296875" style="5" customWidth="1"/>
    <col min="13573" max="13573" width="11.54296875" style="5" customWidth="1"/>
    <col min="13574" max="13581" width="10.54296875" style="5" customWidth="1"/>
    <col min="13582" max="13583" width="14.453125" style="5" customWidth="1"/>
    <col min="13584" max="13584" width="13.453125" style="5" customWidth="1"/>
    <col min="13585" max="13585" width="14.453125" style="5" customWidth="1"/>
    <col min="13586" max="13586" width="9.54296875" style="5" customWidth="1"/>
    <col min="13587" max="13822" width="8.7265625" style="5"/>
    <col min="13823" max="13823" width="0" style="5" hidden="1" customWidth="1"/>
    <col min="13824" max="13824" width="52" style="5" customWidth="1"/>
    <col min="13825" max="13825" width="0" style="5" hidden="1" customWidth="1"/>
    <col min="13826" max="13828" width="10.54296875" style="5" customWidth="1"/>
    <col min="13829" max="13829" width="11.54296875" style="5" customWidth="1"/>
    <col min="13830" max="13837" width="10.54296875" style="5" customWidth="1"/>
    <col min="13838" max="13839" width="14.453125" style="5" customWidth="1"/>
    <col min="13840" max="13840" width="13.453125" style="5" customWidth="1"/>
    <col min="13841" max="13841" width="14.453125" style="5" customWidth="1"/>
    <col min="13842" max="13842" width="9.54296875" style="5" customWidth="1"/>
    <col min="13843" max="14078" width="8.7265625" style="5"/>
    <col min="14079" max="14079" width="0" style="5" hidden="1" customWidth="1"/>
    <col min="14080" max="14080" width="52" style="5" customWidth="1"/>
    <col min="14081" max="14081" width="0" style="5" hidden="1" customWidth="1"/>
    <col min="14082" max="14084" width="10.54296875" style="5" customWidth="1"/>
    <col min="14085" max="14085" width="11.54296875" style="5" customWidth="1"/>
    <col min="14086" max="14093" width="10.54296875" style="5" customWidth="1"/>
    <col min="14094" max="14095" width="14.453125" style="5" customWidth="1"/>
    <col min="14096" max="14096" width="13.453125" style="5" customWidth="1"/>
    <col min="14097" max="14097" width="14.453125" style="5" customWidth="1"/>
    <col min="14098" max="14098" width="9.54296875" style="5" customWidth="1"/>
    <col min="14099" max="14334" width="8.7265625" style="5"/>
    <col min="14335" max="14335" width="0" style="5" hidden="1" customWidth="1"/>
    <col min="14336" max="14336" width="52" style="5" customWidth="1"/>
    <col min="14337" max="14337" width="0" style="5" hidden="1" customWidth="1"/>
    <col min="14338" max="14340" width="10.54296875" style="5" customWidth="1"/>
    <col min="14341" max="14341" width="11.54296875" style="5" customWidth="1"/>
    <col min="14342" max="14349" width="10.54296875" style="5" customWidth="1"/>
    <col min="14350" max="14351" width="14.453125" style="5" customWidth="1"/>
    <col min="14352" max="14352" width="13.453125" style="5" customWidth="1"/>
    <col min="14353" max="14353" width="14.453125" style="5" customWidth="1"/>
    <col min="14354" max="14354" width="9.54296875" style="5" customWidth="1"/>
    <col min="14355" max="14590" width="8.7265625" style="5"/>
    <col min="14591" max="14591" width="0" style="5" hidden="1" customWidth="1"/>
    <col min="14592" max="14592" width="52" style="5" customWidth="1"/>
    <col min="14593" max="14593" width="0" style="5" hidden="1" customWidth="1"/>
    <col min="14594" max="14596" width="10.54296875" style="5" customWidth="1"/>
    <col min="14597" max="14597" width="11.54296875" style="5" customWidth="1"/>
    <col min="14598" max="14605" width="10.54296875" style="5" customWidth="1"/>
    <col min="14606" max="14607" width="14.453125" style="5" customWidth="1"/>
    <col min="14608" max="14608" width="13.453125" style="5" customWidth="1"/>
    <col min="14609" max="14609" width="14.453125" style="5" customWidth="1"/>
    <col min="14610" max="14610" width="9.54296875" style="5" customWidth="1"/>
    <col min="14611" max="14846" width="8.7265625" style="5"/>
    <col min="14847" max="14847" width="0" style="5" hidden="1" customWidth="1"/>
    <col min="14848" max="14848" width="52" style="5" customWidth="1"/>
    <col min="14849" max="14849" width="0" style="5" hidden="1" customWidth="1"/>
    <col min="14850" max="14852" width="10.54296875" style="5" customWidth="1"/>
    <col min="14853" max="14853" width="11.54296875" style="5" customWidth="1"/>
    <col min="14854" max="14861" width="10.54296875" style="5" customWidth="1"/>
    <col min="14862" max="14863" width="14.453125" style="5" customWidth="1"/>
    <col min="14864" max="14864" width="13.453125" style="5" customWidth="1"/>
    <col min="14865" max="14865" width="14.453125" style="5" customWidth="1"/>
    <col min="14866" max="14866" width="9.54296875" style="5" customWidth="1"/>
    <col min="14867" max="15102" width="8.7265625" style="5"/>
    <col min="15103" max="15103" width="0" style="5" hidden="1" customWidth="1"/>
    <col min="15104" max="15104" width="52" style="5" customWidth="1"/>
    <col min="15105" max="15105" width="0" style="5" hidden="1" customWidth="1"/>
    <col min="15106" max="15108" width="10.54296875" style="5" customWidth="1"/>
    <col min="15109" max="15109" width="11.54296875" style="5" customWidth="1"/>
    <col min="15110" max="15117" width="10.54296875" style="5" customWidth="1"/>
    <col min="15118" max="15119" width="14.453125" style="5" customWidth="1"/>
    <col min="15120" max="15120" width="13.453125" style="5" customWidth="1"/>
    <col min="15121" max="15121" width="14.453125" style="5" customWidth="1"/>
    <col min="15122" max="15122" width="9.54296875" style="5" customWidth="1"/>
    <col min="15123" max="15358" width="8.7265625" style="5"/>
    <col min="15359" max="15359" width="0" style="5" hidden="1" customWidth="1"/>
    <col min="15360" max="15360" width="52" style="5" customWidth="1"/>
    <col min="15361" max="15361" width="0" style="5" hidden="1" customWidth="1"/>
    <col min="15362" max="15364" width="10.54296875" style="5" customWidth="1"/>
    <col min="15365" max="15365" width="11.54296875" style="5" customWidth="1"/>
    <col min="15366" max="15373" width="10.54296875" style="5" customWidth="1"/>
    <col min="15374" max="15375" width="14.453125" style="5" customWidth="1"/>
    <col min="15376" max="15376" width="13.453125" style="5" customWidth="1"/>
    <col min="15377" max="15377" width="14.453125" style="5" customWidth="1"/>
    <col min="15378" max="15378" width="9.54296875" style="5" customWidth="1"/>
    <col min="15379" max="15614" width="8.7265625" style="5"/>
    <col min="15615" max="15615" width="0" style="5" hidden="1" customWidth="1"/>
    <col min="15616" max="15616" width="52" style="5" customWidth="1"/>
    <col min="15617" max="15617" width="0" style="5" hidden="1" customWidth="1"/>
    <col min="15618" max="15620" width="10.54296875" style="5" customWidth="1"/>
    <col min="15621" max="15621" width="11.54296875" style="5" customWidth="1"/>
    <col min="15622" max="15629" width="10.54296875" style="5" customWidth="1"/>
    <col min="15630" max="15631" width="14.453125" style="5" customWidth="1"/>
    <col min="15632" max="15632" width="13.453125" style="5" customWidth="1"/>
    <col min="15633" max="15633" width="14.453125" style="5" customWidth="1"/>
    <col min="15634" max="15634" width="9.54296875" style="5" customWidth="1"/>
    <col min="15635" max="15870" width="8.7265625" style="5"/>
    <col min="15871" max="15871" width="0" style="5" hidden="1" customWidth="1"/>
    <col min="15872" max="15872" width="52" style="5" customWidth="1"/>
    <col min="15873" max="15873" width="0" style="5" hidden="1" customWidth="1"/>
    <col min="15874" max="15876" width="10.54296875" style="5" customWidth="1"/>
    <col min="15877" max="15877" width="11.54296875" style="5" customWidth="1"/>
    <col min="15878" max="15885" width="10.54296875" style="5" customWidth="1"/>
    <col min="15886" max="15887" width="14.453125" style="5" customWidth="1"/>
    <col min="15888" max="15888" width="13.453125" style="5" customWidth="1"/>
    <col min="15889" max="15889" width="14.453125" style="5" customWidth="1"/>
    <col min="15890" max="15890" width="9.54296875" style="5" customWidth="1"/>
    <col min="15891" max="16126" width="8.7265625" style="5"/>
    <col min="16127" max="16127" width="0" style="5" hidden="1" customWidth="1"/>
    <col min="16128" max="16128" width="52" style="5" customWidth="1"/>
    <col min="16129" max="16129" width="0" style="5" hidden="1" customWidth="1"/>
    <col min="16130" max="16132" width="10.54296875" style="5" customWidth="1"/>
    <col min="16133" max="16133" width="11.54296875" style="5" customWidth="1"/>
    <col min="16134" max="16141" width="10.54296875" style="5" customWidth="1"/>
    <col min="16142" max="16143" width="14.453125" style="5" customWidth="1"/>
    <col min="16144" max="16144" width="13.453125" style="5" customWidth="1"/>
    <col min="16145" max="16145" width="14.453125" style="5" customWidth="1"/>
    <col min="16146" max="16146" width="9.54296875" style="5" customWidth="1"/>
    <col min="16147" max="16381" width="8.7265625" style="5"/>
    <col min="16382" max="16384" width="9.453125" style="5" customWidth="1"/>
  </cols>
  <sheetData>
    <row r="1" spans="1:23" s="464" customFormat="1" ht="18">
      <c r="B1" s="465"/>
      <c r="C1" s="466"/>
      <c r="D1" s="466"/>
      <c r="E1" s="467"/>
      <c r="F1" s="467"/>
      <c r="G1" s="467"/>
      <c r="H1" s="467"/>
      <c r="I1" s="467"/>
      <c r="J1" s="467"/>
      <c r="K1" s="468"/>
      <c r="L1" s="467"/>
      <c r="M1" s="467"/>
      <c r="N1" s="467"/>
      <c r="O1" s="467"/>
      <c r="P1" s="467"/>
      <c r="Q1" s="467"/>
      <c r="R1" s="467"/>
    </row>
    <row r="2" spans="1:23" s="7" customFormat="1" ht="5.25" customHeight="1" thickBot="1">
      <c r="C2" s="322"/>
      <c r="D2" s="322"/>
      <c r="E2" s="322"/>
      <c r="F2" s="322"/>
      <c r="G2" s="322"/>
      <c r="H2" s="322"/>
      <c r="I2" s="322"/>
      <c r="J2" s="322"/>
      <c r="K2" s="322"/>
      <c r="L2" s="322"/>
      <c r="M2" s="322"/>
      <c r="N2" s="322"/>
      <c r="O2" s="322"/>
      <c r="P2" s="322"/>
      <c r="Q2" s="322"/>
      <c r="R2" s="322"/>
    </row>
    <row r="3" spans="1:23" ht="5.15" hidden="1" customHeight="1">
      <c r="B3" s="8"/>
      <c r="C3" s="323"/>
      <c r="D3" s="323"/>
      <c r="E3" s="324"/>
      <c r="F3" s="324"/>
      <c r="G3" s="324"/>
      <c r="H3" s="324"/>
      <c r="I3" s="324"/>
      <c r="J3" s="324"/>
      <c r="K3" s="324"/>
      <c r="L3" s="324"/>
      <c r="M3" s="324"/>
      <c r="N3" s="324"/>
      <c r="O3" s="324"/>
      <c r="P3" s="322"/>
      <c r="Q3" s="322"/>
      <c r="R3" s="322"/>
    </row>
    <row r="4" spans="1:23" s="9" customFormat="1" ht="5.15" hidden="1" customHeight="1">
      <c r="A4" s="7"/>
      <c r="B4" s="12"/>
      <c r="C4" s="325"/>
      <c r="D4" s="325"/>
      <c r="E4" s="326"/>
      <c r="F4" s="326"/>
      <c r="G4" s="322"/>
      <c r="H4" s="322"/>
      <c r="I4" s="322"/>
      <c r="J4" s="322"/>
      <c r="K4" s="322"/>
      <c r="L4" s="322"/>
      <c r="M4" s="322"/>
      <c r="N4" s="322"/>
      <c r="O4" s="322"/>
      <c r="P4" s="326"/>
      <c r="Q4" s="326"/>
      <c r="R4" s="326"/>
    </row>
    <row r="5" spans="1:23" ht="50.25" customHeight="1">
      <c r="B5" s="13" t="s">
        <v>215</v>
      </c>
      <c r="C5" s="460" t="s">
        <v>216</v>
      </c>
      <c r="D5" s="460" t="s">
        <v>217</v>
      </c>
      <c r="E5" s="327" t="s">
        <v>5</v>
      </c>
      <c r="F5" s="327" t="s">
        <v>6</v>
      </c>
      <c r="G5" s="327" t="s">
        <v>7</v>
      </c>
      <c r="H5" s="327" t="s">
        <v>8</v>
      </c>
      <c r="I5" s="327" t="s">
        <v>9</v>
      </c>
      <c r="J5" s="328" t="s">
        <v>10</v>
      </c>
      <c r="K5" s="327" t="s">
        <v>33</v>
      </c>
      <c r="L5" s="327" t="s">
        <v>34</v>
      </c>
      <c r="M5" s="327" t="s">
        <v>35</v>
      </c>
      <c r="N5" s="327" t="s">
        <v>36</v>
      </c>
      <c r="O5" s="327" t="s">
        <v>37</v>
      </c>
      <c r="P5" s="329" t="s">
        <v>38</v>
      </c>
      <c r="Q5" s="460" t="s">
        <v>271</v>
      </c>
      <c r="R5" s="460" t="s">
        <v>272</v>
      </c>
    </row>
    <row r="6" spans="1:23">
      <c r="B6" s="16" t="s">
        <v>78</v>
      </c>
      <c r="C6" s="330"/>
      <c r="D6" s="461"/>
      <c r="G6" s="322"/>
      <c r="H6" s="322"/>
      <c r="I6" s="322"/>
      <c r="J6" s="322"/>
      <c r="K6" s="322"/>
      <c r="L6" s="322"/>
      <c r="M6" s="322"/>
      <c r="N6" s="322"/>
      <c r="O6" s="322"/>
      <c r="P6" s="330"/>
      <c r="Q6" s="469"/>
      <c r="R6" s="331" t="s">
        <v>2</v>
      </c>
    </row>
    <row r="7" spans="1:23" ht="12.5">
      <c r="A7" s="188" t="s">
        <v>79</v>
      </c>
      <c r="B7" s="18" t="s">
        <v>80</v>
      </c>
      <c r="C7" s="332">
        <v>296.75</v>
      </c>
      <c r="D7" s="332">
        <v>0</v>
      </c>
      <c r="E7" s="322">
        <v>3495.29</v>
      </c>
      <c r="G7" s="322"/>
      <c r="H7" s="322"/>
      <c r="I7" s="322"/>
      <c r="J7" s="322"/>
      <c r="K7" s="322"/>
      <c r="L7" s="322"/>
      <c r="M7" s="322"/>
      <c r="N7" s="322"/>
      <c r="O7" s="322"/>
      <c r="P7" s="332"/>
      <c r="Q7" s="459">
        <f>SUM(E7:P7)</f>
        <v>3495.29</v>
      </c>
      <c r="R7" s="332">
        <f>+C7+D7+Q7</f>
        <v>3792.04</v>
      </c>
      <c r="W7" s="188"/>
    </row>
    <row r="8" spans="1:23" ht="23">
      <c r="A8" s="188" t="s">
        <v>81</v>
      </c>
      <c r="B8" s="20" t="s">
        <v>82</v>
      </c>
      <c r="C8" s="332">
        <v>293.64000000000004</v>
      </c>
      <c r="D8" s="332">
        <v>0</v>
      </c>
      <c r="E8" s="322">
        <v>65.86</v>
      </c>
      <c r="G8" s="322"/>
      <c r="H8" s="322"/>
      <c r="I8" s="322"/>
      <c r="J8" s="322"/>
      <c r="K8" s="322"/>
      <c r="L8" s="322"/>
      <c r="M8" s="322"/>
      <c r="N8" s="322"/>
      <c r="O8" s="322"/>
      <c r="P8" s="332"/>
      <c r="Q8" s="470">
        <f>SUM(E8:P8)</f>
        <v>65.86</v>
      </c>
      <c r="R8" s="332">
        <f t="shared" ref="R8:R71" si="0">+C8+D8+Q8</f>
        <v>359.50000000000006</v>
      </c>
      <c r="W8" s="188"/>
    </row>
    <row r="9" spans="1:23" s="41" customFormat="1" ht="13">
      <c r="A9" s="333"/>
      <c r="B9" s="407" t="s">
        <v>83</v>
      </c>
      <c r="C9" s="408">
        <v>590.3900000000001</v>
      </c>
      <c r="D9" s="462">
        <v>0</v>
      </c>
      <c r="E9" s="457">
        <f>SUM(E7:E8)</f>
        <v>3561.15</v>
      </c>
      <c r="F9" s="409">
        <f t="shared" ref="F9:Q9" si="1">SUM(F7:F8)</f>
        <v>0</v>
      </c>
      <c r="G9" s="409">
        <f t="shared" si="1"/>
        <v>0</v>
      </c>
      <c r="H9" s="409">
        <f t="shared" si="1"/>
        <v>0</v>
      </c>
      <c r="I9" s="409">
        <f t="shared" si="1"/>
        <v>0</v>
      </c>
      <c r="J9" s="409">
        <f t="shared" si="1"/>
        <v>0</v>
      </c>
      <c r="K9" s="409">
        <f t="shared" si="1"/>
        <v>0</v>
      </c>
      <c r="L9" s="409">
        <f t="shared" si="1"/>
        <v>0</v>
      </c>
      <c r="M9" s="409">
        <f t="shared" si="1"/>
        <v>0</v>
      </c>
      <c r="N9" s="409">
        <f t="shared" si="1"/>
        <v>0</v>
      </c>
      <c r="O9" s="409">
        <f t="shared" si="1"/>
        <v>0</v>
      </c>
      <c r="P9" s="408">
        <f t="shared" si="1"/>
        <v>0</v>
      </c>
      <c r="Q9" s="471">
        <f t="shared" si="1"/>
        <v>3561.15</v>
      </c>
      <c r="R9" s="462">
        <f t="shared" si="0"/>
        <v>4151.54</v>
      </c>
      <c r="W9" s="333"/>
    </row>
    <row r="10" spans="1:23" s="7" customFormat="1" ht="3.75" customHeight="1">
      <c r="A10" s="188"/>
      <c r="B10" s="23"/>
      <c r="C10" s="332"/>
      <c r="D10" s="332"/>
      <c r="E10" s="322"/>
      <c r="F10" s="322"/>
      <c r="G10" s="322"/>
      <c r="H10" s="322"/>
      <c r="I10" s="322"/>
      <c r="J10" s="322"/>
      <c r="K10" s="322"/>
      <c r="L10" s="322"/>
      <c r="M10" s="322"/>
      <c r="N10" s="322"/>
      <c r="O10" s="322"/>
      <c r="P10" s="410"/>
      <c r="Q10" s="472"/>
      <c r="R10" s="332"/>
      <c r="W10" s="188"/>
    </row>
    <row r="11" spans="1:23" s="7" customFormat="1" ht="12.5">
      <c r="A11" s="188"/>
      <c r="B11" s="16" t="s">
        <v>84</v>
      </c>
      <c r="C11" s="332"/>
      <c r="D11" s="332"/>
      <c r="E11" s="322"/>
      <c r="F11" s="322"/>
      <c r="G11" s="322"/>
      <c r="H11" s="322"/>
      <c r="I11" s="322"/>
      <c r="J11" s="322"/>
      <c r="K11" s="322"/>
      <c r="L11" s="322"/>
      <c r="M11" s="322"/>
      <c r="N11" s="322"/>
      <c r="O11" s="322"/>
      <c r="P11" s="332"/>
      <c r="Q11" s="459"/>
      <c r="R11" s="332"/>
      <c r="W11" s="188"/>
    </row>
    <row r="12" spans="1:23" ht="12.5">
      <c r="A12" s="188" t="s">
        <v>85</v>
      </c>
      <c r="B12" s="18" t="s">
        <v>86</v>
      </c>
      <c r="C12" s="332">
        <v>272.45</v>
      </c>
      <c r="D12" s="332">
        <v>0</v>
      </c>
      <c r="E12" s="322">
        <v>8423.9699999999993</v>
      </c>
      <c r="G12" s="322"/>
      <c r="H12" s="322"/>
      <c r="I12" s="322"/>
      <c r="J12" s="322"/>
      <c r="K12" s="322"/>
      <c r="L12" s="322"/>
      <c r="M12" s="322"/>
      <c r="N12" s="322"/>
      <c r="O12" s="322"/>
      <c r="P12" s="332"/>
      <c r="Q12" s="459">
        <f>SUM(E12:P12)</f>
        <v>8423.9699999999993</v>
      </c>
      <c r="R12" s="332">
        <f t="shared" si="0"/>
        <v>8696.42</v>
      </c>
      <c r="W12" s="188"/>
    </row>
    <row r="13" spans="1:23" ht="12.5">
      <c r="A13" s="188" t="s">
        <v>87</v>
      </c>
      <c r="B13" s="18" t="s">
        <v>88</v>
      </c>
      <c r="C13" s="332">
        <v>430.99</v>
      </c>
      <c r="D13" s="332">
        <v>0</v>
      </c>
      <c r="E13" s="322">
        <v>2186.17</v>
      </c>
      <c r="G13" s="322"/>
      <c r="H13" s="322"/>
      <c r="I13" s="322"/>
      <c r="J13" s="322"/>
      <c r="K13" s="322"/>
      <c r="L13" s="322"/>
      <c r="M13" s="322"/>
      <c r="N13" s="322"/>
      <c r="O13" s="322"/>
      <c r="P13" s="332"/>
      <c r="Q13" s="459">
        <f>SUM(E13:P13)</f>
        <v>2186.17</v>
      </c>
      <c r="R13" s="332">
        <f t="shared" si="0"/>
        <v>2617.16</v>
      </c>
      <c r="W13" s="188"/>
    </row>
    <row r="14" spans="1:23" s="173" customFormat="1" ht="12.5">
      <c r="A14" s="334" t="s">
        <v>218</v>
      </c>
      <c r="B14" s="18" t="s">
        <v>219</v>
      </c>
      <c r="C14" s="332">
        <v>0</v>
      </c>
      <c r="D14" s="332">
        <v>0</v>
      </c>
      <c r="E14" s="322">
        <v>0</v>
      </c>
      <c r="F14" s="322"/>
      <c r="G14" s="322"/>
      <c r="H14" s="322"/>
      <c r="I14" s="322"/>
      <c r="J14" s="322"/>
      <c r="K14" s="322"/>
      <c r="L14" s="322"/>
      <c r="M14" s="322"/>
      <c r="N14" s="322"/>
      <c r="O14" s="322"/>
      <c r="P14" s="332"/>
      <c r="Q14" s="459">
        <f>SUM(E14:P14)</f>
        <v>0</v>
      </c>
      <c r="R14" s="332">
        <f t="shared" si="0"/>
        <v>0</v>
      </c>
      <c r="W14" s="334"/>
    </row>
    <row r="15" spans="1:23" ht="13.5">
      <c r="A15" s="188"/>
      <c r="B15" s="18" t="s">
        <v>220</v>
      </c>
      <c r="C15" s="332">
        <v>392585.12</v>
      </c>
      <c r="D15" s="332">
        <v>-128.54</v>
      </c>
      <c r="E15" s="322">
        <v>21516.35</v>
      </c>
      <c r="G15" s="322"/>
      <c r="H15" s="322"/>
      <c r="I15" s="322"/>
      <c r="J15" s="322"/>
      <c r="K15" s="322"/>
      <c r="L15" s="322"/>
      <c r="M15" s="322"/>
      <c r="N15" s="322"/>
      <c r="O15" s="322"/>
      <c r="P15" s="332"/>
      <c r="Q15" s="459">
        <f>SUM(E15:P15)</f>
        <v>21516.35</v>
      </c>
      <c r="R15" s="332">
        <f t="shared" si="0"/>
        <v>413972.93</v>
      </c>
      <c r="W15" s="188"/>
    </row>
    <row r="16" spans="1:23" ht="12.5">
      <c r="A16" s="188"/>
      <c r="B16" s="18" t="s">
        <v>221</v>
      </c>
      <c r="C16" s="332">
        <v>0</v>
      </c>
      <c r="D16" s="332">
        <v>0</v>
      </c>
      <c r="E16" s="322">
        <v>0</v>
      </c>
      <c r="G16" s="322"/>
      <c r="H16" s="322"/>
      <c r="I16" s="322"/>
      <c r="J16" s="322"/>
      <c r="K16" s="322"/>
      <c r="L16" s="322"/>
      <c r="M16" s="322"/>
      <c r="N16" s="322"/>
      <c r="O16" s="322"/>
      <c r="P16" s="335"/>
      <c r="Q16" s="459">
        <f>SUM(E16:P16)</f>
        <v>0</v>
      </c>
      <c r="R16" s="332">
        <f t="shared" si="0"/>
        <v>0</v>
      </c>
      <c r="W16" s="188"/>
    </row>
    <row r="17" spans="1:23" s="41" customFormat="1" ht="13">
      <c r="A17" s="333"/>
      <c r="B17" s="407" t="s">
        <v>89</v>
      </c>
      <c r="C17" s="408">
        <v>393288.56</v>
      </c>
      <c r="D17" s="462">
        <v>-128.54</v>
      </c>
      <c r="E17" s="457">
        <f>SUM(E12:E16)</f>
        <v>32126.489999999998</v>
      </c>
      <c r="F17" s="409">
        <f t="shared" ref="F17:P17" si="2">SUM(F12:F16)</f>
        <v>0</v>
      </c>
      <c r="G17" s="409">
        <f t="shared" si="2"/>
        <v>0</v>
      </c>
      <c r="H17" s="409">
        <f t="shared" si="2"/>
        <v>0</v>
      </c>
      <c r="I17" s="409">
        <f t="shared" si="2"/>
        <v>0</v>
      </c>
      <c r="J17" s="409">
        <f t="shared" si="2"/>
        <v>0</v>
      </c>
      <c r="K17" s="409">
        <f t="shared" si="2"/>
        <v>0</v>
      </c>
      <c r="L17" s="409">
        <f t="shared" si="2"/>
        <v>0</v>
      </c>
      <c r="M17" s="409">
        <f t="shared" si="2"/>
        <v>0</v>
      </c>
      <c r="N17" s="409">
        <f t="shared" si="2"/>
        <v>0</v>
      </c>
      <c r="O17" s="409">
        <f t="shared" si="2"/>
        <v>0</v>
      </c>
      <c r="P17" s="408">
        <f t="shared" si="2"/>
        <v>0</v>
      </c>
      <c r="Q17" s="471">
        <f>SUM(Q12:Q16)</f>
        <v>32126.489999999998</v>
      </c>
      <c r="R17" s="462">
        <f t="shared" si="0"/>
        <v>425286.51</v>
      </c>
      <c r="W17" s="333"/>
    </row>
    <row r="18" spans="1:23" ht="5.15" customHeight="1">
      <c r="A18" s="188"/>
      <c r="B18" s="12"/>
      <c r="C18" s="332"/>
      <c r="D18" s="332"/>
      <c r="G18" s="322"/>
      <c r="H18" s="322"/>
      <c r="I18" s="322"/>
      <c r="J18" s="322"/>
      <c r="K18" s="322"/>
      <c r="L18" s="322"/>
      <c r="M18" s="322"/>
      <c r="N18" s="322"/>
      <c r="O18" s="322"/>
      <c r="P18" s="410"/>
      <c r="Q18" s="459"/>
      <c r="R18" s="332"/>
      <c r="W18" s="188"/>
    </row>
    <row r="19" spans="1:23" ht="12.5">
      <c r="A19" s="188"/>
      <c r="B19" s="47" t="s">
        <v>90</v>
      </c>
      <c r="C19" s="332"/>
      <c r="D19" s="332"/>
      <c r="G19" s="322"/>
      <c r="H19" s="322"/>
      <c r="I19" s="322"/>
      <c r="J19" s="322"/>
      <c r="K19" s="322"/>
      <c r="L19" s="322"/>
      <c r="M19" s="322"/>
      <c r="N19" s="322"/>
      <c r="O19" s="322"/>
      <c r="P19" s="332"/>
      <c r="Q19" s="459"/>
      <c r="R19" s="332"/>
      <c r="W19" s="188"/>
    </row>
    <row r="20" spans="1:23" ht="12.5">
      <c r="A20" s="188" t="s">
        <v>91</v>
      </c>
      <c r="B20" s="18" t="s">
        <v>92</v>
      </c>
      <c r="C20" s="332">
        <v>303.15999999999997</v>
      </c>
      <c r="D20" s="332">
        <v>0</v>
      </c>
      <c r="E20" s="322">
        <v>2370.37</v>
      </c>
      <c r="G20" s="322"/>
      <c r="H20" s="322"/>
      <c r="I20" s="322"/>
      <c r="J20" s="322"/>
      <c r="K20" s="322"/>
      <c r="L20" s="322"/>
      <c r="M20" s="322"/>
      <c r="N20" s="322"/>
      <c r="O20" s="322"/>
      <c r="P20" s="332"/>
      <c r="Q20" s="459">
        <f>SUM(E20:P20)</f>
        <v>2370.37</v>
      </c>
      <c r="R20" s="332">
        <f t="shared" si="0"/>
        <v>2673.5299999999997</v>
      </c>
      <c r="W20" s="188"/>
    </row>
    <row r="21" spans="1:23" s="41" customFormat="1" ht="13">
      <c r="A21" s="333"/>
      <c r="B21" s="407" t="s">
        <v>93</v>
      </c>
      <c r="C21" s="408">
        <v>303.15999999999997</v>
      </c>
      <c r="D21" s="462">
        <v>0</v>
      </c>
      <c r="E21" s="457">
        <f>E20</f>
        <v>2370.37</v>
      </c>
      <c r="F21" s="409">
        <f>F20</f>
        <v>0</v>
      </c>
      <c r="G21" s="409">
        <f t="shared" ref="G21:Q21" si="3">G20</f>
        <v>0</v>
      </c>
      <c r="H21" s="409">
        <f t="shared" si="3"/>
        <v>0</v>
      </c>
      <c r="I21" s="409">
        <f t="shared" si="3"/>
        <v>0</v>
      </c>
      <c r="J21" s="409">
        <f t="shared" si="3"/>
        <v>0</v>
      </c>
      <c r="K21" s="409">
        <f t="shared" si="3"/>
        <v>0</v>
      </c>
      <c r="L21" s="409">
        <f t="shared" si="3"/>
        <v>0</v>
      </c>
      <c r="M21" s="409">
        <f t="shared" si="3"/>
        <v>0</v>
      </c>
      <c r="N21" s="409">
        <f t="shared" si="3"/>
        <v>0</v>
      </c>
      <c r="O21" s="409">
        <f t="shared" si="3"/>
        <v>0</v>
      </c>
      <c r="P21" s="408">
        <f t="shared" si="3"/>
        <v>0</v>
      </c>
      <c r="Q21" s="471">
        <f t="shared" si="3"/>
        <v>2370.37</v>
      </c>
      <c r="R21" s="462">
        <f t="shared" si="0"/>
        <v>2673.5299999999997</v>
      </c>
      <c r="W21" s="333"/>
    </row>
    <row r="22" spans="1:23" ht="3" customHeight="1">
      <c r="A22" s="188"/>
      <c r="B22" s="18"/>
      <c r="C22" s="332"/>
      <c r="D22" s="332"/>
      <c r="G22" s="322"/>
      <c r="H22" s="322"/>
      <c r="I22" s="322"/>
      <c r="J22" s="322"/>
      <c r="K22" s="322"/>
      <c r="L22" s="336"/>
      <c r="M22" s="322"/>
      <c r="N22" s="322"/>
      <c r="O22" s="322"/>
      <c r="P22" s="410"/>
      <c r="Q22" s="459"/>
      <c r="R22" s="332"/>
      <c r="W22" s="188"/>
    </row>
    <row r="23" spans="1:23" ht="12.5">
      <c r="A23" s="188"/>
      <c r="B23" s="16" t="s">
        <v>94</v>
      </c>
      <c r="C23" s="332"/>
      <c r="D23" s="332"/>
      <c r="G23" s="322"/>
      <c r="H23" s="322"/>
      <c r="I23" s="322"/>
      <c r="J23" s="322"/>
      <c r="K23" s="322"/>
      <c r="L23" s="322"/>
      <c r="M23" s="322"/>
      <c r="N23" s="322"/>
      <c r="O23" s="322"/>
      <c r="P23" s="332"/>
      <c r="Q23" s="459"/>
      <c r="R23" s="332"/>
      <c r="W23" s="188"/>
    </row>
    <row r="24" spans="1:23" s="338" customFormat="1" ht="12.5">
      <c r="A24" s="337" t="s">
        <v>95</v>
      </c>
      <c r="B24" s="18" t="s">
        <v>222</v>
      </c>
      <c r="C24" s="332">
        <v>769268.92</v>
      </c>
      <c r="D24" s="332">
        <v>-2.9999999991559889E-2</v>
      </c>
      <c r="E24" s="322">
        <v>77338.780000000028</v>
      </c>
      <c r="F24" s="322"/>
      <c r="G24" s="322"/>
      <c r="H24" s="322"/>
      <c r="I24" s="322"/>
      <c r="J24" s="322"/>
      <c r="K24" s="322"/>
      <c r="L24" s="322"/>
      <c r="M24" s="322"/>
      <c r="N24" s="322"/>
      <c r="O24" s="322"/>
      <c r="P24" s="332"/>
      <c r="Q24" s="459">
        <f>SUM(E24:P24)</f>
        <v>77338.780000000028</v>
      </c>
      <c r="R24" s="332">
        <f t="shared" si="0"/>
        <v>846607.67</v>
      </c>
      <c r="W24" s="337"/>
    </row>
    <row r="25" spans="1:23" ht="12.5">
      <c r="A25" s="188" t="s">
        <v>96</v>
      </c>
      <c r="B25" s="18" t="s">
        <v>97</v>
      </c>
      <c r="C25" s="332">
        <v>68122.2</v>
      </c>
      <c r="D25" s="332">
        <v>-6124</v>
      </c>
      <c r="E25" s="322">
        <v>20669.509999999998</v>
      </c>
      <c r="G25" s="322"/>
      <c r="H25" s="322"/>
      <c r="I25" s="322"/>
      <c r="J25" s="322"/>
      <c r="K25" s="322"/>
      <c r="L25" s="322"/>
      <c r="M25" s="322"/>
      <c r="N25" s="322"/>
      <c r="O25" s="322"/>
      <c r="P25" s="332"/>
      <c r="Q25" s="459">
        <f>SUM(E25:P25)</f>
        <v>20669.509999999998</v>
      </c>
      <c r="R25" s="332">
        <f t="shared" si="0"/>
        <v>82667.709999999992</v>
      </c>
      <c r="W25" s="188"/>
    </row>
    <row r="26" spans="1:23" s="41" customFormat="1" ht="13">
      <c r="A26" s="333"/>
      <c r="B26" s="407" t="s">
        <v>98</v>
      </c>
      <c r="C26" s="408">
        <v>837391.12</v>
      </c>
      <c r="D26" s="462">
        <v>-6124.0299999999916</v>
      </c>
      <c r="E26" s="457">
        <f>SUM(E24:E25)</f>
        <v>98008.290000000023</v>
      </c>
      <c r="F26" s="409">
        <f>SUM(F24:F25)</f>
        <v>0</v>
      </c>
      <c r="G26" s="409">
        <f t="shared" ref="G26:Q26" si="4">SUM(G24:G25)</f>
        <v>0</v>
      </c>
      <c r="H26" s="409">
        <f t="shared" si="4"/>
        <v>0</v>
      </c>
      <c r="I26" s="409">
        <f t="shared" si="4"/>
        <v>0</v>
      </c>
      <c r="J26" s="409">
        <f t="shared" si="4"/>
        <v>0</v>
      </c>
      <c r="K26" s="409">
        <f t="shared" si="4"/>
        <v>0</v>
      </c>
      <c r="L26" s="409">
        <f t="shared" si="4"/>
        <v>0</v>
      </c>
      <c r="M26" s="409">
        <f t="shared" si="4"/>
        <v>0</v>
      </c>
      <c r="N26" s="409">
        <f t="shared" si="4"/>
        <v>0</v>
      </c>
      <c r="O26" s="409">
        <f t="shared" si="4"/>
        <v>0</v>
      </c>
      <c r="P26" s="408">
        <f t="shared" si="4"/>
        <v>0</v>
      </c>
      <c r="Q26" s="471">
        <f t="shared" si="4"/>
        <v>98008.290000000023</v>
      </c>
      <c r="R26" s="462">
        <f t="shared" si="0"/>
        <v>929275.38</v>
      </c>
      <c r="W26" s="333"/>
    </row>
    <row r="27" spans="1:23" ht="3" customHeight="1">
      <c r="A27" s="188"/>
      <c r="B27" s="18"/>
      <c r="C27" s="332"/>
      <c r="D27" s="332"/>
      <c r="G27" s="322"/>
      <c r="H27" s="322"/>
      <c r="I27" s="322"/>
      <c r="J27" s="322"/>
      <c r="K27" s="322"/>
      <c r="L27" s="322"/>
      <c r="M27" s="322"/>
      <c r="N27" s="322"/>
      <c r="O27" s="322"/>
      <c r="P27" s="410"/>
      <c r="Q27" s="459"/>
      <c r="R27" s="332"/>
      <c r="W27" s="188"/>
    </row>
    <row r="28" spans="1:23" ht="12.5">
      <c r="A28" s="188"/>
      <c r="B28" s="33" t="s">
        <v>99</v>
      </c>
      <c r="C28" s="332"/>
      <c r="D28" s="332"/>
      <c r="G28" s="322"/>
      <c r="H28" s="322"/>
      <c r="I28" s="322"/>
      <c r="J28" s="322"/>
      <c r="K28" s="322"/>
      <c r="L28" s="322"/>
      <c r="M28" s="322"/>
      <c r="N28" s="322"/>
      <c r="O28" s="322"/>
      <c r="P28" s="332"/>
      <c r="Q28" s="459"/>
      <c r="R28" s="332"/>
      <c r="W28" s="188"/>
    </row>
    <row r="29" spans="1:23" ht="12.5">
      <c r="A29" s="188" t="s">
        <v>100</v>
      </c>
      <c r="B29" s="18" t="s">
        <v>223</v>
      </c>
      <c r="C29" s="332">
        <v>17618.77</v>
      </c>
      <c r="D29" s="332">
        <v>0</v>
      </c>
      <c r="E29" s="322">
        <v>0</v>
      </c>
      <c r="G29" s="322"/>
      <c r="H29" s="322"/>
      <c r="I29" s="322"/>
      <c r="J29" s="322"/>
      <c r="K29" s="322"/>
      <c r="L29" s="322"/>
      <c r="M29" s="322"/>
      <c r="N29" s="322"/>
      <c r="O29" s="322"/>
      <c r="P29" s="332"/>
      <c r="Q29" s="459">
        <f>SUM(E29:P29)</f>
        <v>0</v>
      </c>
      <c r="R29" s="332">
        <f t="shared" si="0"/>
        <v>17618.77</v>
      </c>
      <c r="W29" s="188"/>
    </row>
    <row r="30" spans="1:23" ht="12.5">
      <c r="A30" s="188"/>
      <c r="B30" s="18" t="s">
        <v>102</v>
      </c>
      <c r="C30" s="332">
        <v>64769.3</v>
      </c>
      <c r="D30" s="332">
        <v>0</v>
      </c>
      <c r="E30" s="322">
        <v>-964.7</v>
      </c>
      <c r="G30" s="322"/>
      <c r="H30" s="322"/>
      <c r="I30" s="322"/>
      <c r="J30" s="322"/>
      <c r="K30" s="322"/>
      <c r="L30" s="322"/>
      <c r="M30" s="322"/>
      <c r="N30" s="322"/>
      <c r="O30" s="322"/>
      <c r="P30" s="332"/>
      <c r="Q30" s="459">
        <f>SUM(E30:P30)</f>
        <v>-964.7</v>
      </c>
      <c r="R30" s="332">
        <f t="shared" si="0"/>
        <v>63804.600000000006</v>
      </c>
      <c r="W30" s="188"/>
    </row>
    <row r="31" spans="1:23" ht="12.5">
      <c r="A31" s="411" t="s">
        <v>103</v>
      </c>
      <c r="B31" s="18" t="s">
        <v>224</v>
      </c>
      <c r="C31" s="332">
        <v>1033566.8499999993</v>
      </c>
      <c r="D31" s="332">
        <v>313549.43</v>
      </c>
      <c r="E31" s="322">
        <v>0</v>
      </c>
      <c r="G31" s="322"/>
      <c r="H31" s="322"/>
      <c r="I31" s="322"/>
      <c r="J31" s="322"/>
      <c r="K31" s="322"/>
      <c r="L31" s="322"/>
      <c r="M31" s="322"/>
      <c r="N31" s="322"/>
      <c r="O31" s="322"/>
      <c r="P31" s="332"/>
      <c r="Q31" s="459">
        <f>SUM(E31:P31)</f>
        <v>0</v>
      </c>
      <c r="R31" s="332">
        <f t="shared" si="0"/>
        <v>1347116.2799999993</v>
      </c>
      <c r="W31" s="188"/>
    </row>
    <row r="32" spans="1:23" ht="12.5">
      <c r="A32" s="411"/>
      <c r="B32" s="18" t="s">
        <v>101</v>
      </c>
      <c r="C32" s="332">
        <v>0</v>
      </c>
      <c r="D32" s="332">
        <v>0</v>
      </c>
      <c r="E32" s="322">
        <v>2400.5100000000002</v>
      </c>
      <c r="G32" s="322"/>
      <c r="H32" s="322"/>
      <c r="I32" s="322"/>
      <c r="J32" s="322"/>
      <c r="K32" s="322"/>
      <c r="L32" s="322"/>
      <c r="M32" s="322"/>
      <c r="N32" s="322"/>
      <c r="O32" s="322"/>
      <c r="P32" s="332"/>
      <c r="Q32" s="459">
        <f t="shared" ref="Q32:Q33" si="5">SUM(E32:P32)</f>
        <v>2400.5100000000002</v>
      </c>
      <c r="R32" s="332">
        <f t="shared" si="0"/>
        <v>2400.5100000000002</v>
      </c>
      <c r="W32" s="188"/>
    </row>
    <row r="33" spans="1:23" ht="12.5">
      <c r="A33" s="411"/>
      <c r="B33" s="18" t="s">
        <v>104</v>
      </c>
      <c r="C33" s="332">
        <v>0</v>
      </c>
      <c r="D33" s="332">
        <v>0</v>
      </c>
      <c r="E33" s="322">
        <v>500.09</v>
      </c>
      <c r="G33" s="322"/>
      <c r="H33" s="322"/>
      <c r="I33" s="322"/>
      <c r="J33" s="322"/>
      <c r="K33" s="322"/>
      <c r="L33" s="322"/>
      <c r="M33" s="322"/>
      <c r="N33" s="322"/>
      <c r="O33" s="322"/>
      <c r="P33" s="332"/>
      <c r="Q33" s="459">
        <f t="shared" si="5"/>
        <v>500.09</v>
      </c>
      <c r="R33" s="332">
        <f t="shared" si="0"/>
        <v>500.09</v>
      </c>
      <c r="W33" s="188"/>
    </row>
    <row r="34" spans="1:23" s="41" customFormat="1" ht="13">
      <c r="A34" s="333"/>
      <c r="B34" s="407" t="s">
        <v>105</v>
      </c>
      <c r="C34" s="408">
        <v>1115954.9199999992</v>
      </c>
      <c r="D34" s="462">
        <v>313549.43</v>
      </c>
      <c r="E34" s="457">
        <f>SUM(E29:E33)</f>
        <v>1935.9</v>
      </c>
      <c r="F34" s="409">
        <f t="shared" ref="F34:P34" si="6">SUM(F29:F31)</f>
        <v>0</v>
      </c>
      <c r="G34" s="409">
        <f t="shared" si="6"/>
        <v>0</v>
      </c>
      <c r="H34" s="409">
        <f t="shared" si="6"/>
        <v>0</v>
      </c>
      <c r="I34" s="409">
        <f t="shared" si="6"/>
        <v>0</v>
      </c>
      <c r="J34" s="409">
        <f t="shared" si="6"/>
        <v>0</v>
      </c>
      <c r="K34" s="409">
        <f t="shared" si="6"/>
        <v>0</v>
      </c>
      <c r="L34" s="409">
        <f t="shared" si="6"/>
        <v>0</v>
      </c>
      <c r="M34" s="409">
        <f t="shared" si="6"/>
        <v>0</v>
      </c>
      <c r="N34" s="409">
        <f t="shared" si="6"/>
        <v>0</v>
      </c>
      <c r="O34" s="409">
        <f t="shared" si="6"/>
        <v>0</v>
      </c>
      <c r="P34" s="408">
        <f t="shared" si="6"/>
        <v>0</v>
      </c>
      <c r="Q34" s="471">
        <f>SUM(Q29:Q33)</f>
        <v>1935.9</v>
      </c>
      <c r="R34" s="462">
        <f t="shared" si="0"/>
        <v>1431440.2499999991</v>
      </c>
      <c r="W34" s="333"/>
    </row>
    <row r="35" spans="1:23" ht="3" customHeight="1">
      <c r="A35" s="188"/>
      <c r="B35" s="18"/>
      <c r="C35" s="332"/>
      <c r="D35" s="332"/>
      <c r="G35" s="322"/>
      <c r="H35" s="322"/>
      <c r="I35" s="322"/>
      <c r="J35" s="322"/>
      <c r="K35" s="322"/>
      <c r="L35" s="322"/>
      <c r="M35" s="322"/>
      <c r="N35" s="322"/>
      <c r="O35" s="322"/>
      <c r="P35" s="410"/>
      <c r="Q35" s="459"/>
      <c r="R35" s="332"/>
      <c r="W35" s="188"/>
    </row>
    <row r="36" spans="1:23" ht="12.75" customHeight="1">
      <c r="A36" s="188"/>
      <c r="B36" s="47" t="s">
        <v>106</v>
      </c>
      <c r="C36" s="332"/>
      <c r="D36" s="332"/>
      <c r="G36" s="322"/>
      <c r="H36" s="322"/>
      <c r="I36" s="322"/>
      <c r="J36" s="322"/>
      <c r="K36" s="322"/>
      <c r="L36" s="322"/>
      <c r="M36" s="322"/>
      <c r="N36" s="322"/>
      <c r="O36" s="322"/>
      <c r="P36" s="332"/>
      <c r="Q36" s="459"/>
      <c r="R36" s="332"/>
      <c r="W36" s="188"/>
    </row>
    <row r="37" spans="1:23" ht="12.5">
      <c r="A37" s="411" t="s">
        <v>107</v>
      </c>
      <c r="B37" s="18" t="s">
        <v>108</v>
      </c>
      <c r="C37" s="332">
        <v>2309747.0800000005</v>
      </c>
      <c r="D37" s="332">
        <v>-23257.649999999991</v>
      </c>
      <c r="E37" s="322">
        <v>209087.09</v>
      </c>
      <c r="G37" s="322"/>
      <c r="H37" s="322"/>
      <c r="I37" s="322"/>
      <c r="J37" s="322"/>
      <c r="K37" s="322"/>
      <c r="L37" s="322"/>
      <c r="M37" s="322"/>
      <c r="N37" s="322"/>
      <c r="O37" s="322"/>
      <c r="P37" s="332"/>
      <c r="Q37" s="459">
        <f>SUM(E37:P37)</f>
        <v>209087.09</v>
      </c>
      <c r="R37" s="332">
        <f t="shared" si="0"/>
        <v>2495576.5200000005</v>
      </c>
      <c r="W37" s="188"/>
    </row>
    <row r="38" spans="1:23" ht="12.5">
      <c r="A38" s="411"/>
      <c r="B38" s="18" t="s">
        <v>225</v>
      </c>
      <c r="C38" s="332">
        <v>0</v>
      </c>
      <c r="D38" s="332">
        <v>981026.03999999992</v>
      </c>
      <c r="E38" s="322">
        <v>5000</v>
      </c>
      <c r="G38" s="322"/>
      <c r="H38" s="322"/>
      <c r="I38" s="322"/>
      <c r="J38" s="322"/>
      <c r="K38" s="322"/>
      <c r="L38" s="322"/>
      <c r="M38" s="322"/>
      <c r="N38" s="322"/>
      <c r="O38" s="322"/>
      <c r="P38" s="335"/>
      <c r="Q38" s="473">
        <f>SUM(E38:P38)</f>
        <v>5000</v>
      </c>
      <c r="R38" s="332">
        <f t="shared" si="0"/>
        <v>986026.03999999992</v>
      </c>
      <c r="W38" s="188"/>
    </row>
    <row r="39" spans="1:23" s="41" customFormat="1" ht="13">
      <c r="A39" s="333"/>
      <c r="B39" s="407" t="s">
        <v>109</v>
      </c>
      <c r="C39" s="408">
        <v>2309747.0800000005</v>
      </c>
      <c r="D39" s="462">
        <v>957768.3899999999</v>
      </c>
      <c r="E39" s="457">
        <f>SUM(E37:E38)</f>
        <v>214087.09</v>
      </c>
      <c r="F39" s="409">
        <f>SUM(F37:F38)</f>
        <v>0</v>
      </c>
      <c r="G39" s="409">
        <f t="shared" ref="G39:Q39" si="7">SUM(G37:G38)</f>
        <v>0</v>
      </c>
      <c r="H39" s="409">
        <f t="shared" si="7"/>
        <v>0</v>
      </c>
      <c r="I39" s="409">
        <f t="shared" si="7"/>
        <v>0</v>
      </c>
      <c r="J39" s="409">
        <f t="shared" si="7"/>
        <v>0</v>
      </c>
      <c r="K39" s="409">
        <f t="shared" si="7"/>
        <v>0</v>
      </c>
      <c r="L39" s="409">
        <f t="shared" si="7"/>
        <v>0</v>
      </c>
      <c r="M39" s="409">
        <f t="shared" si="7"/>
        <v>0</v>
      </c>
      <c r="N39" s="409">
        <f t="shared" si="7"/>
        <v>0</v>
      </c>
      <c r="O39" s="409">
        <f t="shared" si="7"/>
        <v>0</v>
      </c>
      <c r="P39" s="408">
        <f t="shared" si="7"/>
        <v>0</v>
      </c>
      <c r="Q39" s="471">
        <f t="shared" si="7"/>
        <v>214087.09</v>
      </c>
      <c r="R39" s="462">
        <f t="shared" si="0"/>
        <v>3481602.5600000005</v>
      </c>
      <c r="W39" s="333"/>
    </row>
    <row r="40" spans="1:23" ht="3" customHeight="1">
      <c r="A40" s="188"/>
      <c r="B40" s="18"/>
      <c r="C40" s="332"/>
      <c r="D40" s="332"/>
      <c r="G40" s="322"/>
      <c r="H40" s="322"/>
      <c r="I40" s="322"/>
      <c r="J40" s="322"/>
      <c r="K40" s="322"/>
      <c r="L40" s="322"/>
      <c r="M40" s="322"/>
      <c r="N40" s="322"/>
      <c r="O40" s="322"/>
      <c r="P40" s="410"/>
      <c r="Q40" s="459"/>
      <c r="R40" s="332"/>
      <c r="W40" s="188"/>
    </row>
    <row r="41" spans="1:23" ht="12.75" customHeight="1">
      <c r="A41" s="188"/>
      <c r="B41" s="16" t="s">
        <v>110</v>
      </c>
      <c r="C41" s="332"/>
      <c r="D41" s="332"/>
      <c r="G41" s="339"/>
      <c r="H41" s="322"/>
      <c r="I41" s="322"/>
      <c r="J41" s="322"/>
      <c r="K41" s="322"/>
      <c r="L41" s="322"/>
      <c r="M41" s="322"/>
      <c r="N41" s="322"/>
      <c r="O41" s="322"/>
      <c r="P41" s="332"/>
      <c r="Q41" s="459"/>
      <c r="R41" s="332"/>
      <c r="W41" s="188"/>
    </row>
    <row r="42" spans="1:23" s="338" customFormat="1" ht="12.5">
      <c r="A42" s="337" t="s">
        <v>111</v>
      </c>
      <c r="B42" s="18" t="s">
        <v>226</v>
      </c>
      <c r="C42" s="332">
        <v>1879.2100000000005</v>
      </c>
      <c r="D42" s="332">
        <v>-615.75999999999976</v>
      </c>
      <c r="E42" s="322">
        <v>-627.01</v>
      </c>
      <c r="F42" s="322"/>
      <c r="G42" s="322"/>
      <c r="H42" s="322"/>
      <c r="I42" s="322"/>
      <c r="J42" s="322"/>
      <c r="K42" s="322"/>
      <c r="L42" s="322"/>
      <c r="M42" s="322"/>
      <c r="N42" s="322"/>
      <c r="O42" s="322"/>
      <c r="P42" s="332"/>
      <c r="Q42" s="459">
        <f>SUM(E42:P42)</f>
        <v>-627.01</v>
      </c>
      <c r="R42" s="332">
        <f t="shared" si="0"/>
        <v>636.44000000000074</v>
      </c>
      <c r="W42" s="337"/>
    </row>
    <row r="43" spans="1:23" ht="13.5">
      <c r="A43" s="188"/>
      <c r="B43" s="18" t="s">
        <v>227</v>
      </c>
      <c r="C43" s="332">
        <v>-65632.03</v>
      </c>
      <c r="D43" s="332">
        <v>39940.289999999994</v>
      </c>
      <c r="E43" s="322">
        <v>768.47</v>
      </c>
      <c r="G43" s="322"/>
      <c r="H43" s="322"/>
      <c r="I43" s="322"/>
      <c r="J43" s="322"/>
      <c r="K43" s="322"/>
      <c r="L43" s="322"/>
      <c r="M43" s="322"/>
      <c r="N43" s="322"/>
      <c r="O43" s="322"/>
      <c r="P43" s="332"/>
      <c r="Q43" s="459">
        <f>SUM(E43:P43)</f>
        <v>768.47</v>
      </c>
      <c r="R43" s="332">
        <f t="shared" si="0"/>
        <v>-24923.270000000004</v>
      </c>
      <c r="W43" s="188"/>
    </row>
    <row r="44" spans="1:23" ht="12.5">
      <c r="A44" s="188" t="s">
        <v>112</v>
      </c>
      <c r="B44" s="18" t="s">
        <v>113</v>
      </c>
      <c r="C44" s="332">
        <v>0</v>
      </c>
      <c r="D44" s="332">
        <v>0</v>
      </c>
      <c r="E44" s="322">
        <v>4213.18</v>
      </c>
      <c r="G44" s="322"/>
      <c r="H44" s="322"/>
      <c r="I44" s="322"/>
      <c r="J44" s="322"/>
      <c r="K44" s="322"/>
      <c r="L44" s="322"/>
      <c r="M44" s="322"/>
      <c r="N44" s="322"/>
      <c r="O44" s="322"/>
      <c r="P44" s="332"/>
      <c r="Q44" s="459">
        <f>SUM(E44:P44)</f>
        <v>4213.18</v>
      </c>
      <c r="R44" s="332">
        <f t="shared" si="0"/>
        <v>4213.18</v>
      </c>
      <c r="W44" s="188"/>
    </row>
    <row r="45" spans="1:23" s="41" customFormat="1" ht="13">
      <c r="A45" s="333"/>
      <c r="B45" s="407" t="s">
        <v>114</v>
      </c>
      <c r="C45" s="408">
        <v>-63752.82</v>
      </c>
      <c r="D45" s="462">
        <v>39324.529999999992</v>
      </c>
      <c r="E45" s="457">
        <f t="shared" ref="E45" si="8">SUM(E42:E44)</f>
        <v>4354.6400000000003</v>
      </c>
      <c r="F45" s="409">
        <f t="shared" ref="F45:Q45" si="9">SUM(F42:F44)</f>
        <v>0</v>
      </c>
      <c r="G45" s="409">
        <f t="shared" si="9"/>
        <v>0</v>
      </c>
      <c r="H45" s="409">
        <f t="shared" si="9"/>
        <v>0</v>
      </c>
      <c r="I45" s="409">
        <f t="shared" si="9"/>
        <v>0</v>
      </c>
      <c r="J45" s="409">
        <f t="shared" si="9"/>
        <v>0</v>
      </c>
      <c r="K45" s="409">
        <f t="shared" si="9"/>
        <v>0</v>
      </c>
      <c r="L45" s="409">
        <f t="shared" si="9"/>
        <v>0</v>
      </c>
      <c r="M45" s="409">
        <f t="shared" si="9"/>
        <v>0</v>
      </c>
      <c r="N45" s="409">
        <f t="shared" si="9"/>
        <v>0</v>
      </c>
      <c r="O45" s="409">
        <f t="shared" si="9"/>
        <v>0</v>
      </c>
      <c r="P45" s="408">
        <f t="shared" si="9"/>
        <v>0</v>
      </c>
      <c r="Q45" s="471">
        <f t="shared" si="9"/>
        <v>4354.6400000000003</v>
      </c>
      <c r="R45" s="462">
        <f t="shared" si="0"/>
        <v>-20073.650000000009</v>
      </c>
      <c r="W45" s="333"/>
    </row>
    <row r="46" spans="1:23" ht="5.25" customHeight="1">
      <c r="A46" s="188"/>
      <c r="B46" s="18"/>
      <c r="C46" s="340"/>
      <c r="D46" s="340"/>
      <c r="E46" s="341"/>
      <c r="F46" s="341"/>
      <c r="G46" s="341"/>
      <c r="H46" s="341"/>
      <c r="I46" s="341"/>
      <c r="J46" s="341"/>
      <c r="K46" s="341"/>
      <c r="L46" s="341"/>
      <c r="M46" s="341"/>
      <c r="N46" s="341"/>
      <c r="O46" s="341"/>
      <c r="P46" s="410"/>
      <c r="Q46" s="459"/>
      <c r="R46" s="340"/>
      <c r="W46" s="188"/>
    </row>
    <row r="47" spans="1:23" ht="12.5">
      <c r="A47" s="188"/>
      <c r="B47" s="16" t="s">
        <v>115</v>
      </c>
      <c r="C47" s="332"/>
      <c r="D47" s="332"/>
      <c r="G47" s="322"/>
      <c r="H47" s="322"/>
      <c r="I47" s="322"/>
      <c r="J47" s="322"/>
      <c r="K47" s="322"/>
      <c r="L47" s="322"/>
      <c r="M47" s="322"/>
      <c r="N47" s="322"/>
      <c r="O47" s="322"/>
      <c r="P47" s="332"/>
      <c r="Q47" s="459"/>
      <c r="R47" s="332"/>
      <c r="W47" s="188"/>
    </row>
    <row r="48" spans="1:23" ht="12.5">
      <c r="A48" s="188" t="s">
        <v>116</v>
      </c>
      <c r="B48" s="18" t="s">
        <v>117</v>
      </c>
      <c r="C48" s="332">
        <v>32804.550000000003</v>
      </c>
      <c r="D48" s="332">
        <v>0</v>
      </c>
      <c r="E48" s="322">
        <v>100017.69</v>
      </c>
      <c r="G48" s="322"/>
      <c r="H48" s="322"/>
      <c r="I48" s="322"/>
      <c r="J48" s="322"/>
      <c r="K48" s="322"/>
      <c r="L48" s="322"/>
      <c r="M48" s="322"/>
      <c r="N48" s="322"/>
      <c r="O48" s="322"/>
      <c r="P48" s="332"/>
      <c r="Q48" s="459">
        <f>SUM(E48:P48)</f>
        <v>100017.69</v>
      </c>
      <c r="R48" s="332">
        <f t="shared" si="0"/>
        <v>132822.24</v>
      </c>
      <c r="W48" s="188"/>
    </row>
    <row r="49" spans="1:23" s="338" customFormat="1" ht="12.5">
      <c r="A49" s="337" t="s">
        <v>118</v>
      </c>
      <c r="B49" s="18" t="s">
        <v>119</v>
      </c>
      <c r="C49" s="332">
        <v>523395.26000000013</v>
      </c>
      <c r="D49" s="332">
        <v>-9937.93</v>
      </c>
      <c r="E49" s="322">
        <v>59204.18</v>
      </c>
      <c r="F49" s="322"/>
      <c r="G49" s="322"/>
      <c r="H49" s="322"/>
      <c r="I49" s="322"/>
      <c r="J49" s="322"/>
      <c r="K49" s="322"/>
      <c r="L49" s="322"/>
      <c r="M49" s="322"/>
      <c r="N49" s="322"/>
      <c r="O49" s="322"/>
      <c r="P49" s="332"/>
      <c r="Q49" s="459">
        <f>SUM(E49:P49)</f>
        <v>59204.18</v>
      </c>
      <c r="R49" s="332">
        <f t="shared" si="0"/>
        <v>572661.51000000013</v>
      </c>
      <c r="W49" s="337"/>
    </row>
    <row r="50" spans="1:23" ht="12.5">
      <c r="A50" s="188"/>
      <c r="B50" s="18" t="s">
        <v>120</v>
      </c>
      <c r="C50" s="332">
        <v>353821.80000000005</v>
      </c>
      <c r="D50" s="332">
        <v>0</v>
      </c>
      <c r="E50" s="322">
        <v>8261.2099999999991</v>
      </c>
      <c r="G50" s="322"/>
      <c r="H50" s="322"/>
      <c r="I50" s="322"/>
      <c r="J50" s="322"/>
      <c r="K50" s="322"/>
      <c r="L50" s="322"/>
      <c r="M50" s="322"/>
      <c r="N50" s="322"/>
      <c r="O50" s="322"/>
      <c r="P50" s="332"/>
      <c r="Q50" s="459">
        <f>SUM(E50:P50)</f>
        <v>8261.2099999999991</v>
      </c>
      <c r="R50" s="332">
        <f t="shared" si="0"/>
        <v>362083.01000000007</v>
      </c>
      <c r="W50" s="188"/>
    </row>
    <row r="51" spans="1:23" ht="12.5">
      <c r="A51" s="188"/>
      <c r="B51" s="18" t="s">
        <v>121</v>
      </c>
      <c r="C51" s="332">
        <v>35641.999999999993</v>
      </c>
      <c r="D51" s="332">
        <v>0</v>
      </c>
      <c r="E51" s="322">
        <v>49654.96</v>
      </c>
      <c r="G51" s="322"/>
      <c r="H51" s="322"/>
      <c r="I51" s="322"/>
      <c r="J51" s="322"/>
      <c r="K51" s="322"/>
      <c r="L51" s="322"/>
      <c r="M51" s="322"/>
      <c r="N51" s="322"/>
      <c r="O51" s="322"/>
      <c r="P51" s="332"/>
      <c r="Q51" s="459">
        <f>SUM(E51:P51)</f>
        <v>49654.96</v>
      </c>
      <c r="R51" s="332">
        <f t="shared" si="0"/>
        <v>85296.959999999992</v>
      </c>
      <c r="W51" s="188"/>
    </row>
    <row r="52" spans="1:23" s="41" customFormat="1" ht="13">
      <c r="A52" s="333"/>
      <c r="B52" s="407" t="s">
        <v>122</v>
      </c>
      <c r="C52" s="408">
        <v>945663.61000000022</v>
      </c>
      <c r="D52" s="462">
        <v>-9937.93</v>
      </c>
      <c r="E52" s="457">
        <f>SUM(E48:E51)</f>
        <v>217138.03999999998</v>
      </c>
      <c r="F52" s="409">
        <f>SUM(F48:F51)</f>
        <v>0</v>
      </c>
      <c r="G52" s="409">
        <f t="shared" ref="G52:Q52" si="10">SUM(G48:G51)</f>
        <v>0</v>
      </c>
      <c r="H52" s="409">
        <f t="shared" si="10"/>
        <v>0</v>
      </c>
      <c r="I52" s="409">
        <f t="shared" si="10"/>
        <v>0</v>
      </c>
      <c r="J52" s="409">
        <f t="shared" si="10"/>
        <v>0</v>
      </c>
      <c r="K52" s="409">
        <f t="shared" si="10"/>
        <v>0</v>
      </c>
      <c r="L52" s="409">
        <f t="shared" si="10"/>
        <v>0</v>
      </c>
      <c r="M52" s="409">
        <f t="shared" si="10"/>
        <v>0</v>
      </c>
      <c r="N52" s="409">
        <f t="shared" si="10"/>
        <v>0</v>
      </c>
      <c r="O52" s="409">
        <f t="shared" si="10"/>
        <v>0</v>
      </c>
      <c r="P52" s="408">
        <f t="shared" si="10"/>
        <v>0</v>
      </c>
      <c r="Q52" s="471">
        <f t="shared" si="10"/>
        <v>217138.03999999998</v>
      </c>
      <c r="R52" s="462">
        <f t="shared" si="0"/>
        <v>1152863.7200000002</v>
      </c>
      <c r="W52" s="333"/>
    </row>
    <row r="53" spans="1:23" ht="5.15" customHeight="1">
      <c r="A53" s="188"/>
      <c r="B53" s="412"/>
      <c r="C53" s="332"/>
      <c r="D53" s="332"/>
      <c r="G53" s="322"/>
      <c r="H53" s="322"/>
      <c r="I53" s="322"/>
      <c r="J53" s="322"/>
      <c r="K53" s="322"/>
      <c r="L53" s="322"/>
      <c r="M53" s="322"/>
      <c r="N53" s="322"/>
      <c r="O53" s="322"/>
      <c r="P53" s="410"/>
      <c r="Q53" s="459"/>
      <c r="R53" s="332"/>
      <c r="W53" s="188"/>
    </row>
    <row r="54" spans="1:23" ht="26.25" customHeight="1">
      <c r="A54" s="188"/>
      <c r="B54" s="16" t="s">
        <v>123</v>
      </c>
      <c r="C54" s="332"/>
      <c r="D54" s="332"/>
      <c r="G54" s="322"/>
      <c r="H54" s="322"/>
      <c r="I54" s="322"/>
      <c r="J54" s="322"/>
      <c r="K54" s="322"/>
      <c r="L54" s="322"/>
      <c r="M54" s="322"/>
      <c r="N54" s="322"/>
      <c r="O54" s="322"/>
      <c r="P54" s="332"/>
      <c r="Q54" s="459"/>
      <c r="R54" s="332"/>
      <c r="W54" s="188"/>
    </row>
    <row r="55" spans="1:23" ht="12.5">
      <c r="A55" s="188" t="s">
        <v>124</v>
      </c>
      <c r="B55" s="18" t="s">
        <v>228</v>
      </c>
      <c r="C55" s="332">
        <v>-10920.99</v>
      </c>
      <c r="D55" s="332">
        <v>0</v>
      </c>
      <c r="E55" s="322">
        <v>9360.76</v>
      </c>
      <c r="G55" s="322"/>
      <c r="H55" s="322"/>
      <c r="I55" s="322"/>
      <c r="J55" s="322"/>
      <c r="K55" s="322"/>
      <c r="L55" s="322"/>
      <c r="M55" s="322"/>
      <c r="N55" s="322"/>
      <c r="O55" s="322"/>
      <c r="P55" s="332"/>
      <c r="Q55" s="459">
        <f t="shared" ref="Q55:Q61" si="11">SUM(E55:P55)</f>
        <v>9360.76</v>
      </c>
      <c r="R55" s="332">
        <f t="shared" si="0"/>
        <v>-1560.2299999999996</v>
      </c>
      <c r="W55" s="188"/>
    </row>
    <row r="56" spans="1:23" ht="12.5">
      <c r="A56" s="188" t="s">
        <v>229</v>
      </c>
      <c r="B56" s="18" t="s">
        <v>230</v>
      </c>
      <c r="C56" s="332">
        <v>0</v>
      </c>
      <c r="D56" s="332">
        <v>0</v>
      </c>
      <c r="E56" s="322">
        <v>0</v>
      </c>
      <c r="G56" s="322"/>
      <c r="H56" s="322"/>
      <c r="I56" s="322"/>
      <c r="J56" s="322"/>
      <c r="K56" s="322"/>
      <c r="L56" s="322"/>
      <c r="M56" s="322"/>
      <c r="N56" s="322"/>
      <c r="O56" s="322"/>
      <c r="P56" s="332"/>
      <c r="Q56" s="459">
        <f t="shared" si="11"/>
        <v>0</v>
      </c>
      <c r="R56" s="332">
        <f t="shared" si="0"/>
        <v>0</v>
      </c>
      <c r="W56" s="188"/>
    </row>
    <row r="57" spans="1:23" ht="12.5">
      <c r="A57" s="188" t="s">
        <v>231</v>
      </c>
      <c r="B57" s="18" t="s">
        <v>232</v>
      </c>
      <c r="C57" s="332">
        <v>0</v>
      </c>
      <c r="D57" s="332">
        <v>0</v>
      </c>
      <c r="E57" s="322">
        <v>0</v>
      </c>
      <c r="G57" s="322"/>
      <c r="H57" s="322"/>
      <c r="I57" s="322"/>
      <c r="J57" s="322"/>
      <c r="K57" s="322"/>
      <c r="L57" s="322"/>
      <c r="M57" s="322"/>
      <c r="N57" s="322"/>
      <c r="O57" s="322"/>
      <c r="P57" s="332"/>
      <c r="Q57" s="459">
        <f t="shared" si="11"/>
        <v>0</v>
      </c>
      <c r="R57" s="332">
        <f t="shared" si="0"/>
        <v>0</v>
      </c>
      <c r="W57" s="188"/>
    </row>
    <row r="58" spans="1:23" ht="12.5">
      <c r="A58" s="188" t="s">
        <v>233</v>
      </c>
      <c r="B58" s="18" t="s">
        <v>234</v>
      </c>
      <c r="C58" s="332">
        <v>0</v>
      </c>
      <c r="D58" s="332">
        <v>0</v>
      </c>
      <c r="E58" s="322">
        <v>0</v>
      </c>
      <c r="G58" s="322"/>
      <c r="H58" s="322"/>
      <c r="I58" s="322"/>
      <c r="J58" s="322"/>
      <c r="K58" s="322"/>
      <c r="L58" s="322"/>
      <c r="M58" s="322"/>
      <c r="N58" s="322"/>
      <c r="O58" s="322"/>
      <c r="P58" s="332"/>
      <c r="Q58" s="459">
        <f t="shared" si="11"/>
        <v>0</v>
      </c>
      <c r="R58" s="332">
        <f t="shared" si="0"/>
        <v>0</v>
      </c>
      <c r="W58" s="188"/>
    </row>
    <row r="59" spans="1:23" ht="12.5">
      <c r="A59" s="188" t="s">
        <v>235</v>
      </c>
      <c r="B59" s="18" t="s">
        <v>236</v>
      </c>
      <c r="C59" s="332">
        <v>0</v>
      </c>
      <c r="D59" s="332">
        <v>0</v>
      </c>
      <c r="E59" s="322">
        <v>0</v>
      </c>
      <c r="G59" s="322"/>
      <c r="H59" s="322"/>
      <c r="I59" s="322"/>
      <c r="J59" s="322"/>
      <c r="K59" s="322"/>
      <c r="L59" s="322"/>
      <c r="M59" s="322"/>
      <c r="N59" s="322"/>
      <c r="O59" s="322"/>
      <c r="P59" s="332"/>
      <c r="Q59" s="459">
        <f t="shared" si="11"/>
        <v>0</v>
      </c>
      <c r="R59" s="332">
        <f t="shared" si="0"/>
        <v>0</v>
      </c>
      <c r="W59" s="188"/>
    </row>
    <row r="60" spans="1:23" ht="12.5">
      <c r="A60" s="188" t="s">
        <v>125</v>
      </c>
      <c r="B60" s="18" t="s">
        <v>237</v>
      </c>
      <c r="C60" s="332">
        <v>0</v>
      </c>
      <c r="D60" s="332">
        <v>0</v>
      </c>
      <c r="E60" s="322">
        <v>-8431.19</v>
      </c>
      <c r="G60" s="322"/>
      <c r="H60" s="322"/>
      <c r="I60" s="322"/>
      <c r="J60" s="322"/>
      <c r="K60" s="322"/>
      <c r="L60" s="322"/>
      <c r="M60" s="322"/>
      <c r="N60" s="322"/>
      <c r="O60" s="322"/>
      <c r="P60" s="332"/>
      <c r="Q60" s="459">
        <f t="shared" si="11"/>
        <v>-8431.19</v>
      </c>
      <c r="R60" s="332">
        <f t="shared" si="0"/>
        <v>-8431.19</v>
      </c>
      <c r="W60" s="188"/>
    </row>
    <row r="61" spans="1:23" ht="12.5">
      <c r="A61" s="188"/>
      <c r="B61" s="18" t="s">
        <v>238</v>
      </c>
      <c r="C61" s="332">
        <v>0</v>
      </c>
      <c r="D61" s="332">
        <v>0</v>
      </c>
      <c r="E61" s="322">
        <v>0</v>
      </c>
      <c r="G61" s="322"/>
      <c r="H61" s="322"/>
      <c r="I61" s="322"/>
      <c r="J61" s="322"/>
      <c r="K61" s="322"/>
      <c r="L61" s="322"/>
      <c r="M61" s="322"/>
      <c r="N61" s="322"/>
      <c r="O61" s="322"/>
      <c r="P61" s="332"/>
      <c r="Q61" s="459">
        <f t="shared" si="11"/>
        <v>0</v>
      </c>
      <c r="R61" s="332">
        <f t="shared" si="0"/>
        <v>0</v>
      </c>
      <c r="W61" s="188"/>
    </row>
    <row r="62" spans="1:23" s="42" customFormat="1" ht="13.4" customHeight="1">
      <c r="B62" s="407" t="s">
        <v>126</v>
      </c>
      <c r="C62" s="408">
        <v>-10920.99</v>
      </c>
      <c r="D62" s="462">
        <v>0</v>
      </c>
      <c r="E62" s="457">
        <f>SUM(E55:E61)</f>
        <v>929.56999999999971</v>
      </c>
      <c r="F62" s="409">
        <f>SUM(F55:F61)</f>
        <v>0</v>
      </c>
      <c r="G62" s="409">
        <f>SUM(G55:G61)</f>
        <v>0</v>
      </c>
      <c r="H62" s="409">
        <f t="shared" ref="H62:Q62" si="12">SUM(H55:H61)</f>
        <v>0</v>
      </c>
      <c r="I62" s="409">
        <f t="shared" si="12"/>
        <v>0</v>
      </c>
      <c r="J62" s="409">
        <f t="shared" si="12"/>
        <v>0</v>
      </c>
      <c r="K62" s="409">
        <f t="shared" si="12"/>
        <v>0</v>
      </c>
      <c r="L62" s="409">
        <f t="shared" si="12"/>
        <v>0</v>
      </c>
      <c r="M62" s="409">
        <f t="shared" si="12"/>
        <v>0</v>
      </c>
      <c r="N62" s="409">
        <f t="shared" si="12"/>
        <v>0</v>
      </c>
      <c r="O62" s="409">
        <f t="shared" si="12"/>
        <v>0</v>
      </c>
      <c r="P62" s="408">
        <f t="shared" si="12"/>
        <v>0</v>
      </c>
      <c r="Q62" s="471">
        <f t="shared" si="12"/>
        <v>929.56999999999971</v>
      </c>
      <c r="R62" s="462">
        <f t="shared" si="0"/>
        <v>-9991.42</v>
      </c>
    </row>
    <row r="63" spans="1:23" ht="3" customHeight="1">
      <c r="A63" s="188"/>
      <c r="B63" s="18"/>
      <c r="C63" s="332">
        <v>0</v>
      </c>
      <c r="D63" s="332"/>
      <c r="G63" s="322"/>
      <c r="H63" s="322"/>
      <c r="I63" s="322"/>
      <c r="J63" s="322"/>
      <c r="K63" s="322"/>
      <c r="L63" s="322"/>
      <c r="M63" s="322"/>
      <c r="N63" s="322"/>
      <c r="O63" s="322"/>
      <c r="P63" s="410"/>
      <c r="Q63" s="459"/>
      <c r="R63" s="332">
        <f t="shared" si="0"/>
        <v>0</v>
      </c>
      <c r="W63" s="188"/>
    </row>
    <row r="64" spans="1:23" ht="11.25" customHeight="1">
      <c r="A64" s="188"/>
      <c r="B64" s="16" t="s">
        <v>127</v>
      </c>
      <c r="C64" s="332"/>
      <c r="D64" s="332"/>
      <c r="G64" s="322"/>
      <c r="H64" s="322"/>
      <c r="I64" s="322"/>
      <c r="J64" s="322"/>
      <c r="K64" s="322"/>
      <c r="L64" s="322"/>
      <c r="M64" s="322"/>
      <c r="N64" s="322"/>
      <c r="O64" s="322"/>
      <c r="P64" s="332"/>
      <c r="Q64" s="459"/>
      <c r="R64" s="332">
        <f t="shared" si="0"/>
        <v>0</v>
      </c>
      <c r="W64" s="188"/>
    </row>
    <row r="65" spans="1:23" ht="11.25" customHeight="1">
      <c r="A65" s="188"/>
      <c r="B65" s="18" t="s">
        <v>269</v>
      </c>
      <c r="C65" s="332">
        <v>0</v>
      </c>
      <c r="D65" s="332">
        <v>0</v>
      </c>
      <c r="E65" s="322">
        <v>440.48</v>
      </c>
      <c r="G65" s="322"/>
      <c r="H65" s="322"/>
      <c r="I65" s="322"/>
      <c r="J65" s="322"/>
      <c r="K65" s="322"/>
      <c r="L65" s="322"/>
      <c r="M65" s="322"/>
      <c r="N65" s="322"/>
      <c r="O65" s="322"/>
      <c r="P65" s="332"/>
      <c r="Q65" s="459">
        <f t="shared" ref="Q65:Q66" si="13">SUM(E65:P65)</f>
        <v>440.48</v>
      </c>
      <c r="R65" s="332">
        <f t="shared" si="0"/>
        <v>440.48</v>
      </c>
      <c r="W65" s="188"/>
    </row>
    <row r="66" spans="1:23" ht="11.25" customHeight="1">
      <c r="A66" s="188"/>
      <c r="B66" s="18" t="s">
        <v>270</v>
      </c>
      <c r="C66" s="332">
        <v>0</v>
      </c>
      <c r="D66" s="332">
        <v>0</v>
      </c>
      <c r="E66" s="322">
        <v>9933.2900000000045</v>
      </c>
      <c r="G66" s="322"/>
      <c r="H66" s="322"/>
      <c r="I66" s="322"/>
      <c r="J66" s="322"/>
      <c r="K66" s="322"/>
      <c r="L66" s="322"/>
      <c r="M66" s="322"/>
      <c r="N66" s="322"/>
      <c r="O66" s="322"/>
      <c r="P66" s="332"/>
      <c r="Q66" s="459">
        <f t="shared" si="13"/>
        <v>9933.2900000000045</v>
      </c>
      <c r="R66" s="332">
        <f t="shared" si="0"/>
        <v>9933.2900000000045</v>
      </c>
      <c r="W66" s="188"/>
    </row>
    <row r="67" spans="1:23" ht="12.5">
      <c r="A67" s="411" t="s">
        <v>107</v>
      </c>
      <c r="B67" s="18" t="s">
        <v>239</v>
      </c>
      <c r="C67" s="332">
        <v>-70325.69</v>
      </c>
      <c r="D67" s="332">
        <v>0</v>
      </c>
      <c r="E67" s="322">
        <v>0</v>
      </c>
      <c r="G67" s="322"/>
      <c r="H67" s="322"/>
      <c r="I67" s="322"/>
      <c r="J67" s="322"/>
      <c r="K67" s="322"/>
      <c r="L67" s="322"/>
      <c r="M67" s="322"/>
      <c r="N67" s="322"/>
      <c r="O67" s="322"/>
      <c r="P67" s="332"/>
      <c r="Q67" s="459">
        <f>SUM(E67:P67)</f>
        <v>0</v>
      </c>
      <c r="R67" s="332">
        <f t="shared" si="0"/>
        <v>-70325.69</v>
      </c>
      <c r="W67" s="188"/>
    </row>
    <row r="68" spans="1:23" ht="12.5">
      <c r="A68" s="188" t="s">
        <v>128</v>
      </c>
      <c r="B68" s="18" t="s">
        <v>129</v>
      </c>
      <c r="C68" s="332">
        <v>33826.69</v>
      </c>
      <c r="D68" s="332">
        <v>13563.710000000001</v>
      </c>
      <c r="E68" s="322">
        <v>15369.09</v>
      </c>
      <c r="G68" s="322"/>
      <c r="H68" s="322"/>
      <c r="I68" s="322"/>
      <c r="J68" s="322"/>
      <c r="K68" s="322"/>
      <c r="L68" s="322"/>
      <c r="M68" s="322"/>
      <c r="N68" s="322"/>
      <c r="O68" s="322"/>
      <c r="P68" s="335"/>
      <c r="Q68" s="459">
        <f>SUM(E68:P68)</f>
        <v>15369.09</v>
      </c>
      <c r="R68" s="332">
        <f t="shared" si="0"/>
        <v>62759.490000000005</v>
      </c>
      <c r="W68" s="188"/>
    </row>
    <row r="69" spans="1:23" s="41" customFormat="1" ht="13">
      <c r="A69" s="333"/>
      <c r="B69" s="407" t="s">
        <v>130</v>
      </c>
      <c r="C69" s="408">
        <v>-36499</v>
      </c>
      <c r="D69" s="462">
        <v>13563.710000000001</v>
      </c>
      <c r="E69" s="457">
        <f>SUM(E65:E68)</f>
        <v>25742.860000000004</v>
      </c>
      <c r="F69" s="409">
        <f t="shared" ref="F69:P69" si="14">SUM(F67:F68)</f>
        <v>0</v>
      </c>
      <c r="G69" s="409">
        <f t="shared" si="14"/>
        <v>0</v>
      </c>
      <c r="H69" s="409">
        <f t="shared" si="14"/>
        <v>0</v>
      </c>
      <c r="I69" s="409">
        <f t="shared" si="14"/>
        <v>0</v>
      </c>
      <c r="J69" s="409">
        <f t="shared" si="14"/>
        <v>0</v>
      </c>
      <c r="K69" s="409">
        <f t="shared" si="14"/>
        <v>0</v>
      </c>
      <c r="L69" s="409">
        <f t="shared" si="14"/>
        <v>0</v>
      </c>
      <c r="M69" s="409">
        <f t="shared" si="14"/>
        <v>0</v>
      </c>
      <c r="N69" s="409">
        <f t="shared" si="14"/>
        <v>0</v>
      </c>
      <c r="O69" s="409">
        <f t="shared" si="14"/>
        <v>0</v>
      </c>
      <c r="P69" s="409">
        <f t="shared" si="14"/>
        <v>0</v>
      </c>
      <c r="Q69" s="471">
        <f>SUM(Q65:Q68)</f>
        <v>25742.860000000004</v>
      </c>
      <c r="R69" s="462">
        <f t="shared" si="0"/>
        <v>2807.5700000000033</v>
      </c>
      <c r="W69" s="333"/>
    </row>
    <row r="70" spans="1:23" s="7" customFormat="1" ht="7.5" customHeight="1" thickBot="1">
      <c r="B70" s="12"/>
      <c r="C70" s="413"/>
      <c r="D70" s="463"/>
      <c r="E70" s="458"/>
      <c r="F70" s="414"/>
      <c r="G70" s="322"/>
      <c r="H70" s="322"/>
      <c r="I70" s="322"/>
      <c r="J70" s="322"/>
      <c r="K70" s="322"/>
      <c r="L70" s="322"/>
      <c r="M70" s="322"/>
      <c r="N70" s="322"/>
      <c r="O70" s="322"/>
      <c r="P70" s="332"/>
      <c r="Q70" s="474"/>
      <c r="R70" s="463"/>
    </row>
    <row r="71" spans="1:23" s="42" customFormat="1" ht="15" customHeight="1" thickBot="1">
      <c r="B71" s="342" t="s">
        <v>240</v>
      </c>
      <c r="C71" s="343">
        <v>5491766.0300000003</v>
      </c>
      <c r="D71" s="343">
        <v>1308015.56</v>
      </c>
      <c r="E71" s="344">
        <f t="shared" ref="E71" si="15">E9+E17+E21+E26+E34+E39+E45+E52+E62+E69</f>
        <v>600254.39999999991</v>
      </c>
      <c r="F71" s="344">
        <f t="shared" ref="F71:Q71" si="16">F9+F17+F21+F26+F34+F39+F45+F52+F62+F69</f>
        <v>0</v>
      </c>
      <c r="G71" s="344">
        <f t="shared" si="16"/>
        <v>0</v>
      </c>
      <c r="H71" s="344">
        <f t="shared" si="16"/>
        <v>0</v>
      </c>
      <c r="I71" s="344">
        <f t="shared" si="16"/>
        <v>0</v>
      </c>
      <c r="J71" s="344">
        <f t="shared" si="16"/>
        <v>0</v>
      </c>
      <c r="K71" s="344">
        <f t="shared" si="16"/>
        <v>0</v>
      </c>
      <c r="L71" s="344">
        <f t="shared" si="16"/>
        <v>0</v>
      </c>
      <c r="M71" s="344">
        <f t="shared" si="16"/>
        <v>0</v>
      </c>
      <c r="N71" s="344">
        <f t="shared" si="16"/>
        <v>0</v>
      </c>
      <c r="O71" s="344">
        <f t="shared" si="16"/>
        <v>0</v>
      </c>
      <c r="P71" s="344">
        <f t="shared" si="16"/>
        <v>0</v>
      </c>
      <c r="Q71" s="345">
        <f t="shared" si="16"/>
        <v>600254.39999999991</v>
      </c>
      <c r="R71" s="343">
        <f t="shared" si="0"/>
        <v>7400035.9900000002</v>
      </c>
    </row>
    <row r="72" spans="1:23" ht="8.25" hidden="1" customHeight="1" thickBot="1">
      <c r="B72" s="29"/>
      <c r="C72" s="346"/>
      <c r="D72" s="346"/>
      <c r="G72" s="322"/>
      <c r="H72" s="322"/>
      <c r="I72" s="322"/>
      <c r="J72" s="322"/>
      <c r="K72" s="322"/>
      <c r="L72" s="322"/>
      <c r="M72" s="322"/>
      <c r="N72" s="322"/>
      <c r="O72" s="322"/>
      <c r="P72" s="322"/>
      <c r="Q72" s="322"/>
      <c r="R72" s="322"/>
    </row>
    <row r="73" spans="1:23" ht="23.5" hidden="1" thickBot="1">
      <c r="B73" s="134" t="s">
        <v>241</v>
      </c>
      <c r="C73" s="347"/>
      <c r="D73" s="347"/>
      <c r="E73" s="348">
        <v>0</v>
      </c>
      <c r="G73" s="322"/>
      <c r="H73" s="322"/>
      <c r="I73" s="322"/>
      <c r="J73" s="322"/>
      <c r="K73" s="322"/>
      <c r="P73" s="322"/>
      <c r="Q73" s="322"/>
      <c r="R73" s="322"/>
    </row>
    <row r="74" spans="1:23" s="7" customFormat="1" ht="6.65" customHeight="1">
      <c r="B74" s="113"/>
      <c r="C74" s="346"/>
      <c r="D74" s="346"/>
      <c r="E74" s="322"/>
      <c r="F74" s="322"/>
      <c r="G74" s="322"/>
      <c r="H74" s="322"/>
      <c r="I74" s="322"/>
      <c r="J74" s="322"/>
      <c r="K74" s="322"/>
      <c r="L74" s="322"/>
      <c r="M74" s="322"/>
      <c r="N74" s="322"/>
      <c r="O74" s="322"/>
      <c r="P74" s="322"/>
      <c r="Q74" s="322"/>
      <c r="R74" s="322"/>
    </row>
    <row r="75" spans="1:23">
      <c r="B75" s="793" t="s">
        <v>186</v>
      </c>
      <c r="C75" s="793"/>
      <c r="D75" s="793"/>
      <c r="E75" s="799"/>
      <c r="F75" s="799"/>
      <c r="G75" s="799"/>
      <c r="H75" s="799"/>
      <c r="I75" s="799"/>
      <c r="J75" s="799"/>
      <c r="K75" s="799"/>
      <c r="L75" s="799"/>
      <c r="M75" s="799"/>
      <c r="N75" s="799"/>
      <c r="O75" s="799"/>
      <c r="P75" s="799"/>
      <c r="Q75" s="799"/>
      <c r="S75" s="350"/>
    </row>
    <row r="76" spans="1:23" s="135" customFormat="1" ht="15" customHeight="1">
      <c r="B76" s="800" t="s">
        <v>273</v>
      </c>
      <c r="C76" s="800"/>
      <c r="D76" s="800"/>
      <c r="E76" s="801"/>
      <c r="F76" s="801"/>
      <c r="G76" s="801"/>
      <c r="H76" s="801"/>
      <c r="I76" s="801"/>
      <c r="J76" s="801"/>
      <c r="K76" s="801"/>
      <c r="L76" s="801"/>
      <c r="M76" s="801"/>
      <c r="N76" s="801"/>
      <c r="O76" s="801"/>
      <c r="P76" s="801"/>
      <c r="Q76" s="801"/>
      <c r="R76" s="802"/>
    </row>
    <row r="77" spans="1:23" s="449" customFormat="1" ht="24" customHeight="1">
      <c r="B77" s="803"/>
      <c r="C77" s="803"/>
      <c r="D77" s="803"/>
      <c r="E77" s="804"/>
      <c r="F77" s="804"/>
      <c r="G77" s="804"/>
      <c r="H77" s="804"/>
      <c r="I77" s="804"/>
      <c r="J77" s="804"/>
      <c r="K77" s="804"/>
      <c r="L77" s="804"/>
      <c r="M77" s="804"/>
      <c r="N77" s="804"/>
      <c r="O77" s="804"/>
      <c r="P77" s="804"/>
      <c r="Q77" s="804"/>
      <c r="R77" s="805"/>
    </row>
    <row r="78" spans="1:23">
      <c r="B78" s="793"/>
      <c r="C78" s="793"/>
      <c r="D78" s="793"/>
      <c r="E78" s="793"/>
      <c r="F78" s="793"/>
      <c r="G78" s="793"/>
      <c r="H78" s="793"/>
      <c r="I78" s="793"/>
      <c r="J78" s="793"/>
      <c r="K78" s="793"/>
      <c r="L78" s="793"/>
      <c r="M78" s="793"/>
      <c r="N78" s="793"/>
      <c r="O78" s="793"/>
      <c r="P78" s="793"/>
      <c r="Q78" s="793"/>
      <c r="R78" s="322"/>
    </row>
    <row r="79" spans="1:23">
      <c r="B79" s="793"/>
      <c r="C79" s="793"/>
      <c r="D79" s="793"/>
      <c r="E79" s="793"/>
      <c r="F79" s="793"/>
      <c r="G79" s="793"/>
      <c r="H79" s="793"/>
      <c r="I79" s="793"/>
      <c r="J79" s="793"/>
      <c r="K79" s="793"/>
      <c r="L79" s="793"/>
      <c r="M79" s="793"/>
      <c r="N79" s="793"/>
      <c r="O79" s="793"/>
      <c r="P79" s="793"/>
      <c r="Q79" s="793"/>
    </row>
    <row r="80" spans="1:23">
      <c r="B80" s="806"/>
      <c r="C80" s="793"/>
      <c r="D80" s="793"/>
      <c r="E80" s="793"/>
      <c r="F80" s="793"/>
      <c r="G80" s="793"/>
      <c r="H80" s="793"/>
      <c r="I80" s="793"/>
      <c r="J80" s="793"/>
      <c r="K80" s="793"/>
      <c r="L80" s="793"/>
      <c r="M80" s="793"/>
      <c r="N80" s="793"/>
      <c r="O80" s="793"/>
      <c r="P80" s="793"/>
      <c r="Q80" s="793"/>
    </row>
    <row r="81" spans="1:17">
      <c r="B81" s="793"/>
      <c r="C81" s="793"/>
      <c r="D81" s="793"/>
      <c r="E81" s="793"/>
      <c r="F81" s="793"/>
      <c r="G81" s="793"/>
      <c r="H81" s="793"/>
      <c r="I81" s="793"/>
      <c r="J81" s="793"/>
      <c r="K81" s="793"/>
      <c r="L81" s="793"/>
      <c r="M81" s="793"/>
      <c r="N81" s="793"/>
      <c r="O81" s="793"/>
      <c r="P81" s="793"/>
      <c r="Q81" s="793"/>
    </row>
    <row r="82" spans="1:17">
      <c r="B82" s="793"/>
      <c r="C82" s="793"/>
      <c r="D82" s="793"/>
      <c r="E82" s="793"/>
      <c r="F82" s="793"/>
      <c r="G82" s="793"/>
      <c r="H82" s="793"/>
      <c r="I82" s="793"/>
      <c r="J82" s="793"/>
      <c r="K82" s="793"/>
      <c r="L82" s="793"/>
      <c r="M82" s="793"/>
      <c r="N82" s="793"/>
      <c r="O82" s="793"/>
      <c r="P82" s="793"/>
      <c r="Q82" s="793"/>
    </row>
    <row r="83" spans="1:17">
      <c r="B83" s="793"/>
      <c r="C83" s="793"/>
      <c r="D83" s="793"/>
      <c r="E83" s="793"/>
      <c r="F83" s="793"/>
      <c r="G83" s="793"/>
      <c r="H83" s="793"/>
      <c r="I83" s="793"/>
      <c r="J83" s="793"/>
      <c r="K83" s="793"/>
      <c r="L83" s="793"/>
      <c r="M83" s="793"/>
      <c r="N83" s="793"/>
      <c r="O83" s="793"/>
      <c r="P83" s="793"/>
      <c r="Q83" s="793"/>
    </row>
    <row r="84" spans="1:17">
      <c r="A84" s="793"/>
      <c r="B84" s="793"/>
      <c r="C84" s="793"/>
      <c r="D84" s="793"/>
      <c r="E84" s="793"/>
      <c r="F84" s="793"/>
      <c r="G84" s="793"/>
      <c r="H84" s="793"/>
      <c r="I84" s="793"/>
      <c r="J84" s="793"/>
      <c r="K84" s="793"/>
      <c r="L84" s="793"/>
      <c r="M84" s="793"/>
      <c r="N84" s="793"/>
      <c r="O84" s="793"/>
      <c r="P84" s="793"/>
    </row>
  </sheetData>
  <mergeCells count="10">
    <mergeCell ref="B81:Q81"/>
    <mergeCell ref="B82:Q82"/>
    <mergeCell ref="B83:Q83"/>
    <mergeCell ref="A84:P84"/>
    <mergeCell ref="B75:Q75"/>
    <mergeCell ref="B76:R76"/>
    <mergeCell ref="B77:R77"/>
    <mergeCell ref="B78:Q78"/>
    <mergeCell ref="B79:Q79"/>
    <mergeCell ref="B80:Q80"/>
  </mergeCells>
  <printOptions horizontalCentered="1"/>
  <pageMargins left="0" right="0" top="1.0636363636363599" bottom="0.25" header="0.13" footer="0.1"/>
  <pageSetup scale="58" orientation="landscape" r:id="rId1"/>
  <headerFooter>
    <oddHeader>&amp;C&amp;"Arial,Bold"&amp;K000000Table I-3b
Pacific Gas and Electric Company 
Demand Response Programs and Activities
Carry-Over Expenditures and Funding
2017</oddHeader>
    <oddFooter>&amp;L&amp;F&amp;CPage 7b of 11&amp;R&amp;A</oddFoot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V18"/>
  <sheetViews>
    <sheetView view="pageLayout" zoomScale="85" zoomScaleNormal="100" zoomScalePageLayoutView="85" workbookViewId="0">
      <selection activeCell="O28" sqref="O28"/>
    </sheetView>
  </sheetViews>
  <sheetFormatPr defaultColWidth="3.453125" defaultRowHeight="12.5"/>
  <cols>
    <col min="1" max="1" width="11.26953125" style="387" customWidth="1"/>
    <col min="2" max="2" width="36.1796875" style="95" customWidth="1"/>
    <col min="3" max="3" width="11.1796875" style="386" customWidth="1"/>
    <col min="4" max="4" width="31.81640625" style="302" customWidth="1"/>
    <col min="5" max="5" width="10" style="123" customWidth="1"/>
    <col min="6" max="6" width="8.1796875" style="127" customWidth="1"/>
    <col min="7" max="7" width="9.81640625" style="387" customWidth="1"/>
    <col min="8" max="8" width="11.81640625" style="387" customWidth="1"/>
    <col min="9" max="9" width="7.81640625" style="156" customWidth="1"/>
    <col min="10" max="10" width="8.54296875" style="123" customWidth="1"/>
    <col min="11" max="11" width="8.81640625" style="123" customWidth="1"/>
    <col min="12" max="12" width="8.453125" style="94" customWidth="1"/>
    <col min="13" max="13" width="12.453125" style="122" customWidth="1"/>
    <col min="14" max="16384" width="3.453125" style="122"/>
  </cols>
  <sheetData>
    <row r="1" spans="1:16376" s="158" customFormat="1" ht="55.5" customHeight="1">
      <c r="A1" s="526" t="s">
        <v>132</v>
      </c>
      <c r="B1" s="527" t="s">
        <v>133</v>
      </c>
      <c r="C1" s="528" t="s">
        <v>134</v>
      </c>
      <c r="D1" s="529" t="s">
        <v>206</v>
      </c>
      <c r="E1" s="526" t="s">
        <v>208</v>
      </c>
      <c r="F1" s="526" t="s">
        <v>135</v>
      </c>
      <c r="G1" s="530" t="s">
        <v>136</v>
      </c>
      <c r="H1" s="527" t="s">
        <v>137</v>
      </c>
      <c r="I1" s="531" t="s">
        <v>138</v>
      </c>
      <c r="J1" s="532" t="s">
        <v>139</v>
      </c>
      <c r="K1" s="532" t="s">
        <v>140</v>
      </c>
      <c r="L1" s="533" t="s">
        <v>141</v>
      </c>
      <c r="M1" s="529" t="s">
        <v>212</v>
      </c>
    </row>
    <row r="2" spans="1:16376" s="158" customFormat="1" ht="13">
      <c r="A2" s="808" t="s">
        <v>2</v>
      </c>
      <c r="B2" s="809"/>
      <c r="C2" s="809"/>
      <c r="D2" s="809"/>
      <c r="E2" s="809"/>
      <c r="F2" s="809"/>
      <c r="G2" s="809"/>
      <c r="H2" s="809"/>
      <c r="I2" s="809"/>
      <c r="J2" s="809"/>
      <c r="K2" s="809"/>
      <c r="L2" s="809"/>
      <c r="M2" s="810"/>
    </row>
    <row r="3" spans="1:16376" s="159" customFormat="1" ht="14.15" customHeight="1">
      <c r="A3" s="811" t="s">
        <v>78</v>
      </c>
      <c r="B3" s="812"/>
      <c r="C3" s="812"/>
      <c r="D3" s="812"/>
      <c r="E3" s="812"/>
      <c r="F3" s="812"/>
      <c r="G3" s="812"/>
      <c r="H3" s="812"/>
      <c r="I3" s="812"/>
      <c r="J3" s="812"/>
      <c r="K3" s="812"/>
      <c r="L3" s="812"/>
      <c r="M3" s="813"/>
    </row>
    <row r="4" spans="1:16376" ht="13">
      <c r="A4" s="534"/>
      <c r="B4" s="548" t="s">
        <v>204</v>
      </c>
      <c r="C4" s="548"/>
      <c r="D4" s="548"/>
      <c r="E4" s="548"/>
      <c r="F4" s="549"/>
      <c r="G4" s="550"/>
      <c r="H4" s="548"/>
      <c r="I4" s="551"/>
      <c r="J4" s="552"/>
      <c r="K4" s="552"/>
      <c r="L4" s="442"/>
      <c r="M4" s="443"/>
    </row>
    <row r="5" spans="1:16376" s="159" customFormat="1" ht="26">
      <c r="A5" s="444"/>
      <c r="B5" s="556" t="s">
        <v>207</v>
      </c>
      <c r="C5" s="557"/>
      <c r="D5" s="553"/>
      <c r="E5" s="558"/>
      <c r="F5" s="559"/>
      <c r="G5" s="553"/>
      <c r="H5" s="553"/>
      <c r="I5" s="560"/>
      <c r="J5" s="560"/>
      <c r="K5" s="554"/>
      <c r="L5" s="561"/>
      <c r="M5" s="555"/>
    </row>
    <row r="6" spans="1:16376" s="159" customFormat="1" ht="14.15" customHeight="1">
      <c r="A6" s="811" t="s">
        <v>84</v>
      </c>
      <c r="B6" s="812"/>
      <c r="C6" s="812"/>
      <c r="D6" s="812"/>
      <c r="E6" s="812"/>
      <c r="F6" s="812"/>
      <c r="G6" s="812"/>
      <c r="H6" s="812"/>
      <c r="I6" s="812"/>
      <c r="J6" s="812"/>
      <c r="K6" s="812"/>
      <c r="L6" s="812"/>
      <c r="M6" s="813"/>
    </row>
    <row r="7" spans="1:16376" s="157" customFormat="1" ht="14.5">
      <c r="A7" s="535"/>
      <c r="B7" s="724" t="s">
        <v>325</v>
      </c>
      <c r="C7" s="725" t="s">
        <v>18</v>
      </c>
      <c r="D7" s="725" t="s">
        <v>18</v>
      </c>
      <c r="E7" s="725" t="s">
        <v>18</v>
      </c>
      <c r="F7" s="725" t="s">
        <v>18</v>
      </c>
      <c r="G7" s="725" t="s">
        <v>18</v>
      </c>
      <c r="H7" s="725" t="s">
        <v>18</v>
      </c>
      <c r="I7" s="725" t="s">
        <v>18</v>
      </c>
      <c r="J7" s="725" t="s">
        <v>18</v>
      </c>
      <c r="K7" s="725" t="s">
        <v>18</v>
      </c>
      <c r="L7" s="725" t="s">
        <v>18</v>
      </c>
      <c r="M7" s="725" t="s">
        <v>18</v>
      </c>
    </row>
    <row r="8" spans="1:16376" s="157" customFormat="1" ht="13">
      <c r="A8" s="535"/>
      <c r="B8" s="308" t="s">
        <v>205</v>
      </c>
      <c r="C8" s="306"/>
      <c r="D8" s="316"/>
      <c r="E8" s="320"/>
      <c r="F8" s="303"/>
      <c r="G8" s="303"/>
      <c r="H8" s="309"/>
      <c r="I8" s="304"/>
      <c r="J8" s="307"/>
      <c r="K8" s="307"/>
      <c r="L8" s="305"/>
      <c r="M8" s="441"/>
    </row>
    <row r="9" spans="1:16376" s="157" customFormat="1" ht="13">
      <c r="A9" s="536"/>
      <c r="B9" s="537" t="s">
        <v>294</v>
      </c>
      <c r="C9" s="538"/>
      <c r="D9" s="316"/>
      <c r="E9" s="539"/>
      <c r="F9" s="540"/>
      <c r="G9" s="540"/>
      <c r="H9" s="541"/>
      <c r="I9" s="542"/>
      <c r="J9" s="543"/>
      <c r="K9" s="543"/>
      <c r="L9" s="544"/>
      <c r="M9" s="441"/>
    </row>
    <row r="10" spans="1:16376" s="157" customFormat="1" ht="13">
      <c r="A10" s="536"/>
      <c r="B10" s="537" t="s">
        <v>142</v>
      </c>
      <c r="C10" s="538"/>
      <c r="D10" s="316"/>
      <c r="E10" s="539"/>
      <c r="F10" s="540"/>
      <c r="G10" s="540"/>
      <c r="H10" s="541"/>
      <c r="I10" s="542"/>
      <c r="J10" s="543"/>
      <c r="K10" s="543"/>
      <c r="L10" s="544"/>
      <c r="M10" s="441"/>
    </row>
    <row r="11" spans="1:16376" s="157" customFormat="1" ht="13">
      <c r="A11" s="545"/>
      <c r="B11" s="547" t="s">
        <v>295</v>
      </c>
      <c r="C11" s="538"/>
      <c r="D11" s="316"/>
      <c r="E11" s="539"/>
      <c r="F11" s="540"/>
      <c r="G11" s="540"/>
      <c r="H11" s="541"/>
      <c r="I11" s="542"/>
      <c r="J11" s="543"/>
      <c r="K11" s="543"/>
      <c r="L11" s="544"/>
      <c r="M11" s="441"/>
    </row>
    <row r="12" spans="1:16376" s="159" customFormat="1" ht="14.15" customHeight="1">
      <c r="A12" s="811" t="s">
        <v>296</v>
      </c>
      <c r="B12" s="812"/>
      <c r="C12" s="812"/>
      <c r="D12" s="812"/>
      <c r="E12" s="812"/>
      <c r="F12" s="812"/>
      <c r="G12" s="812"/>
      <c r="H12" s="812"/>
      <c r="I12" s="812"/>
      <c r="J12" s="812"/>
      <c r="K12" s="812"/>
      <c r="L12" s="812"/>
      <c r="M12" s="813"/>
    </row>
    <row r="13" spans="1:16376" s="157" customFormat="1" ht="14.5">
      <c r="A13" s="546"/>
      <c r="B13" s="563" t="s">
        <v>326</v>
      </c>
      <c r="C13" s="725" t="s">
        <v>18</v>
      </c>
      <c r="D13" s="725" t="s">
        <v>18</v>
      </c>
      <c r="E13" s="725" t="s">
        <v>18</v>
      </c>
      <c r="F13" s="725" t="s">
        <v>18</v>
      </c>
      <c r="G13" s="725" t="s">
        <v>18</v>
      </c>
      <c r="H13" s="725" t="s">
        <v>18</v>
      </c>
      <c r="I13" s="725" t="s">
        <v>18</v>
      </c>
      <c r="J13" s="725" t="s">
        <v>18</v>
      </c>
      <c r="K13" s="725" t="s">
        <v>18</v>
      </c>
      <c r="L13" s="725" t="s">
        <v>18</v>
      </c>
      <c r="M13" s="725" t="s">
        <v>18</v>
      </c>
    </row>
    <row r="14" spans="1:16376" s="125" customFormat="1" ht="22.5" customHeight="1">
      <c r="A14" s="807" t="s">
        <v>261</v>
      </c>
      <c r="B14" s="814"/>
      <c r="C14" s="814"/>
      <c r="D14" s="814"/>
      <c r="E14" s="814"/>
      <c r="F14" s="814"/>
      <c r="G14" s="814"/>
      <c r="H14" s="814"/>
      <c r="I14" s="814"/>
      <c r="J14" s="814"/>
      <c r="K14" s="814"/>
      <c r="L14" s="814"/>
      <c r="M14" s="81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4"/>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124"/>
      <c r="NJ14" s="124"/>
      <c r="NK14" s="124"/>
      <c r="NL14" s="124"/>
      <c r="NM14" s="124"/>
      <c r="NN14" s="124"/>
      <c r="NO14" s="124"/>
      <c r="NP14" s="124"/>
      <c r="NQ14" s="124"/>
      <c r="NR14" s="124"/>
      <c r="NS14" s="124"/>
      <c r="NT14" s="124"/>
      <c r="NU14" s="124"/>
      <c r="NV14" s="124"/>
      <c r="NW14" s="124"/>
      <c r="NX14" s="124"/>
      <c r="NY14" s="124"/>
      <c r="NZ14" s="124"/>
      <c r="OA14" s="124"/>
      <c r="OB14" s="124"/>
      <c r="OC14" s="124"/>
      <c r="OD14" s="124"/>
      <c r="OE14" s="124"/>
      <c r="OF14" s="124"/>
      <c r="OG14" s="124"/>
      <c r="OH14" s="124"/>
      <c r="OI14" s="124"/>
      <c r="OJ14" s="124"/>
      <c r="OK14" s="124"/>
      <c r="OL14" s="124"/>
      <c r="OM14" s="124"/>
      <c r="ON14" s="124"/>
      <c r="OO14" s="124"/>
      <c r="OP14" s="124"/>
      <c r="OQ14" s="124"/>
      <c r="OR14" s="124"/>
      <c r="OS14" s="124"/>
      <c r="OT14" s="124"/>
      <c r="OU14" s="124"/>
      <c r="OV14" s="124"/>
      <c r="OW14" s="124"/>
      <c r="OX14" s="124"/>
      <c r="OY14" s="124"/>
      <c r="OZ14" s="124"/>
      <c r="PA14" s="124"/>
      <c r="PB14" s="124"/>
      <c r="PC14" s="124"/>
      <c r="PD14" s="124"/>
      <c r="PE14" s="124"/>
      <c r="PF14" s="124"/>
      <c r="PG14" s="124"/>
      <c r="PH14" s="124"/>
      <c r="PI14" s="124"/>
      <c r="PJ14" s="124"/>
      <c r="PK14" s="124"/>
      <c r="PL14" s="124"/>
      <c r="PM14" s="124"/>
      <c r="PN14" s="124"/>
      <c r="PO14" s="124"/>
      <c r="PP14" s="124"/>
      <c r="PQ14" s="124"/>
      <c r="PR14" s="124"/>
      <c r="PS14" s="124"/>
      <c r="PT14" s="124"/>
      <c r="PU14" s="124"/>
      <c r="PV14" s="124"/>
      <c r="PW14" s="124"/>
      <c r="PX14" s="124"/>
      <c r="PY14" s="124"/>
      <c r="PZ14" s="124"/>
      <c r="QA14" s="124"/>
      <c r="QB14" s="124"/>
      <c r="QC14" s="124"/>
      <c r="QD14" s="124"/>
      <c r="QE14" s="124"/>
      <c r="QF14" s="124"/>
      <c r="QG14" s="124"/>
      <c r="QH14" s="124"/>
      <c r="QI14" s="124"/>
      <c r="QJ14" s="124"/>
      <c r="QK14" s="124"/>
      <c r="QL14" s="124"/>
      <c r="QM14" s="124"/>
      <c r="QN14" s="124"/>
      <c r="QO14" s="124"/>
      <c r="QP14" s="124"/>
      <c r="QQ14" s="124"/>
      <c r="QR14" s="124"/>
      <c r="QS14" s="124"/>
      <c r="QT14" s="124"/>
      <c r="QU14" s="124"/>
      <c r="QV14" s="124"/>
      <c r="QW14" s="124"/>
      <c r="QX14" s="124"/>
      <c r="QY14" s="124"/>
      <c r="QZ14" s="124"/>
      <c r="RA14" s="124"/>
      <c r="RB14" s="124"/>
      <c r="RC14" s="124"/>
      <c r="RD14" s="124"/>
      <c r="RE14" s="124"/>
      <c r="RF14" s="124"/>
      <c r="RG14" s="124"/>
      <c r="RH14" s="124"/>
      <c r="RI14" s="124"/>
      <c r="RJ14" s="124"/>
      <c r="RK14" s="124"/>
      <c r="RL14" s="124"/>
      <c r="RM14" s="124"/>
      <c r="RN14" s="124"/>
      <c r="RO14" s="124"/>
      <c r="RP14" s="124"/>
      <c r="RQ14" s="124"/>
      <c r="RR14" s="124"/>
      <c r="RS14" s="124"/>
      <c r="RT14" s="124"/>
      <c r="RU14" s="124"/>
      <c r="RV14" s="124"/>
      <c r="RW14" s="124"/>
      <c r="RX14" s="124"/>
      <c r="RY14" s="124"/>
      <c r="RZ14" s="124"/>
      <c r="SA14" s="124"/>
      <c r="SB14" s="124"/>
      <c r="SC14" s="124"/>
      <c r="SD14" s="124"/>
      <c r="SE14" s="124"/>
      <c r="SF14" s="124"/>
      <c r="SG14" s="124"/>
      <c r="SH14" s="124"/>
      <c r="SI14" s="124"/>
      <c r="SJ14" s="124"/>
      <c r="SK14" s="124"/>
      <c r="SL14" s="124"/>
      <c r="SM14" s="124"/>
      <c r="SN14" s="124"/>
      <c r="SO14" s="124"/>
      <c r="SP14" s="124"/>
      <c r="SQ14" s="124"/>
      <c r="SR14" s="124"/>
      <c r="SS14" s="124"/>
      <c r="ST14" s="124"/>
      <c r="SU14" s="124"/>
      <c r="SV14" s="124"/>
      <c r="SW14" s="124"/>
      <c r="SX14" s="124"/>
      <c r="SY14" s="124"/>
      <c r="SZ14" s="124"/>
      <c r="TA14" s="124"/>
      <c r="TB14" s="124"/>
      <c r="TC14" s="124"/>
      <c r="TD14" s="124"/>
      <c r="TE14" s="124"/>
      <c r="TF14" s="124"/>
      <c r="TG14" s="124"/>
      <c r="TH14" s="124"/>
      <c r="TI14" s="124"/>
      <c r="TJ14" s="124"/>
      <c r="TK14" s="124"/>
      <c r="TL14" s="124"/>
      <c r="TM14" s="124"/>
      <c r="TN14" s="124"/>
      <c r="TO14" s="124"/>
      <c r="TP14" s="124"/>
      <c r="TQ14" s="124"/>
      <c r="TR14" s="124"/>
      <c r="TS14" s="124"/>
      <c r="TT14" s="124"/>
      <c r="TU14" s="124"/>
      <c r="TV14" s="124"/>
      <c r="TW14" s="124"/>
      <c r="TX14" s="124"/>
      <c r="TY14" s="124"/>
      <c r="TZ14" s="124"/>
      <c r="UA14" s="124"/>
      <c r="UB14" s="124"/>
      <c r="UC14" s="124"/>
      <c r="UD14" s="124"/>
      <c r="UE14" s="124"/>
      <c r="UF14" s="124"/>
      <c r="UG14" s="124"/>
      <c r="UH14" s="124"/>
      <c r="UI14" s="124"/>
      <c r="UJ14" s="124"/>
      <c r="UK14" s="124"/>
      <c r="UL14" s="124"/>
      <c r="UM14" s="124"/>
      <c r="UN14" s="124"/>
      <c r="UO14" s="124"/>
      <c r="UP14" s="124"/>
      <c r="UQ14" s="124"/>
      <c r="UR14" s="124"/>
      <c r="US14" s="124"/>
      <c r="UT14" s="124"/>
      <c r="UU14" s="124"/>
      <c r="UV14" s="124"/>
      <c r="UW14" s="124"/>
      <c r="UX14" s="124"/>
      <c r="UY14" s="124"/>
      <c r="UZ14" s="124"/>
      <c r="VA14" s="124"/>
      <c r="VB14" s="124"/>
      <c r="VC14" s="124"/>
      <c r="VD14" s="124"/>
      <c r="VE14" s="124"/>
      <c r="VF14" s="124"/>
      <c r="VG14" s="124"/>
      <c r="VH14" s="124"/>
      <c r="VI14" s="124"/>
      <c r="VJ14" s="124"/>
      <c r="VK14" s="124"/>
      <c r="VL14" s="124"/>
      <c r="VM14" s="124"/>
      <c r="VN14" s="124"/>
      <c r="VO14" s="124"/>
      <c r="VP14" s="124"/>
      <c r="VQ14" s="124"/>
      <c r="VR14" s="124"/>
      <c r="VS14" s="124"/>
      <c r="VT14" s="124"/>
      <c r="VU14" s="124"/>
      <c r="VV14" s="124"/>
      <c r="VW14" s="124"/>
      <c r="VX14" s="124"/>
      <c r="VY14" s="124"/>
      <c r="VZ14" s="124"/>
      <c r="WA14" s="124"/>
      <c r="WB14" s="124"/>
      <c r="WC14" s="124"/>
      <c r="WD14" s="124"/>
      <c r="WE14" s="124"/>
      <c r="WF14" s="124"/>
      <c r="WG14" s="124"/>
      <c r="WH14" s="124"/>
      <c r="WI14" s="124"/>
      <c r="WJ14" s="124"/>
      <c r="WK14" s="124"/>
      <c r="WL14" s="124"/>
      <c r="WM14" s="124"/>
      <c r="WN14" s="124"/>
      <c r="WO14" s="124"/>
      <c r="WP14" s="124"/>
      <c r="WQ14" s="124"/>
      <c r="WR14" s="124"/>
      <c r="WS14" s="124"/>
      <c r="WT14" s="124"/>
      <c r="WU14" s="124"/>
      <c r="WV14" s="124"/>
      <c r="WW14" s="124"/>
      <c r="WX14" s="124"/>
      <c r="WY14" s="124"/>
      <c r="WZ14" s="124"/>
      <c r="XA14" s="124"/>
      <c r="XB14" s="124"/>
      <c r="XC14" s="124"/>
      <c r="XD14" s="124"/>
      <c r="XE14" s="124"/>
      <c r="XF14" s="124"/>
      <c r="XG14" s="124"/>
      <c r="XH14" s="124"/>
      <c r="XI14" s="124"/>
      <c r="XJ14" s="124"/>
      <c r="XK14" s="124"/>
      <c r="XL14" s="124"/>
      <c r="XM14" s="124"/>
      <c r="XN14" s="124"/>
      <c r="XO14" s="124"/>
      <c r="XP14" s="124"/>
      <c r="XQ14" s="124"/>
      <c r="XR14" s="124"/>
      <c r="XS14" s="124"/>
      <c r="XT14" s="124"/>
      <c r="XU14" s="124"/>
      <c r="XV14" s="124"/>
      <c r="XW14" s="124"/>
      <c r="XX14" s="124"/>
      <c r="XY14" s="124"/>
      <c r="XZ14" s="124"/>
      <c r="YA14" s="124"/>
      <c r="YB14" s="124"/>
      <c r="YC14" s="124"/>
      <c r="YD14" s="124"/>
      <c r="YE14" s="124"/>
      <c r="YF14" s="124"/>
      <c r="YG14" s="124"/>
      <c r="YH14" s="124"/>
      <c r="YI14" s="124"/>
      <c r="YJ14" s="124"/>
      <c r="YK14" s="124"/>
      <c r="YL14" s="124"/>
      <c r="YM14" s="124"/>
      <c r="YN14" s="124"/>
      <c r="YO14" s="124"/>
      <c r="YP14" s="124"/>
      <c r="YQ14" s="124"/>
      <c r="YR14" s="124"/>
      <c r="YS14" s="124"/>
      <c r="YT14" s="124"/>
      <c r="YU14" s="124"/>
      <c r="YV14" s="124"/>
      <c r="YW14" s="124"/>
      <c r="YX14" s="124"/>
      <c r="YY14" s="124"/>
      <c r="YZ14" s="124"/>
      <c r="ZA14" s="124"/>
      <c r="ZB14" s="124"/>
      <c r="ZC14" s="124"/>
      <c r="ZD14" s="124"/>
      <c r="ZE14" s="124"/>
      <c r="ZF14" s="124"/>
      <c r="ZG14" s="124"/>
      <c r="ZH14" s="124"/>
      <c r="ZI14" s="124"/>
      <c r="ZJ14" s="124"/>
      <c r="ZK14" s="124"/>
      <c r="ZL14" s="124"/>
      <c r="ZM14" s="124"/>
      <c r="ZN14" s="124"/>
      <c r="ZO14" s="124"/>
      <c r="ZP14" s="124"/>
      <c r="ZQ14" s="124"/>
      <c r="ZR14" s="124"/>
      <c r="ZS14" s="124"/>
      <c r="ZT14" s="124"/>
      <c r="ZU14" s="124"/>
      <c r="ZV14" s="124"/>
      <c r="ZW14" s="124"/>
      <c r="ZX14" s="124"/>
      <c r="ZY14" s="124"/>
      <c r="ZZ14" s="124"/>
      <c r="AAA14" s="124"/>
      <c r="AAB14" s="124"/>
      <c r="AAC14" s="124"/>
      <c r="AAD14" s="124"/>
      <c r="AAE14" s="124"/>
      <c r="AAF14" s="124"/>
      <c r="AAG14" s="124"/>
      <c r="AAH14" s="124"/>
      <c r="AAI14" s="124"/>
      <c r="AAJ14" s="124"/>
      <c r="AAK14" s="124"/>
      <c r="AAL14" s="124"/>
      <c r="AAM14" s="124"/>
      <c r="AAN14" s="124"/>
      <c r="AAO14" s="124"/>
      <c r="AAP14" s="124"/>
      <c r="AAQ14" s="124"/>
      <c r="AAR14" s="124"/>
      <c r="AAS14" s="124"/>
      <c r="AAT14" s="124"/>
      <c r="AAU14" s="124"/>
      <c r="AAV14" s="124"/>
      <c r="AAW14" s="124"/>
      <c r="AAX14" s="124"/>
      <c r="AAY14" s="124"/>
      <c r="AAZ14" s="124"/>
      <c r="ABA14" s="124"/>
      <c r="ABB14" s="124"/>
      <c r="ABC14" s="124"/>
      <c r="ABD14" s="124"/>
      <c r="ABE14" s="124"/>
      <c r="ABF14" s="124"/>
      <c r="ABG14" s="124"/>
      <c r="ABH14" s="124"/>
      <c r="ABI14" s="124"/>
      <c r="ABJ14" s="124"/>
      <c r="ABK14" s="124"/>
      <c r="ABL14" s="124"/>
      <c r="ABM14" s="124"/>
      <c r="ABN14" s="124"/>
      <c r="ABO14" s="124"/>
      <c r="ABP14" s="124"/>
      <c r="ABQ14" s="124"/>
      <c r="ABR14" s="124"/>
      <c r="ABS14" s="124"/>
      <c r="ABT14" s="124"/>
      <c r="ABU14" s="124"/>
      <c r="ABV14" s="124"/>
      <c r="ABW14" s="124"/>
      <c r="ABX14" s="124"/>
      <c r="ABY14" s="124"/>
      <c r="ABZ14" s="124"/>
      <c r="ACA14" s="124"/>
      <c r="ACB14" s="124"/>
      <c r="ACC14" s="124"/>
      <c r="ACD14" s="124"/>
      <c r="ACE14" s="124"/>
      <c r="ACF14" s="124"/>
      <c r="ACG14" s="124"/>
      <c r="ACH14" s="124"/>
      <c r="ACI14" s="124"/>
      <c r="ACJ14" s="124"/>
      <c r="ACK14" s="124"/>
      <c r="ACL14" s="124"/>
      <c r="ACM14" s="124"/>
      <c r="ACN14" s="124"/>
      <c r="ACO14" s="124"/>
      <c r="ACP14" s="124"/>
      <c r="ACQ14" s="124"/>
      <c r="ACR14" s="124"/>
      <c r="ACS14" s="124"/>
      <c r="ACT14" s="124"/>
      <c r="ACU14" s="124"/>
      <c r="ACV14" s="124"/>
      <c r="ACW14" s="124"/>
      <c r="ACX14" s="124"/>
      <c r="ACY14" s="124"/>
      <c r="ACZ14" s="124"/>
      <c r="ADA14" s="124"/>
      <c r="ADB14" s="124"/>
      <c r="ADC14" s="124"/>
      <c r="ADD14" s="124"/>
      <c r="ADE14" s="124"/>
      <c r="ADF14" s="124"/>
      <c r="ADG14" s="124"/>
      <c r="ADH14" s="124"/>
      <c r="ADI14" s="124"/>
      <c r="ADJ14" s="124"/>
      <c r="ADK14" s="124"/>
      <c r="ADL14" s="124"/>
      <c r="ADM14" s="124"/>
      <c r="ADN14" s="124"/>
      <c r="ADO14" s="124"/>
      <c r="ADP14" s="124"/>
      <c r="ADQ14" s="124"/>
      <c r="ADR14" s="124"/>
      <c r="ADS14" s="124"/>
      <c r="ADT14" s="124"/>
      <c r="ADU14" s="124"/>
      <c r="ADV14" s="124"/>
      <c r="ADW14" s="124"/>
      <c r="ADX14" s="124"/>
      <c r="ADY14" s="124"/>
      <c r="ADZ14" s="124"/>
      <c r="AEA14" s="124"/>
      <c r="AEB14" s="124"/>
      <c r="AEC14" s="124"/>
      <c r="AED14" s="124"/>
      <c r="AEE14" s="124"/>
      <c r="AEF14" s="124"/>
      <c r="AEG14" s="124"/>
      <c r="AEH14" s="124"/>
      <c r="AEI14" s="124"/>
      <c r="AEJ14" s="124"/>
      <c r="AEK14" s="124"/>
      <c r="AEL14" s="124"/>
      <c r="AEM14" s="124"/>
      <c r="AEN14" s="124"/>
      <c r="AEO14" s="124"/>
      <c r="AEP14" s="124"/>
      <c r="AEQ14" s="124"/>
      <c r="AER14" s="124"/>
      <c r="AES14" s="124"/>
      <c r="AET14" s="124"/>
      <c r="AEU14" s="124"/>
      <c r="AEV14" s="124"/>
      <c r="AEW14" s="124"/>
      <c r="AEX14" s="124"/>
      <c r="AEY14" s="124"/>
      <c r="AEZ14" s="124"/>
      <c r="AFA14" s="124"/>
      <c r="AFB14" s="124"/>
      <c r="AFC14" s="124"/>
      <c r="AFD14" s="124"/>
      <c r="AFE14" s="124"/>
      <c r="AFF14" s="124"/>
      <c r="AFG14" s="124"/>
      <c r="AFH14" s="124"/>
      <c r="AFI14" s="124"/>
      <c r="AFJ14" s="124"/>
      <c r="AFK14" s="124"/>
      <c r="AFL14" s="124"/>
      <c r="AFM14" s="124"/>
      <c r="AFN14" s="124"/>
      <c r="AFO14" s="124"/>
      <c r="AFP14" s="124"/>
      <c r="AFQ14" s="124"/>
      <c r="AFR14" s="124"/>
      <c r="AFS14" s="124"/>
      <c r="AFT14" s="124"/>
      <c r="AFU14" s="124"/>
      <c r="AFV14" s="124"/>
      <c r="AFW14" s="124"/>
      <c r="AFX14" s="124"/>
      <c r="AFY14" s="124"/>
      <c r="AFZ14" s="124"/>
      <c r="AGA14" s="124"/>
      <c r="AGB14" s="124"/>
      <c r="AGC14" s="124"/>
      <c r="AGD14" s="124"/>
      <c r="AGE14" s="124"/>
      <c r="AGF14" s="124"/>
      <c r="AGG14" s="124"/>
      <c r="AGH14" s="124"/>
      <c r="AGI14" s="124"/>
      <c r="AGJ14" s="124"/>
      <c r="AGK14" s="124"/>
      <c r="AGL14" s="124"/>
      <c r="AGM14" s="124"/>
      <c r="AGN14" s="124"/>
      <c r="AGO14" s="124"/>
      <c r="AGP14" s="124"/>
      <c r="AGQ14" s="124"/>
      <c r="AGR14" s="124"/>
      <c r="AGS14" s="124"/>
      <c r="AGT14" s="124"/>
      <c r="AGU14" s="124"/>
      <c r="AGV14" s="124"/>
      <c r="AGW14" s="124"/>
      <c r="AGX14" s="124"/>
      <c r="AGY14" s="124"/>
      <c r="AGZ14" s="124"/>
      <c r="AHA14" s="124"/>
      <c r="AHB14" s="124"/>
      <c r="AHC14" s="124"/>
      <c r="AHD14" s="124"/>
      <c r="AHE14" s="124"/>
      <c r="AHF14" s="124"/>
      <c r="AHG14" s="124"/>
      <c r="AHH14" s="124"/>
      <c r="AHI14" s="124"/>
      <c r="AHJ14" s="124"/>
      <c r="AHK14" s="124"/>
      <c r="AHL14" s="124"/>
      <c r="AHM14" s="124"/>
      <c r="AHN14" s="124"/>
      <c r="AHO14" s="124"/>
      <c r="AHP14" s="124"/>
      <c r="AHQ14" s="124"/>
      <c r="AHR14" s="124"/>
      <c r="AHS14" s="124"/>
      <c r="AHT14" s="124"/>
      <c r="AHU14" s="124"/>
      <c r="AHV14" s="124"/>
      <c r="AHW14" s="124"/>
      <c r="AHX14" s="124"/>
      <c r="AHY14" s="124"/>
      <c r="AHZ14" s="124"/>
      <c r="AIA14" s="124"/>
      <c r="AIB14" s="124"/>
      <c r="AIC14" s="124"/>
      <c r="AID14" s="124"/>
      <c r="AIE14" s="124"/>
      <c r="AIF14" s="124"/>
      <c r="AIG14" s="124"/>
      <c r="AIH14" s="124"/>
      <c r="AII14" s="124"/>
      <c r="AIJ14" s="124"/>
      <c r="AIK14" s="124"/>
      <c r="AIL14" s="124"/>
      <c r="AIM14" s="124"/>
      <c r="AIN14" s="124"/>
      <c r="AIO14" s="124"/>
      <c r="AIP14" s="124"/>
      <c r="AIQ14" s="124"/>
      <c r="AIR14" s="124"/>
      <c r="AIS14" s="124"/>
      <c r="AIT14" s="124"/>
      <c r="AIU14" s="124"/>
      <c r="AIV14" s="124"/>
      <c r="AIW14" s="124"/>
      <c r="AIX14" s="124"/>
      <c r="AIY14" s="124"/>
      <c r="AIZ14" s="124"/>
      <c r="AJA14" s="124"/>
      <c r="AJB14" s="124"/>
      <c r="AJC14" s="124"/>
      <c r="AJD14" s="124"/>
      <c r="AJE14" s="124"/>
      <c r="AJF14" s="124"/>
      <c r="AJG14" s="124"/>
      <c r="AJH14" s="124"/>
      <c r="AJI14" s="124"/>
      <c r="AJJ14" s="124"/>
      <c r="AJK14" s="124"/>
      <c r="AJL14" s="124"/>
      <c r="AJM14" s="124"/>
      <c r="AJN14" s="124"/>
      <c r="AJO14" s="124"/>
      <c r="AJP14" s="124"/>
      <c r="AJQ14" s="124"/>
      <c r="AJR14" s="124"/>
      <c r="AJS14" s="124"/>
      <c r="AJT14" s="124"/>
      <c r="AJU14" s="124"/>
      <c r="AJV14" s="124"/>
      <c r="AJW14" s="124"/>
      <c r="AJX14" s="124"/>
      <c r="AJY14" s="124"/>
      <c r="AJZ14" s="124"/>
      <c r="AKA14" s="124"/>
      <c r="AKB14" s="124"/>
      <c r="AKC14" s="124"/>
      <c r="AKD14" s="124"/>
      <c r="AKE14" s="124"/>
      <c r="AKF14" s="124"/>
      <c r="AKG14" s="124"/>
      <c r="AKH14" s="124"/>
      <c r="AKI14" s="124"/>
      <c r="AKJ14" s="124"/>
      <c r="AKK14" s="124"/>
      <c r="AKL14" s="124"/>
      <c r="AKM14" s="124"/>
      <c r="AKN14" s="124"/>
      <c r="AKO14" s="124"/>
      <c r="AKP14" s="124"/>
      <c r="AKQ14" s="124"/>
      <c r="AKR14" s="124"/>
      <c r="AKS14" s="124"/>
      <c r="AKT14" s="124"/>
      <c r="AKU14" s="124"/>
      <c r="AKV14" s="124"/>
      <c r="AKW14" s="124"/>
      <c r="AKX14" s="124"/>
      <c r="AKY14" s="124"/>
      <c r="AKZ14" s="124"/>
      <c r="ALA14" s="124"/>
      <c r="ALB14" s="124"/>
      <c r="ALC14" s="124"/>
      <c r="ALD14" s="124"/>
      <c r="ALE14" s="124"/>
      <c r="ALF14" s="124"/>
      <c r="ALG14" s="124"/>
      <c r="ALH14" s="124"/>
      <c r="ALI14" s="124"/>
      <c r="ALJ14" s="124"/>
      <c r="ALK14" s="124"/>
      <c r="ALL14" s="124"/>
      <c r="ALM14" s="124"/>
      <c r="ALN14" s="124"/>
      <c r="ALO14" s="124"/>
      <c r="ALP14" s="124"/>
      <c r="ALQ14" s="124"/>
      <c r="ALR14" s="124"/>
      <c r="ALS14" s="124"/>
      <c r="ALT14" s="124"/>
      <c r="ALU14" s="124"/>
      <c r="ALV14" s="124"/>
      <c r="ALW14" s="124"/>
      <c r="ALX14" s="124"/>
      <c r="ALY14" s="124"/>
      <c r="ALZ14" s="124"/>
      <c r="AMA14" s="124"/>
      <c r="AMB14" s="124"/>
      <c r="AMC14" s="124"/>
      <c r="AMD14" s="124"/>
      <c r="AME14" s="124"/>
      <c r="AMF14" s="124"/>
      <c r="AMG14" s="124"/>
      <c r="AMH14" s="124"/>
      <c r="AMI14" s="124"/>
      <c r="AMJ14" s="124"/>
      <c r="AMK14" s="124"/>
      <c r="AML14" s="124"/>
      <c r="AMM14" s="124"/>
      <c r="AMN14" s="124"/>
      <c r="AMO14" s="124"/>
      <c r="AMP14" s="124"/>
      <c r="AMQ14" s="124"/>
      <c r="AMR14" s="124"/>
      <c r="AMS14" s="124"/>
      <c r="AMT14" s="124"/>
      <c r="AMU14" s="124"/>
      <c r="AMV14" s="124"/>
      <c r="AMW14" s="124"/>
      <c r="AMX14" s="124"/>
      <c r="AMY14" s="124"/>
      <c r="AMZ14" s="124"/>
      <c r="ANA14" s="124"/>
      <c r="ANB14" s="124"/>
      <c r="ANC14" s="124"/>
      <c r="AND14" s="124"/>
      <c r="ANE14" s="124"/>
      <c r="ANF14" s="124"/>
      <c r="ANG14" s="124"/>
      <c r="ANH14" s="124"/>
      <c r="ANI14" s="124"/>
      <c r="ANJ14" s="124"/>
      <c r="ANK14" s="124"/>
      <c r="ANL14" s="124"/>
      <c r="ANM14" s="124"/>
      <c r="ANN14" s="124"/>
      <c r="ANO14" s="124"/>
      <c r="ANP14" s="124"/>
      <c r="ANQ14" s="124"/>
      <c r="ANR14" s="124"/>
      <c r="ANS14" s="124"/>
      <c r="ANT14" s="124"/>
      <c r="ANU14" s="124"/>
      <c r="ANV14" s="124"/>
      <c r="ANW14" s="124"/>
      <c r="ANX14" s="124"/>
      <c r="ANY14" s="124"/>
      <c r="ANZ14" s="124"/>
      <c r="AOA14" s="124"/>
      <c r="AOB14" s="124"/>
      <c r="AOC14" s="124"/>
      <c r="AOD14" s="124"/>
      <c r="AOE14" s="124"/>
      <c r="AOF14" s="124"/>
      <c r="AOG14" s="124"/>
      <c r="AOH14" s="124"/>
      <c r="AOI14" s="124"/>
      <c r="AOJ14" s="124"/>
      <c r="AOK14" s="124"/>
      <c r="AOL14" s="124"/>
      <c r="AOM14" s="124"/>
      <c r="AON14" s="124"/>
      <c r="AOO14" s="124"/>
      <c r="AOP14" s="124"/>
      <c r="AOQ14" s="124"/>
      <c r="AOR14" s="124"/>
      <c r="AOS14" s="124"/>
      <c r="AOT14" s="124"/>
      <c r="AOU14" s="124"/>
      <c r="AOV14" s="124"/>
      <c r="AOW14" s="124"/>
      <c r="AOX14" s="124"/>
      <c r="AOY14" s="124"/>
      <c r="AOZ14" s="124"/>
      <c r="APA14" s="124"/>
      <c r="APB14" s="124"/>
      <c r="APC14" s="124"/>
      <c r="APD14" s="124"/>
      <c r="APE14" s="124"/>
      <c r="APF14" s="124"/>
      <c r="APG14" s="124"/>
      <c r="APH14" s="124"/>
      <c r="API14" s="124"/>
      <c r="APJ14" s="124"/>
      <c r="APK14" s="124"/>
      <c r="APL14" s="124"/>
      <c r="APM14" s="124"/>
      <c r="APN14" s="124"/>
      <c r="APO14" s="124"/>
      <c r="APP14" s="124"/>
      <c r="APQ14" s="124"/>
      <c r="APR14" s="124"/>
      <c r="APS14" s="124"/>
      <c r="APT14" s="124"/>
      <c r="APU14" s="124"/>
      <c r="APV14" s="124"/>
      <c r="APW14" s="124"/>
      <c r="APX14" s="124"/>
      <c r="APY14" s="124"/>
      <c r="APZ14" s="124"/>
      <c r="AQA14" s="124"/>
      <c r="AQB14" s="124"/>
      <c r="AQC14" s="124"/>
      <c r="AQD14" s="124"/>
      <c r="AQE14" s="124"/>
      <c r="AQF14" s="124"/>
      <c r="AQG14" s="124"/>
      <c r="AQH14" s="124"/>
      <c r="AQI14" s="124"/>
      <c r="AQJ14" s="124"/>
      <c r="AQK14" s="124"/>
      <c r="AQL14" s="124"/>
      <c r="AQM14" s="124"/>
      <c r="AQN14" s="124"/>
      <c r="AQO14" s="124"/>
      <c r="AQP14" s="124"/>
      <c r="AQQ14" s="124"/>
      <c r="AQR14" s="124"/>
      <c r="AQS14" s="124"/>
      <c r="AQT14" s="124"/>
      <c r="AQU14" s="124"/>
      <c r="AQV14" s="124"/>
      <c r="AQW14" s="124"/>
      <c r="AQX14" s="124"/>
      <c r="AQY14" s="124"/>
      <c r="AQZ14" s="124"/>
      <c r="ARA14" s="124"/>
      <c r="ARB14" s="124"/>
      <c r="ARC14" s="124"/>
      <c r="ARD14" s="124"/>
      <c r="ARE14" s="124"/>
      <c r="ARF14" s="124"/>
      <c r="ARG14" s="124"/>
      <c r="ARH14" s="124"/>
      <c r="ARI14" s="124"/>
      <c r="ARJ14" s="124"/>
      <c r="ARK14" s="124"/>
      <c r="ARL14" s="124"/>
      <c r="ARM14" s="124"/>
      <c r="ARN14" s="124"/>
      <c r="ARO14" s="124"/>
      <c r="ARP14" s="124"/>
      <c r="ARQ14" s="124"/>
      <c r="ARR14" s="124"/>
      <c r="ARS14" s="124"/>
      <c r="ART14" s="124"/>
      <c r="ARU14" s="124"/>
      <c r="ARV14" s="124"/>
      <c r="ARW14" s="124"/>
      <c r="ARX14" s="124"/>
      <c r="ARY14" s="124"/>
      <c r="ARZ14" s="124"/>
      <c r="ASA14" s="124"/>
      <c r="ASB14" s="124"/>
      <c r="ASC14" s="124"/>
      <c r="ASD14" s="124"/>
      <c r="ASE14" s="124"/>
      <c r="ASF14" s="124"/>
      <c r="ASG14" s="124"/>
      <c r="ASH14" s="124"/>
      <c r="ASI14" s="124"/>
      <c r="ASJ14" s="124"/>
      <c r="ASK14" s="124"/>
      <c r="ASL14" s="124"/>
      <c r="ASM14" s="124"/>
      <c r="ASN14" s="124"/>
      <c r="ASO14" s="124"/>
      <c r="ASP14" s="124"/>
      <c r="ASQ14" s="124"/>
      <c r="ASR14" s="124"/>
      <c r="ASS14" s="124"/>
      <c r="AST14" s="124"/>
      <c r="ASU14" s="124"/>
      <c r="ASV14" s="124"/>
      <c r="ASW14" s="124"/>
      <c r="ASX14" s="124"/>
      <c r="ASY14" s="124"/>
      <c r="ASZ14" s="124"/>
      <c r="ATA14" s="124"/>
      <c r="ATB14" s="124"/>
      <c r="ATC14" s="124"/>
      <c r="ATD14" s="124"/>
      <c r="ATE14" s="124"/>
      <c r="ATF14" s="124"/>
      <c r="ATG14" s="124"/>
      <c r="ATH14" s="124"/>
      <c r="ATI14" s="124"/>
      <c r="ATJ14" s="124"/>
      <c r="ATK14" s="124"/>
      <c r="ATL14" s="124"/>
      <c r="ATM14" s="124"/>
      <c r="ATN14" s="124"/>
      <c r="ATO14" s="124"/>
      <c r="ATP14" s="124"/>
      <c r="ATQ14" s="124"/>
      <c r="ATR14" s="124"/>
      <c r="ATS14" s="124"/>
      <c r="ATT14" s="124"/>
      <c r="ATU14" s="124"/>
      <c r="ATV14" s="124"/>
      <c r="ATW14" s="124"/>
      <c r="ATX14" s="124"/>
      <c r="ATY14" s="124"/>
      <c r="ATZ14" s="124"/>
      <c r="AUA14" s="124"/>
      <c r="AUB14" s="124"/>
      <c r="AUC14" s="124"/>
      <c r="AUD14" s="124"/>
      <c r="AUE14" s="124"/>
      <c r="AUF14" s="124"/>
      <c r="AUG14" s="124"/>
      <c r="AUH14" s="124"/>
      <c r="AUI14" s="124"/>
      <c r="AUJ14" s="124"/>
      <c r="AUK14" s="124"/>
      <c r="AUL14" s="124"/>
      <c r="AUM14" s="124"/>
      <c r="AUN14" s="124"/>
      <c r="AUO14" s="124"/>
      <c r="AUP14" s="124"/>
      <c r="AUQ14" s="124"/>
      <c r="AUR14" s="124"/>
      <c r="AUS14" s="124"/>
      <c r="AUT14" s="124"/>
      <c r="AUU14" s="124"/>
      <c r="AUV14" s="124"/>
      <c r="AUW14" s="124"/>
      <c r="AUX14" s="124"/>
      <c r="AUY14" s="124"/>
      <c r="AUZ14" s="124"/>
      <c r="AVA14" s="124"/>
      <c r="AVB14" s="124"/>
      <c r="AVC14" s="124"/>
      <c r="AVD14" s="124"/>
      <c r="AVE14" s="124"/>
      <c r="AVF14" s="124"/>
      <c r="AVG14" s="124"/>
      <c r="AVH14" s="124"/>
      <c r="AVI14" s="124"/>
      <c r="AVJ14" s="124"/>
      <c r="AVK14" s="124"/>
      <c r="AVL14" s="124"/>
      <c r="AVM14" s="124"/>
      <c r="AVN14" s="124"/>
      <c r="AVO14" s="124"/>
      <c r="AVP14" s="124"/>
      <c r="AVQ14" s="124"/>
      <c r="AVR14" s="124"/>
      <c r="AVS14" s="124"/>
      <c r="AVT14" s="124"/>
      <c r="AVU14" s="124"/>
      <c r="AVV14" s="124"/>
      <c r="AVW14" s="124"/>
      <c r="AVX14" s="124"/>
      <c r="AVY14" s="124"/>
      <c r="AVZ14" s="124"/>
      <c r="AWA14" s="124"/>
      <c r="AWB14" s="124"/>
      <c r="AWC14" s="124"/>
      <c r="AWD14" s="124"/>
      <c r="AWE14" s="124"/>
      <c r="AWF14" s="124"/>
      <c r="AWG14" s="124"/>
      <c r="AWH14" s="124"/>
      <c r="AWI14" s="124"/>
      <c r="AWJ14" s="124"/>
      <c r="AWK14" s="124"/>
      <c r="AWL14" s="124"/>
      <c r="AWM14" s="124"/>
      <c r="AWN14" s="124"/>
      <c r="AWO14" s="124"/>
      <c r="AWP14" s="124"/>
      <c r="AWQ14" s="124"/>
      <c r="AWR14" s="124"/>
      <c r="AWS14" s="124"/>
      <c r="AWT14" s="124"/>
      <c r="AWU14" s="124"/>
      <c r="AWV14" s="124"/>
      <c r="AWW14" s="124"/>
      <c r="AWX14" s="124"/>
      <c r="AWY14" s="124"/>
      <c r="AWZ14" s="124"/>
      <c r="AXA14" s="124"/>
      <c r="AXB14" s="124"/>
      <c r="AXC14" s="124"/>
      <c r="AXD14" s="124"/>
      <c r="AXE14" s="124"/>
      <c r="AXF14" s="124"/>
      <c r="AXG14" s="124"/>
      <c r="AXH14" s="124"/>
      <c r="AXI14" s="124"/>
      <c r="AXJ14" s="124"/>
      <c r="AXK14" s="124"/>
      <c r="AXL14" s="124"/>
      <c r="AXM14" s="124"/>
      <c r="AXN14" s="124"/>
      <c r="AXO14" s="124"/>
      <c r="AXP14" s="124"/>
      <c r="AXQ14" s="124"/>
      <c r="AXR14" s="124"/>
      <c r="AXS14" s="124"/>
      <c r="AXT14" s="124"/>
      <c r="AXU14" s="124"/>
      <c r="AXV14" s="124"/>
      <c r="AXW14" s="124"/>
      <c r="AXX14" s="124"/>
      <c r="AXY14" s="124"/>
      <c r="AXZ14" s="124"/>
      <c r="AYA14" s="124"/>
      <c r="AYB14" s="124"/>
      <c r="AYC14" s="124"/>
      <c r="AYD14" s="124"/>
      <c r="AYE14" s="124"/>
      <c r="AYF14" s="124"/>
      <c r="AYG14" s="124"/>
      <c r="AYH14" s="124"/>
      <c r="AYI14" s="124"/>
      <c r="AYJ14" s="124"/>
      <c r="AYK14" s="124"/>
      <c r="AYL14" s="124"/>
      <c r="AYM14" s="124"/>
      <c r="AYN14" s="124"/>
      <c r="AYO14" s="124"/>
      <c r="AYP14" s="124"/>
      <c r="AYQ14" s="124"/>
      <c r="AYR14" s="124"/>
      <c r="AYS14" s="124"/>
      <c r="AYT14" s="124"/>
      <c r="AYU14" s="124"/>
      <c r="AYV14" s="124"/>
      <c r="AYW14" s="124"/>
      <c r="AYX14" s="124"/>
      <c r="AYY14" s="124"/>
      <c r="AYZ14" s="124"/>
      <c r="AZA14" s="124"/>
      <c r="AZB14" s="124"/>
      <c r="AZC14" s="124"/>
      <c r="AZD14" s="124"/>
      <c r="AZE14" s="124"/>
      <c r="AZF14" s="124"/>
      <c r="AZG14" s="124"/>
      <c r="AZH14" s="124"/>
      <c r="AZI14" s="124"/>
      <c r="AZJ14" s="124"/>
      <c r="AZK14" s="124"/>
      <c r="AZL14" s="124"/>
      <c r="AZM14" s="124"/>
      <c r="AZN14" s="124"/>
      <c r="AZO14" s="124"/>
      <c r="AZP14" s="124"/>
      <c r="AZQ14" s="124"/>
      <c r="AZR14" s="124"/>
      <c r="AZS14" s="124"/>
      <c r="AZT14" s="124"/>
      <c r="AZU14" s="124"/>
      <c r="AZV14" s="124"/>
      <c r="AZW14" s="124"/>
      <c r="AZX14" s="124"/>
      <c r="AZY14" s="124"/>
      <c r="AZZ14" s="124"/>
      <c r="BAA14" s="124"/>
      <c r="BAB14" s="124"/>
      <c r="BAC14" s="124"/>
      <c r="BAD14" s="124"/>
      <c r="BAE14" s="124"/>
      <c r="BAF14" s="124"/>
      <c r="BAG14" s="124"/>
      <c r="BAH14" s="124"/>
      <c r="BAI14" s="124"/>
      <c r="BAJ14" s="124"/>
      <c r="BAK14" s="124"/>
      <c r="BAL14" s="124"/>
      <c r="BAM14" s="124"/>
      <c r="BAN14" s="124"/>
      <c r="BAO14" s="124"/>
      <c r="BAP14" s="124"/>
      <c r="BAQ14" s="124"/>
      <c r="BAR14" s="124"/>
      <c r="BAS14" s="124"/>
      <c r="BAT14" s="124"/>
      <c r="BAU14" s="124"/>
      <c r="BAV14" s="124"/>
      <c r="BAW14" s="124"/>
      <c r="BAX14" s="124"/>
      <c r="BAY14" s="124"/>
      <c r="BAZ14" s="124"/>
      <c r="BBA14" s="124"/>
      <c r="BBB14" s="124"/>
      <c r="BBC14" s="124"/>
      <c r="BBD14" s="124"/>
      <c r="BBE14" s="124"/>
      <c r="BBF14" s="124"/>
      <c r="BBG14" s="124"/>
      <c r="BBH14" s="124"/>
      <c r="BBI14" s="124"/>
      <c r="BBJ14" s="124"/>
      <c r="BBK14" s="124"/>
      <c r="BBL14" s="124"/>
      <c r="BBM14" s="124"/>
      <c r="BBN14" s="124"/>
      <c r="BBO14" s="124"/>
      <c r="BBP14" s="124"/>
      <c r="BBQ14" s="124"/>
      <c r="BBR14" s="124"/>
      <c r="BBS14" s="124"/>
      <c r="BBT14" s="124"/>
      <c r="BBU14" s="124"/>
      <c r="BBV14" s="124"/>
      <c r="BBW14" s="124"/>
      <c r="BBX14" s="124"/>
      <c r="BBY14" s="124"/>
      <c r="BBZ14" s="124"/>
      <c r="BCA14" s="124"/>
      <c r="BCB14" s="124"/>
      <c r="BCC14" s="124"/>
      <c r="BCD14" s="124"/>
      <c r="BCE14" s="124"/>
      <c r="BCF14" s="124"/>
      <c r="BCG14" s="124"/>
      <c r="BCH14" s="124"/>
      <c r="BCI14" s="124"/>
      <c r="BCJ14" s="124"/>
      <c r="BCK14" s="124"/>
      <c r="BCL14" s="124"/>
      <c r="BCM14" s="124"/>
      <c r="BCN14" s="124"/>
      <c r="BCO14" s="124"/>
      <c r="BCP14" s="124"/>
      <c r="BCQ14" s="124"/>
      <c r="BCR14" s="124"/>
      <c r="BCS14" s="124"/>
      <c r="BCT14" s="124"/>
      <c r="BCU14" s="124"/>
      <c r="BCV14" s="124"/>
      <c r="BCW14" s="124"/>
      <c r="BCX14" s="124"/>
      <c r="BCY14" s="124"/>
      <c r="BCZ14" s="124"/>
      <c r="BDA14" s="124"/>
      <c r="BDB14" s="124"/>
      <c r="BDC14" s="124"/>
      <c r="BDD14" s="124"/>
      <c r="BDE14" s="124"/>
      <c r="BDF14" s="124"/>
      <c r="BDG14" s="124"/>
      <c r="BDH14" s="124"/>
      <c r="BDI14" s="124"/>
      <c r="BDJ14" s="124"/>
      <c r="BDK14" s="124"/>
      <c r="BDL14" s="124"/>
      <c r="BDM14" s="124"/>
      <c r="BDN14" s="124"/>
      <c r="BDO14" s="124"/>
      <c r="BDP14" s="124"/>
      <c r="BDQ14" s="124"/>
      <c r="BDR14" s="124"/>
      <c r="BDS14" s="124"/>
      <c r="BDT14" s="124"/>
      <c r="BDU14" s="124"/>
      <c r="BDV14" s="124"/>
      <c r="BDW14" s="124"/>
      <c r="BDX14" s="124"/>
      <c r="BDY14" s="124"/>
      <c r="BDZ14" s="124"/>
      <c r="BEA14" s="124"/>
      <c r="BEB14" s="124"/>
      <c r="BEC14" s="124"/>
      <c r="BED14" s="124"/>
      <c r="BEE14" s="124"/>
      <c r="BEF14" s="124"/>
      <c r="BEG14" s="124"/>
      <c r="BEH14" s="124"/>
      <c r="BEI14" s="124"/>
      <c r="BEJ14" s="124"/>
      <c r="BEK14" s="124"/>
      <c r="BEL14" s="124"/>
      <c r="BEM14" s="124"/>
      <c r="BEN14" s="124"/>
      <c r="BEO14" s="124"/>
      <c r="BEP14" s="124"/>
      <c r="BEQ14" s="124"/>
      <c r="BER14" s="124"/>
      <c r="BES14" s="124"/>
      <c r="BET14" s="124"/>
      <c r="BEU14" s="124"/>
      <c r="BEV14" s="124"/>
      <c r="BEW14" s="124"/>
      <c r="BEX14" s="124"/>
      <c r="BEY14" s="124"/>
      <c r="BEZ14" s="124"/>
      <c r="BFA14" s="124"/>
      <c r="BFB14" s="124"/>
      <c r="BFC14" s="124"/>
      <c r="BFD14" s="124"/>
      <c r="BFE14" s="124"/>
      <c r="BFF14" s="124"/>
      <c r="BFG14" s="124"/>
      <c r="BFH14" s="124"/>
      <c r="BFI14" s="124"/>
      <c r="BFJ14" s="124"/>
      <c r="BFK14" s="124"/>
      <c r="BFL14" s="124"/>
      <c r="BFM14" s="124"/>
      <c r="BFN14" s="124"/>
      <c r="BFO14" s="124"/>
      <c r="BFP14" s="124"/>
      <c r="BFQ14" s="124"/>
      <c r="BFR14" s="124"/>
      <c r="BFS14" s="124"/>
      <c r="BFT14" s="124"/>
      <c r="BFU14" s="124"/>
      <c r="BFV14" s="124"/>
      <c r="BFW14" s="124"/>
      <c r="BFX14" s="124"/>
      <c r="BFY14" s="124"/>
      <c r="BFZ14" s="124"/>
      <c r="BGA14" s="124"/>
      <c r="BGB14" s="124"/>
      <c r="BGC14" s="124"/>
      <c r="BGD14" s="124"/>
      <c r="BGE14" s="124"/>
      <c r="BGF14" s="124"/>
      <c r="BGG14" s="124"/>
      <c r="BGH14" s="124"/>
      <c r="BGI14" s="124"/>
      <c r="BGJ14" s="124"/>
      <c r="BGK14" s="124"/>
      <c r="BGL14" s="124"/>
      <c r="BGM14" s="124"/>
      <c r="BGN14" s="124"/>
      <c r="BGO14" s="124"/>
      <c r="BGP14" s="124"/>
      <c r="BGQ14" s="124"/>
      <c r="BGR14" s="124"/>
      <c r="BGS14" s="124"/>
      <c r="BGT14" s="124"/>
      <c r="BGU14" s="124"/>
      <c r="BGV14" s="124"/>
      <c r="BGW14" s="124"/>
      <c r="BGX14" s="124"/>
      <c r="BGY14" s="124"/>
      <c r="BGZ14" s="124"/>
      <c r="BHA14" s="124"/>
      <c r="BHB14" s="124"/>
      <c r="BHC14" s="124"/>
      <c r="BHD14" s="124"/>
      <c r="BHE14" s="124"/>
      <c r="BHF14" s="124"/>
      <c r="BHG14" s="124"/>
      <c r="BHH14" s="124"/>
      <c r="BHI14" s="124"/>
      <c r="BHJ14" s="124"/>
      <c r="BHK14" s="124"/>
      <c r="BHL14" s="124"/>
      <c r="BHM14" s="124"/>
      <c r="BHN14" s="124"/>
      <c r="BHO14" s="124"/>
      <c r="BHP14" s="124"/>
      <c r="BHQ14" s="124"/>
      <c r="BHR14" s="124"/>
      <c r="BHS14" s="124"/>
      <c r="BHT14" s="124"/>
      <c r="BHU14" s="124"/>
      <c r="BHV14" s="124"/>
      <c r="BHW14" s="124"/>
      <c r="BHX14" s="124"/>
      <c r="BHY14" s="124"/>
      <c r="BHZ14" s="124"/>
      <c r="BIA14" s="124"/>
      <c r="BIB14" s="124"/>
      <c r="BIC14" s="124"/>
      <c r="BID14" s="124"/>
      <c r="BIE14" s="124"/>
      <c r="BIF14" s="124"/>
      <c r="BIG14" s="124"/>
      <c r="BIH14" s="124"/>
      <c r="BII14" s="124"/>
      <c r="BIJ14" s="124"/>
      <c r="BIK14" s="124"/>
      <c r="BIL14" s="124"/>
      <c r="BIM14" s="124"/>
      <c r="BIN14" s="124"/>
      <c r="BIO14" s="124"/>
      <c r="BIP14" s="124"/>
      <c r="BIQ14" s="124"/>
      <c r="BIR14" s="124"/>
      <c r="BIS14" s="124"/>
      <c r="BIT14" s="124"/>
      <c r="BIU14" s="124"/>
      <c r="BIV14" s="124"/>
      <c r="BIW14" s="124"/>
      <c r="BIX14" s="124"/>
      <c r="BIY14" s="124"/>
      <c r="BIZ14" s="124"/>
      <c r="BJA14" s="124"/>
      <c r="BJB14" s="124"/>
      <c r="BJC14" s="124"/>
      <c r="BJD14" s="124"/>
      <c r="BJE14" s="124"/>
      <c r="BJF14" s="124"/>
      <c r="BJG14" s="124"/>
      <c r="BJH14" s="124"/>
      <c r="BJI14" s="124"/>
      <c r="BJJ14" s="124"/>
      <c r="BJK14" s="124"/>
      <c r="BJL14" s="124"/>
      <c r="BJM14" s="124"/>
      <c r="BJN14" s="124"/>
      <c r="BJO14" s="124"/>
      <c r="BJP14" s="124"/>
      <c r="BJQ14" s="124"/>
      <c r="BJR14" s="124"/>
      <c r="BJS14" s="124"/>
      <c r="BJT14" s="124"/>
      <c r="BJU14" s="124"/>
      <c r="BJV14" s="124"/>
      <c r="BJW14" s="124"/>
      <c r="BJX14" s="124"/>
      <c r="BJY14" s="124"/>
      <c r="BJZ14" s="124"/>
      <c r="BKA14" s="124"/>
      <c r="BKB14" s="124"/>
      <c r="BKC14" s="124"/>
      <c r="BKD14" s="124"/>
      <c r="BKE14" s="124"/>
      <c r="BKF14" s="124"/>
      <c r="BKG14" s="124"/>
      <c r="BKH14" s="124"/>
      <c r="BKI14" s="124"/>
      <c r="BKJ14" s="124"/>
      <c r="BKK14" s="124"/>
      <c r="BKL14" s="124"/>
      <c r="BKM14" s="124"/>
      <c r="BKN14" s="124"/>
      <c r="BKO14" s="124"/>
      <c r="BKP14" s="124"/>
      <c r="BKQ14" s="124"/>
      <c r="BKR14" s="124"/>
      <c r="BKS14" s="124"/>
      <c r="BKT14" s="124"/>
      <c r="BKU14" s="124"/>
      <c r="BKV14" s="124"/>
      <c r="BKW14" s="124"/>
      <c r="BKX14" s="124"/>
      <c r="BKY14" s="124"/>
      <c r="BKZ14" s="124"/>
      <c r="BLA14" s="124"/>
      <c r="BLB14" s="124"/>
      <c r="BLC14" s="124"/>
      <c r="BLD14" s="124"/>
      <c r="BLE14" s="124"/>
      <c r="BLF14" s="124"/>
      <c r="BLG14" s="124"/>
      <c r="BLH14" s="124"/>
      <c r="BLI14" s="124"/>
      <c r="BLJ14" s="124"/>
      <c r="BLK14" s="124"/>
      <c r="BLL14" s="124"/>
      <c r="BLM14" s="124"/>
      <c r="BLN14" s="124"/>
      <c r="BLO14" s="124"/>
      <c r="BLP14" s="124"/>
      <c r="BLQ14" s="124"/>
      <c r="BLR14" s="124"/>
      <c r="BLS14" s="124"/>
      <c r="BLT14" s="124"/>
      <c r="BLU14" s="124"/>
      <c r="BLV14" s="124"/>
      <c r="BLW14" s="124"/>
      <c r="BLX14" s="124"/>
      <c r="BLY14" s="124"/>
      <c r="BLZ14" s="124"/>
      <c r="BMA14" s="124"/>
      <c r="BMB14" s="124"/>
      <c r="BMC14" s="124"/>
      <c r="BMD14" s="124"/>
      <c r="BME14" s="124"/>
      <c r="BMF14" s="124"/>
      <c r="BMG14" s="124"/>
      <c r="BMH14" s="124"/>
      <c r="BMI14" s="124"/>
      <c r="BMJ14" s="124"/>
      <c r="BMK14" s="124"/>
      <c r="BML14" s="124"/>
      <c r="BMM14" s="124"/>
      <c r="BMN14" s="124"/>
      <c r="BMO14" s="124"/>
      <c r="BMP14" s="124"/>
      <c r="BMQ14" s="124"/>
      <c r="BMR14" s="124"/>
      <c r="BMS14" s="124"/>
      <c r="BMT14" s="124"/>
      <c r="BMU14" s="124"/>
      <c r="BMV14" s="124"/>
      <c r="BMW14" s="124"/>
      <c r="BMX14" s="124"/>
      <c r="BMY14" s="124"/>
      <c r="BMZ14" s="124"/>
      <c r="BNA14" s="124"/>
      <c r="BNB14" s="124"/>
      <c r="BNC14" s="124"/>
      <c r="BND14" s="124"/>
      <c r="BNE14" s="124"/>
      <c r="BNF14" s="124"/>
      <c r="BNG14" s="124"/>
      <c r="BNH14" s="124"/>
      <c r="BNI14" s="124"/>
      <c r="BNJ14" s="124"/>
      <c r="BNK14" s="124"/>
      <c r="BNL14" s="124"/>
      <c r="BNM14" s="124"/>
      <c r="BNN14" s="124"/>
      <c r="BNO14" s="124"/>
      <c r="BNP14" s="124"/>
      <c r="BNQ14" s="124"/>
      <c r="BNR14" s="124"/>
      <c r="BNS14" s="124"/>
      <c r="BNT14" s="124"/>
      <c r="BNU14" s="124"/>
      <c r="BNV14" s="124"/>
      <c r="BNW14" s="124"/>
      <c r="BNX14" s="124"/>
      <c r="BNY14" s="124"/>
      <c r="BNZ14" s="124"/>
      <c r="BOA14" s="124"/>
      <c r="BOB14" s="124"/>
      <c r="BOC14" s="124"/>
      <c r="BOD14" s="124"/>
      <c r="BOE14" s="124"/>
      <c r="BOF14" s="124"/>
      <c r="BOG14" s="124"/>
      <c r="BOH14" s="124"/>
      <c r="BOI14" s="124"/>
      <c r="BOJ14" s="124"/>
      <c r="BOK14" s="124"/>
      <c r="BOL14" s="124"/>
      <c r="BOM14" s="124"/>
      <c r="BON14" s="124"/>
      <c r="BOO14" s="124"/>
      <c r="BOP14" s="124"/>
      <c r="BOQ14" s="124"/>
      <c r="BOR14" s="124"/>
      <c r="BOS14" s="124"/>
      <c r="BOT14" s="124"/>
      <c r="BOU14" s="124"/>
      <c r="BOV14" s="124"/>
      <c r="BOW14" s="124"/>
      <c r="BOX14" s="124"/>
      <c r="BOY14" s="124"/>
      <c r="BOZ14" s="124"/>
      <c r="BPA14" s="124"/>
      <c r="BPB14" s="124"/>
      <c r="BPC14" s="124"/>
      <c r="BPD14" s="124"/>
      <c r="BPE14" s="124"/>
      <c r="BPF14" s="124"/>
      <c r="BPG14" s="124"/>
      <c r="BPH14" s="124"/>
      <c r="BPI14" s="124"/>
      <c r="BPJ14" s="124"/>
      <c r="BPK14" s="124"/>
      <c r="BPL14" s="124"/>
      <c r="BPM14" s="124"/>
      <c r="BPN14" s="124"/>
      <c r="BPO14" s="124"/>
      <c r="BPP14" s="124"/>
      <c r="BPQ14" s="124"/>
      <c r="BPR14" s="124"/>
      <c r="BPS14" s="124"/>
      <c r="BPT14" s="124"/>
      <c r="BPU14" s="124"/>
      <c r="BPV14" s="124"/>
      <c r="BPW14" s="124"/>
      <c r="BPX14" s="124"/>
      <c r="BPY14" s="124"/>
      <c r="BPZ14" s="124"/>
      <c r="BQA14" s="124"/>
      <c r="BQB14" s="124"/>
      <c r="BQC14" s="124"/>
      <c r="BQD14" s="124"/>
      <c r="BQE14" s="124"/>
      <c r="BQF14" s="124"/>
      <c r="BQG14" s="124"/>
      <c r="BQH14" s="124"/>
      <c r="BQI14" s="124"/>
      <c r="BQJ14" s="124"/>
      <c r="BQK14" s="124"/>
      <c r="BQL14" s="124"/>
      <c r="BQM14" s="124"/>
      <c r="BQN14" s="124"/>
      <c r="BQO14" s="124"/>
      <c r="BQP14" s="124"/>
      <c r="BQQ14" s="124"/>
      <c r="BQR14" s="124"/>
      <c r="BQS14" s="124"/>
      <c r="BQT14" s="124"/>
      <c r="BQU14" s="124"/>
      <c r="BQV14" s="124"/>
      <c r="BQW14" s="124"/>
      <c r="BQX14" s="124"/>
      <c r="BQY14" s="124"/>
      <c r="BQZ14" s="124"/>
      <c r="BRA14" s="124"/>
      <c r="BRB14" s="124"/>
      <c r="BRC14" s="124"/>
      <c r="BRD14" s="124"/>
      <c r="BRE14" s="124"/>
      <c r="BRF14" s="124"/>
      <c r="BRG14" s="124"/>
      <c r="BRH14" s="124"/>
      <c r="BRI14" s="124"/>
      <c r="BRJ14" s="124"/>
      <c r="BRK14" s="124"/>
      <c r="BRL14" s="124"/>
      <c r="BRM14" s="124"/>
      <c r="BRN14" s="124"/>
      <c r="BRO14" s="124"/>
      <c r="BRP14" s="124"/>
      <c r="BRQ14" s="124"/>
      <c r="BRR14" s="124"/>
      <c r="BRS14" s="124"/>
      <c r="BRT14" s="124"/>
      <c r="BRU14" s="124"/>
      <c r="BRV14" s="124"/>
      <c r="BRW14" s="124"/>
      <c r="BRX14" s="124"/>
      <c r="BRY14" s="124"/>
      <c r="BRZ14" s="124"/>
      <c r="BSA14" s="124"/>
      <c r="BSB14" s="124"/>
      <c r="BSC14" s="124"/>
      <c r="BSD14" s="124"/>
      <c r="BSE14" s="124"/>
      <c r="BSF14" s="124"/>
      <c r="BSG14" s="124"/>
      <c r="BSH14" s="124"/>
      <c r="BSI14" s="124"/>
      <c r="BSJ14" s="124"/>
      <c r="BSK14" s="124"/>
      <c r="BSL14" s="124"/>
      <c r="BSM14" s="124"/>
      <c r="BSN14" s="124"/>
      <c r="BSO14" s="124"/>
      <c r="BSP14" s="124"/>
      <c r="BSQ14" s="124"/>
      <c r="BSR14" s="124"/>
      <c r="BSS14" s="124"/>
      <c r="BST14" s="124"/>
      <c r="BSU14" s="124"/>
      <c r="BSV14" s="124"/>
      <c r="BSW14" s="124"/>
      <c r="BSX14" s="124"/>
      <c r="BSY14" s="124"/>
      <c r="BSZ14" s="124"/>
      <c r="BTA14" s="124"/>
      <c r="BTB14" s="124"/>
      <c r="BTC14" s="124"/>
      <c r="BTD14" s="124"/>
      <c r="BTE14" s="124"/>
      <c r="BTF14" s="124"/>
      <c r="BTG14" s="124"/>
      <c r="BTH14" s="124"/>
      <c r="BTI14" s="124"/>
      <c r="BTJ14" s="124"/>
      <c r="BTK14" s="124"/>
      <c r="BTL14" s="124"/>
      <c r="BTM14" s="124"/>
      <c r="BTN14" s="124"/>
      <c r="BTO14" s="124"/>
      <c r="BTP14" s="124"/>
      <c r="BTQ14" s="124"/>
      <c r="BTR14" s="124"/>
      <c r="BTS14" s="124"/>
      <c r="BTT14" s="124"/>
      <c r="BTU14" s="124"/>
      <c r="BTV14" s="124"/>
      <c r="BTW14" s="124"/>
      <c r="BTX14" s="124"/>
      <c r="BTY14" s="124"/>
      <c r="BTZ14" s="124"/>
      <c r="BUA14" s="124"/>
      <c r="BUB14" s="124"/>
      <c r="BUC14" s="124"/>
      <c r="BUD14" s="124"/>
      <c r="BUE14" s="124"/>
      <c r="BUF14" s="124"/>
      <c r="BUG14" s="124"/>
      <c r="BUH14" s="124"/>
      <c r="BUI14" s="124"/>
      <c r="BUJ14" s="124"/>
      <c r="BUK14" s="124"/>
      <c r="BUL14" s="124"/>
      <c r="BUM14" s="124"/>
      <c r="BUN14" s="124"/>
      <c r="BUO14" s="124"/>
      <c r="BUP14" s="124"/>
      <c r="BUQ14" s="124"/>
      <c r="BUR14" s="124"/>
      <c r="BUS14" s="124"/>
      <c r="BUT14" s="124"/>
      <c r="BUU14" s="124"/>
      <c r="BUV14" s="124"/>
      <c r="BUW14" s="124"/>
      <c r="BUX14" s="124"/>
      <c r="BUY14" s="124"/>
      <c r="BUZ14" s="124"/>
      <c r="BVA14" s="124"/>
      <c r="BVB14" s="124"/>
      <c r="BVC14" s="124"/>
      <c r="BVD14" s="124"/>
      <c r="BVE14" s="124"/>
      <c r="BVF14" s="124"/>
      <c r="BVG14" s="124"/>
      <c r="BVH14" s="124"/>
      <c r="BVI14" s="124"/>
      <c r="BVJ14" s="124"/>
      <c r="BVK14" s="124"/>
      <c r="BVL14" s="124"/>
      <c r="BVM14" s="124"/>
      <c r="BVN14" s="124"/>
      <c r="BVO14" s="124"/>
      <c r="BVP14" s="124"/>
      <c r="BVQ14" s="124"/>
      <c r="BVR14" s="124"/>
      <c r="BVS14" s="124"/>
      <c r="BVT14" s="124"/>
      <c r="BVU14" s="124"/>
      <c r="BVV14" s="124"/>
      <c r="BVW14" s="124"/>
      <c r="BVX14" s="124"/>
      <c r="BVY14" s="124"/>
      <c r="BVZ14" s="124"/>
      <c r="BWA14" s="124"/>
      <c r="BWB14" s="124"/>
      <c r="BWC14" s="124"/>
      <c r="BWD14" s="124"/>
      <c r="BWE14" s="124"/>
      <c r="BWF14" s="124"/>
      <c r="BWG14" s="124"/>
      <c r="BWH14" s="124"/>
      <c r="BWI14" s="124"/>
      <c r="BWJ14" s="124"/>
      <c r="BWK14" s="124"/>
      <c r="BWL14" s="124"/>
      <c r="BWM14" s="124"/>
      <c r="BWN14" s="124"/>
      <c r="BWO14" s="124"/>
      <c r="BWP14" s="124"/>
      <c r="BWQ14" s="124"/>
      <c r="BWR14" s="124"/>
      <c r="BWS14" s="124"/>
      <c r="BWT14" s="124"/>
      <c r="BWU14" s="124"/>
      <c r="BWV14" s="124"/>
      <c r="BWW14" s="124"/>
      <c r="BWX14" s="124"/>
      <c r="BWY14" s="124"/>
      <c r="BWZ14" s="124"/>
      <c r="BXA14" s="124"/>
      <c r="BXB14" s="124"/>
      <c r="BXC14" s="124"/>
      <c r="BXD14" s="124"/>
      <c r="BXE14" s="124"/>
      <c r="BXF14" s="124"/>
      <c r="BXG14" s="124"/>
      <c r="BXH14" s="124"/>
      <c r="BXI14" s="124"/>
      <c r="BXJ14" s="124"/>
      <c r="BXK14" s="124"/>
      <c r="BXL14" s="124"/>
      <c r="BXM14" s="124"/>
      <c r="BXN14" s="124"/>
      <c r="BXO14" s="124"/>
      <c r="BXP14" s="124"/>
      <c r="BXQ14" s="124"/>
      <c r="BXR14" s="124"/>
      <c r="BXS14" s="124"/>
      <c r="BXT14" s="124"/>
      <c r="BXU14" s="124"/>
      <c r="BXV14" s="124"/>
      <c r="BXW14" s="124"/>
      <c r="BXX14" s="124"/>
      <c r="BXY14" s="124"/>
      <c r="BXZ14" s="124"/>
      <c r="BYA14" s="124"/>
      <c r="BYB14" s="124"/>
      <c r="BYC14" s="124"/>
      <c r="BYD14" s="124"/>
      <c r="BYE14" s="124"/>
      <c r="BYF14" s="124"/>
      <c r="BYG14" s="124"/>
      <c r="BYH14" s="124"/>
      <c r="BYI14" s="124"/>
      <c r="BYJ14" s="124"/>
      <c r="BYK14" s="124"/>
      <c r="BYL14" s="124"/>
      <c r="BYM14" s="124"/>
      <c r="BYN14" s="124"/>
      <c r="BYO14" s="124"/>
      <c r="BYP14" s="124"/>
      <c r="BYQ14" s="124"/>
      <c r="BYR14" s="124"/>
      <c r="BYS14" s="124"/>
      <c r="BYT14" s="124"/>
      <c r="BYU14" s="124"/>
      <c r="BYV14" s="124"/>
      <c r="BYW14" s="124"/>
      <c r="BYX14" s="124"/>
      <c r="BYY14" s="124"/>
      <c r="BYZ14" s="124"/>
      <c r="BZA14" s="124"/>
      <c r="BZB14" s="124"/>
      <c r="BZC14" s="124"/>
      <c r="BZD14" s="124"/>
      <c r="BZE14" s="124"/>
      <c r="BZF14" s="124"/>
      <c r="BZG14" s="124"/>
      <c r="BZH14" s="124"/>
      <c r="BZI14" s="124"/>
      <c r="BZJ14" s="124"/>
      <c r="BZK14" s="124"/>
      <c r="BZL14" s="124"/>
      <c r="BZM14" s="124"/>
      <c r="BZN14" s="124"/>
      <c r="BZO14" s="124"/>
      <c r="BZP14" s="124"/>
      <c r="BZQ14" s="124"/>
      <c r="BZR14" s="124"/>
      <c r="BZS14" s="124"/>
      <c r="BZT14" s="124"/>
      <c r="BZU14" s="124"/>
      <c r="BZV14" s="124"/>
      <c r="BZW14" s="124"/>
      <c r="BZX14" s="124"/>
      <c r="BZY14" s="124"/>
      <c r="BZZ14" s="124"/>
      <c r="CAA14" s="124"/>
      <c r="CAB14" s="124"/>
      <c r="CAC14" s="124"/>
      <c r="CAD14" s="124"/>
      <c r="CAE14" s="124"/>
      <c r="CAF14" s="124"/>
      <c r="CAG14" s="124"/>
      <c r="CAH14" s="124"/>
      <c r="CAI14" s="124"/>
      <c r="CAJ14" s="124"/>
      <c r="CAK14" s="124"/>
      <c r="CAL14" s="124"/>
      <c r="CAM14" s="124"/>
      <c r="CAN14" s="124"/>
      <c r="CAO14" s="124"/>
      <c r="CAP14" s="124"/>
      <c r="CAQ14" s="124"/>
      <c r="CAR14" s="124"/>
      <c r="CAS14" s="124"/>
      <c r="CAT14" s="124"/>
      <c r="CAU14" s="124"/>
      <c r="CAV14" s="124"/>
      <c r="CAW14" s="124"/>
      <c r="CAX14" s="124"/>
      <c r="CAY14" s="124"/>
      <c r="CAZ14" s="124"/>
      <c r="CBA14" s="124"/>
      <c r="CBB14" s="124"/>
      <c r="CBC14" s="124"/>
      <c r="CBD14" s="124"/>
      <c r="CBE14" s="124"/>
      <c r="CBF14" s="124"/>
      <c r="CBG14" s="124"/>
      <c r="CBH14" s="124"/>
      <c r="CBI14" s="124"/>
      <c r="CBJ14" s="124"/>
      <c r="CBK14" s="124"/>
      <c r="CBL14" s="124"/>
      <c r="CBM14" s="124"/>
      <c r="CBN14" s="124"/>
      <c r="CBO14" s="124"/>
      <c r="CBP14" s="124"/>
      <c r="CBQ14" s="124"/>
      <c r="CBR14" s="124"/>
      <c r="CBS14" s="124"/>
      <c r="CBT14" s="124"/>
      <c r="CBU14" s="124"/>
      <c r="CBV14" s="124"/>
      <c r="CBW14" s="124"/>
      <c r="CBX14" s="124"/>
      <c r="CBY14" s="124"/>
      <c r="CBZ14" s="124"/>
      <c r="CCA14" s="124"/>
      <c r="CCB14" s="124"/>
      <c r="CCC14" s="124"/>
      <c r="CCD14" s="124"/>
      <c r="CCE14" s="124"/>
      <c r="CCF14" s="124"/>
      <c r="CCG14" s="124"/>
      <c r="CCH14" s="124"/>
      <c r="CCI14" s="124"/>
      <c r="CCJ14" s="124"/>
      <c r="CCK14" s="124"/>
      <c r="CCL14" s="124"/>
      <c r="CCM14" s="124"/>
      <c r="CCN14" s="124"/>
      <c r="CCO14" s="124"/>
      <c r="CCP14" s="124"/>
      <c r="CCQ14" s="124"/>
      <c r="CCR14" s="124"/>
      <c r="CCS14" s="124"/>
      <c r="CCT14" s="124"/>
      <c r="CCU14" s="124"/>
      <c r="CCV14" s="124"/>
      <c r="CCW14" s="124"/>
      <c r="CCX14" s="124"/>
      <c r="CCY14" s="124"/>
      <c r="CCZ14" s="124"/>
      <c r="CDA14" s="124"/>
      <c r="CDB14" s="124"/>
      <c r="CDC14" s="124"/>
      <c r="CDD14" s="124"/>
      <c r="CDE14" s="124"/>
      <c r="CDF14" s="124"/>
      <c r="CDG14" s="124"/>
      <c r="CDH14" s="124"/>
      <c r="CDI14" s="124"/>
      <c r="CDJ14" s="124"/>
      <c r="CDK14" s="124"/>
      <c r="CDL14" s="124"/>
      <c r="CDM14" s="124"/>
      <c r="CDN14" s="124"/>
      <c r="CDO14" s="124"/>
      <c r="CDP14" s="124"/>
      <c r="CDQ14" s="124"/>
      <c r="CDR14" s="124"/>
      <c r="CDS14" s="124"/>
      <c r="CDT14" s="124"/>
      <c r="CDU14" s="124"/>
      <c r="CDV14" s="124"/>
      <c r="CDW14" s="124"/>
      <c r="CDX14" s="124"/>
      <c r="CDY14" s="124"/>
      <c r="CDZ14" s="124"/>
      <c r="CEA14" s="124"/>
      <c r="CEB14" s="124"/>
      <c r="CEC14" s="124"/>
      <c r="CED14" s="124"/>
      <c r="CEE14" s="124"/>
      <c r="CEF14" s="124"/>
      <c r="CEG14" s="124"/>
      <c r="CEH14" s="124"/>
      <c r="CEI14" s="124"/>
      <c r="CEJ14" s="124"/>
      <c r="CEK14" s="124"/>
      <c r="CEL14" s="124"/>
      <c r="CEM14" s="124"/>
      <c r="CEN14" s="124"/>
      <c r="CEO14" s="124"/>
      <c r="CEP14" s="124"/>
      <c r="CEQ14" s="124"/>
      <c r="CER14" s="124"/>
      <c r="CES14" s="124"/>
      <c r="CET14" s="124"/>
      <c r="CEU14" s="124"/>
      <c r="CEV14" s="124"/>
      <c r="CEW14" s="124"/>
      <c r="CEX14" s="124"/>
      <c r="CEY14" s="124"/>
      <c r="CEZ14" s="124"/>
      <c r="CFA14" s="124"/>
      <c r="CFB14" s="124"/>
      <c r="CFC14" s="124"/>
      <c r="CFD14" s="124"/>
      <c r="CFE14" s="124"/>
      <c r="CFF14" s="124"/>
      <c r="CFG14" s="124"/>
      <c r="CFH14" s="124"/>
      <c r="CFI14" s="124"/>
      <c r="CFJ14" s="124"/>
      <c r="CFK14" s="124"/>
      <c r="CFL14" s="124"/>
      <c r="CFM14" s="124"/>
      <c r="CFN14" s="124"/>
      <c r="CFO14" s="124"/>
      <c r="CFP14" s="124"/>
      <c r="CFQ14" s="124"/>
      <c r="CFR14" s="124"/>
      <c r="CFS14" s="124"/>
      <c r="CFT14" s="124"/>
      <c r="CFU14" s="124"/>
      <c r="CFV14" s="124"/>
      <c r="CFW14" s="124"/>
      <c r="CFX14" s="124"/>
      <c r="CFY14" s="124"/>
      <c r="CFZ14" s="124"/>
      <c r="CGA14" s="124"/>
      <c r="CGB14" s="124"/>
      <c r="CGC14" s="124"/>
      <c r="CGD14" s="124"/>
      <c r="CGE14" s="124"/>
      <c r="CGF14" s="124"/>
      <c r="CGG14" s="124"/>
      <c r="CGH14" s="124"/>
      <c r="CGI14" s="124"/>
      <c r="CGJ14" s="124"/>
      <c r="CGK14" s="124"/>
      <c r="CGL14" s="124"/>
      <c r="CGM14" s="124"/>
      <c r="CGN14" s="124"/>
      <c r="CGO14" s="124"/>
      <c r="CGP14" s="124"/>
      <c r="CGQ14" s="124"/>
      <c r="CGR14" s="124"/>
      <c r="CGS14" s="124"/>
      <c r="CGT14" s="124"/>
      <c r="CGU14" s="124"/>
      <c r="CGV14" s="124"/>
      <c r="CGW14" s="124"/>
      <c r="CGX14" s="124"/>
      <c r="CGY14" s="124"/>
      <c r="CGZ14" s="124"/>
      <c r="CHA14" s="124"/>
      <c r="CHB14" s="124"/>
      <c r="CHC14" s="124"/>
      <c r="CHD14" s="124"/>
      <c r="CHE14" s="124"/>
      <c r="CHF14" s="124"/>
      <c r="CHG14" s="124"/>
      <c r="CHH14" s="124"/>
      <c r="CHI14" s="124"/>
      <c r="CHJ14" s="124"/>
      <c r="CHK14" s="124"/>
      <c r="CHL14" s="124"/>
      <c r="CHM14" s="124"/>
      <c r="CHN14" s="124"/>
      <c r="CHO14" s="124"/>
      <c r="CHP14" s="124"/>
      <c r="CHQ14" s="124"/>
      <c r="CHR14" s="124"/>
      <c r="CHS14" s="124"/>
      <c r="CHT14" s="124"/>
      <c r="CHU14" s="124"/>
      <c r="CHV14" s="124"/>
      <c r="CHW14" s="124"/>
      <c r="CHX14" s="124"/>
      <c r="CHY14" s="124"/>
      <c r="CHZ14" s="124"/>
      <c r="CIA14" s="124"/>
      <c r="CIB14" s="124"/>
      <c r="CIC14" s="124"/>
      <c r="CID14" s="124"/>
      <c r="CIE14" s="124"/>
      <c r="CIF14" s="124"/>
      <c r="CIG14" s="124"/>
      <c r="CIH14" s="124"/>
      <c r="CII14" s="124"/>
      <c r="CIJ14" s="124"/>
      <c r="CIK14" s="124"/>
      <c r="CIL14" s="124"/>
      <c r="CIM14" s="124"/>
      <c r="CIN14" s="124"/>
      <c r="CIO14" s="124"/>
      <c r="CIP14" s="124"/>
      <c r="CIQ14" s="124"/>
      <c r="CIR14" s="124"/>
      <c r="CIS14" s="124"/>
      <c r="CIT14" s="124"/>
      <c r="CIU14" s="124"/>
      <c r="CIV14" s="124"/>
      <c r="CIW14" s="124"/>
      <c r="CIX14" s="124"/>
      <c r="CIY14" s="124"/>
      <c r="CIZ14" s="124"/>
      <c r="CJA14" s="124"/>
      <c r="CJB14" s="124"/>
      <c r="CJC14" s="124"/>
      <c r="CJD14" s="124"/>
      <c r="CJE14" s="124"/>
      <c r="CJF14" s="124"/>
      <c r="CJG14" s="124"/>
      <c r="CJH14" s="124"/>
      <c r="CJI14" s="124"/>
      <c r="CJJ14" s="124"/>
      <c r="CJK14" s="124"/>
      <c r="CJL14" s="124"/>
      <c r="CJM14" s="124"/>
      <c r="CJN14" s="124"/>
      <c r="CJO14" s="124"/>
      <c r="CJP14" s="124"/>
      <c r="CJQ14" s="124"/>
      <c r="CJR14" s="124"/>
      <c r="CJS14" s="124"/>
      <c r="CJT14" s="124"/>
      <c r="CJU14" s="124"/>
      <c r="CJV14" s="124"/>
      <c r="CJW14" s="124"/>
      <c r="CJX14" s="124"/>
      <c r="CJY14" s="124"/>
      <c r="CJZ14" s="124"/>
      <c r="CKA14" s="124"/>
      <c r="CKB14" s="124"/>
      <c r="CKC14" s="124"/>
      <c r="CKD14" s="124"/>
      <c r="CKE14" s="124"/>
      <c r="CKF14" s="124"/>
      <c r="CKG14" s="124"/>
      <c r="CKH14" s="124"/>
      <c r="CKI14" s="124"/>
      <c r="CKJ14" s="124"/>
      <c r="CKK14" s="124"/>
      <c r="CKL14" s="124"/>
      <c r="CKM14" s="124"/>
      <c r="CKN14" s="124"/>
      <c r="CKO14" s="124"/>
      <c r="CKP14" s="124"/>
      <c r="CKQ14" s="124"/>
      <c r="CKR14" s="124"/>
      <c r="CKS14" s="124"/>
      <c r="CKT14" s="124"/>
      <c r="CKU14" s="124"/>
      <c r="CKV14" s="124"/>
      <c r="CKW14" s="124"/>
      <c r="CKX14" s="124"/>
      <c r="CKY14" s="124"/>
      <c r="CKZ14" s="124"/>
      <c r="CLA14" s="124"/>
      <c r="CLB14" s="124"/>
      <c r="CLC14" s="124"/>
      <c r="CLD14" s="124"/>
      <c r="CLE14" s="124"/>
      <c r="CLF14" s="124"/>
      <c r="CLG14" s="124"/>
      <c r="CLH14" s="124"/>
      <c r="CLI14" s="124"/>
      <c r="CLJ14" s="124"/>
      <c r="CLK14" s="124"/>
      <c r="CLL14" s="124"/>
      <c r="CLM14" s="124"/>
      <c r="CLN14" s="124"/>
      <c r="CLO14" s="124"/>
      <c r="CLP14" s="124"/>
      <c r="CLQ14" s="124"/>
      <c r="CLR14" s="124"/>
      <c r="CLS14" s="124"/>
      <c r="CLT14" s="124"/>
      <c r="CLU14" s="124"/>
      <c r="CLV14" s="124"/>
      <c r="CLW14" s="124"/>
      <c r="CLX14" s="124"/>
      <c r="CLY14" s="124"/>
      <c r="CLZ14" s="124"/>
      <c r="CMA14" s="124"/>
      <c r="CMB14" s="124"/>
      <c r="CMC14" s="124"/>
      <c r="CMD14" s="124"/>
      <c r="CME14" s="124"/>
      <c r="CMF14" s="124"/>
      <c r="CMG14" s="124"/>
      <c r="CMH14" s="124"/>
      <c r="CMI14" s="124"/>
      <c r="CMJ14" s="124"/>
      <c r="CMK14" s="124"/>
      <c r="CML14" s="124"/>
      <c r="CMM14" s="124"/>
      <c r="CMN14" s="124"/>
      <c r="CMO14" s="124"/>
      <c r="CMP14" s="124"/>
      <c r="CMQ14" s="124"/>
      <c r="CMR14" s="124"/>
      <c r="CMS14" s="124"/>
      <c r="CMT14" s="124"/>
      <c r="CMU14" s="124"/>
      <c r="CMV14" s="124"/>
      <c r="CMW14" s="124"/>
      <c r="CMX14" s="124"/>
      <c r="CMY14" s="124"/>
      <c r="CMZ14" s="124"/>
      <c r="CNA14" s="124"/>
      <c r="CNB14" s="124"/>
      <c r="CNC14" s="124"/>
      <c r="CND14" s="124"/>
      <c r="CNE14" s="124"/>
      <c r="CNF14" s="124"/>
      <c r="CNG14" s="124"/>
      <c r="CNH14" s="124"/>
      <c r="CNI14" s="124"/>
      <c r="CNJ14" s="124"/>
      <c r="CNK14" s="124"/>
      <c r="CNL14" s="124"/>
      <c r="CNM14" s="124"/>
      <c r="CNN14" s="124"/>
      <c r="CNO14" s="124"/>
      <c r="CNP14" s="124"/>
      <c r="CNQ14" s="124"/>
      <c r="CNR14" s="124"/>
      <c r="CNS14" s="124"/>
      <c r="CNT14" s="124"/>
      <c r="CNU14" s="124"/>
      <c r="CNV14" s="124"/>
      <c r="CNW14" s="124"/>
      <c r="CNX14" s="124"/>
      <c r="CNY14" s="124"/>
      <c r="CNZ14" s="124"/>
      <c r="COA14" s="124"/>
      <c r="COB14" s="124"/>
      <c r="COC14" s="124"/>
      <c r="COD14" s="124"/>
      <c r="COE14" s="124"/>
      <c r="COF14" s="124"/>
      <c r="COG14" s="124"/>
      <c r="COH14" s="124"/>
      <c r="COI14" s="124"/>
      <c r="COJ14" s="124"/>
      <c r="COK14" s="124"/>
      <c r="COL14" s="124"/>
      <c r="COM14" s="124"/>
      <c r="CON14" s="124"/>
      <c r="COO14" s="124"/>
      <c r="COP14" s="124"/>
      <c r="COQ14" s="124"/>
      <c r="COR14" s="124"/>
      <c r="COS14" s="124"/>
      <c r="COT14" s="124"/>
      <c r="COU14" s="124"/>
      <c r="COV14" s="124"/>
      <c r="COW14" s="124"/>
      <c r="COX14" s="124"/>
      <c r="COY14" s="124"/>
      <c r="COZ14" s="124"/>
      <c r="CPA14" s="124"/>
      <c r="CPB14" s="124"/>
      <c r="CPC14" s="124"/>
      <c r="CPD14" s="124"/>
      <c r="CPE14" s="124"/>
      <c r="CPF14" s="124"/>
      <c r="CPG14" s="124"/>
      <c r="CPH14" s="124"/>
      <c r="CPI14" s="124"/>
      <c r="CPJ14" s="124"/>
      <c r="CPK14" s="124"/>
      <c r="CPL14" s="124"/>
      <c r="CPM14" s="124"/>
      <c r="CPN14" s="124"/>
      <c r="CPO14" s="124"/>
      <c r="CPP14" s="124"/>
      <c r="CPQ14" s="124"/>
      <c r="CPR14" s="124"/>
      <c r="CPS14" s="124"/>
      <c r="CPT14" s="124"/>
      <c r="CPU14" s="124"/>
      <c r="CPV14" s="124"/>
      <c r="CPW14" s="124"/>
      <c r="CPX14" s="124"/>
      <c r="CPY14" s="124"/>
      <c r="CPZ14" s="124"/>
      <c r="CQA14" s="124"/>
      <c r="CQB14" s="124"/>
      <c r="CQC14" s="124"/>
      <c r="CQD14" s="124"/>
      <c r="CQE14" s="124"/>
      <c r="CQF14" s="124"/>
      <c r="CQG14" s="124"/>
      <c r="CQH14" s="124"/>
      <c r="CQI14" s="124"/>
      <c r="CQJ14" s="124"/>
      <c r="CQK14" s="124"/>
      <c r="CQL14" s="124"/>
      <c r="CQM14" s="124"/>
      <c r="CQN14" s="124"/>
      <c r="CQO14" s="124"/>
      <c r="CQP14" s="124"/>
      <c r="CQQ14" s="124"/>
      <c r="CQR14" s="124"/>
      <c r="CQS14" s="124"/>
      <c r="CQT14" s="124"/>
      <c r="CQU14" s="124"/>
      <c r="CQV14" s="124"/>
      <c r="CQW14" s="124"/>
      <c r="CQX14" s="124"/>
      <c r="CQY14" s="124"/>
      <c r="CQZ14" s="124"/>
      <c r="CRA14" s="124"/>
      <c r="CRB14" s="124"/>
      <c r="CRC14" s="124"/>
      <c r="CRD14" s="124"/>
      <c r="CRE14" s="124"/>
      <c r="CRF14" s="124"/>
      <c r="CRG14" s="124"/>
      <c r="CRH14" s="124"/>
      <c r="CRI14" s="124"/>
      <c r="CRJ14" s="124"/>
      <c r="CRK14" s="124"/>
      <c r="CRL14" s="124"/>
      <c r="CRM14" s="124"/>
      <c r="CRN14" s="124"/>
      <c r="CRO14" s="124"/>
      <c r="CRP14" s="124"/>
      <c r="CRQ14" s="124"/>
      <c r="CRR14" s="124"/>
      <c r="CRS14" s="124"/>
      <c r="CRT14" s="124"/>
      <c r="CRU14" s="124"/>
      <c r="CRV14" s="124"/>
      <c r="CRW14" s="124"/>
      <c r="CRX14" s="124"/>
      <c r="CRY14" s="124"/>
      <c r="CRZ14" s="124"/>
      <c r="CSA14" s="124"/>
      <c r="CSB14" s="124"/>
      <c r="CSC14" s="124"/>
      <c r="CSD14" s="124"/>
      <c r="CSE14" s="124"/>
      <c r="CSF14" s="124"/>
      <c r="CSG14" s="124"/>
      <c r="CSH14" s="124"/>
      <c r="CSI14" s="124"/>
      <c r="CSJ14" s="124"/>
      <c r="CSK14" s="124"/>
      <c r="CSL14" s="124"/>
      <c r="CSM14" s="124"/>
      <c r="CSN14" s="124"/>
      <c r="CSO14" s="124"/>
      <c r="CSP14" s="124"/>
      <c r="CSQ14" s="124"/>
      <c r="CSR14" s="124"/>
      <c r="CSS14" s="124"/>
      <c r="CST14" s="124"/>
      <c r="CSU14" s="124"/>
      <c r="CSV14" s="124"/>
      <c r="CSW14" s="124"/>
      <c r="CSX14" s="124"/>
      <c r="CSY14" s="124"/>
      <c r="CSZ14" s="124"/>
      <c r="CTA14" s="124"/>
      <c r="CTB14" s="124"/>
      <c r="CTC14" s="124"/>
      <c r="CTD14" s="124"/>
      <c r="CTE14" s="124"/>
      <c r="CTF14" s="124"/>
      <c r="CTG14" s="124"/>
      <c r="CTH14" s="124"/>
      <c r="CTI14" s="124"/>
      <c r="CTJ14" s="124"/>
      <c r="CTK14" s="124"/>
      <c r="CTL14" s="124"/>
      <c r="CTM14" s="124"/>
      <c r="CTN14" s="124"/>
      <c r="CTO14" s="124"/>
      <c r="CTP14" s="124"/>
      <c r="CTQ14" s="124"/>
      <c r="CTR14" s="124"/>
      <c r="CTS14" s="124"/>
      <c r="CTT14" s="124"/>
      <c r="CTU14" s="124"/>
      <c r="CTV14" s="124"/>
      <c r="CTW14" s="124"/>
      <c r="CTX14" s="124"/>
      <c r="CTY14" s="124"/>
      <c r="CTZ14" s="124"/>
      <c r="CUA14" s="124"/>
      <c r="CUB14" s="124"/>
      <c r="CUC14" s="124"/>
      <c r="CUD14" s="124"/>
      <c r="CUE14" s="124"/>
      <c r="CUF14" s="124"/>
      <c r="CUG14" s="124"/>
      <c r="CUH14" s="124"/>
      <c r="CUI14" s="124"/>
      <c r="CUJ14" s="124"/>
      <c r="CUK14" s="124"/>
      <c r="CUL14" s="124"/>
      <c r="CUM14" s="124"/>
      <c r="CUN14" s="124"/>
      <c r="CUO14" s="124"/>
      <c r="CUP14" s="124"/>
      <c r="CUQ14" s="124"/>
      <c r="CUR14" s="124"/>
      <c r="CUS14" s="124"/>
      <c r="CUT14" s="124"/>
      <c r="CUU14" s="124"/>
      <c r="CUV14" s="124"/>
      <c r="CUW14" s="124"/>
      <c r="CUX14" s="124"/>
      <c r="CUY14" s="124"/>
      <c r="CUZ14" s="124"/>
      <c r="CVA14" s="124"/>
      <c r="CVB14" s="124"/>
      <c r="CVC14" s="124"/>
      <c r="CVD14" s="124"/>
      <c r="CVE14" s="124"/>
      <c r="CVF14" s="124"/>
      <c r="CVG14" s="124"/>
      <c r="CVH14" s="124"/>
      <c r="CVI14" s="124"/>
      <c r="CVJ14" s="124"/>
      <c r="CVK14" s="124"/>
      <c r="CVL14" s="124"/>
      <c r="CVM14" s="124"/>
      <c r="CVN14" s="124"/>
      <c r="CVO14" s="124"/>
      <c r="CVP14" s="124"/>
      <c r="CVQ14" s="124"/>
      <c r="CVR14" s="124"/>
      <c r="CVS14" s="124"/>
      <c r="CVT14" s="124"/>
      <c r="CVU14" s="124"/>
      <c r="CVV14" s="124"/>
      <c r="CVW14" s="124"/>
      <c r="CVX14" s="124"/>
      <c r="CVY14" s="124"/>
      <c r="CVZ14" s="124"/>
      <c r="CWA14" s="124"/>
      <c r="CWB14" s="124"/>
      <c r="CWC14" s="124"/>
      <c r="CWD14" s="124"/>
      <c r="CWE14" s="124"/>
      <c r="CWF14" s="124"/>
      <c r="CWG14" s="124"/>
      <c r="CWH14" s="124"/>
      <c r="CWI14" s="124"/>
      <c r="CWJ14" s="124"/>
      <c r="CWK14" s="124"/>
      <c r="CWL14" s="124"/>
      <c r="CWM14" s="124"/>
      <c r="CWN14" s="124"/>
      <c r="CWO14" s="124"/>
      <c r="CWP14" s="124"/>
      <c r="CWQ14" s="124"/>
      <c r="CWR14" s="124"/>
      <c r="CWS14" s="124"/>
      <c r="CWT14" s="124"/>
      <c r="CWU14" s="124"/>
      <c r="CWV14" s="124"/>
      <c r="CWW14" s="124"/>
      <c r="CWX14" s="124"/>
      <c r="CWY14" s="124"/>
      <c r="CWZ14" s="124"/>
      <c r="CXA14" s="124"/>
      <c r="CXB14" s="124"/>
      <c r="CXC14" s="124"/>
      <c r="CXD14" s="124"/>
      <c r="CXE14" s="124"/>
      <c r="CXF14" s="124"/>
      <c r="CXG14" s="124"/>
      <c r="CXH14" s="124"/>
      <c r="CXI14" s="124"/>
      <c r="CXJ14" s="124"/>
      <c r="CXK14" s="124"/>
      <c r="CXL14" s="124"/>
      <c r="CXM14" s="124"/>
      <c r="CXN14" s="124"/>
      <c r="CXO14" s="124"/>
      <c r="CXP14" s="124"/>
      <c r="CXQ14" s="124"/>
      <c r="CXR14" s="124"/>
      <c r="CXS14" s="124"/>
      <c r="CXT14" s="124"/>
      <c r="CXU14" s="124"/>
      <c r="CXV14" s="124"/>
      <c r="CXW14" s="124"/>
      <c r="CXX14" s="124"/>
      <c r="CXY14" s="124"/>
      <c r="CXZ14" s="124"/>
      <c r="CYA14" s="124"/>
      <c r="CYB14" s="124"/>
      <c r="CYC14" s="124"/>
      <c r="CYD14" s="124"/>
      <c r="CYE14" s="124"/>
      <c r="CYF14" s="124"/>
      <c r="CYG14" s="124"/>
      <c r="CYH14" s="124"/>
      <c r="CYI14" s="124"/>
      <c r="CYJ14" s="124"/>
      <c r="CYK14" s="124"/>
      <c r="CYL14" s="124"/>
      <c r="CYM14" s="124"/>
      <c r="CYN14" s="124"/>
      <c r="CYO14" s="124"/>
      <c r="CYP14" s="124"/>
      <c r="CYQ14" s="124"/>
      <c r="CYR14" s="124"/>
      <c r="CYS14" s="124"/>
      <c r="CYT14" s="124"/>
      <c r="CYU14" s="124"/>
      <c r="CYV14" s="124"/>
      <c r="CYW14" s="124"/>
      <c r="CYX14" s="124"/>
      <c r="CYY14" s="124"/>
      <c r="CYZ14" s="124"/>
      <c r="CZA14" s="124"/>
      <c r="CZB14" s="124"/>
      <c r="CZC14" s="124"/>
      <c r="CZD14" s="124"/>
      <c r="CZE14" s="124"/>
      <c r="CZF14" s="124"/>
      <c r="CZG14" s="124"/>
      <c r="CZH14" s="124"/>
      <c r="CZI14" s="124"/>
      <c r="CZJ14" s="124"/>
      <c r="CZK14" s="124"/>
      <c r="CZL14" s="124"/>
      <c r="CZM14" s="124"/>
      <c r="CZN14" s="124"/>
      <c r="CZO14" s="124"/>
      <c r="CZP14" s="124"/>
      <c r="CZQ14" s="124"/>
      <c r="CZR14" s="124"/>
      <c r="CZS14" s="124"/>
      <c r="CZT14" s="124"/>
      <c r="CZU14" s="124"/>
      <c r="CZV14" s="124"/>
      <c r="CZW14" s="124"/>
      <c r="CZX14" s="124"/>
      <c r="CZY14" s="124"/>
      <c r="CZZ14" s="124"/>
      <c r="DAA14" s="124"/>
      <c r="DAB14" s="124"/>
      <c r="DAC14" s="124"/>
      <c r="DAD14" s="124"/>
      <c r="DAE14" s="124"/>
      <c r="DAF14" s="124"/>
      <c r="DAG14" s="124"/>
      <c r="DAH14" s="124"/>
      <c r="DAI14" s="124"/>
      <c r="DAJ14" s="124"/>
      <c r="DAK14" s="124"/>
      <c r="DAL14" s="124"/>
      <c r="DAM14" s="124"/>
      <c r="DAN14" s="124"/>
      <c r="DAO14" s="124"/>
      <c r="DAP14" s="124"/>
      <c r="DAQ14" s="124"/>
      <c r="DAR14" s="124"/>
      <c r="DAS14" s="124"/>
      <c r="DAT14" s="124"/>
      <c r="DAU14" s="124"/>
      <c r="DAV14" s="124"/>
      <c r="DAW14" s="124"/>
      <c r="DAX14" s="124"/>
      <c r="DAY14" s="124"/>
      <c r="DAZ14" s="124"/>
      <c r="DBA14" s="124"/>
      <c r="DBB14" s="124"/>
      <c r="DBC14" s="124"/>
      <c r="DBD14" s="124"/>
      <c r="DBE14" s="124"/>
      <c r="DBF14" s="124"/>
      <c r="DBG14" s="124"/>
      <c r="DBH14" s="124"/>
      <c r="DBI14" s="124"/>
      <c r="DBJ14" s="124"/>
      <c r="DBK14" s="124"/>
      <c r="DBL14" s="124"/>
      <c r="DBM14" s="124"/>
      <c r="DBN14" s="124"/>
      <c r="DBO14" s="124"/>
      <c r="DBP14" s="124"/>
      <c r="DBQ14" s="124"/>
      <c r="DBR14" s="124"/>
      <c r="DBS14" s="124"/>
      <c r="DBT14" s="124"/>
      <c r="DBU14" s="124"/>
      <c r="DBV14" s="124"/>
      <c r="DBW14" s="124"/>
      <c r="DBX14" s="124"/>
      <c r="DBY14" s="124"/>
      <c r="DBZ14" s="124"/>
      <c r="DCA14" s="124"/>
      <c r="DCB14" s="124"/>
      <c r="DCC14" s="124"/>
      <c r="DCD14" s="124"/>
      <c r="DCE14" s="124"/>
      <c r="DCF14" s="124"/>
      <c r="DCG14" s="124"/>
      <c r="DCH14" s="124"/>
      <c r="DCI14" s="124"/>
      <c r="DCJ14" s="124"/>
      <c r="DCK14" s="124"/>
      <c r="DCL14" s="124"/>
      <c r="DCM14" s="124"/>
      <c r="DCN14" s="124"/>
      <c r="DCO14" s="124"/>
      <c r="DCP14" s="124"/>
      <c r="DCQ14" s="124"/>
      <c r="DCR14" s="124"/>
      <c r="DCS14" s="124"/>
      <c r="DCT14" s="124"/>
      <c r="DCU14" s="124"/>
      <c r="DCV14" s="124"/>
      <c r="DCW14" s="124"/>
      <c r="DCX14" s="124"/>
      <c r="DCY14" s="124"/>
      <c r="DCZ14" s="124"/>
      <c r="DDA14" s="124"/>
      <c r="DDB14" s="124"/>
      <c r="DDC14" s="124"/>
      <c r="DDD14" s="124"/>
      <c r="DDE14" s="124"/>
      <c r="DDF14" s="124"/>
      <c r="DDG14" s="124"/>
      <c r="DDH14" s="124"/>
      <c r="DDI14" s="124"/>
      <c r="DDJ14" s="124"/>
      <c r="DDK14" s="124"/>
      <c r="DDL14" s="124"/>
      <c r="DDM14" s="124"/>
      <c r="DDN14" s="124"/>
      <c r="DDO14" s="124"/>
      <c r="DDP14" s="124"/>
      <c r="DDQ14" s="124"/>
      <c r="DDR14" s="124"/>
      <c r="DDS14" s="124"/>
      <c r="DDT14" s="124"/>
      <c r="DDU14" s="124"/>
      <c r="DDV14" s="124"/>
      <c r="DDW14" s="124"/>
      <c r="DDX14" s="124"/>
      <c r="DDY14" s="124"/>
      <c r="DDZ14" s="124"/>
      <c r="DEA14" s="124"/>
      <c r="DEB14" s="124"/>
      <c r="DEC14" s="124"/>
      <c r="DED14" s="124"/>
      <c r="DEE14" s="124"/>
      <c r="DEF14" s="124"/>
      <c r="DEG14" s="124"/>
      <c r="DEH14" s="124"/>
      <c r="DEI14" s="124"/>
      <c r="DEJ14" s="124"/>
      <c r="DEK14" s="124"/>
      <c r="DEL14" s="124"/>
      <c r="DEM14" s="124"/>
      <c r="DEN14" s="124"/>
      <c r="DEO14" s="124"/>
      <c r="DEP14" s="124"/>
      <c r="DEQ14" s="124"/>
      <c r="DER14" s="124"/>
      <c r="DES14" s="124"/>
      <c r="DET14" s="124"/>
      <c r="DEU14" s="124"/>
      <c r="DEV14" s="124"/>
      <c r="DEW14" s="124"/>
      <c r="DEX14" s="124"/>
      <c r="DEY14" s="124"/>
      <c r="DEZ14" s="124"/>
      <c r="DFA14" s="124"/>
      <c r="DFB14" s="124"/>
      <c r="DFC14" s="124"/>
      <c r="DFD14" s="124"/>
      <c r="DFE14" s="124"/>
      <c r="DFF14" s="124"/>
      <c r="DFG14" s="124"/>
      <c r="DFH14" s="124"/>
      <c r="DFI14" s="124"/>
      <c r="DFJ14" s="124"/>
      <c r="DFK14" s="124"/>
      <c r="DFL14" s="124"/>
      <c r="DFM14" s="124"/>
      <c r="DFN14" s="124"/>
      <c r="DFO14" s="124"/>
      <c r="DFP14" s="124"/>
      <c r="DFQ14" s="124"/>
      <c r="DFR14" s="124"/>
      <c r="DFS14" s="124"/>
      <c r="DFT14" s="124"/>
      <c r="DFU14" s="124"/>
      <c r="DFV14" s="124"/>
      <c r="DFW14" s="124"/>
      <c r="DFX14" s="124"/>
      <c r="DFY14" s="124"/>
      <c r="DFZ14" s="124"/>
      <c r="DGA14" s="124"/>
      <c r="DGB14" s="124"/>
      <c r="DGC14" s="124"/>
      <c r="DGD14" s="124"/>
      <c r="DGE14" s="124"/>
      <c r="DGF14" s="124"/>
      <c r="DGG14" s="124"/>
      <c r="DGH14" s="124"/>
      <c r="DGI14" s="124"/>
      <c r="DGJ14" s="124"/>
      <c r="DGK14" s="124"/>
      <c r="DGL14" s="124"/>
      <c r="DGM14" s="124"/>
      <c r="DGN14" s="124"/>
      <c r="DGO14" s="124"/>
      <c r="DGP14" s="124"/>
      <c r="DGQ14" s="124"/>
      <c r="DGR14" s="124"/>
      <c r="DGS14" s="124"/>
      <c r="DGT14" s="124"/>
      <c r="DGU14" s="124"/>
      <c r="DGV14" s="124"/>
      <c r="DGW14" s="124"/>
      <c r="DGX14" s="124"/>
      <c r="DGY14" s="124"/>
      <c r="DGZ14" s="124"/>
      <c r="DHA14" s="124"/>
      <c r="DHB14" s="124"/>
      <c r="DHC14" s="124"/>
      <c r="DHD14" s="124"/>
      <c r="DHE14" s="124"/>
      <c r="DHF14" s="124"/>
      <c r="DHG14" s="124"/>
      <c r="DHH14" s="124"/>
      <c r="DHI14" s="124"/>
      <c r="DHJ14" s="124"/>
      <c r="DHK14" s="124"/>
      <c r="DHL14" s="124"/>
      <c r="DHM14" s="124"/>
      <c r="DHN14" s="124"/>
      <c r="DHO14" s="124"/>
      <c r="DHP14" s="124"/>
      <c r="DHQ14" s="124"/>
      <c r="DHR14" s="124"/>
      <c r="DHS14" s="124"/>
      <c r="DHT14" s="124"/>
      <c r="DHU14" s="124"/>
      <c r="DHV14" s="124"/>
      <c r="DHW14" s="124"/>
      <c r="DHX14" s="124"/>
      <c r="DHY14" s="124"/>
      <c r="DHZ14" s="124"/>
      <c r="DIA14" s="124"/>
      <c r="DIB14" s="124"/>
      <c r="DIC14" s="124"/>
      <c r="DID14" s="124"/>
      <c r="DIE14" s="124"/>
      <c r="DIF14" s="124"/>
      <c r="DIG14" s="124"/>
      <c r="DIH14" s="124"/>
      <c r="DII14" s="124"/>
      <c r="DIJ14" s="124"/>
      <c r="DIK14" s="124"/>
      <c r="DIL14" s="124"/>
      <c r="DIM14" s="124"/>
      <c r="DIN14" s="124"/>
      <c r="DIO14" s="124"/>
      <c r="DIP14" s="124"/>
      <c r="DIQ14" s="124"/>
      <c r="DIR14" s="124"/>
      <c r="DIS14" s="124"/>
      <c r="DIT14" s="124"/>
      <c r="DIU14" s="124"/>
      <c r="DIV14" s="124"/>
      <c r="DIW14" s="124"/>
      <c r="DIX14" s="124"/>
      <c r="DIY14" s="124"/>
      <c r="DIZ14" s="124"/>
      <c r="DJA14" s="124"/>
      <c r="DJB14" s="124"/>
      <c r="DJC14" s="124"/>
      <c r="DJD14" s="124"/>
      <c r="DJE14" s="124"/>
      <c r="DJF14" s="124"/>
      <c r="DJG14" s="124"/>
      <c r="DJH14" s="124"/>
      <c r="DJI14" s="124"/>
      <c r="DJJ14" s="124"/>
      <c r="DJK14" s="124"/>
      <c r="DJL14" s="124"/>
      <c r="DJM14" s="124"/>
      <c r="DJN14" s="124"/>
      <c r="DJO14" s="124"/>
      <c r="DJP14" s="124"/>
      <c r="DJQ14" s="124"/>
      <c r="DJR14" s="124"/>
      <c r="DJS14" s="124"/>
      <c r="DJT14" s="124"/>
      <c r="DJU14" s="124"/>
      <c r="DJV14" s="124"/>
      <c r="DJW14" s="124"/>
      <c r="DJX14" s="124"/>
      <c r="DJY14" s="124"/>
      <c r="DJZ14" s="124"/>
      <c r="DKA14" s="124"/>
      <c r="DKB14" s="124"/>
      <c r="DKC14" s="124"/>
      <c r="DKD14" s="124"/>
      <c r="DKE14" s="124"/>
      <c r="DKF14" s="124"/>
      <c r="DKG14" s="124"/>
      <c r="DKH14" s="124"/>
      <c r="DKI14" s="124"/>
      <c r="DKJ14" s="124"/>
      <c r="DKK14" s="124"/>
      <c r="DKL14" s="124"/>
      <c r="DKM14" s="124"/>
      <c r="DKN14" s="124"/>
      <c r="DKO14" s="124"/>
      <c r="DKP14" s="124"/>
      <c r="DKQ14" s="124"/>
      <c r="DKR14" s="124"/>
      <c r="DKS14" s="124"/>
      <c r="DKT14" s="124"/>
      <c r="DKU14" s="124"/>
      <c r="DKV14" s="124"/>
      <c r="DKW14" s="124"/>
      <c r="DKX14" s="124"/>
      <c r="DKY14" s="124"/>
      <c r="DKZ14" s="124"/>
      <c r="DLA14" s="124"/>
      <c r="DLB14" s="124"/>
      <c r="DLC14" s="124"/>
      <c r="DLD14" s="124"/>
      <c r="DLE14" s="124"/>
      <c r="DLF14" s="124"/>
      <c r="DLG14" s="124"/>
      <c r="DLH14" s="124"/>
      <c r="DLI14" s="124"/>
      <c r="DLJ14" s="124"/>
      <c r="DLK14" s="124"/>
      <c r="DLL14" s="124"/>
      <c r="DLM14" s="124"/>
      <c r="DLN14" s="124"/>
      <c r="DLO14" s="124"/>
      <c r="DLP14" s="124"/>
      <c r="DLQ14" s="124"/>
      <c r="DLR14" s="124"/>
      <c r="DLS14" s="124"/>
      <c r="DLT14" s="124"/>
      <c r="DLU14" s="124"/>
      <c r="DLV14" s="124"/>
      <c r="DLW14" s="124"/>
      <c r="DLX14" s="124"/>
      <c r="DLY14" s="124"/>
      <c r="DLZ14" s="124"/>
      <c r="DMA14" s="124"/>
      <c r="DMB14" s="124"/>
      <c r="DMC14" s="124"/>
      <c r="DMD14" s="124"/>
      <c r="DME14" s="124"/>
      <c r="DMF14" s="124"/>
      <c r="DMG14" s="124"/>
      <c r="DMH14" s="124"/>
      <c r="DMI14" s="124"/>
      <c r="DMJ14" s="124"/>
      <c r="DMK14" s="124"/>
      <c r="DML14" s="124"/>
      <c r="DMM14" s="124"/>
      <c r="DMN14" s="124"/>
      <c r="DMO14" s="124"/>
      <c r="DMP14" s="124"/>
      <c r="DMQ14" s="124"/>
      <c r="DMR14" s="124"/>
      <c r="DMS14" s="124"/>
      <c r="DMT14" s="124"/>
      <c r="DMU14" s="124"/>
      <c r="DMV14" s="124"/>
      <c r="DMW14" s="124"/>
      <c r="DMX14" s="124"/>
      <c r="DMY14" s="124"/>
      <c r="DMZ14" s="124"/>
      <c r="DNA14" s="124"/>
      <c r="DNB14" s="124"/>
      <c r="DNC14" s="124"/>
      <c r="DND14" s="124"/>
      <c r="DNE14" s="124"/>
      <c r="DNF14" s="124"/>
      <c r="DNG14" s="124"/>
      <c r="DNH14" s="124"/>
      <c r="DNI14" s="124"/>
      <c r="DNJ14" s="124"/>
      <c r="DNK14" s="124"/>
      <c r="DNL14" s="124"/>
      <c r="DNM14" s="124"/>
      <c r="DNN14" s="124"/>
      <c r="DNO14" s="124"/>
      <c r="DNP14" s="124"/>
      <c r="DNQ14" s="124"/>
      <c r="DNR14" s="124"/>
      <c r="DNS14" s="124"/>
      <c r="DNT14" s="124"/>
      <c r="DNU14" s="124"/>
      <c r="DNV14" s="124"/>
      <c r="DNW14" s="124"/>
      <c r="DNX14" s="124"/>
      <c r="DNY14" s="124"/>
      <c r="DNZ14" s="124"/>
      <c r="DOA14" s="124"/>
      <c r="DOB14" s="124"/>
      <c r="DOC14" s="124"/>
      <c r="DOD14" s="124"/>
      <c r="DOE14" s="124"/>
      <c r="DOF14" s="124"/>
      <c r="DOG14" s="124"/>
      <c r="DOH14" s="124"/>
      <c r="DOI14" s="124"/>
      <c r="DOJ14" s="124"/>
      <c r="DOK14" s="124"/>
      <c r="DOL14" s="124"/>
      <c r="DOM14" s="124"/>
      <c r="DON14" s="124"/>
      <c r="DOO14" s="124"/>
      <c r="DOP14" s="124"/>
      <c r="DOQ14" s="124"/>
      <c r="DOR14" s="124"/>
      <c r="DOS14" s="124"/>
      <c r="DOT14" s="124"/>
      <c r="DOU14" s="124"/>
      <c r="DOV14" s="124"/>
      <c r="DOW14" s="124"/>
      <c r="DOX14" s="124"/>
      <c r="DOY14" s="124"/>
      <c r="DOZ14" s="124"/>
      <c r="DPA14" s="124"/>
      <c r="DPB14" s="124"/>
      <c r="DPC14" s="124"/>
      <c r="DPD14" s="124"/>
      <c r="DPE14" s="124"/>
      <c r="DPF14" s="124"/>
      <c r="DPG14" s="124"/>
      <c r="DPH14" s="124"/>
      <c r="DPI14" s="124"/>
      <c r="DPJ14" s="124"/>
      <c r="DPK14" s="124"/>
      <c r="DPL14" s="124"/>
      <c r="DPM14" s="124"/>
      <c r="DPN14" s="124"/>
      <c r="DPO14" s="124"/>
      <c r="DPP14" s="124"/>
      <c r="DPQ14" s="124"/>
      <c r="DPR14" s="124"/>
      <c r="DPS14" s="124"/>
      <c r="DPT14" s="124"/>
      <c r="DPU14" s="124"/>
      <c r="DPV14" s="124"/>
      <c r="DPW14" s="124"/>
      <c r="DPX14" s="124"/>
      <c r="DPY14" s="124"/>
      <c r="DPZ14" s="124"/>
      <c r="DQA14" s="124"/>
      <c r="DQB14" s="124"/>
      <c r="DQC14" s="124"/>
      <c r="DQD14" s="124"/>
      <c r="DQE14" s="124"/>
      <c r="DQF14" s="124"/>
      <c r="DQG14" s="124"/>
      <c r="DQH14" s="124"/>
      <c r="DQI14" s="124"/>
      <c r="DQJ14" s="124"/>
      <c r="DQK14" s="124"/>
      <c r="DQL14" s="124"/>
      <c r="DQM14" s="124"/>
      <c r="DQN14" s="124"/>
      <c r="DQO14" s="124"/>
      <c r="DQP14" s="124"/>
      <c r="DQQ14" s="124"/>
      <c r="DQR14" s="124"/>
      <c r="DQS14" s="124"/>
      <c r="DQT14" s="124"/>
      <c r="DQU14" s="124"/>
      <c r="DQV14" s="124"/>
      <c r="DQW14" s="124"/>
      <c r="DQX14" s="124"/>
      <c r="DQY14" s="124"/>
      <c r="DQZ14" s="124"/>
      <c r="DRA14" s="124"/>
      <c r="DRB14" s="124"/>
      <c r="DRC14" s="124"/>
      <c r="DRD14" s="124"/>
      <c r="DRE14" s="124"/>
      <c r="DRF14" s="124"/>
      <c r="DRG14" s="124"/>
      <c r="DRH14" s="124"/>
      <c r="DRI14" s="124"/>
      <c r="DRJ14" s="124"/>
      <c r="DRK14" s="124"/>
      <c r="DRL14" s="124"/>
      <c r="DRM14" s="124"/>
      <c r="DRN14" s="124"/>
      <c r="DRO14" s="124"/>
      <c r="DRP14" s="124"/>
      <c r="DRQ14" s="124"/>
      <c r="DRR14" s="124"/>
      <c r="DRS14" s="124"/>
      <c r="DRT14" s="124"/>
      <c r="DRU14" s="124"/>
      <c r="DRV14" s="124"/>
      <c r="DRW14" s="124"/>
      <c r="DRX14" s="124"/>
      <c r="DRY14" s="124"/>
      <c r="DRZ14" s="124"/>
      <c r="DSA14" s="124"/>
      <c r="DSB14" s="124"/>
      <c r="DSC14" s="124"/>
      <c r="DSD14" s="124"/>
      <c r="DSE14" s="124"/>
      <c r="DSF14" s="124"/>
      <c r="DSG14" s="124"/>
      <c r="DSH14" s="124"/>
      <c r="DSI14" s="124"/>
      <c r="DSJ14" s="124"/>
      <c r="DSK14" s="124"/>
      <c r="DSL14" s="124"/>
      <c r="DSM14" s="124"/>
      <c r="DSN14" s="124"/>
      <c r="DSO14" s="124"/>
      <c r="DSP14" s="124"/>
      <c r="DSQ14" s="124"/>
      <c r="DSR14" s="124"/>
      <c r="DSS14" s="124"/>
      <c r="DST14" s="124"/>
      <c r="DSU14" s="124"/>
      <c r="DSV14" s="124"/>
      <c r="DSW14" s="124"/>
      <c r="DSX14" s="124"/>
      <c r="DSY14" s="124"/>
      <c r="DSZ14" s="124"/>
      <c r="DTA14" s="124"/>
      <c r="DTB14" s="124"/>
      <c r="DTC14" s="124"/>
      <c r="DTD14" s="124"/>
      <c r="DTE14" s="124"/>
      <c r="DTF14" s="124"/>
      <c r="DTG14" s="124"/>
      <c r="DTH14" s="124"/>
      <c r="DTI14" s="124"/>
      <c r="DTJ14" s="124"/>
      <c r="DTK14" s="124"/>
      <c r="DTL14" s="124"/>
      <c r="DTM14" s="124"/>
      <c r="DTN14" s="124"/>
      <c r="DTO14" s="124"/>
      <c r="DTP14" s="124"/>
      <c r="DTQ14" s="124"/>
      <c r="DTR14" s="124"/>
      <c r="DTS14" s="124"/>
      <c r="DTT14" s="124"/>
      <c r="DTU14" s="124"/>
      <c r="DTV14" s="124"/>
      <c r="DTW14" s="124"/>
      <c r="DTX14" s="124"/>
      <c r="DTY14" s="124"/>
      <c r="DTZ14" s="124"/>
      <c r="DUA14" s="124"/>
      <c r="DUB14" s="124"/>
      <c r="DUC14" s="124"/>
      <c r="DUD14" s="124"/>
      <c r="DUE14" s="124"/>
      <c r="DUF14" s="124"/>
      <c r="DUG14" s="124"/>
      <c r="DUH14" s="124"/>
      <c r="DUI14" s="124"/>
      <c r="DUJ14" s="124"/>
      <c r="DUK14" s="124"/>
      <c r="DUL14" s="124"/>
      <c r="DUM14" s="124"/>
      <c r="DUN14" s="124"/>
      <c r="DUO14" s="124"/>
      <c r="DUP14" s="124"/>
      <c r="DUQ14" s="124"/>
      <c r="DUR14" s="124"/>
      <c r="DUS14" s="124"/>
      <c r="DUT14" s="124"/>
      <c r="DUU14" s="124"/>
      <c r="DUV14" s="124"/>
      <c r="DUW14" s="124"/>
      <c r="DUX14" s="124"/>
      <c r="DUY14" s="124"/>
      <c r="DUZ14" s="124"/>
      <c r="DVA14" s="124"/>
      <c r="DVB14" s="124"/>
      <c r="DVC14" s="124"/>
      <c r="DVD14" s="124"/>
      <c r="DVE14" s="124"/>
      <c r="DVF14" s="124"/>
      <c r="DVG14" s="124"/>
      <c r="DVH14" s="124"/>
      <c r="DVI14" s="124"/>
      <c r="DVJ14" s="124"/>
      <c r="DVK14" s="124"/>
      <c r="DVL14" s="124"/>
      <c r="DVM14" s="124"/>
      <c r="DVN14" s="124"/>
      <c r="DVO14" s="124"/>
      <c r="DVP14" s="124"/>
      <c r="DVQ14" s="124"/>
      <c r="DVR14" s="124"/>
      <c r="DVS14" s="124"/>
      <c r="DVT14" s="124"/>
      <c r="DVU14" s="124"/>
      <c r="DVV14" s="124"/>
      <c r="DVW14" s="124"/>
      <c r="DVX14" s="124"/>
      <c r="DVY14" s="124"/>
      <c r="DVZ14" s="124"/>
      <c r="DWA14" s="124"/>
      <c r="DWB14" s="124"/>
      <c r="DWC14" s="124"/>
      <c r="DWD14" s="124"/>
      <c r="DWE14" s="124"/>
      <c r="DWF14" s="124"/>
      <c r="DWG14" s="124"/>
      <c r="DWH14" s="124"/>
      <c r="DWI14" s="124"/>
      <c r="DWJ14" s="124"/>
      <c r="DWK14" s="124"/>
      <c r="DWL14" s="124"/>
      <c r="DWM14" s="124"/>
      <c r="DWN14" s="124"/>
      <c r="DWO14" s="124"/>
      <c r="DWP14" s="124"/>
      <c r="DWQ14" s="124"/>
      <c r="DWR14" s="124"/>
      <c r="DWS14" s="124"/>
      <c r="DWT14" s="124"/>
      <c r="DWU14" s="124"/>
      <c r="DWV14" s="124"/>
      <c r="DWW14" s="124"/>
      <c r="DWX14" s="124"/>
      <c r="DWY14" s="124"/>
      <c r="DWZ14" s="124"/>
      <c r="DXA14" s="124"/>
      <c r="DXB14" s="124"/>
      <c r="DXC14" s="124"/>
      <c r="DXD14" s="124"/>
      <c r="DXE14" s="124"/>
      <c r="DXF14" s="124"/>
      <c r="DXG14" s="124"/>
      <c r="DXH14" s="124"/>
      <c r="DXI14" s="124"/>
      <c r="DXJ14" s="124"/>
      <c r="DXK14" s="124"/>
      <c r="DXL14" s="124"/>
      <c r="DXM14" s="124"/>
      <c r="DXN14" s="124"/>
      <c r="DXO14" s="124"/>
      <c r="DXP14" s="124"/>
      <c r="DXQ14" s="124"/>
      <c r="DXR14" s="124"/>
      <c r="DXS14" s="124"/>
      <c r="DXT14" s="124"/>
      <c r="DXU14" s="124"/>
      <c r="DXV14" s="124"/>
      <c r="DXW14" s="124"/>
      <c r="DXX14" s="124"/>
      <c r="DXY14" s="124"/>
      <c r="DXZ14" s="124"/>
      <c r="DYA14" s="124"/>
      <c r="DYB14" s="124"/>
      <c r="DYC14" s="124"/>
      <c r="DYD14" s="124"/>
      <c r="DYE14" s="124"/>
      <c r="DYF14" s="124"/>
      <c r="DYG14" s="124"/>
      <c r="DYH14" s="124"/>
      <c r="DYI14" s="124"/>
      <c r="DYJ14" s="124"/>
      <c r="DYK14" s="124"/>
      <c r="DYL14" s="124"/>
      <c r="DYM14" s="124"/>
      <c r="DYN14" s="124"/>
      <c r="DYO14" s="124"/>
      <c r="DYP14" s="124"/>
      <c r="DYQ14" s="124"/>
      <c r="DYR14" s="124"/>
      <c r="DYS14" s="124"/>
      <c r="DYT14" s="124"/>
      <c r="DYU14" s="124"/>
      <c r="DYV14" s="124"/>
      <c r="DYW14" s="124"/>
      <c r="DYX14" s="124"/>
      <c r="DYY14" s="124"/>
      <c r="DYZ14" s="124"/>
      <c r="DZA14" s="124"/>
      <c r="DZB14" s="124"/>
      <c r="DZC14" s="124"/>
      <c r="DZD14" s="124"/>
      <c r="DZE14" s="124"/>
      <c r="DZF14" s="124"/>
      <c r="DZG14" s="124"/>
      <c r="DZH14" s="124"/>
      <c r="DZI14" s="124"/>
      <c r="DZJ14" s="124"/>
      <c r="DZK14" s="124"/>
      <c r="DZL14" s="124"/>
      <c r="DZM14" s="124"/>
      <c r="DZN14" s="124"/>
      <c r="DZO14" s="124"/>
      <c r="DZP14" s="124"/>
      <c r="DZQ14" s="124"/>
      <c r="DZR14" s="124"/>
      <c r="DZS14" s="124"/>
      <c r="DZT14" s="124"/>
      <c r="DZU14" s="124"/>
      <c r="DZV14" s="124"/>
      <c r="DZW14" s="124"/>
      <c r="DZX14" s="124"/>
      <c r="DZY14" s="124"/>
      <c r="DZZ14" s="124"/>
      <c r="EAA14" s="124"/>
      <c r="EAB14" s="124"/>
      <c r="EAC14" s="124"/>
      <c r="EAD14" s="124"/>
      <c r="EAE14" s="124"/>
      <c r="EAF14" s="124"/>
      <c r="EAG14" s="124"/>
      <c r="EAH14" s="124"/>
      <c r="EAI14" s="124"/>
      <c r="EAJ14" s="124"/>
      <c r="EAK14" s="124"/>
      <c r="EAL14" s="124"/>
      <c r="EAM14" s="124"/>
      <c r="EAN14" s="124"/>
      <c r="EAO14" s="124"/>
      <c r="EAP14" s="124"/>
      <c r="EAQ14" s="124"/>
      <c r="EAR14" s="124"/>
      <c r="EAS14" s="124"/>
      <c r="EAT14" s="124"/>
      <c r="EAU14" s="124"/>
      <c r="EAV14" s="124"/>
      <c r="EAW14" s="124"/>
      <c r="EAX14" s="124"/>
      <c r="EAY14" s="124"/>
      <c r="EAZ14" s="124"/>
      <c r="EBA14" s="124"/>
      <c r="EBB14" s="124"/>
      <c r="EBC14" s="124"/>
      <c r="EBD14" s="124"/>
      <c r="EBE14" s="124"/>
      <c r="EBF14" s="124"/>
      <c r="EBG14" s="124"/>
      <c r="EBH14" s="124"/>
      <c r="EBI14" s="124"/>
      <c r="EBJ14" s="124"/>
      <c r="EBK14" s="124"/>
      <c r="EBL14" s="124"/>
      <c r="EBM14" s="124"/>
      <c r="EBN14" s="124"/>
      <c r="EBO14" s="124"/>
      <c r="EBP14" s="124"/>
      <c r="EBQ14" s="124"/>
      <c r="EBR14" s="124"/>
      <c r="EBS14" s="124"/>
      <c r="EBT14" s="124"/>
      <c r="EBU14" s="124"/>
      <c r="EBV14" s="124"/>
      <c r="EBW14" s="124"/>
      <c r="EBX14" s="124"/>
      <c r="EBY14" s="124"/>
      <c r="EBZ14" s="124"/>
      <c r="ECA14" s="124"/>
      <c r="ECB14" s="124"/>
      <c r="ECC14" s="124"/>
      <c r="ECD14" s="124"/>
      <c r="ECE14" s="124"/>
      <c r="ECF14" s="124"/>
      <c r="ECG14" s="124"/>
      <c r="ECH14" s="124"/>
      <c r="ECI14" s="124"/>
      <c r="ECJ14" s="124"/>
      <c r="ECK14" s="124"/>
      <c r="ECL14" s="124"/>
      <c r="ECM14" s="124"/>
      <c r="ECN14" s="124"/>
      <c r="ECO14" s="124"/>
      <c r="ECP14" s="124"/>
      <c r="ECQ14" s="124"/>
      <c r="ECR14" s="124"/>
      <c r="ECS14" s="124"/>
      <c r="ECT14" s="124"/>
      <c r="ECU14" s="124"/>
      <c r="ECV14" s="124"/>
      <c r="ECW14" s="124"/>
      <c r="ECX14" s="124"/>
      <c r="ECY14" s="124"/>
      <c r="ECZ14" s="124"/>
      <c r="EDA14" s="124"/>
      <c r="EDB14" s="124"/>
      <c r="EDC14" s="124"/>
      <c r="EDD14" s="124"/>
      <c r="EDE14" s="124"/>
      <c r="EDF14" s="124"/>
      <c r="EDG14" s="124"/>
      <c r="EDH14" s="124"/>
      <c r="EDI14" s="124"/>
      <c r="EDJ14" s="124"/>
      <c r="EDK14" s="124"/>
      <c r="EDL14" s="124"/>
      <c r="EDM14" s="124"/>
      <c r="EDN14" s="124"/>
      <c r="EDO14" s="124"/>
      <c r="EDP14" s="124"/>
      <c r="EDQ14" s="124"/>
      <c r="EDR14" s="124"/>
      <c r="EDS14" s="124"/>
      <c r="EDT14" s="124"/>
      <c r="EDU14" s="124"/>
      <c r="EDV14" s="124"/>
      <c r="EDW14" s="124"/>
      <c r="EDX14" s="124"/>
      <c r="EDY14" s="124"/>
      <c r="EDZ14" s="124"/>
      <c r="EEA14" s="124"/>
      <c r="EEB14" s="124"/>
      <c r="EEC14" s="124"/>
      <c r="EED14" s="124"/>
      <c r="EEE14" s="124"/>
      <c r="EEF14" s="124"/>
      <c r="EEG14" s="124"/>
      <c r="EEH14" s="124"/>
      <c r="EEI14" s="124"/>
      <c r="EEJ14" s="124"/>
      <c r="EEK14" s="124"/>
      <c r="EEL14" s="124"/>
      <c r="EEM14" s="124"/>
      <c r="EEN14" s="124"/>
      <c r="EEO14" s="124"/>
      <c r="EEP14" s="124"/>
      <c r="EEQ14" s="124"/>
      <c r="EER14" s="124"/>
      <c r="EES14" s="124"/>
      <c r="EET14" s="124"/>
      <c r="EEU14" s="124"/>
      <c r="EEV14" s="124"/>
      <c r="EEW14" s="124"/>
      <c r="EEX14" s="124"/>
      <c r="EEY14" s="124"/>
      <c r="EEZ14" s="124"/>
      <c r="EFA14" s="124"/>
      <c r="EFB14" s="124"/>
      <c r="EFC14" s="124"/>
      <c r="EFD14" s="124"/>
      <c r="EFE14" s="124"/>
      <c r="EFF14" s="124"/>
      <c r="EFG14" s="124"/>
      <c r="EFH14" s="124"/>
      <c r="EFI14" s="124"/>
      <c r="EFJ14" s="124"/>
      <c r="EFK14" s="124"/>
      <c r="EFL14" s="124"/>
      <c r="EFM14" s="124"/>
      <c r="EFN14" s="124"/>
      <c r="EFO14" s="124"/>
      <c r="EFP14" s="124"/>
      <c r="EFQ14" s="124"/>
      <c r="EFR14" s="124"/>
      <c r="EFS14" s="124"/>
      <c r="EFT14" s="124"/>
      <c r="EFU14" s="124"/>
      <c r="EFV14" s="124"/>
      <c r="EFW14" s="124"/>
      <c r="EFX14" s="124"/>
      <c r="EFY14" s="124"/>
      <c r="EFZ14" s="124"/>
      <c r="EGA14" s="124"/>
      <c r="EGB14" s="124"/>
      <c r="EGC14" s="124"/>
      <c r="EGD14" s="124"/>
      <c r="EGE14" s="124"/>
      <c r="EGF14" s="124"/>
      <c r="EGG14" s="124"/>
      <c r="EGH14" s="124"/>
      <c r="EGI14" s="124"/>
      <c r="EGJ14" s="124"/>
      <c r="EGK14" s="124"/>
      <c r="EGL14" s="124"/>
      <c r="EGM14" s="124"/>
      <c r="EGN14" s="124"/>
      <c r="EGO14" s="124"/>
      <c r="EGP14" s="124"/>
      <c r="EGQ14" s="124"/>
      <c r="EGR14" s="124"/>
      <c r="EGS14" s="124"/>
      <c r="EGT14" s="124"/>
      <c r="EGU14" s="124"/>
      <c r="EGV14" s="124"/>
      <c r="EGW14" s="124"/>
      <c r="EGX14" s="124"/>
      <c r="EGY14" s="124"/>
      <c r="EGZ14" s="124"/>
      <c r="EHA14" s="124"/>
      <c r="EHB14" s="124"/>
      <c r="EHC14" s="124"/>
      <c r="EHD14" s="124"/>
      <c r="EHE14" s="124"/>
      <c r="EHF14" s="124"/>
      <c r="EHG14" s="124"/>
      <c r="EHH14" s="124"/>
      <c r="EHI14" s="124"/>
      <c r="EHJ14" s="124"/>
      <c r="EHK14" s="124"/>
      <c r="EHL14" s="124"/>
      <c r="EHM14" s="124"/>
      <c r="EHN14" s="124"/>
      <c r="EHO14" s="124"/>
      <c r="EHP14" s="124"/>
      <c r="EHQ14" s="124"/>
      <c r="EHR14" s="124"/>
      <c r="EHS14" s="124"/>
      <c r="EHT14" s="124"/>
      <c r="EHU14" s="124"/>
      <c r="EHV14" s="124"/>
      <c r="EHW14" s="124"/>
      <c r="EHX14" s="124"/>
      <c r="EHY14" s="124"/>
      <c r="EHZ14" s="124"/>
      <c r="EIA14" s="124"/>
      <c r="EIB14" s="124"/>
      <c r="EIC14" s="124"/>
      <c r="EID14" s="124"/>
      <c r="EIE14" s="124"/>
      <c r="EIF14" s="124"/>
      <c r="EIG14" s="124"/>
      <c r="EIH14" s="124"/>
      <c r="EII14" s="124"/>
      <c r="EIJ14" s="124"/>
      <c r="EIK14" s="124"/>
      <c r="EIL14" s="124"/>
      <c r="EIM14" s="124"/>
      <c r="EIN14" s="124"/>
      <c r="EIO14" s="124"/>
      <c r="EIP14" s="124"/>
      <c r="EIQ14" s="124"/>
      <c r="EIR14" s="124"/>
      <c r="EIS14" s="124"/>
      <c r="EIT14" s="124"/>
      <c r="EIU14" s="124"/>
      <c r="EIV14" s="124"/>
      <c r="EIW14" s="124"/>
      <c r="EIX14" s="124"/>
      <c r="EIY14" s="124"/>
      <c r="EIZ14" s="124"/>
      <c r="EJA14" s="124"/>
      <c r="EJB14" s="124"/>
      <c r="EJC14" s="124"/>
      <c r="EJD14" s="124"/>
      <c r="EJE14" s="124"/>
      <c r="EJF14" s="124"/>
      <c r="EJG14" s="124"/>
      <c r="EJH14" s="124"/>
      <c r="EJI14" s="124"/>
      <c r="EJJ14" s="124"/>
      <c r="EJK14" s="124"/>
      <c r="EJL14" s="124"/>
      <c r="EJM14" s="124"/>
      <c r="EJN14" s="124"/>
      <c r="EJO14" s="124"/>
      <c r="EJP14" s="124"/>
      <c r="EJQ14" s="124"/>
      <c r="EJR14" s="124"/>
      <c r="EJS14" s="124"/>
      <c r="EJT14" s="124"/>
      <c r="EJU14" s="124"/>
      <c r="EJV14" s="124"/>
      <c r="EJW14" s="124"/>
      <c r="EJX14" s="124"/>
      <c r="EJY14" s="124"/>
      <c r="EJZ14" s="124"/>
      <c r="EKA14" s="124"/>
      <c r="EKB14" s="124"/>
      <c r="EKC14" s="124"/>
      <c r="EKD14" s="124"/>
      <c r="EKE14" s="124"/>
      <c r="EKF14" s="124"/>
      <c r="EKG14" s="124"/>
      <c r="EKH14" s="124"/>
      <c r="EKI14" s="124"/>
      <c r="EKJ14" s="124"/>
      <c r="EKK14" s="124"/>
      <c r="EKL14" s="124"/>
      <c r="EKM14" s="124"/>
      <c r="EKN14" s="124"/>
      <c r="EKO14" s="124"/>
      <c r="EKP14" s="124"/>
      <c r="EKQ14" s="124"/>
      <c r="EKR14" s="124"/>
      <c r="EKS14" s="124"/>
      <c r="EKT14" s="124"/>
      <c r="EKU14" s="124"/>
      <c r="EKV14" s="124"/>
      <c r="EKW14" s="124"/>
      <c r="EKX14" s="124"/>
      <c r="EKY14" s="124"/>
      <c r="EKZ14" s="124"/>
      <c r="ELA14" s="124"/>
      <c r="ELB14" s="124"/>
      <c r="ELC14" s="124"/>
      <c r="ELD14" s="124"/>
      <c r="ELE14" s="124"/>
      <c r="ELF14" s="124"/>
      <c r="ELG14" s="124"/>
      <c r="ELH14" s="124"/>
      <c r="ELI14" s="124"/>
      <c r="ELJ14" s="124"/>
      <c r="ELK14" s="124"/>
      <c r="ELL14" s="124"/>
      <c r="ELM14" s="124"/>
      <c r="ELN14" s="124"/>
      <c r="ELO14" s="124"/>
      <c r="ELP14" s="124"/>
      <c r="ELQ14" s="124"/>
      <c r="ELR14" s="124"/>
      <c r="ELS14" s="124"/>
      <c r="ELT14" s="124"/>
      <c r="ELU14" s="124"/>
      <c r="ELV14" s="124"/>
      <c r="ELW14" s="124"/>
      <c r="ELX14" s="124"/>
      <c r="ELY14" s="124"/>
      <c r="ELZ14" s="124"/>
      <c r="EMA14" s="124"/>
      <c r="EMB14" s="124"/>
      <c r="EMC14" s="124"/>
      <c r="EMD14" s="124"/>
      <c r="EME14" s="124"/>
      <c r="EMF14" s="124"/>
      <c r="EMG14" s="124"/>
      <c r="EMH14" s="124"/>
      <c r="EMI14" s="124"/>
      <c r="EMJ14" s="124"/>
      <c r="EMK14" s="124"/>
      <c r="EML14" s="124"/>
      <c r="EMM14" s="124"/>
      <c r="EMN14" s="124"/>
      <c r="EMO14" s="124"/>
      <c r="EMP14" s="124"/>
      <c r="EMQ14" s="124"/>
      <c r="EMR14" s="124"/>
      <c r="EMS14" s="124"/>
      <c r="EMT14" s="124"/>
      <c r="EMU14" s="124"/>
      <c r="EMV14" s="124"/>
      <c r="EMW14" s="124"/>
      <c r="EMX14" s="124"/>
      <c r="EMY14" s="124"/>
      <c r="EMZ14" s="124"/>
      <c r="ENA14" s="124"/>
      <c r="ENB14" s="124"/>
      <c r="ENC14" s="124"/>
      <c r="END14" s="124"/>
      <c r="ENE14" s="124"/>
      <c r="ENF14" s="124"/>
      <c r="ENG14" s="124"/>
      <c r="ENH14" s="124"/>
      <c r="ENI14" s="124"/>
      <c r="ENJ14" s="124"/>
      <c r="ENK14" s="124"/>
      <c r="ENL14" s="124"/>
      <c r="ENM14" s="124"/>
      <c r="ENN14" s="124"/>
      <c r="ENO14" s="124"/>
      <c r="ENP14" s="124"/>
      <c r="ENQ14" s="124"/>
      <c r="ENR14" s="124"/>
      <c r="ENS14" s="124"/>
      <c r="ENT14" s="124"/>
      <c r="ENU14" s="124"/>
      <c r="ENV14" s="124"/>
      <c r="ENW14" s="124"/>
      <c r="ENX14" s="124"/>
      <c r="ENY14" s="124"/>
      <c r="ENZ14" s="124"/>
      <c r="EOA14" s="124"/>
      <c r="EOB14" s="124"/>
      <c r="EOC14" s="124"/>
      <c r="EOD14" s="124"/>
      <c r="EOE14" s="124"/>
      <c r="EOF14" s="124"/>
      <c r="EOG14" s="124"/>
      <c r="EOH14" s="124"/>
      <c r="EOI14" s="124"/>
      <c r="EOJ14" s="124"/>
      <c r="EOK14" s="124"/>
      <c r="EOL14" s="124"/>
      <c r="EOM14" s="124"/>
      <c r="EON14" s="124"/>
      <c r="EOO14" s="124"/>
      <c r="EOP14" s="124"/>
      <c r="EOQ14" s="124"/>
      <c r="EOR14" s="124"/>
      <c r="EOS14" s="124"/>
      <c r="EOT14" s="124"/>
      <c r="EOU14" s="124"/>
      <c r="EOV14" s="124"/>
      <c r="EOW14" s="124"/>
      <c r="EOX14" s="124"/>
      <c r="EOY14" s="124"/>
      <c r="EOZ14" s="124"/>
      <c r="EPA14" s="124"/>
      <c r="EPB14" s="124"/>
      <c r="EPC14" s="124"/>
      <c r="EPD14" s="124"/>
      <c r="EPE14" s="124"/>
      <c r="EPF14" s="124"/>
      <c r="EPG14" s="124"/>
      <c r="EPH14" s="124"/>
      <c r="EPI14" s="124"/>
      <c r="EPJ14" s="124"/>
      <c r="EPK14" s="124"/>
      <c r="EPL14" s="124"/>
      <c r="EPM14" s="124"/>
      <c r="EPN14" s="124"/>
      <c r="EPO14" s="124"/>
      <c r="EPP14" s="124"/>
      <c r="EPQ14" s="124"/>
      <c r="EPR14" s="124"/>
      <c r="EPS14" s="124"/>
      <c r="EPT14" s="124"/>
      <c r="EPU14" s="124"/>
      <c r="EPV14" s="124"/>
      <c r="EPW14" s="124"/>
      <c r="EPX14" s="124"/>
      <c r="EPY14" s="124"/>
      <c r="EPZ14" s="124"/>
      <c r="EQA14" s="124"/>
      <c r="EQB14" s="124"/>
      <c r="EQC14" s="124"/>
      <c r="EQD14" s="124"/>
      <c r="EQE14" s="124"/>
      <c r="EQF14" s="124"/>
      <c r="EQG14" s="124"/>
      <c r="EQH14" s="124"/>
      <c r="EQI14" s="124"/>
      <c r="EQJ14" s="124"/>
      <c r="EQK14" s="124"/>
      <c r="EQL14" s="124"/>
      <c r="EQM14" s="124"/>
      <c r="EQN14" s="124"/>
      <c r="EQO14" s="124"/>
      <c r="EQP14" s="124"/>
      <c r="EQQ14" s="124"/>
      <c r="EQR14" s="124"/>
      <c r="EQS14" s="124"/>
      <c r="EQT14" s="124"/>
      <c r="EQU14" s="124"/>
      <c r="EQV14" s="124"/>
      <c r="EQW14" s="124"/>
      <c r="EQX14" s="124"/>
      <c r="EQY14" s="124"/>
      <c r="EQZ14" s="124"/>
      <c r="ERA14" s="124"/>
      <c r="ERB14" s="124"/>
      <c r="ERC14" s="124"/>
      <c r="ERD14" s="124"/>
      <c r="ERE14" s="124"/>
      <c r="ERF14" s="124"/>
      <c r="ERG14" s="124"/>
      <c r="ERH14" s="124"/>
      <c r="ERI14" s="124"/>
      <c r="ERJ14" s="124"/>
      <c r="ERK14" s="124"/>
      <c r="ERL14" s="124"/>
      <c r="ERM14" s="124"/>
      <c r="ERN14" s="124"/>
      <c r="ERO14" s="124"/>
      <c r="ERP14" s="124"/>
      <c r="ERQ14" s="124"/>
      <c r="ERR14" s="124"/>
      <c r="ERS14" s="124"/>
      <c r="ERT14" s="124"/>
      <c r="ERU14" s="124"/>
      <c r="ERV14" s="124"/>
      <c r="ERW14" s="124"/>
      <c r="ERX14" s="124"/>
      <c r="ERY14" s="124"/>
      <c r="ERZ14" s="124"/>
      <c r="ESA14" s="124"/>
      <c r="ESB14" s="124"/>
      <c r="ESC14" s="124"/>
      <c r="ESD14" s="124"/>
      <c r="ESE14" s="124"/>
      <c r="ESF14" s="124"/>
      <c r="ESG14" s="124"/>
      <c r="ESH14" s="124"/>
      <c r="ESI14" s="124"/>
      <c r="ESJ14" s="124"/>
      <c r="ESK14" s="124"/>
      <c r="ESL14" s="124"/>
      <c r="ESM14" s="124"/>
      <c r="ESN14" s="124"/>
      <c r="ESO14" s="124"/>
      <c r="ESP14" s="124"/>
      <c r="ESQ14" s="124"/>
      <c r="ESR14" s="124"/>
      <c r="ESS14" s="124"/>
      <c r="EST14" s="124"/>
      <c r="ESU14" s="124"/>
      <c r="ESV14" s="124"/>
      <c r="ESW14" s="124"/>
      <c r="ESX14" s="124"/>
      <c r="ESY14" s="124"/>
      <c r="ESZ14" s="124"/>
      <c r="ETA14" s="124"/>
      <c r="ETB14" s="124"/>
      <c r="ETC14" s="124"/>
      <c r="ETD14" s="124"/>
      <c r="ETE14" s="124"/>
      <c r="ETF14" s="124"/>
      <c r="ETG14" s="124"/>
      <c r="ETH14" s="124"/>
      <c r="ETI14" s="124"/>
      <c r="ETJ14" s="124"/>
      <c r="ETK14" s="124"/>
      <c r="ETL14" s="124"/>
      <c r="ETM14" s="124"/>
      <c r="ETN14" s="124"/>
      <c r="ETO14" s="124"/>
      <c r="ETP14" s="124"/>
      <c r="ETQ14" s="124"/>
      <c r="ETR14" s="124"/>
      <c r="ETS14" s="124"/>
      <c r="ETT14" s="124"/>
      <c r="ETU14" s="124"/>
      <c r="ETV14" s="124"/>
      <c r="ETW14" s="124"/>
      <c r="ETX14" s="124"/>
      <c r="ETY14" s="124"/>
      <c r="ETZ14" s="124"/>
      <c r="EUA14" s="124"/>
      <c r="EUB14" s="124"/>
      <c r="EUC14" s="124"/>
      <c r="EUD14" s="124"/>
      <c r="EUE14" s="124"/>
      <c r="EUF14" s="124"/>
      <c r="EUG14" s="124"/>
      <c r="EUH14" s="124"/>
      <c r="EUI14" s="124"/>
      <c r="EUJ14" s="124"/>
      <c r="EUK14" s="124"/>
      <c r="EUL14" s="124"/>
      <c r="EUM14" s="124"/>
      <c r="EUN14" s="124"/>
      <c r="EUO14" s="124"/>
      <c r="EUP14" s="124"/>
      <c r="EUQ14" s="124"/>
      <c r="EUR14" s="124"/>
      <c r="EUS14" s="124"/>
      <c r="EUT14" s="124"/>
      <c r="EUU14" s="124"/>
      <c r="EUV14" s="124"/>
      <c r="EUW14" s="124"/>
      <c r="EUX14" s="124"/>
      <c r="EUY14" s="124"/>
      <c r="EUZ14" s="124"/>
      <c r="EVA14" s="124"/>
      <c r="EVB14" s="124"/>
      <c r="EVC14" s="124"/>
      <c r="EVD14" s="124"/>
      <c r="EVE14" s="124"/>
      <c r="EVF14" s="124"/>
      <c r="EVG14" s="124"/>
      <c r="EVH14" s="124"/>
      <c r="EVI14" s="124"/>
      <c r="EVJ14" s="124"/>
      <c r="EVK14" s="124"/>
      <c r="EVL14" s="124"/>
      <c r="EVM14" s="124"/>
      <c r="EVN14" s="124"/>
      <c r="EVO14" s="124"/>
      <c r="EVP14" s="124"/>
      <c r="EVQ14" s="124"/>
      <c r="EVR14" s="124"/>
      <c r="EVS14" s="124"/>
      <c r="EVT14" s="124"/>
      <c r="EVU14" s="124"/>
      <c r="EVV14" s="124"/>
      <c r="EVW14" s="124"/>
      <c r="EVX14" s="124"/>
      <c r="EVY14" s="124"/>
      <c r="EVZ14" s="124"/>
      <c r="EWA14" s="124"/>
      <c r="EWB14" s="124"/>
      <c r="EWC14" s="124"/>
      <c r="EWD14" s="124"/>
      <c r="EWE14" s="124"/>
      <c r="EWF14" s="124"/>
      <c r="EWG14" s="124"/>
      <c r="EWH14" s="124"/>
      <c r="EWI14" s="124"/>
      <c r="EWJ14" s="124"/>
      <c r="EWK14" s="124"/>
      <c r="EWL14" s="124"/>
      <c r="EWM14" s="124"/>
      <c r="EWN14" s="124"/>
      <c r="EWO14" s="124"/>
      <c r="EWP14" s="124"/>
      <c r="EWQ14" s="124"/>
      <c r="EWR14" s="124"/>
      <c r="EWS14" s="124"/>
      <c r="EWT14" s="124"/>
      <c r="EWU14" s="124"/>
      <c r="EWV14" s="124"/>
      <c r="EWW14" s="124"/>
      <c r="EWX14" s="124"/>
      <c r="EWY14" s="124"/>
      <c r="EWZ14" s="124"/>
      <c r="EXA14" s="124"/>
      <c r="EXB14" s="124"/>
      <c r="EXC14" s="124"/>
      <c r="EXD14" s="124"/>
      <c r="EXE14" s="124"/>
      <c r="EXF14" s="124"/>
      <c r="EXG14" s="124"/>
      <c r="EXH14" s="124"/>
      <c r="EXI14" s="124"/>
      <c r="EXJ14" s="124"/>
      <c r="EXK14" s="124"/>
      <c r="EXL14" s="124"/>
      <c r="EXM14" s="124"/>
      <c r="EXN14" s="124"/>
      <c r="EXO14" s="124"/>
      <c r="EXP14" s="124"/>
      <c r="EXQ14" s="124"/>
      <c r="EXR14" s="124"/>
      <c r="EXS14" s="124"/>
      <c r="EXT14" s="124"/>
      <c r="EXU14" s="124"/>
      <c r="EXV14" s="124"/>
      <c r="EXW14" s="124"/>
      <c r="EXX14" s="124"/>
      <c r="EXY14" s="124"/>
      <c r="EXZ14" s="124"/>
      <c r="EYA14" s="124"/>
      <c r="EYB14" s="124"/>
      <c r="EYC14" s="124"/>
      <c r="EYD14" s="124"/>
      <c r="EYE14" s="124"/>
      <c r="EYF14" s="124"/>
      <c r="EYG14" s="124"/>
      <c r="EYH14" s="124"/>
      <c r="EYI14" s="124"/>
      <c r="EYJ14" s="124"/>
      <c r="EYK14" s="124"/>
      <c r="EYL14" s="124"/>
      <c r="EYM14" s="124"/>
      <c r="EYN14" s="124"/>
      <c r="EYO14" s="124"/>
      <c r="EYP14" s="124"/>
      <c r="EYQ14" s="124"/>
      <c r="EYR14" s="124"/>
      <c r="EYS14" s="124"/>
      <c r="EYT14" s="124"/>
      <c r="EYU14" s="124"/>
      <c r="EYV14" s="124"/>
      <c r="EYW14" s="124"/>
      <c r="EYX14" s="124"/>
      <c r="EYY14" s="124"/>
      <c r="EYZ14" s="124"/>
      <c r="EZA14" s="124"/>
      <c r="EZB14" s="124"/>
      <c r="EZC14" s="124"/>
      <c r="EZD14" s="124"/>
      <c r="EZE14" s="124"/>
      <c r="EZF14" s="124"/>
      <c r="EZG14" s="124"/>
      <c r="EZH14" s="124"/>
      <c r="EZI14" s="124"/>
      <c r="EZJ14" s="124"/>
      <c r="EZK14" s="124"/>
      <c r="EZL14" s="124"/>
      <c r="EZM14" s="124"/>
      <c r="EZN14" s="124"/>
      <c r="EZO14" s="124"/>
      <c r="EZP14" s="124"/>
      <c r="EZQ14" s="124"/>
      <c r="EZR14" s="124"/>
      <c r="EZS14" s="124"/>
      <c r="EZT14" s="124"/>
      <c r="EZU14" s="124"/>
      <c r="EZV14" s="124"/>
      <c r="EZW14" s="124"/>
      <c r="EZX14" s="124"/>
      <c r="EZY14" s="124"/>
      <c r="EZZ14" s="124"/>
      <c r="FAA14" s="124"/>
      <c r="FAB14" s="124"/>
      <c r="FAC14" s="124"/>
      <c r="FAD14" s="124"/>
      <c r="FAE14" s="124"/>
      <c r="FAF14" s="124"/>
      <c r="FAG14" s="124"/>
      <c r="FAH14" s="124"/>
      <c r="FAI14" s="124"/>
      <c r="FAJ14" s="124"/>
      <c r="FAK14" s="124"/>
      <c r="FAL14" s="124"/>
      <c r="FAM14" s="124"/>
      <c r="FAN14" s="124"/>
      <c r="FAO14" s="124"/>
      <c r="FAP14" s="124"/>
      <c r="FAQ14" s="124"/>
      <c r="FAR14" s="124"/>
      <c r="FAS14" s="124"/>
      <c r="FAT14" s="124"/>
      <c r="FAU14" s="124"/>
      <c r="FAV14" s="124"/>
      <c r="FAW14" s="124"/>
      <c r="FAX14" s="124"/>
      <c r="FAY14" s="124"/>
      <c r="FAZ14" s="124"/>
      <c r="FBA14" s="124"/>
      <c r="FBB14" s="124"/>
      <c r="FBC14" s="124"/>
      <c r="FBD14" s="124"/>
      <c r="FBE14" s="124"/>
      <c r="FBF14" s="124"/>
      <c r="FBG14" s="124"/>
      <c r="FBH14" s="124"/>
      <c r="FBI14" s="124"/>
      <c r="FBJ14" s="124"/>
      <c r="FBK14" s="124"/>
      <c r="FBL14" s="124"/>
      <c r="FBM14" s="124"/>
      <c r="FBN14" s="124"/>
      <c r="FBO14" s="124"/>
      <c r="FBP14" s="124"/>
      <c r="FBQ14" s="124"/>
      <c r="FBR14" s="124"/>
      <c r="FBS14" s="124"/>
      <c r="FBT14" s="124"/>
      <c r="FBU14" s="124"/>
      <c r="FBV14" s="124"/>
      <c r="FBW14" s="124"/>
      <c r="FBX14" s="124"/>
      <c r="FBY14" s="124"/>
      <c r="FBZ14" s="124"/>
      <c r="FCA14" s="124"/>
      <c r="FCB14" s="124"/>
      <c r="FCC14" s="124"/>
      <c r="FCD14" s="124"/>
      <c r="FCE14" s="124"/>
      <c r="FCF14" s="124"/>
      <c r="FCG14" s="124"/>
      <c r="FCH14" s="124"/>
      <c r="FCI14" s="124"/>
      <c r="FCJ14" s="124"/>
      <c r="FCK14" s="124"/>
      <c r="FCL14" s="124"/>
      <c r="FCM14" s="124"/>
      <c r="FCN14" s="124"/>
      <c r="FCO14" s="124"/>
      <c r="FCP14" s="124"/>
      <c r="FCQ14" s="124"/>
      <c r="FCR14" s="124"/>
      <c r="FCS14" s="124"/>
      <c r="FCT14" s="124"/>
      <c r="FCU14" s="124"/>
      <c r="FCV14" s="124"/>
      <c r="FCW14" s="124"/>
      <c r="FCX14" s="124"/>
      <c r="FCY14" s="124"/>
      <c r="FCZ14" s="124"/>
      <c r="FDA14" s="124"/>
      <c r="FDB14" s="124"/>
      <c r="FDC14" s="124"/>
      <c r="FDD14" s="124"/>
      <c r="FDE14" s="124"/>
      <c r="FDF14" s="124"/>
      <c r="FDG14" s="124"/>
      <c r="FDH14" s="124"/>
      <c r="FDI14" s="124"/>
      <c r="FDJ14" s="124"/>
      <c r="FDK14" s="124"/>
      <c r="FDL14" s="124"/>
      <c r="FDM14" s="124"/>
      <c r="FDN14" s="124"/>
      <c r="FDO14" s="124"/>
      <c r="FDP14" s="124"/>
      <c r="FDQ14" s="124"/>
      <c r="FDR14" s="124"/>
      <c r="FDS14" s="124"/>
      <c r="FDT14" s="124"/>
      <c r="FDU14" s="124"/>
      <c r="FDV14" s="124"/>
      <c r="FDW14" s="124"/>
      <c r="FDX14" s="124"/>
      <c r="FDY14" s="124"/>
      <c r="FDZ14" s="124"/>
      <c r="FEA14" s="124"/>
      <c r="FEB14" s="124"/>
      <c r="FEC14" s="124"/>
      <c r="FED14" s="124"/>
      <c r="FEE14" s="124"/>
      <c r="FEF14" s="124"/>
      <c r="FEG14" s="124"/>
      <c r="FEH14" s="124"/>
      <c r="FEI14" s="124"/>
      <c r="FEJ14" s="124"/>
      <c r="FEK14" s="124"/>
      <c r="FEL14" s="124"/>
      <c r="FEM14" s="124"/>
      <c r="FEN14" s="124"/>
      <c r="FEO14" s="124"/>
      <c r="FEP14" s="124"/>
      <c r="FEQ14" s="124"/>
      <c r="FER14" s="124"/>
      <c r="FES14" s="124"/>
      <c r="FET14" s="124"/>
      <c r="FEU14" s="124"/>
      <c r="FEV14" s="124"/>
      <c r="FEW14" s="124"/>
      <c r="FEX14" s="124"/>
      <c r="FEY14" s="124"/>
      <c r="FEZ14" s="124"/>
      <c r="FFA14" s="124"/>
      <c r="FFB14" s="124"/>
      <c r="FFC14" s="124"/>
      <c r="FFD14" s="124"/>
      <c r="FFE14" s="124"/>
      <c r="FFF14" s="124"/>
      <c r="FFG14" s="124"/>
      <c r="FFH14" s="124"/>
      <c r="FFI14" s="124"/>
      <c r="FFJ14" s="124"/>
      <c r="FFK14" s="124"/>
      <c r="FFL14" s="124"/>
      <c r="FFM14" s="124"/>
      <c r="FFN14" s="124"/>
      <c r="FFO14" s="124"/>
      <c r="FFP14" s="124"/>
      <c r="FFQ14" s="124"/>
      <c r="FFR14" s="124"/>
      <c r="FFS14" s="124"/>
      <c r="FFT14" s="124"/>
      <c r="FFU14" s="124"/>
      <c r="FFV14" s="124"/>
      <c r="FFW14" s="124"/>
      <c r="FFX14" s="124"/>
      <c r="FFY14" s="124"/>
      <c r="FFZ14" s="124"/>
      <c r="FGA14" s="124"/>
      <c r="FGB14" s="124"/>
      <c r="FGC14" s="124"/>
      <c r="FGD14" s="124"/>
      <c r="FGE14" s="124"/>
      <c r="FGF14" s="124"/>
      <c r="FGG14" s="124"/>
      <c r="FGH14" s="124"/>
      <c r="FGI14" s="124"/>
      <c r="FGJ14" s="124"/>
      <c r="FGK14" s="124"/>
      <c r="FGL14" s="124"/>
      <c r="FGM14" s="124"/>
      <c r="FGN14" s="124"/>
      <c r="FGO14" s="124"/>
      <c r="FGP14" s="124"/>
      <c r="FGQ14" s="124"/>
      <c r="FGR14" s="124"/>
      <c r="FGS14" s="124"/>
      <c r="FGT14" s="124"/>
      <c r="FGU14" s="124"/>
      <c r="FGV14" s="124"/>
      <c r="FGW14" s="124"/>
      <c r="FGX14" s="124"/>
      <c r="FGY14" s="124"/>
      <c r="FGZ14" s="124"/>
      <c r="FHA14" s="124"/>
      <c r="FHB14" s="124"/>
      <c r="FHC14" s="124"/>
      <c r="FHD14" s="124"/>
      <c r="FHE14" s="124"/>
      <c r="FHF14" s="124"/>
      <c r="FHG14" s="124"/>
      <c r="FHH14" s="124"/>
      <c r="FHI14" s="124"/>
      <c r="FHJ14" s="124"/>
      <c r="FHK14" s="124"/>
      <c r="FHL14" s="124"/>
      <c r="FHM14" s="124"/>
      <c r="FHN14" s="124"/>
      <c r="FHO14" s="124"/>
      <c r="FHP14" s="124"/>
      <c r="FHQ14" s="124"/>
      <c r="FHR14" s="124"/>
      <c r="FHS14" s="124"/>
      <c r="FHT14" s="124"/>
      <c r="FHU14" s="124"/>
      <c r="FHV14" s="124"/>
      <c r="FHW14" s="124"/>
      <c r="FHX14" s="124"/>
      <c r="FHY14" s="124"/>
      <c r="FHZ14" s="124"/>
      <c r="FIA14" s="124"/>
      <c r="FIB14" s="124"/>
      <c r="FIC14" s="124"/>
      <c r="FID14" s="124"/>
      <c r="FIE14" s="124"/>
      <c r="FIF14" s="124"/>
      <c r="FIG14" s="124"/>
      <c r="FIH14" s="124"/>
      <c r="FII14" s="124"/>
      <c r="FIJ14" s="124"/>
      <c r="FIK14" s="124"/>
      <c r="FIL14" s="124"/>
      <c r="FIM14" s="124"/>
      <c r="FIN14" s="124"/>
      <c r="FIO14" s="124"/>
      <c r="FIP14" s="124"/>
      <c r="FIQ14" s="124"/>
      <c r="FIR14" s="124"/>
      <c r="FIS14" s="124"/>
      <c r="FIT14" s="124"/>
      <c r="FIU14" s="124"/>
      <c r="FIV14" s="124"/>
      <c r="FIW14" s="124"/>
      <c r="FIX14" s="124"/>
      <c r="FIY14" s="124"/>
      <c r="FIZ14" s="124"/>
      <c r="FJA14" s="124"/>
      <c r="FJB14" s="124"/>
      <c r="FJC14" s="124"/>
      <c r="FJD14" s="124"/>
      <c r="FJE14" s="124"/>
      <c r="FJF14" s="124"/>
      <c r="FJG14" s="124"/>
      <c r="FJH14" s="124"/>
      <c r="FJI14" s="124"/>
      <c r="FJJ14" s="124"/>
      <c r="FJK14" s="124"/>
      <c r="FJL14" s="124"/>
      <c r="FJM14" s="124"/>
      <c r="FJN14" s="124"/>
      <c r="FJO14" s="124"/>
      <c r="FJP14" s="124"/>
      <c r="FJQ14" s="124"/>
      <c r="FJR14" s="124"/>
      <c r="FJS14" s="124"/>
      <c r="FJT14" s="124"/>
      <c r="FJU14" s="124"/>
      <c r="FJV14" s="124"/>
      <c r="FJW14" s="124"/>
      <c r="FJX14" s="124"/>
      <c r="FJY14" s="124"/>
      <c r="FJZ14" s="124"/>
      <c r="FKA14" s="124"/>
      <c r="FKB14" s="124"/>
      <c r="FKC14" s="124"/>
      <c r="FKD14" s="124"/>
      <c r="FKE14" s="124"/>
      <c r="FKF14" s="124"/>
      <c r="FKG14" s="124"/>
      <c r="FKH14" s="124"/>
      <c r="FKI14" s="124"/>
      <c r="FKJ14" s="124"/>
      <c r="FKK14" s="124"/>
      <c r="FKL14" s="124"/>
      <c r="FKM14" s="124"/>
      <c r="FKN14" s="124"/>
      <c r="FKO14" s="124"/>
      <c r="FKP14" s="124"/>
      <c r="FKQ14" s="124"/>
      <c r="FKR14" s="124"/>
      <c r="FKS14" s="124"/>
      <c r="FKT14" s="124"/>
      <c r="FKU14" s="124"/>
      <c r="FKV14" s="124"/>
      <c r="FKW14" s="124"/>
      <c r="FKX14" s="124"/>
      <c r="FKY14" s="124"/>
      <c r="FKZ14" s="124"/>
      <c r="FLA14" s="124"/>
      <c r="FLB14" s="124"/>
      <c r="FLC14" s="124"/>
      <c r="FLD14" s="124"/>
      <c r="FLE14" s="124"/>
      <c r="FLF14" s="124"/>
      <c r="FLG14" s="124"/>
      <c r="FLH14" s="124"/>
      <c r="FLI14" s="124"/>
      <c r="FLJ14" s="124"/>
      <c r="FLK14" s="124"/>
      <c r="FLL14" s="124"/>
      <c r="FLM14" s="124"/>
      <c r="FLN14" s="124"/>
      <c r="FLO14" s="124"/>
      <c r="FLP14" s="124"/>
      <c r="FLQ14" s="124"/>
      <c r="FLR14" s="124"/>
      <c r="FLS14" s="124"/>
      <c r="FLT14" s="124"/>
      <c r="FLU14" s="124"/>
      <c r="FLV14" s="124"/>
      <c r="FLW14" s="124"/>
      <c r="FLX14" s="124"/>
      <c r="FLY14" s="124"/>
      <c r="FLZ14" s="124"/>
      <c r="FMA14" s="124"/>
      <c r="FMB14" s="124"/>
      <c r="FMC14" s="124"/>
      <c r="FMD14" s="124"/>
      <c r="FME14" s="124"/>
      <c r="FMF14" s="124"/>
      <c r="FMG14" s="124"/>
      <c r="FMH14" s="124"/>
      <c r="FMI14" s="124"/>
      <c r="FMJ14" s="124"/>
      <c r="FMK14" s="124"/>
      <c r="FML14" s="124"/>
      <c r="FMM14" s="124"/>
      <c r="FMN14" s="124"/>
      <c r="FMO14" s="124"/>
      <c r="FMP14" s="124"/>
      <c r="FMQ14" s="124"/>
      <c r="FMR14" s="124"/>
      <c r="FMS14" s="124"/>
      <c r="FMT14" s="124"/>
      <c r="FMU14" s="124"/>
      <c r="FMV14" s="124"/>
      <c r="FMW14" s="124"/>
      <c r="FMX14" s="124"/>
      <c r="FMY14" s="124"/>
      <c r="FMZ14" s="124"/>
      <c r="FNA14" s="124"/>
      <c r="FNB14" s="124"/>
      <c r="FNC14" s="124"/>
      <c r="FND14" s="124"/>
      <c r="FNE14" s="124"/>
      <c r="FNF14" s="124"/>
      <c r="FNG14" s="124"/>
      <c r="FNH14" s="124"/>
      <c r="FNI14" s="124"/>
      <c r="FNJ14" s="124"/>
      <c r="FNK14" s="124"/>
      <c r="FNL14" s="124"/>
      <c r="FNM14" s="124"/>
      <c r="FNN14" s="124"/>
      <c r="FNO14" s="124"/>
      <c r="FNP14" s="124"/>
      <c r="FNQ14" s="124"/>
      <c r="FNR14" s="124"/>
      <c r="FNS14" s="124"/>
      <c r="FNT14" s="124"/>
      <c r="FNU14" s="124"/>
      <c r="FNV14" s="124"/>
      <c r="FNW14" s="124"/>
      <c r="FNX14" s="124"/>
      <c r="FNY14" s="124"/>
      <c r="FNZ14" s="124"/>
      <c r="FOA14" s="124"/>
      <c r="FOB14" s="124"/>
      <c r="FOC14" s="124"/>
      <c r="FOD14" s="124"/>
      <c r="FOE14" s="124"/>
      <c r="FOF14" s="124"/>
      <c r="FOG14" s="124"/>
      <c r="FOH14" s="124"/>
      <c r="FOI14" s="124"/>
      <c r="FOJ14" s="124"/>
      <c r="FOK14" s="124"/>
      <c r="FOL14" s="124"/>
      <c r="FOM14" s="124"/>
      <c r="FON14" s="124"/>
      <c r="FOO14" s="124"/>
      <c r="FOP14" s="124"/>
      <c r="FOQ14" s="124"/>
      <c r="FOR14" s="124"/>
      <c r="FOS14" s="124"/>
      <c r="FOT14" s="124"/>
      <c r="FOU14" s="124"/>
      <c r="FOV14" s="124"/>
      <c r="FOW14" s="124"/>
      <c r="FOX14" s="124"/>
      <c r="FOY14" s="124"/>
      <c r="FOZ14" s="124"/>
      <c r="FPA14" s="124"/>
      <c r="FPB14" s="124"/>
      <c r="FPC14" s="124"/>
      <c r="FPD14" s="124"/>
      <c r="FPE14" s="124"/>
      <c r="FPF14" s="124"/>
      <c r="FPG14" s="124"/>
      <c r="FPH14" s="124"/>
      <c r="FPI14" s="124"/>
      <c r="FPJ14" s="124"/>
      <c r="FPK14" s="124"/>
      <c r="FPL14" s="124"/>
      <c r="FPM14" s="124"/>
      <c r="FPN14" s="124"/>
      <c r="FPO14" s="124"/>
      <c r="FPP14" s="124"/>
      <c r="FPQ14" s="124"/>
      <c r="FPR14" s="124"/>
      <c r="FPS14" s="124"/>
      <c r="FPT14" s="124"/>
      <c r="FPU14" s="124"/>
      <c r="FPV14" s="124"/>
      <c r="FPW14" s="124"/>
      <c r="FPX14" s="124"/>
      <c r="FPY14" s="124"/>
      <c r="FPZ14" s="124"/>
      <c r="FQA14" s="124"/>
      <c r="FQB14" s="124"/>
      <c r="FQC14" s="124"/>
      <c r="FQD14" s="124"/>
      <c r="FQE14" s="124"/>
      <c r="FQF14" s="124"/>
      <c r="FQG14" s="124"/>
      <c r="FQH14" s="124"/>
      <c r="FQI14" s="124"/>
      <c r="FQJ14" s="124"/>
      <c r="FQK14" s="124"/>
      <c r="FQL14" s="124"/>
      <c r="FQM14" s="124"/>
      <c r="FQN14" s="124"/>
      <c r="FQO14" s="124"/>
      <c r="FQP14" s="124"/>
      <c r="FQQ14" s="124"/>
      <c r="FQR14" s="124"/>
      <c r="FQS14" s="124"/>
      <c r="FQT14" s="124"/>
      <c r="FQU14" s="124"/>
      <c r="FQV14" s="124"/>
      <c r="FQW14" s="124"/>
      <c r="FQX14" s="124"/>
      <c r="FQY14" s="124"/>
      <c r="FQZ14" s="124"/>
      <c r="FRA14" s="124"/>
      <c r="FRB14" s="124"/>
      <c r="FRC14" s="124"/>
      <c r="FRD14" s="124"/>
      <c r="FRE14" s="124"/>
      <c r="FRF14" s="124"/>
      <c r="FRG14" s="124"/>
      <c r="FRH14" s="124"/>
      <c r="FRI14" s="124"/>
      <c r="FRJ14" s="124"/>
      <c r="FRK14" s="124"/>
      <c r="FRL14" s="124"/>
      <c r="FRM14" s="124"/>
      <c r="FRN14" s="124"/>
      <c r="FRO14" s="124"/>
      <c r="FRP14" s="124"/>
      <c r="FRQ14" s="124"/>
      <c r="FRR14" s="124"/>
      <c r="FRS14" s="124"/>
      <c r="FRT14" s="124"/>
      <c r="FRU14" s="124"/>
      <c r="FRV14" s="124"/>
      <c r="FRW14" s="124"/>
      <c r="FRX14" s="124"/>
      <c r="FRY14" s="124"/>
      <c r="FRZ14" s="124"/>
      <c r="FSA14" s="124"/>
      <c r="FSB14" s="124"/>
      <c r="FSC14" s="124"/>
      <c r="FSD14" s="124"/>
      <c r="FSE14" s="124"/>
      <c r="FSF14" s="124"/>
      <c r="FSG14" s="124"/>
      <c r="FSH14" s="124"/>
      <c r="FSI14" s="124"/>
      <c r="FSJ14" s="124"/>
      <c r="FSK14" s="124"/>
      <c r="FSL14" s="124"/>
      <c r="FSM14" s="124"/>
      <c r="FSN14" s="124"/>
      <c r="FSO14" s="124"/>
      <c r="FSP14" s="124"/>
      <c r="FSQ14" s="124"/>
      <c r="FSR14" s="124"/>
      <c r="FSS14" s="124"/>
      <c r="FST14" s="124"/>
      <c r="FSU14" s="124"/>
      <c r="FSV14" s="124"/>
      <c r="FSW14" s="124"/>
      <c r="FSX14" s="124"/>
      <c r="FSY14" s="124"/>
      <c r="FSZ14" s="124"/>
      <c r="FTA14" s="124"/>
      <c r="FTB14" s="124"/>
      <c r="FTC14" s="124"/>
      <c r="FTD14" s="124"/>
      <c r="FTE14" s="124"/>
      <c r="FTF14" s="124"/>
      <c r="FTG14" s="124"/>
      <c r="FTH14" s="124"/>
      <c r="FTI14" s="124"/>
      <c r="FTJ14" s="124"/>
      <c r="FTK14" s="124"/>
      <c r="FTL14" s="124"/>
      <c r="FTM14" s="124"/>
      <c r="FTN14" s="124"/>
      <c r="FTO14" s="124"/>
      <c r="FTP14" s="124"/>
      <c r="FTQ14" s="124"/>
      <c r="FTR14" s="124"/>
      <c r="FTS14" s="124"/>
      <c r="FTT14" s="124"/>
      <c r="FTU14" s="124"/>
      <c r="FTV14" s="124"/>
      <c r="FTW14" s="124"/>
      <c r="FTX14" s="124"/>
      <c r="FTY14" s="124"/>
      <c r="FTZ14" s="124"/>
      <c r="FUA14" s="124"/>
      <c r="FUB14" s="124"/>
      <c r="FUC14" s="124"/>
      <c r="FUD14" s="124"/>
      <c r="FUE14" s="124"/>
      <c r="FUF14" s="124"/>
      <c r="FUG14" s="124"/>
      <c r="FUH14" s="124"/>
      <c r="FUI14" s="124"/>
      <c r="FUJ14" s="124"/>
      <c r="FUK14" s="124"/>
      <c r="FUL14" s="124"/>
      <c r="FUM14" s="124"/>
      <c r="FUN14" s="124"/>
      <c r="FUO14" s="124"/>
      <c r="FUP14" s="124"/>
      <c r="FUQ14" s="124"/>
      <c r="FUR14" s="124"/>
      <c r="FUS14" s="124"/>
      <c r="FUT14" s="124"/>
      <c r="FUU14" s="124"/>
      <c r="FUV14" s="124"/>
      <c r="FUW14" s="124"/>
      <c r="FUX14" s="124"/>
      <c r="FUY14" s="124"/>
      <c r="FUZ14" s="124"/>
      <c r="FVA14" s="124"/>
      <c r="FVB14" s="124"/>
      <c r="FVC14" s="124"/>
      <c r="FVD14" s="124"/>
      <c r="FVE14" s="124"/>
      <c r="FVF14" s="124"/>
      <c r="FVG14" s="124"/>
      <c r="FVH14" s="124"/>
      <c r="FVI14" s="124"/>
      <c r="FVJ14" s="124"/>
      <c r="FVK14" s="124"/>
      <c r="FVL14" s="124"/>
      <c r="FVM14" s="124"/>
      <c r="FVN14" s="124"/>
      <c r="FVO14" s="124"/>
      <c r="FVP14" s="124"/>
      <c r="FVQ14" s="124"/>
      <c r="FVR14" s="124"/>
      <c r="FVS14" s="124"/>
      <c r="FVT14" s="124"/>
      <c r="FVU14" s="124"/>
      <c r="FVV14" s="124"/>
      <c r="FVW14" s="124"/>
      <c r="FVX14" s="124"/>
      <c r="FVY14" s="124"/>
      <c r="FVZ14" s="124"/>
      <c r="FWA14" s="124"/>
      <c r="FWB14" s="124"/>
      <c r="FWC14" s="124"/>
      <c r="FWD14" s="124"/>
      <c r="FWE14" s="124"/>
      <c r="FWF14" s="124"/>
      <c r="FWG14" s="124"/>
      <c r="FWH14" s="124"/>
      <c r="FWI14" s="124"/>
      <c r="FWJ14" s="124"/>
      <c r="FWK14" s="124"/>
      <c r="FWL14" s="124"/>
      <c r="FWM14" s="124"/>
      <c r="FWN14" s="124"/>
      <c r="FWO14" s="124"/>
      <c r="FWP14" s="124"/>
      <c r="FWQ14" s="124"/>
      <c r="FWR14" s="124"/>
      <c r="FWS14" s="124"/>
      <c r="FWT14" s="124"/>
      <c r="FWU14" s="124"/>
      <c r="FWV14" s="124"/>
      <c r="FWW14" s="124"/>
      <c r="FWX14" s="124"/>
      <c r="FWY14" s="124"/>
      <c r="FWZ14" s="124"/>
      <c r="FXA14" s="124"/>
      <c r="FXB14" s="124"/>
      <c r="FXC14" s="124"/>
      <c r="FXD14" s="124"/>
      <c r="FXE14" s="124"/>
      <c r="FXF14" s="124"/>
      <c r="FXG14" s="124"/>
      <c r="FXH14" s="124"/>
      <c r="FXI14" s="124"/>
      <c r="FXJ14" s="124"/>
      <c r="FXK14" s="124"/>
      <c r="FXL14" s="124"/>
      <c r="FXM14" s="124"/>
      <c r="FXN14" s="124"/>
      <c r="FXO14" s="124"/>
      <c r="FXP14" s="124"/>
      <c r="FXQ14" s="124"/>
      <c r="FXR14" s="124"/>
      <c r="FXS14" s="124"/>
      <c r="FXT14" s="124"/>
      <c r="FXU14" s="124"/>
      <c r="FXV14" s="124"/>
      <c r="FXW14" s="124"/>
      <c r="FXX14" s="124"/>
      <c r="FXY14" s="124"/>
      <c r="FXZ14" s="124"/>
      <c r="FYA14" s="124"/>
      <c r="FYB14" s="124"/>
      <c r="FYC14" s="124"/>
      <c r="FYD14" s="124"/>
      <c r="FYE14" s="124"/>
      <c r="FYF14" s="124"/>
      <c r="FYG14" s="124"/>
      <c r="FYH14" s="124"/>
      <c r="FYI14" s="124"/>
      <c r="FYJ14" s="124"/>
      <c r="FYK14" s="124"/>
      <c r="FYL14" s="124"/>
      <c r="FYM14" s="124"/>
      <c r="FYN14" s="124"/>
      <c r="FYO14" s="124"/>
      <c r="FYP14" s="124"/>
      <c r="FYQ14" s="124"/>
      <c r="FYR14" s="124"/>
      <c r="FYS14" s="124"/>
      <c r="FYT14" s="124"/>
      <c r="FYU14" s="124"/>
      <c r="FYV14" s="124"/>
      <c r="FYW14" s="124"/>
      <c r="FYX14" s="124"/>
      <c r="FYY14" s="124"/>
      <c r="FYZ14" s="124"/>
      <c r="FZA14" s="124"/>
      <c r="FZB14" s="124"/>
      <c r="FZC14" s="124"/>
      <c r="FZD14" s="124"/>
      <c r="FZE14" s="124"/>
      <c r="FZF14" s="124"/>
      <c r="FZG14" s="124"/>
      <c r="FZH14" s="124"/>
      <c r="FZI14" s="124"/>
      <c r="FZJ14" s="124"/>
      <c r="FZK14" s="124"/>
      <c r="FZL14" s="124"/>
      <c r="FZM14" s="124"/>
      <c r="FZN14" s="124"/>
      <c r="FZO14" s="124"/>
      <c r="FZP14" s="124"/>
      <c r="FZQ14" s="124"/>
      <c r="FZR14" s="124"/>
      <c r="FZS14" s="124"/>
      <c r="FZT14" s="124"/>
      <c r="FZU14" s="124"/>
      <c r="FZV14" s="124"/>
      <c r="FZW14" s="124"/>
      <c r="FZX14" s="124"/>
      <c r="FZY14" s="124"/>
      <c r="FZZ14" s="124"/>
      <c r="GAA14" s="124"/>
      <c r="GAB14" s="124"/>
      <c r="GAC14" s="124"/>
      <c r="GAD14" s="124"/>
      <c r="GAE14" s="124"/>
      <c r="GAF14" s="124"/>
      <c r="GAG14" s="124"/>
      <c r="GAH14" s="124"/>
      <c r="GAI14" s="124"/>
      <c r="GAJ14" s="124"/>
      <c r="GAK14" s="124"/>
      <c r="GAL14" s="124"/>
      <c r="GAM14" s="124"/>
      <c r="GAN14" s="124"/>
      <c r="GAO14" s="124"/>
      <c r="GAP14" s="124"/>
      <c r="GAQ14" s="124"/>
      <c r="GAR14" s="124"/>
      <c r="GAS14" s="124"/>
      <c r="GAT14" s="124"/>
      <c r="GAU14" s="124"/>
      <c r="GAV14" s="124"/>
      <c r="GAW14" s="124"/>
      <c r="GAX14" s="124"/>
      <c r="GAY14" s="124"/>
      <c r="GAZ14" s="124"/>
      <c r="GBA14" s="124"/>
      <c r="GBB14" s="124"/>
      <c r="GBC14" s="124"/>
      <c r="GBD14" s="124"/>
      <c r="GBE14" s="124"/>
      <c r="GBF14" s="124"/>
      <c r="GBG14" s="124"/>
      <c r="GBH14" s="124"/>
      <c r="GBI14" s="124"/>
      <c r="GBJ14" s="124"/>
      <c r="GBK14" s="124"/>
      <c r="GBL14" s="124"/>
      <c r="GBM14" s="124"/>
      <c r="GBN14" s="124"/>
      <c r="GBO14" s="124"/>
      <c r="GBP14" s="124"/>
      <c r="GBQ14" s="124"/>
      <c r="GBR14" s="124"/>
      <c r="GBS14" s="124"/>
      <c r="GBT14" s="124"/>
      <c r="GBU14" s="124"/>
      <c r="GBV14" s="124"/>
      <c r="GBW14" s="124"/>
      <c r="GBX14" s="124"/>
      <c r="GBY14" s="124"/>
      <c r="GBZ14" s="124"/>
      <c r="GCA14" s="124"/>
      <c r="GCB14" s="124"/>
      <c r="GCC14" s="124"/>
      <c r="GCD14" s="124"/>
      <c r="GCE14" s="124"/>
      <c r="GCF14" s="124"/>
      <c r="GCG14" s="124"/>
      <c r="GCH14" s="124"/>
      <c r="GCI14" s="124"/>
      <c r="GCJ14" s="124"/>
      <c r="GCK14" s="124"/>
      <c r="GCL14" s="124"/>
      <c r="GCM14" s="124"/>
      <c r="GCN14" s="124"/>
      <c r="GCO14" s="124"/>
      <c r="GCP14" s="124"/>
      <c r="GCQ14" s="124"/>
      <c r="GCR14" s="124"/>
      <c r="GCS14" s="124"/>
      <c r="GCT14" s="124"/>
      <c r="GCU14" s="124"/>
      <c r="GCV14" s="124"/>
      <c r="GCW14" s="124"/>
      <c r="GCX14" s="124"/>
      <c r="GCY14" s="124"/>
      <c r="GCZ14" s="124"/>
      <c r="GDA14" s="124"/>
      <c r="GDB14" s="124"/>
      <c r="GDC14" s="124"/>
      <c r="GDD14" s="124"/>
      <c r="GDE14" s="124"/>
      <c r="GDF14" s="124"/>
      <c r="GDG14" s="124"/>
      <c r="GDH14" s="124"/>
      <c r="GDI14" s="124"/>
      <c r="GDJ14" s="124"/>
      <c r="GDK14" s="124"/>
      <c r="GDL14" s="124"/>
      <c r="GDM14" s="124"/>
      <c r="GDN14" s="124"/>
      <c r="GDO14" s="124"/>
      <c r="GDP14" s="124"/>
      <c r="GDQ14" s="124"/>
      <c r="GDR14" s="124"/>
      <c r="GDS14" s="124"/>
      <c r="GDT14" s="124"/>
      <c r="GDU14" s="124"/>
      <c r="GDV14" s="124"/>
      <c r="GDW14" s="124"/>
      <c r="GDX14" s="124"/>
      <c r="GDY14" s="124"/>
      <c r="GDZ14" s="124"/>
      <c r="GEA14" s="124"/>
      <c r="GEB14" s="124"/>
      <c r="GEC14" s="124"/>
      <c r="GED14" s="124"/>
      <c r="GEE14" s="124"/>
      <c r="GEF14" s="124"/>
      <c r="GEG14" s="124"/>
      <c r="GEH14" s="124"/>
      <c r="GEI14" s="124"/>
      <c r="GEJ14" s="124"/>
      <c r="GEK14" s="124"/>
      <c r="GEL14" s="124"/>
      <c r="GEM14" s="124"/>
      <c r="GEN14" s="124"/>
      <c r="GEO14" s="124"/>
      <c r="GEP14" s="124"/>
      <c r="GEQ14" s="124"/>
      <c r="GER14" s="124"/>
      <c r="GES14" s="124"/>
      <c r="GET14" s="124"/>
      <c r="GEU14" s="124"/>
      <c r="GEV14" s="124"/>
      <c r="GEW14" s="124"/>
      <c r="GEX14" s="124"/>
      <c r="GEY14" s="124"/>
      <c r="GEZ14" s="124"/>
      <c r="GFA14" s="124"/>
      <c r="GFB14" s="124"/>
      <c r="GFC14" s="124"/>
      <c r="GFD14" s="124"/>
      <c r="GFE14" s="124"/>
      <c r="GFF14" s="124"/>
      <c r="GFG14" s="124"/>
      <c r="GFH14" s="124"/>
      <c r="GFI14" s="124"/>
      <c r="GFJ14" s="124"/>
      <c r="GFK14" s="124"/>
      <c r="GFL14" s="124"/>
      <c r="GFM14" s="124"/>
      <c r="GFN14" s="124"/>
      <c r="GFO14" s="124"/>
      <c r="GFP14" s="124"/>
      <c r="GFQ14" s="124"/>
      <c r="GFR14" s="124"/>
      <c r="GFS14" s="124"/>
      <c r="GFT14" s="124"/>
      <c r="GFU14" s="124"/>
      <c r="GFV14" s="124"/>
      <c r="GFW14" s="124"/>
      <c r="GFX14" s="124"/>
      <c r="GFY14" s="124"/>
      <c r="GFZ14" s="124"/>
      <c r="GGA14" s="124"/>
      <c r="GGB14" s="124"/>
      <c r="GGC14" s="124"/>
      <c r="GGD14" s="124"/>
      <c r="GGE14" s="124"/>
      <c r="GGF14" s="124"/>
      <c r="GGG14" s="124"/>
      <c r="GGH14" s="124"/>
      <c r="GGI14" s="124"/>
      <c r="GGJ14" s="124"/>
      <c r="GGK14" s="124"/>
      <c r="GGL14" s="124"/>
      <c r="GGM14" s="124"/>
      <c r="GGN14" s="124"/>
      <c r="GGO14" s="124"/>
      <c r="GGP14" s="124"/>
      <c r="GGQ14" s="124"/>
      <c r="GGR14" s="124"/>
      <c r="GGS14" s="124"/>
      <c r="GGT14" s="124"/>
      <c r="GGU14" s="124"/>
      <c r="GGV14" s="124"/>
      <c r="GGW14" s="124"/>
      <c r="GGX14" s="124"/>
      <c r="GGY14" s="124"/>
      <c r="GGZ14" s="124"/>
      <c r="GHA14" s="124"/>
      <c r="GHB14" s="124"/>
      <c r="GHC14" s="124"/>
      <c r="GHD14" s="124"/>
      <c r="GHE14" s="124"/>
      <c r="GHF14" s="124"/>
      <c r="GHG14" s="124"/>
      <c r="GHH14" s="124"/>
      <c r="GHI14" s="124"/>
      <c r="GHJ14" s="124"/>
      <c r="GHK14" s="124"/>
      <c r="GHL14" s="124"/>
      <c r="GHM14" s="124"/>
      <c r="GHN14" s="124"/>
      <c r="GHO14" s="124"/>
      <c r="GHP14" s="124"/>
      <c r="GHQ14" s="124"/>
      <c r="GHR14" s="124"/>
      <c r="GHS14" s="124"/>
      <c r="GHT14" s="124"/>
      <c r="GHU14" s="124"/>
      <c r="GHV14" s="124"/>
      <c r="GHW14" s="124"/>
      <c r="GHX14" s="124"/>
      <c r="GHY14" s="124"/>
      <c r="GHZ14" s="124"/>
      <c r="GIA14" s="124"/>
      <c r="GIB14" s="124"/>
      <c r="GIC14" s="124"/>
      <c r="GID14" s="124"/>
      <c r="GIE14" s="124"/>
      <c r="GIF14" s="124"/>
      <c r="GIG14" s="124"/>
      <c r="GIH14" s="124"/>
      <c r="GII14" s="124"/>
      <c r="GIJ14" s="124"/>
      <c r="GIK14" s="124"/>
      <c r="GIL14" s="124"/>
      <c r="GIM14" s="124"/>
      <c r="GIN14" s="124"/>
      <c r="GIO14" s="124"/>
      <c r="GIP14" s="124"/>
      <c r="GIQ14" s="124"/>
      <c r="GIR14" s="124"/>
      <c r="GIS14" s="124"/>
      <c r="GIT14" s="124"/>
      <c r="GIU14" s="124"/>
      <c r="GIV14" s="124"/>
      <c r="GIW14" s="124"/>
      <c r="GIX14" s="124"/>
      <c r="GIY14" s="124"/>
      <c r="GIZ14" s="124"/>
      <c r="GJA14" s="124"/>
      <c r="GJB14" s="124"/>
      <c r="GJC14" s="124"/>
      <c r="GJD14" s="124"/>
      <c r="GJE14" s="124"/>
      <c r="GJF14" s="124"/>
      <c r="GJG14" s="124"/>
      <c r="GJH14" s="124"/>
      <c r="GJI14" s="124"/>
      <c r="GJJ14" s="124"/>
      <c r="GJK14" s="124"/>
      <c r="GJL14" s="124"/>
      <c r="GJM14" s="124"/>
      <c r="GJN14" s="124"/>
      <c r="GJO14" s="124"/>
      <c r="GJP14" s="124"/>
      <c r="GJQ14" s="124"/>
      <c r="GJR14" s="124"/>
      <c r="GJS14" s="124"/>
      <c r="GJT14" s="124"/>
      <c r="GJU14" s="124"/>
      <c r="GJV14" s="124"/>
      <c r="GJW14" s="124"/>
      <c r="GJX14" s="124"/>
      <c r="GJY14" s="124"/>
      <c r="GJZ14" s="124"/>
      <c r="GKA14" s="124"/>
      <c r="GKB14" s="124"/>
      <c r="GKC14" s="124"/>
      <c r="GKD14" s="124"/>
      <c r="GKE14" s="124"/>
      <c r="GKF14" s="124"/>
      <c r="GKG14" s="124"/>
      <c r="GKH14" s="124"/>
      <c r="GKI14" s="124"/>
      <c r="GKJ14" s="124"/>
      <c r="GKK14" s="124"/>
      <c r="GKL14" s="124"/>
      <c r="GKM14" s="124"/>
      <c r="GKN14" s="124"/>
      <c r="GKO14" s="124"/>
      <c r="GKP14" s="124"/>
      <c r="GKQ14" s="124"/>
      <c r="GKR14" s="124"/>
      <c r="GKS14" s="124"/>
      <c r="GKT14" s="124"/>
      <c r="GKU14" s="124"/>
      <c r="GKV14" s="124"/>
      <c r="GKW14" s="124"/>
      <c r="GKX14" s="124"/>
      <c r="GKY14" s="124"/>
      <c r="GKZ14" s="124"/>
      <c r="GLA14" s="124"/>
      <c r="GLB14" s="124"/>
      <c r="GLC14" s="124"/>
      <c r="GLD14" s="124"/>
      <c r="GLE14" s="124"/>
      <c r="GLF14" s="124"/>
      <c r="GLG14" s="124"/>
      <c r="GLH14" s="124"/>
      <c r="GLI14" s="124"/>
      <c r="GLJ14" s="124"/>
      <c r="GLK14" s="124"/>
      <c r="GLL14" s="124"/>
      <c r="GLM14" s="124"/>
      <c r="GLN14" s="124"/>
      <c r="GLO14" s="124"/>
      <c r="GLP14" s="124"/>
      <c r="GLQ14" s="124"/>
      <c r="GLR14" s="124"/>
      <c r="GLS14" s="124"/>
      <c r="GLT14" s="124"/>
      <c r="GLU14" s="124"/>
      <c r="GLV14" s="124"/>
      <c r="GLW14" s="124"/>
      <c r="GLX14" s="124"/>
      <c r="GLY14" s="124"/>
      <c r="GLZ14" s="124"/>
      <c r="GMA14" s="124"/>
      <c r="GMB14" s="124"/>
      <c r="GMC14" s="124"/>
      <c r="GMD14" s="124"/>
      <c r="GME14" s="124"/>
      <c r="GMF14" s="124"/>
      <c r="GMG14" s="124"/>
      <c r="GMH14" s="124"/>
      <c r="GMI14" s="124"/>
      <c r="GMJ14" s="124"/>
      <c r="GMK14" s="124"/>
      <c r="GML14" s="124"/>
      <c r="GMM14" s="124"/>
      <c r="GMN14" s="124"/>
      <c r="GMO14" s="124"/>
      <c r="GMP14" s="124"/>
      <c r="GMQ14" s="124"/>
      <c r="GMR14" s="124"/>
      <c r="GMS14" s="124"/>
      <c r="GMT14" s="124"/>
      <c r="GMU14" s="124"/>
      <c r="GMV14" s="124"/>
      <c r="GMW14" s="124"/>
      <c r="GMX14" s="124"/>
      <c r="GMY14" s="124"/>
      <c r="GMZ14" s="124"/>
      <c r="GNA14" s="124"/>
      <c r="GNB14" s="124"/>
      <c r="GNC14" s="124"/>
      <c r="GND14" s="124"/>
      <c r="GNE14" s="124"/>
      <c r="GNF14" s="124"/>
      <c r="GNG14" s="124"/>
      <c r="GNH14" s="124"/>
      <c r="GNI14" s="124"/>
      <c r="GNJ14" s="124"/>
      <c r="GNK14" s="124"/>
      <c r="GNL14" s="124"/>
      <c r="GNM14" s="124"/>
      <c r="GNN14" s="124"/>
      <c r="GNO14" s="124"/>
      <c r="GNP14" s="124"/>
      <c r="GNQ14" s="124"/>
      <c r="GNR14" s="124"/>
      <c r="GNS14" s="124"/>
      <c r="GNT14" s="124"/>
      <c r="GNU14" s="124"/>
      <c r="GNV14" s="124"/>
      <c r="GNW14" s="124"/>
      <c r="GNX14" s="124"/>
      <c r="GNY14" s="124"/>
      <c r="GNZ14" s="124"/>
      <c r="GOA14" s="124"/>
      <c r="GOB14" s="124"/>
      <c r="GOC14" s="124"/>
      <c r="GOD14" s="124"/>
      <c r="GOE14" s="124"/>
      <c r="GOF14" s="124"/>
      <c r="GOG14" s="124"/>
      <c r="GOH14" s="124"/>
      <c r="GOI14" s="124"/>
      <c r="GOJ14" s="124"/>
      <c r="GOK14" s="124"/>
      <c r="GOL14" s="124"/>
      <c r="GOM14" s="124"/>
      <c r="GON14" s="124"/>
      <c r="GOO14" s="124"/>
      <c r="GOP14" s="124"/>
      <c r="GOQ14" s="124"/>
      <c r="GOR14" s="124"/>
      <c r="GOS14" s="124"/>
      <c r="GOT14" s="124"/>
      <c r="GOU14" s="124"/>
      <c r="GOV14" s="124"/>
      <c r="GOW14" s="124"/>
      <c r="GOX14" s="124"/>
      <c r="GOY14" s="124"/>
      <c r="GOZ14" s="124"/>
      <c r="GPA14" s="124"/>
      <c r="GPB14" s="124"/>
      <c r="GPC14" s="124"/>
      <c r="GPD14" s="124"/>
      <c r="GPE14" s="124"/>
      <c r="GPF14" s="124"/>
      <c r="GPG14" s="124"/>
      <c r="GPH14" s="124"/>
      <c r="GPI14" s="124"/>
      <c r="GPJ14" s="124"/>
      <c r="GPK14" s="124"/>
      <c r="GPL14" s="124"/>
      <c r="GPM14" s="124"/>
      <c r="GPN14" s="124"/>
      <c r="GPO14" s="124"/>
      <c r="GPP14" s="124"/>
      <c r="GPQ14" s="124"/>
      <c r="GPR14" s="124"/>
      <c r="GPS14" s="124"/>
      <c r="GPT14" s="124"/>
      <c r="GPU14" s="124"/>
      <c r="GPV14" s="124"/>
      <c r="GPW14" s="124"/>
      <c r="GPX14" s="124"/>
      <c r="GPY14" s="124"/>
      <c r="GPZ14" s="124"/>
      <c r="GQA14" s="124"/>
      <c r="GQB14" s="124"/>
      <c r="GQC14" s="124"/>
      <c r="GQD14" s="124"/>
      <c r="GQE14" s="124"/>
      <c r="GQF14" s="124"/>
      <c r="GQG14" s="124"/>
      <c r="GQH14" s="124"/>
      <c r="GQI14" s="124"/>
      <c r="GQJ14" s="124"/>
      <c r="GQK14" s="124"/>
      <c r="GQL14" s="124"/>
      <c r="GQM14" s="124"/>
      <c r="GQN14" s="124"/>
      <c r="GQO14" s="124"/>
      <c r="GQP14" s="124"/>
      <c r="GQQ14" s="124"/>
      <c r="GQR14" s="124"/>
      <c r="GQS14" s="124"/>
      <c r="GQT14" s="124"/>
      <c r="GQU14" s="124"/>
      <c r="GQV14" s="124"/>
      <c r="GQW14" s="124"/>
      <c r="GQX14" s="124"/>
      <c r="GQY14" s="124"/>
      <c r="GQZ14" s="124"/>
      <c r="GRA14" s="124"/>
      <c r="GRB14" s="124"/>
      <c r="GRC14" s="124"/>
      <c r="GRD14" s="124"/>
      <c r="GRE14" s="124"/>
      <c r="GRF14" s="124"/>
      <c r="GRG14" s="124"/>
      <c r="GRH14" s="124"/>
      <c r="GRI14" s="124"/>
      <c r="GRJ14" s="124"/>
      <c r="GRK14" s="124"/>
      <c r="GRL14" s="124"/>
      <c r="GRM14" s="124"/>
      <c r="GRN14" s="124"/>
      <c r="GRO14" s="124"/>
      <c r="GRP14" s="124"/>
      <c r="GRQ14" s="124"/>
      <c r="GRR14" s="124"/>
      <c r="GRS14" s="124"/>
      <c r="GRT14" s="124"/>
      <c r="GRU14" s="124"/>
      <c r="GRV14" s="124"/>
      <c r="GRW14" s="124"/>
      <c r="GRX14" s="124"/>
      <c r="GRY14" s="124"/>
      <c r="GRZ14" s="124"/>
      <c r="GSA14" s="124"/>
      <c r="GSB14" s="124"/>
      <c r="GSC14" s="124"/>
      <c r="GSD14" s="124"/>
      <c r="GSE14" s="124"/>
      <c r="GSF14" s="124"/>
      <c r="GSG14" s="124"/>
      <c r="GSH14" s="124"/>
      <c r="GSI14" s="124"/>
      <c r="GSJ14" s="124"/>
      <c r="GSK14" s="124"/>
      <c r="GSL14" s="124"/>
      <c r="GSM14" s="124"/>
      <c r="GSN14" s="124"/>
      <c r="GSO14" s="124"/>
      <c r="GSP14" s="124"/>
      <c r="GSQ14" s="124"/>
      <c r="GSR14" s="124"/>
      <c r="GSS14" s="124"/>
      <c r="GST14" s="124"/>
      <c r="GSU14" s="124"/>
      <c r="GSV14" s="124"/>
      <c r="GSW14" s="124"/>
      <c r="GSX14" s="124"/>
      <c r="GSY14" s="124"/>
      <c r="GSZ14" s="124"/>
      <c r="GTA14" s="124"/>
      <c r="GTB14" s="124"/>
      <c r="GTC14" s="124"/>
      <c r="GTD14" s="124"/>
      <c r="GTE14" s="124"/>
      <c r="GTF14" s="124"/>
      <c r="GTG14" s="124"/>
      <c r="GTH14" s="124"/>
      <c r="GTI14" s="124"/>
      <c r="GTJ14" s="124"/>
      <c r="GTK14" s="124"/>
      <c r="GTL14" s="124"/>
      <c r="GTM14" s="124"/>
      <c r="GTN14" s="124"/>
      <c r="GTO14" s="124"/>
      <c r="GTP14" s="124"/>
      <c r="GTQ14" s="124"/>
      <c r="GTR14" s="124"/>
      <c r="GTS14" s="124"/>
      <c r="GTT14" s="124"/>
      <c r="GTU14" s="124"/>
      <c r="GTV14" s="124"/>
      <c r="GTW14" s="124"/>
      <c r="GTX14" s="124"/>
      <c r="GTY14" s="124"/>
      <c r="GTZ14" s="124"/>
      <c r="GUA14" s="124"/>
      <c r="GUB14" s="124"/>
      <c r="GUC14" s="124"/>
      <c r="GUD14" s="124"/>
      <c r="GUE14" s="124"/>
      <c r="GUF14" s="124"/>
      <c r="GUG14" s="124"/>
      <c r="GUH14" s="124"/>
      <c r="GUI14" s="124"/>
      <c r="GUJ14" s="124"/>
      <c r="GUK14" s="124"/>
      <c r="GUL14" s="124"/>
      <c r="GUM14" s="124"/>
      <c r="GUN14" s="124"/>
      <c r="GUO14" s="124"/>
      <c r="GUP14" s="124"/>
      <c r="GUQ14" s="124"/>
      <c r="GUR14" s="124"/>
      <c r="GUS14" s="124"/>
      <c r="GUT14" s="124"/>
      <c r="GUU14" s="124"/>
      <c r="GUV14" s="124"/>
      <c r="GUW14" s="124"/>
      <c r="GUX14" s="124"/>
      <c r="GUY14" s="124"/>
      <c r="GUZ14" s="124"/>
      <c r="GVA14" s="124"/>
      <c r="GVB14" s="124"/>
      <c r="GVC14" s="124"/>
      <c r="GVD14" s="124"/>
      <c r="GVE14" s="124"/>
      <c r="GVF14" s="124"/>
      <c r="GVG14" s="124"/>
      <c r="GVH14" s="124"/>
      <c r="GVI14" s="124"/>
      <c r="GVJ14" s="124"/>
      <c r="GVK14" s="124"/>
      <c r="GVL14" s="124"/>
      <c r="GVM14" s="124"/>
      <c r="GVN14" s="124"/>
      <c r="GVO14" s="124"/>
      <c r="GVP14" s="124"/>
      <c r="GVQ14" s="124"/>
      <c r="GVR14" s="124"/>
      <c r="GVS14" s="124"/>
      <c r="GVT14" s="124"/>
      <c r="GVU14" s="124"/>
      <c r="GVV14" s="124"/>
      <c r="GVW14" s="124"/>
      <c r="GVX14" s="124"/>
      <c r="GVY14" s="124"/>
      <c r="GVZ14" s="124"/>
      <c r="GWA14" s="124"/>
      <c r="GWB14" s="124"/>
      <c r="GWC14" s="124"/>
      <c r="GWD14" s="124"/>
      <c r="GWE14" s="124"/>
      <c r="GWF14" s="124"/>
      <c r="GWG14" s="124"/>
      <c r="GWH14" s="124"/>
      <c r="GWI14" s="124"/>
      <c r="GWJ14" s="124"/>
      <c r="GWK14" s="124"/>
      <c r="GWL14" s="124"/>
      <c r="GWM14" s="124"/>
      <c r="GWN14" s="124"/>
      <c r="GWO14" s="124"/>
      <c r="GWP14" s="124"/>
      <c r="GWQ14" s="124"/>
      <c r="GWR14" s="124"/>
      <c r="GWS14" s="124"/>
      <c r="GWT14" s="124"/>
      <c r="GWU14" s="124"/>
      <c r="GWV14" s="124"/>
      <c r="GWW14" s="124"/>
      <c r="GWX14" s="124"/>
      <c r="GWY14" s="124"/>
      <c r="GWZ14" s="124"/>
      <c r="GXA14" s="124"/>
      <c r="GXB14" s="124"/>
      <c r="GXC14" s="124"/>
      <c r="GXD14" s="124"/>
      <c r="GXE14" s="124"/>
      <c r="GXF14" s="124"/>
      <c r="GXG14" s="124"/>
      <c r="GXH14" s="124"/>
      <c r="GXI14" s="124"/>
      <c r="GXJ14" s="124"/>
      <c r="GXK14" s="124"/>
      <c r="GXL14" s="124"/>
      <c r="GXM14" s="124"/>
      <c r="GXN14" s="124"/>
      <c r="GXO14" s="124"/>
      <c r="GXP14" s="124"/>
      <c r="GXQ14" s="124"/>
      <c r="GXR14" s="124"/>
      <c r="GXS14" s="124"/>
      <c r="GXT14" s="124"/>
      <c r="GXU14" s="124"/>
      <c r="GXV14" s="124"/>
      <c r="GXW14" s="124"/>
      <c r="GXX14" s="124"/>
      <c r="GXY14" s="124"/>
      <c r="GXZ14" s="124"/>
      <c r="GYA14" s="124"/>
      <c r="GYB14" s="124"/>
      <c r="GYC14" s="124"/>
      <c r="GYD14" s="124"/>
      <c r="GYE14" s="124"/>
      <c r="GYF14" s="124"/>
      <c r="GYG14" s="124"/>
      <c r="GYH14" s="124"/>
      <c r="GYI14" s="124"/>
      <c r="GYJ14" s="124"/>
      <c r="GYK14" s="124"/>
      <c r="GYL14" s="124"/>
      <c r="GYM14" s="124"/>
      <c r="GYN14" s="124"/>
      <c r="GYO14" s="124"/>
      <c r="GYP14" s="124"/>
      <c r="GYQ14" s="124"/>
      <c r="GYR14" s="124"/>
      <c r="GYS14" s="124"/>
      <c r="GYT14" s="124"/>
      <c r="GYU14" s="124"/>
      <c r="GYV14" s="124"/>
      <c r="GYW14" s="124"/>
      <c r="GYX14" s="124"/>
      <c r="GYY14" s="124"/>
      <c r="GYZ14" s="124"/>
      <c r="GZA14" s="124"/>
      <c r="GZB14" s="124"/>
      <c r="GZC14" s="124"/>
      <c r="GZD14" s="124"/>
      <c r="GZE14" s="124"/>
      <c r="GZF14" s="124"/>
      <c r="GZG14" s="124"/>
      <c r="GZH14" s="124"/>
      <c r="GZI14" s="124"/>
      <c r="GZJ14" s="124"/>
      <c r="GZK14" s="124"/>
      <c r="GZL14" s="124"/>
      <c r="GZM14" s="124"/>
      <c r="GZN14" s="124"/>
      <c r="GZO14" s="124"/>
      <c r="GZP14" s="124"/>
      <c r="GZQ14" s="124"/>
      <c r="GZR14" s="124"/>
      <c r="GZS14" s="124"/>
      <c r="GZT14" s="124"/>
      <c r="GZU14" s="124"/>
      <c r="GZV14" s="124"/>
      <c r="GZW14" s="124"/>
      <c r="GZX14" s="124"/>
      <c r="GZY14" s="124"/>
      <c r="GZZ14" s="124"/>
      <c r="HAA14" s="124"/>
      <c r="HAB14" s="124"/>
      <c r="HAC14" s="124"/>
      <c r="HAD14" s="124"/>
      <c r="HAE14" s="124"/>
      <c r="HAF14" s="124"/>
      <c r="HAG14" s="124"/>
      <c r="HAH14" s="124"/>
      <c r="HAI14" s="124"/>
      <c r="HAJ14" s="124"/>
      <c r="HAK14" s="124"/>
      <c r="HAL14" s="124"/>
      <c r="HAM14" s="124"/>
      <c r="HAN14" s="124"/>
      <c r="HAO14" s="124"/>
      <c r="HAP14" s="124"/>
      <c r="HAQ14" s="124"/>
      <c r="HAR14" s="124"/>
      <c r="HAS14" s="124"/>
      <c r="HAT14" s="124"/>
      <c r="HAU14" s="124"/>
      <c r="HAV14" s="124"/>
      <c r="HAW14" s="124"/>
      <c r="HAX14" s="124"/>
      <c r="HAY14" s="124"/>
      <c r="HAZ14" s="124"/>
      <c r="HBA14" s="124"/>
      <c r="HBB14" s="124"/>
      <c r="HBC14" s="124"/>
      <c r="HBD14" s="124"/>
      <c r="HBE14" s="124"/>
      <c r="HBF14" s="124"/>
      <c r="HBG14" s="124"/>
      <c r="HBH14" s="124"/>
      <c r="HBI14" s="124"/>
      <c r="HBJ14" s="124"/>
      <c r="HBK14" s="124"/>
      <c r="HBL14" s="124"/>
      <c r="HBM14" s="124"/>
      <c r="HBN14" s="124"/>
      <c r="HBO14" s="124"/>
      <c r="HBP14" s="124"/>
      <c r="HBQ14" s="124"/>
      <c r="HBR14" s="124"/>
      <c r="HBS14" s="124"/>
      <c r="HBT14" s="124"/>
      <c r="HBU14" s="124"/>
      <c r="HBV14" s="124"/>
      <c r="HBW14" s="124"/>
      <c r="HBX14" s="124"/>
      <c r="HBY14" s="124"/>
      <c r="HBZ14" s="124"/>
      <c r="HCA14" s="124"/>
      <c r="HCB14" s="124"/>
      <c r="HCC14" s="124"/>
      <c r="HCD14" s="124"/>
      <c r="HCE14" s="124"/>
      <c r="HCF14" s="124"/>
      <c r="HCG14" s="124"/>
      <c r="HCH14" s="124"/>
      <c r="HCI14" s="124"/>
      <c r="HCJ14" s="124"/>
      <c r="HCK14" s="124"/>
      <c r="HCL14" s="124"/>
      <c r="HCM14" s="124"/>
      <c r="HCN14" s="124"/>
      <c r="HCO14" s="124"/>
      <c r="HCP14" s="124"/>
      <c r="HCQ14" s="124"/>
      <c r="HCR14" s="124"/>
      <c r="HCS14" s="124"/>
      <c r="HCT14" s="124"/>
      <c r="HCU14" s="124"/>
      <c r="HCV14" s="124"/>
      <c r="HCW14" s="124"/>
      <c r="HCX14" s="124"/>
      <c r="HCY14" s="124"/>
      <c r="HCZ14" s="124"/>
      <c r="HDA14" s="124"/>
      <c r="HDB14" s="124"/>
      <c r="HDC14" s="124"/>
      <c r="HDD14" s="124"/>
      <c r="HDE14" s="124"/>
      <c r="HDF14" s="124"/>
      <c r="HDG14" s="124"/>
      <c r="HDH14" s="124"/>
      <c r="HDI14" s="124"/>
      <c r="HDJ14" s="124"/>
      <c r="HDK14" s="124"/>
      <c r="HDL14" s="124"/>
      <c r="HDM14" s="124"/>
      <c r="HDN14" s="124"/>
      <c r="HDO14" s="124"/>
      <c r="HDP14" s="124"/>
      <c r="HDQ14" s="124"/>
      <c r="HDR14" s="124"/>
      <c r="HDS14" s="124"/>
      <c r="HDT14" s="124"/>
      <c r="HDU14" s="124"/>
      <c r="HDV14" s="124"/>
      <c r="HDW14" s="124"/>
      <c r="HDX14" s="124"/>
      <c r="HDY14" s="124"/>
      <c r="HDZ14" s="124"/>
      <c r="HEA14" s="124"/>
      <c r="HEB14" s="124"/>
      <c r="HEC14" s="124"/>
      <c r="HED14" s="124"/>
      <c r="HEE14" s="124"/>
      <c r="HEF14" s="124"/>
      <c r="HEG14" s="124"/>
      <c r="HEH14" s="124"/>
      <c r="HEI14" s="124"/>
      <c r="HEJ14" s="124"/>
      <c r="HEK14" s="124"/>
      <c r="HEL14" s="124"/>
      <c r="HEM14" s="124"/>
      <c r="HEN14" s="124"/>
      <c r="HEO14" s="124"/>
      <c r="HEP14" s="124"/>
      <c r="HEQ14" s="124"/>
      <c r="HER14" s="124"/>
      <c r="HES14" s="124"/>
      <c r="HET14" s="124"/>
      <c r="HEU14" s="124"/>
      <c r="HEV14" s="124"/>
      <c r="HEW14" s="124"/>
      <c r="HEX14" s="124"/>
      <c r="HEY14" s="124"/>
      <c r="HEZ14" s="124"/>
      <c r="HFA14" s="124"/>
      <c r="HFB14" s="124"/>
      <c r="HFC14" s="124"/>
      <c r="HFD14" s="124"/>
      <c r="HFE14" s="124"/>
      <c r="HFF14" s="124"/>
      <c r="HFG14" s="124"/>
      <c r="HFH14" s="124"/>
      <c r="HFI14" s="124"/>
      <c r="HFJ14" s="124"/>
      <c r="HFK14" s="124"/>
      <c r="HFL14" s="124"/>
      <c r="HFM14" s="124"/>
      <c r="HFN14" s="124"/>
      <c r="HFO14" s="124"/>
      <c r="HFP14" s="124"/>
      <c r="HFQ14" s="124"/>
      <c r="HFR14" s="124"/>
      <c r="HFS14" s="124"/>
      <c r="HFT14" s="124"/>
      <c r="HFU14" s="124"/>
      <c r="HFV14" s="124"/>
      <c r="HFW14" s="124"/>
      <c r="HFX14" s="124"/>
      <c r="HFY14" s="124"/>
      <c r="HFZ14" s="124"/>
      <c r="HGA14" s="124"/>
      <c r="HGB14" s="124"/>
      <c r="HGC14" s="124"/>
      <c r="HGD14" s="124"/>
      <c r="HGE14" s="124"/>
      <c r="HGF14" s="124"/>
      <c r="HGG14" s="124"/>
      <c r="HGH14" s="124"/>
      <c r="HGI14" s="124"/>
      <c r="HGJ14" s="124"/>
      <c r="HGK14" s="124"/>
      <c r="HGL14" s="124"/>
      <c r="HGM14" s="124"/>
      <c r="HGN14" s="124"/>
      <c r="HGO14" s="124"/>
      <c r="HGP14" s="124"/>
      <c r="HGQ14" s="124"/>
      <c r="HGR14" s="124"/>
      <c r="HGS14" s="124"/>
      <c r="HGT14" s="124"/>
      <c r="HGU14" s="124"/>
      <c r="HGV14" s="124"/>
      <c r="HGW14" s="124"/>
      <c r="HGX14" s="124"/>
      <c r="HGY14" s="124"/>
      <c r="HGZ14" s="124"/>
      <c r="HHA14" s="124"/>
      <c r="HHB14" s="124"/>
      <c r="HHC14" s="124"/>
      <c r="HHD14" s="124"/>
      <c r="HHE14" s="124"/>
      <c r="HHF14" s="124"/>
      <c r="HHG14" s="124"/>
      <c r="HHH14" s="124"/>
      <c r="HHI14" s="124"/>
      <c r="HHJ14" s="124"/>
      <c r="HHK14" s="124"/>
      <c r="HHL14" s="124"/>
      <c r="HHM14" s="124"/>
      <c r="HHN14" s="124"/>
      <c r="HHO14" s="124"/>
      <c r="HHP14" s="124"/>
      <c r="HHQ14" s="124"/>
      <c r="HHR14" s="124"/>
      <c r="HHS14" s="124"/>
      <c r="HHT14" s="124"/>
      <c r="HHU14" s="124"/>
      <c r="HHV14" s="124"/>
      <c r="HHW14" s="124"/>
      <c r="HHX14" s="124"/>
      <c r="HHY14" s="124"/>
      <c r="HHZ14" s="124"/>
      <c r="HIA14" s="124"/>
      <c r="HIB14" s="124"/>
      <c r="HIC14" s="124"/>
      <c r="HID14" s="124"/>
      <c r="HIE14" s="124"/>
      <c r="HIF14" s="124"/>
      <c r="HIG14" s="124"/>
      <c r="HIH14" s="124"/>
      <c r="HII14" s="124"/>
      <c r="HIJ14" s="124"/>
      <c r="HIK14" s="124"/>
      <c r="HIL14" s="124"/>
      <c r="HIM14" s="124"/>
      <c r="HIN14" s="124"/>
      <c r="HIO14" s="124"/>
      <c r="HIP14" s="124"/>
      <c r="HIQ14" s="124"/>
      <c r="HIR14" s="124"/>
      <c r="HIS14" s="124"/>
      <c r="HIT14" s="124"/>
      <c r="HIU14" s="124"/>
      <c r="HIV14" s="124"/>
      <c r="HIW14" s="124"/>
      <c r="HIX14" s="124"/>
      <c r="HIY14" s="124"/>
      <c r="HIZ14" s="124"/>
      <c r="HJA14" s="124"/>
      <c r="HJB14" s="124"/>
      <c r="HJC14" s="124"/>
      <c r="HJD14" s="124"/>
      <c r="HJE14" s="124"/>
      <c r="HJF14" s="124"/>
      <c r="HJG14" s="124"/>
      <c r="HJH14" s="124"/>
      <c r="HJI14" s="124"/>
      <c r="HJJ14" s="124"/>
      <c r="HJK14" s="124"/>
      <c r="HJL14" s="124"/>
      <c r="HJM14" s="124"/>
      <c r="HJN14" s="124"/>
      <c r="HJO14" s="124"/>
      <c r="HJP14" s="124"/>
      <c r="HJQ14" s="124"/>
      <c r="HJR14" s="124"/>
      <c r="HJS14" s="124"/>
      <c r="HJT14" s="124"/>
      <c r="HJU14" s="124"/>
      <c r="HJV14" s="124"/>
      <c r="HJW14" s="124"/>
      <c r="HJX14" s="124"/>
      <c r="HJY14" s="124"/>
      <c r="HJZ14" s="124"/>
      <c r="HKA14" s="124"/>
      <c r="HKB14" s="124"/>
      <c r="HKC14" s="124"/>
      <c r="HKD14" s="124"/>
      <c r="HKE14" s="124"/>
      <c r="HKF14" s="124"/>
      <c r="HKG14" s="124"/>
      <c r="HKH14" s="124"/>
      <c r="HKI14" s="124"/>
      <c r="HKJ14" s="124"/>
      <c r="HKK14" s="124"/>
      <c r="HKL14" s="124"/>
      <c r="HKM14" s="124"/>
      <c r="HKN14" s="124"/>
      <c r="HKO14" s="124"/>
      <c r="HKP14" s="124"/>
      <c r="HKQ14" s="124"/>
      <c r="HKR14" s="124"/>
      <c r="HKS14" s="124"/>
      <c r="HKT14" s="124"/>
      <c r="HKU14" s="124"/>
      <c r="HKV14" s="124"/>
      <c r="HKW14" s="124"/>
      <c r="HKX14" s="124"/>
      <c r="HKY14" s="124"/>
      <c r="HKZ14" s="124"/>
      <c r="HLA14" s="124"/>
      <c r="HLB14" s="124"/>
      <c r="HLC14" s="124"/>
      <c r="HLD14" s="124"/>
      <c r="HLE14" s="124"/>
      <c r="HLF14" s="124"/>
      <c r="HLG14" s="124"/>
      <c r="HLH14" s="124"/>
      <c r="HLI14" s="124"/>
      <c r="HLJ14" s="124"/>
      <c r="HLK14" s="124"/>
      <c r="HLL14" s="124"/>
      <c r="HLM14" s="124"/>
      <c r="HLN14" s="124"/>
      <c r="HLO14" s="124"/>
      <c r="HLP14" s="124"/>
      <c r="HLQ14" s="124"/>
      <c r="HLR14" s="124"/>
      <c r="HLS14" s="124"/>
      <c r="HLT14" s="124"/>
      <c r="HLU14" s="124"/>
      <c r="HLV14" s="124"/>
      <c r="HLW14" s="124"/>
      <c r="HLX14" s="124"/>
      <c r="HLY14" s="124"/>
      <c r="HLZ14" s="124"/>
      <c r="HMA14" s="124"/>
      <c r="HMB14" s="124"/>
      <c r="HMC14" s="124"/>
      <c r="HMD14" s="124"/>
      <c r="HME14" s="124"/>
      <c r="HMF14" s="124"/>
      <c r="HMG14" s="124"/>
      <c r="HMH14" s="124"/>
      <c r="HMI14" s="124"/>
      <c r="HMJ14" s="124"/>
      <c r="HMK14" s="124"/>
      <c r="HML14" s="124"/>
      <c r="HMM14" s="124"/>
      <c r="HMN14" s="124"/>
      <c r="HMO14" s="124"/>
      <c r="HMP14" s="124"/>
      <c r="HMQ14" s="124"/>
      <c r="HMR14" s="124"/>
      <c r="HMS14" s="124"/>
      <c r="HMT14" s="124"/>
      <c r="HMU14" s="124"/>
      <c r="HMV14" s="124"/>
      <c r="HMW14" s="124"/>
      <c r="HMX14" s="124"/>
      <c r="HMY14" s="124"/>
      <c r="HMZ14" s="124"/>
      <c r="HNA14" s="124"/>
      <c r="HNB14" s="124"/>
      <c r="HNC14" s="124"/>
      <c r="HND14" s="124"/>
      <c r="HNE14" s="124"/>
      <c r="HNF14" s="124"/>
      <c r="HNG14" s="124"/>
      <c r="HNH14" s="124"/>
      <c r="HNI14" s="124"/>
      <c r="HNJ14" s="124"/>
      <c r="HNK14" s="124"/>
      <c r="HNL14" s="124"/>
      <c r="HNM14" s="124"/>
      <c r="HNN14" s="124"/>
      <c r="HNO14" s="124"/>
      <c r="HNP14" s="124"/>
      <c r="HNQ14" s="124"/>
      <c r="HNR14" s="124"/>
      <c r="HNS14" s="124"/>
      <c r="HNT14" s="124"/>
      <c r="HNU14" s="124"/>
      <c r="HNV14" s="124"/>
      <c r="HNW14" s="124"/>
      <c r="HNX14" s="124"/>
      <c r="HNY14" s="124"/>
      <c r="HNZ14" s="124"/>
      <c r="HOA14" s="124"/>
      <c r="HOB14" s="124"/>
      <c r="HOC14" s="124"/>
      <c r="HOD14" s="124"/>
      <c r="HOE14" s="124"/>
      <c r="HOF14" s="124"/>
      <c r="HOG14" s="124"/>
      <c r="HOH14" s="124"/>
      <c r="HOI14" s="124"/>
      <c r="HOJ14" s="124"/>
      <c r="HOK14" s="124"/>
      <c r="HOL14" s="124"/>
      <c r="HOM14" s="124"/>
      <c r="HON14" s="124"/>
      <c r="HOO14" s="124"/>
      <c r="HOP14" s="124"/>
      <c r="HOQ14" s="124"/>
      <c r="HOR14" s="124"/>
      <c r="HOS14" s="124"/>
      <c r="HOT14" s="124"/>
      <c r="HOU14" s="124"/>
      <c r="HOV14" s="124"/>
      <c r="HOW14" s="124"/>
      <c r="HOX14" s="124"/>
      <c r="HOY14" s="124"/>
      <c r="HOZ14" s="124"/>
      <c r="HPA14" s="124"/>
      <c r="HPB14" s="124"/>
      <c r="HPC14" s="124"/>
      <c r="HPD14" s="124"/>
      <c r="HPE14" s="124"/>
      <c r="HPF14" s="124"/>
      <c r="HPG14" s="124"/>
      <c r="HPH14" s="124"/>
      <c r="HPI14" s="124"/>
      <c r="HPJ14" s="124"/>
      <c r="HPK14" s="124"/>
      <c r="HPL14" s="124"/>
      <c r="HPM14" s="124"/>
      <c r="HPN14" s="124"/>
      <c r="HPO14" s="124"/>
      <c r="HPP14" s="124"/>
      <c r="HPQ14" s="124"/>
      <c r="HPR14" s="124"/>
      <c r="HPS14" s="124"/>
      <c r="HPT14" s="124"/>
      <c r="HPU14" s="124"/>
      <c r="HPV14" s="124"/>
      <c r="HPW14" s="124"/>
      <c r="HPX14" s="124"/>
      <c r="HPY14" s="124"/>
      <c r="HPZ14" s="124"/>
      <c r="HQA14" s="124"/>
      <c r="HQB14" s="124"/>
      <c r="HQC14" s="124"/>
      <c r="HQD14" s="124"/>
      <c r="HQE14" s="124"/>
      <c r="HQF14" s="124"/>
      <c r="HQG14" s="124"/>
      <c r="HQH14" s="124"/>
      <c r="HQI14" s="124"/>
      <c r="HQJ14" s="124"/>
      <c r="HQK14" s="124"/>
      <c r="HQL14" s="124"/>
      <c r="HQM14" s="124"/>
      <c r="HQN14" s="124"/>
      <c r="HQO14" s="124"/>
      <c r="HQP14" s="124"/>
      <c r="HQQ14" s="124"/>
      <c r="HQR14" s="124"/>
      <c r="HQS14" s="124"/>
      <c r="HQT14" s="124"/>
      <c r="HQU14" s="124"/>
      <c r="HQV14" s="124"/>
      <c r="HQW14" s="124"/>
      <c r="HQX14" s="124"/>
      <c r="HQY14" s="124"/>
      <c r="HQZ14" s="124"/>
      <c r="HRA14" s="124"/>
      <c r="HRB14" s="124"/>
      <c r="HRC14" s="124"/>
      <c r="HRD14" s="124"/>
      <c r="HRE14" s="124"/>
      <c r="HRF14" s="124"/>
      <c r="HRG14" s="124"/>
      <c r="HRH14" s="124"/>
      <c r="HRI14" s="124"/>
      <c r="HRJ14" s="124"/>
      <c r="HRK14" s="124"/>
      <c r="HRL14" s="124"/>
      <c r="HRM14" s="124"/>
      <c r="HRN14" s="124"/>
      <c r="HRO14" s="124"/>
      <c r="HRP14" s="124"/>
      <c r="HRQ14" s="124"/>
      <c r="HRR14" s="124"/>
      <c r="HRS14" s="124"/>
      <c r="HRT14" s="124"/>
      <c r="HRU14" s="124"/>
      <c r="HRV14" s="124"/>
      <c r="HRW14" s="124"/>
      <c r="HRX14" s="124"/>
      <c r="HRY14" s="124"/>
      <c r="HRZ14" s="124"/>
      <c r="HSA14" s="124"/>
      <c r="HSB14" s="124"/>
      <c r="HSC14" s="124"/>
      <c r="HSD14" s="124"/>
      <c r="HSE14" s="124"/>
      <c r="HSF14" s="124"/>
      <c r="HSG14" s="124"/>
      <c r="HSH14" s="124"/>
      <c r="HSI14" s="124"/>
      <c r="HSJ14" s="124"/>
      <c r="HSK14" s="124"/>
      <c r="HSL14" s="124"/>
      <c r="HSM14" s="124"/>
      <c r="HSN14" s="124"/>
      <c r="HSO14" s="124"/>
      <c r="HSP14" s="124"/>
      <c r="HSQ14" s="124"/>
      <c r="HSR14" s="124"/>
      <c r="HSS14" s="124"/>
      <c r="HST14" s="124"/>
      <c r="HSU14" s="124"/>
      <c r="HSV14" s="124"/>
      <c r="HSW14" s="124"/>
      <c r="HSX14" s="124"/>
      <c r="HSY14" s="124"/>
      <c r="HSZ14" s="124"/>
      <c r="HTA14" s="124"/>
      <c r="HTB14" s="124"/>
      <c r="HTC14" s="124"/>
      <c r="HTD14" s="124"/>
      <c r="HTE14" s="124"/>
      <c r="HTF14" s="124"/>
      <c r="HTG14" s="124"/>
      <c r="HTH14" s="124"/>
      <c r="HTI14" s="124"/>
      <c r="HTJ14" s="124"/>
      <c r="HTK14" s="124"/>
      <c r="HTL14" s="124"/>
      <c r="HTM14" s="124"/>
      <c r="HTN14" s="124"/>
      <c r="HTO14" s="124"/>
      <c r="HTP14" s="124"/>
      <c r="HTQ14" s="124"/>
      <c r="HTR14" s="124"/>
      <c r="HTS14" s="124"/>
      <c r="HTT14" s="124"/>
      <c r="HTU14" s="124"/>
      <c r="HTV14" s="124"/>
      <c r="HTW14" s="124"/>
      <c r="HTX14" s="124"/>
      <c r="HTY14" s="124"/>
      <c r="HTZ14" s="124"/>
      <c r="HUA14" s="124"/>
      <c r="HUB14" s="124"/>
      <c r="HUC14" s="124"/>
      <c r="HUD14" s="124"/>
      <c r="HUE14" s="124"/>
      <c r="HUF14" s="124"/>
      <c r="HUG14" s="124"/>
      <c r="HUH14" s="124"/>
      <c r="HUI14" s="124"/>
      <c r="HUJ14" s="124"/>
      <c r="HUK14" s="124"/>
      <c r="HUL14" s="124"/>
      <c r="HUM14" s="124"/>
      <c r="HUN14" s="124"/>
      <c r="HUO14" s="124"/>
      <c r="HUP14" s="124"/>
      <c r="HUQ14" s="124"/>
      <c r="HUR14" s="124"/>
      <c r="HUS14" s="124"/>
      <c r="HUT14" s="124"/>
      <c r="HUU14" s="124"/>
      <c r="HUV14" s="124"/>
      <c r="HUW14" s="124"/>
      <c r="HUX14" s="124"/>
      <c r="HUY14" s="124"/>
      <c r="HUZ14" s="124"/>
      <c r="HVA14" s="124"/>
      <c r="HVB14" s="124"/>
      <c r="HVC14" s="124"/>
      <c r="HVD14" s="124"/>
      <c r="HVE14" s="124"/>
      <c r="HVF14" s="124"/>
      <c r="HVG14" s="124"/>
      <c r="HVH14" s="124"/>
      <c r="HVI14" s="124"/>
      <c r="HVJ14" s="124"/>
      <c r="HVK14" s="124"/>
      <c r="HVL14" s="124"/>
      <c r="HVM14" s="124"/>
      <c r="HVN14" s="124"/>
      <c r="HVO14" s="124"/>
      <c r="HVP14" s="124"/>
      <c r="HVQ14" s="124"/>
      <c r="HVR14" s="124"/>
      <c r="HVS14" s="124"/>
      <c r="HVT14" s="124"/>
      <c r="HVU14" s="124"/>
      <c r="HVV14" s="124"/>
      <c r="HVW14" s="124"/>
      <c r="HVX14" s="124"/>
      <c r="HVY14" s="124"/>
      <c r="HVZ14" s="124"/>
      <c r="HWA14" s="124"/>
      <c r="HWB14" s="124"/>
      <c r="HWC14" s="124"/>
      <c r="HWD14" s="124"/>
      <c r="HWE14" s="124"/>
      <c r="HWF14" s="124"/>
      <c r="HWG14" s="124"/>
      <c r="HWH14" s="124"/>
      <c r="HWI14" s="124"/>
      <c r="HWJ14" s="124"/>
      <c r="HWK14" s="124"/>
      <c r="HWL14" s="124"/>
      <c r="HWM14" s="124"/>
      <c r="HWN14" s="124"/>
      <c r="HWO14" s="124"/>
      <c r="HWP14" s="124"/>
      <c r="HWQ14" s="124"/>
      <c r="HWR14" s="124"/>
      <c r="HWS14" s="124"/>
      <c r="HWT14" s="124"/>
      <c r="HWU14" s="124"/>
      <c r="HWV14" s="124"/>
      <c r="HWW14" s="124"/>
      <c r="HWX14" s="124"/>
      <c r="HWY14" s="124"/>
      <c r="HWZ14" s="124"/>
      <c r="HXA14" s="124"/>
      <c r="HXB14" s="124"/>
      <c r="HXC14" s="124"/>
      <c r="HXD14" s="124"/>
      <c r="HXE14" s="124"/>
      <c r="HXF14" s="124"/>
      <c r="HXG14" s="124"/>
      <c r="HXH14" s="124"/>
      <c r="HXI14" s="124"/>
      <c r="HXJ14" s="124"/>
      <c r="HXK14" s="124"/>
      <c r="HXL14" s="124"/>
      <c r="HXM14" s="124"/>
      <c r="HXN14" s="124"/>
      <c r="HXO14" s="124"/>
      <c r="HXP14" s="124"/>
      <c r="HXQ14" s="124"/>
      <c r="HXR14" s="124"/>
      <c r="HXS14" s="124"/>
      <c r="HXT14" s="124"/>
      <c r="HXU14" s="124"/>
      <c r="HXV14" s="124"/>
      <c r="HXW14" s="124"/>
      <c r="HXX14" s="124"/>
      <c r="HXY14" s="124"/>
      <c r="HXZ14" s="124"/>
      <c r="HYA14" s="124"/>
      <c r="HYB14" s="124"/>
      <c r="HYC14" s="124"/>
      <c r="HYD14" s="124"/>
      <c r="HYE14" s="124"/>
      <c r="HYF14" s="124"/>
      <c r="HYG14" s="124"/>
      <c r="HYH14" s="124"/>
      <c r="HYI14" s="124"/>
      <c r="HYJ14" s="124"/>
      <c r="HYK14" s="124"/>
      <c r="HYL14" s="124"/>
      <c r="HYM14" s="124"/>
      <c r="HYN14" s="124"/>
      <c r="HYO14" s="124"/>
      <c r="HYP14" s="124"/>
      <c r="HYQ14" s="124"/>
      <c r="HYR14" s="124"/>
      <c r="HYS14" s="124"/>
      <c r="HYT14" s="124"/>
      <c r="HYU14" s="124"/>
      <c r="HYV14" s="124"/>
      <c r="HYW14" s="124"/>
      <c r="HYX14" s="124"/>
      <c r="HYY14" s="124"/>
      <c r="HYZ14" s="124"/>
      <c r="HZA14" s="124"/>
      <c r="HZB14" s="124"/>
      <c r="HZC14" s="124"/>
      <c r="HZD14" s="124"/>
      <c r="HZE14" s="124"/>
      <c r="HZF14" s="124"/>
      <c r="HZG14" s="124"/>
      <c r="HZH14" s="124"/>
      <c r="HZI14" s="124"/>
      <c r="HZJ14" s="124"/>
      <c r="HZK14" s="124"/>
      <c r="HZL14" s="124"/>
      <c r="HZM14" s="124"/>
      <c r="HZN14" s="124"/>
      <c r="HZO14" s="124"/>
      <c r="HZP14" s="124"/>
      <c r="HZQ14" s="124"/>
      <c r="HZR14" s="124"/>
      <c r="HZS14" s="124"/>
      <c r="HZT14" s="124"/>
      <c r="HZU14" s="124"/>
      <c r="HZV14" s="124"/>
      <c r="HZW14" s="124"/>
      <c r="HZX14" s="124"/>
      <c r="HZY14" s="124"/>
      <c r="HZZ14" s="124"/>
      <c r="IAA14" s="124"/>
      <c r="IAB14" s="124"/>
      <c r="IAC14" s="124"/>
      <c r="IAD14" s="124"/>
      <c r="IAE14" s="124"/>
      <c r="IAF14" s="124"/>
      <c r="IAG14" s="124"/>
      <c r="IAH14" s="124"/>
      <c r="IAI14" s="124"/>
      <c r="IAJ14" s="124"/>
      <c r="IAK14" s="124"/>
      <c r="IAL14" s="124"/>
      <c r="IAM14" s="124"/>
      <c r="IAN14" s="124"/>
      <c r="IAO14" s="124"/>
      <c r="IAP14" s="124"/>
      <c r="IAQ14" s="124"/>
      <c r="IAR14" s="124"/>
      <c r="IAS14" s="124"/>
      <c r="IAT14" s="124"/>
      <c r="IAU14" s="124"/>
      <c r="IAV14" s="124"/>
      <c r="IAW14" s="124"/>
      <c r="IAX14" s="124"/>
      <c r="IAY14" s="124"/>
      <c r="IAZ14" s="124"/>
      <c r="IBA14" s="124"/>
      <c r="IBB14" s="124"/>
      <c r="IBC14" s="124"/>
      <c r="IBD14" s="124"/>
      <c r="IBE14" s="124"/>
      <c r="IBF14" s="124"/>
      <c r="IBG14" s="124"/>
      <c r="IBH14" s="124"/>
      <c r="IBI14" s="124"/>
      <c r="IBJ14" s="124"/>
      <c r="IBK14" s="124"/>
      <c r="IBL14" s="124"/>
      <c r="IBM14" s="124"/>
      <c r="IBN14" s="124"/>
      <c r="IBO14" s="124"/>
      <c r="IBP14" s="124"/>
      <c r="IBQ14" s="124"/>
      <c r="IBR14" s="124"/>
      <c r="IBS14" s="124"/>
      <c r="IBT14" s="124"/>
      <c r="IBU14" s="124"/>
      <c r="IBV14" s="124"/>
      <c r="IBW14" s="124"/>
      <c r="IBX14" s="124"/>
      <c r="IBY14" s="124"/>
      <c r="IBZ14" s="124"/>
      <c r="ICA14" s="124"/>
      <c r="ICB14" s="124"/>
      <c r="ICC14" s="124"/>
      <c r="ICD14" s="124"/>
      <c r="ICE14" s="124"/>
      <c r="ICF14" s="124"/>
      <c r="ICG14" s="124"/>
      <c r="ICH14" s="124"/>
      <c r="ICI14" s="124"/>
      <c r="ICJ14" s="124"/>
      <c r="ICK14" s="124"/>
      <c r="ICL14" s="124"/>
      <c r="ICM14" s="124"/>
      <c r="ICN14" s="124"/>
      <c r="ICO14" s="124"/>
      <c r="ICP14" s="124"/>
      <c r="ICQ14" s="124"/>
      <c r="ICR14" s="124"/>
      <c r="ICS14" s="124"/>
      <c r="ICT14" s="124"/>
      <c r="ICU14" s="124"/>
      <c r="ICV14" s="124"/>
      <c r="ICW14" s="124"/>
      <c r="ICX14" s="124"/>
      <c r="ICY14" s="124"/>
      <c r="ICZ14" s="124"/>
      <c r="IDA14" s="124"/>
      <c r="IDB14" s="124"/>
      <c r="IDC14" s="124"/>
      <c r="IDD14" s="124"/>
      <c r="IDE14" s="124"/>
      <c r="IDF14" s="124"/>
      <c r="IDG14" s="124"/>
      <c r="IDH14" s="124"/>
      <c r="IDI14" s="124"/>
      <c r="IDJ14" s="124"/>
      <c r="IDK14" s="124"/>
      <c r="IDL14" s="124"/>
      <c r="IDM14" s="124"/>
      <c r="IDN14" s="124"/>
      <c r="IDO14" s="124"/>
      <c r="IDP14" s="124"/>
      <c r="IDQ14" s="124"/>
      <c r="IDR14" s="124"/>
      <c r="IDS14" s="124"/>
      <c r="IDT14" s="124"/>
      <c r="IDU14" s="124"/>
      <c r="IDV14" s="124"/>
      <c r="IDW14" s="124"/>
      <c r="IDX14" s="124"/>
      <c r="IDY14" s="124"/>
      <c r="IDZ14" s="124"/>
      <c r="IEA14" s="124"/>
      <c r="IEB14" s="124"/>
      <c r="IEC14" s="124"/>
      <c r="IED14" s="124"/>
      <c r="IEE14" s="124"/>
      <c r="IEF14" s="124"/>
      <c r="IEG14" s="124"/>
      <c r="IEH14" s="124"/>
      <c r="IEI14" s="124"/>
      <c r="IEJ14" s="124"/>
      <c r="IEK14" s="124"/>
      <c r="IEL14" s="124"/>
      <c r="IEM14" s="124"/>
      <c r="IEN14" s="124"/>
      <c r="IEO14" s="124"/>
      <c r="IEP14" s="124"/>
      <c r="IEQ14" s="124"/>
      <c r="IER14" s="124"/>
      <c r="IES14" s="124"/>
      <c r="IET14" s="124"/>
      <c r="IEU14" s="124"/>
      <c r="IEV14" s="124"/>
      <c r="IEW14" s="124"/>
      <c r="IEX14" s="124"/>
      <c r="IEY14" s="124"/>
      <c r="IEZ14" s="124"/>
      <c r="IFA14" s="124"/>
      <c r="IFB14" s="124"/>
      <c r="IFC14" s="124"/>
      <c r="IFD14" s="124"/>
      <c r="IFE14" s="124"/>
      <c r="IFF14" s="124"/>
      <c r="IFG14" s="124"/>
      <c r="IFH14" s="124"/>
      <c r="IFI14" s="124"/>
      <c r="IFJ14" s="124"/>
      <c r="IFK14" s="124"/>
      <c r="IFL14" s="124"/>
      <c r="IFM14" s="124"/>
      <c r="IFN14" s="124"/>
      <c r="IFO14" s="124"/>
      <c r="IFP14" s="124"/>
      <c r="IFQ14" s="124"/>
      <c r="IFR14" s="124"/>
      <c r="IFS14" s="124"/>
      <c r="IFT14" s="124"/>
      <c r="IFU14" s="124"/>
      <c r="IFV14" s="124"/>
      <c r="IFW14" s="124"/>
      <c r="IFX14" s="124"/>
      <c r="IFY14" s="124"/>
      <c r="IFZ14" s="124"/>
      <c r="IGA14" s="124"/>
      <c r="IGB14" s="124"/>
      <c r="IGC14" s="124"/>
      <c r="IGD14" s="124"/>
      <c r="IGE14" s="124"/>
      <c r="IGF14" s="124"/>
      <c r="IGG14" s="124"/>
      <c r="IGH14" s="124"/>
      <c r="IGI14" s="124"/>
      <c r="IGJ14" s="124"/>
      <c r="IGK14" s="124"/>
      <c r="IGL14" s="124"/>
      <c r="IGM14" s="124"/>
      <c r="IGN14" s="124"/>
      <c r="IGO14" s="124"/>
      <c r="IGP14" s="124"/>
      <c r="IGQ14" s="124"/>
      <c r="IGR14" s="124"/>
      <c r="IGS14" s="124"/>
      <c r="IGT14" s="124"/>
      <c r="IGU14" s="124"/>
      <c r="IGV14" s="124"/>
      <c r="IGW14" s="124"/>
      <c r="IGX14" s="124"/>
      <c r="IGY14" s="124"/>
      <c r="IGZ14" s="124"/>
      <c r="IHA14" s="124"/>
      <c r="IHB14" s="124"/>
      <c r="IHC14" s="124"/>
      <c r="IHD14" s="124"/>
      <c r="IHE14" s="124"/>
      <c r="IHF14" s="124"/>
      <c r="IHG14" s="124"/>
      <c r="IHH14" s="124"/>
      <c r="IHI14" s="124"/>
      <c r="IHJ14" s="124"/>
      <c r="IHK14" s="124"/>
      <c r="IHL14" s="124"/>
      <c r="IHM14" s="124"/>
      <c r="IHN14" s="124"/>
      <c r="IHO14" s="124"/>
      <c r="IHP14" s="124"/>
      <c r="IHQ14" s="124"/>
      <c r="IHR14" s="124"/>
      <c r="IHS14" s="124"/>
      <c r="IHT14" s="124"/>
      <c r="IHU14" s="124"/>
      <c r="IHV14" s="124"/>
      <c r="IHW14" s="124"/>
      <c r="IHX14" s="124"/>
      <c r="IHY14" s="124"/>
      <c r="IHZ14" s="124"/>
      <c r="IIA14" s="124"/>
      <c r="IIB14" s="124"/>
      <c r="IIC14" s="124"/>
      <c r="IID14" s="124"/>
      <c r="IIE14" s="124"/>
      <c r="IIF14" s="124"/>
      <c r="IIG14" s="124"/>
      <c r="IIH14" s="124"/>
      <c r="III14" s="124"/>
      <c r="IIJ14" s="124"/>
      <c r="IIK14" s="124"/>
      <c r="IIL14" s="124"/>
      <c r="IIM14" s="124"/>
      <c r="IIN14" s="124"/>
      <c r="IIO14" s="124"/>
      <c r="IIP14" s="124"/>
      <c r="IIQ14" s="124"/>
      <c r="IIR14" s="124"/>
      <c r="IIS14" s="124"/>
      <c r="IIT14" s="124"/>
      <c r="IIU14" s="124"/>
      <c r="IIV14" s="124"/>
      <c r="IIW14" s="124"/>
      <c r="IIX14" s="124"/>
      <c r="IIY14" s="124"/>
      <c r="IIZ14" s="124"/>
      <c r="IJA14" s="124"/>
      <c r="IJB14" s="124"/>
      <c r="IJC14" s="124"/>
      <c r="IJD14" s="124"/>
      <c r="IJE14" s="124"/>
      <c r="IJF14" s="124"/>
      <c r="IJG14" s="124"/>
      <c r="IJH14" s="124"/>
      <c r="IJI14" s="124"/>
      <c r="IJJ14" s="124"/>
      <c r="IJK14" s="124"/>
      <c r="IJL14" s="124"/>
      <c r="IJM14" s="124"/>
      <c r="IJN14" s="124"/>
      <c r="IJO14" s="124"/>
      <c r="IJP14" s="124"/>
      <c r="IJQ14" s="124"/>
      <c r="IJR14" s="124"/>
      <c r="IJS14" s="124"/>
      <c r="IJT14" s="124"/>
      <c r="IJU14" s="124"/>
      <c r="IJV14" s="124"/>
      <c r="IJW14" s="124"/>
      <c r="IJX14" s="124"/>
      <c r="IJY14" s="124"/>
      <c r="IJZ14" s="124"/>
      <c r="IKA14" s="124"/>
      <c r="IKB14" s="124"/>
      <c r="IKC14" s="124"/>
      <c r="IKD14" s="124"/>
      <c r="IKE14" s="124"/>
      <c r="IKF14" s="124"/>
      <c r="IKG14" s="124"/>
      <c r="IKH14" s="124"/>
      <c r="IKI14" s="124"/>
      <c r="IKJ14" s="124"/>
      <c r="IKK14" s="124"/>
      <c r="IKL14" s="124"/>
      <c r="IKM14" s="124"/>
      <c r="IKN14" s="124"/>
      <c r="IKO14" s="124"/>
      <c r="IKP14" s="124"/>
      <c r="IKQ14" s="124"/>
      <c r="IKR14" s="124"/>
      <c r="IKS14" s="124"/>
      <c r="IKT14" s="124"/>
      <c r="IKU14" s="124"/>
      <c r="IKV14" s="124"/>
      <c r="IKW14" s="124"/>
      <c r="IKX14" s="124"/>
      <c r="IKY14" s="124"/>
      <c r="IKZ14" s="124"/>
      <c r="ILA14" s="124"/>
      <c r="ILB14" s="124"/>
      <c r="ILC14" s="124"/>
      <c r="ILD14" s="124"/>
      <c r="ILE14" s="124"/>
      <c r="ILF14" s="124"/>
      <c r="ILG14" s="124"/>
      <c r="ILH14" s="124"/>
      <c r="ILI14" s="124"/>
      <c r="ILJ14" s="124"/>
      <c r="ILK14" s="124"/>
      <c r="ILL14" s="124"/>
      <c r="ILM14" s="124"/>
      <c r="ILN14" s="124"/>
      <c r="ILO14" s="124"/>
      <c r="ILP14" s="124"/>
      <c r="ILQ14" s="124"/>
      <c r="ILR14" s="124"/>
      <c r="ILS14" s="124"/>
      <c r="ILT14" s="124"/>
      <c r="ILU14" s="124"/>
      <c r="ILV14" s="124"/>
      <c r="ILW14" s="124"/>
      <c r="ILX14" s="124"/>
      <c r="ILY14" s="124"/>
      <c r="ILZ14" s="124"/>
      <c r="IMA14" s="124"/>
      <c r="IMB14" s="124"/>
      <c r="IMC14" s="124"/>
      <c r="IMD14" s="124"/>
      <c r="IME14" s="124"/>
      <c r="IMF14" s="124"/>
      <c r="IMG14" s="124"/>
      <c r="IMH14" s="124"/>
      <c r="IMI14" s="124"/>
      <c r="IMJ14" s="124"/>
      <c r="IMK14" s="124"/>
      <c r="IML14" s="124"/>
      <c r="IMM14" s="124"/>
      <c r="IMN14" s="124"/>
      <c r="IMO14" s="124"/>
      <c r="IMP14" s="124"/>
      <c r="IMQ14" s="124"/>
      <c r="IMR14" s="124"/>
      <c r="IMS14" s="124"/>
      <c r="IMT14" s="124"/>
      <c r="IMU14" s="124"/>
      <c r="IMV14" s="124"/>
      <c r="IMW14" s="124"/>
      <c r="IMX14" s="124"/>
      <c r="IMY14" s="124"/>
      <c r="IMZ14" s="124"/>
      <c r="INA14" s="124"/>
      <c r="INB14" s="124"/>
      <c r="INC14" s="124"/>
      <c r="IND14" s="124"/>
      <c r="INE14" s="124"/>
      <c r="INF14" s="124"/>
      <c r="ING14" s="124"/>
      <c r="INH14" s="124"/>
      <c r="INI14" s="124"/>
      <c r="INJ14" s="124"/>
      <c r="INK14" s="124"/>
      <c r="INL14" s="124"/>
      <c r="INM14" s="124"/>
      <c r="INN14" s="124"/>
      <c r="INO14" s="124"/>
      <c r="INP14" s="124"/>
      <c r="INQ14" s="124"/>
      <c r="INR14" s="124"/>
      <c r="INS14" s="124"/>
      <c r="INT14" s="124"/>
      <c r="INU14" s="124"/>
      <c r="INV14" s="124"/>
      <c r="INW14" s="124"/>
      <c r="INX14" s="124"/>
      <c r="INY14" s="124"/>
      <c r="INZ14" s="124"/>
      <c r="IOA14" s="124"/>
      <c r="IOB14" s="124"/>
      <c r="IOC14" s="124"/>
      <c r="IOD14" s="124"/>
      <c r="IOE14" s="124"/>
      <c r="IOF14" s="124"/>
      <c r="IOG14" s="124"/>
      <c r="IOH14" s="124"/>
      <c r="IOI14" s="124"/>
      <c r="IOJ14" s="124"/>
      <c r="IOK14" s="124"/>
      <c r="IOL14" s="124"/>
      <c r="IOM14" s="124"/>
      <c r="ION14" s="124"/>
      <c r="IOO14" s="124"/>
      <c r="IOP14" s="124"/>
      <c r="IOQ14" s="124"/>
      <c r="IOR14" s="124"/>
      <c r="IOS14" s="124"/>
      <c r="IOT14" s="124"/>
      <c r="IOU14" s="124"/>
      <c r="IOV14" s="124"/>
      <c r="IOW14" s="124"/>
      <c r="IOX14" s="124"/>
      <c r="IOY14" s="124"/>
      <c r="IOZ14" s="124"/>
      <c r="IPA14" s="124"/>
      <c r="IPB14" s="124"/>
      <c r="IPC14" s="124"/>
      <c r="IPD14" s="124"/>
      <c r="IPE14" s="124"/>
      <c r="IPF14" s="124"/>
      <c r="IPG14" s="124"/>
      <c r="IPH14" s="124"/>
      <c r="IPI14" s="124"/>
      <c r="IPJ14" s="124"/>
      <c r="IPK14" s="124"/>
      <c r="IPL14" s="124"/>
      <c r="IPM14" s="124"/>
      <c r="IPN14" s="124"/>
      <c r="IPO14" s="124"/>
      <c r="IPP14" s="124"/>
      <c r="IPQ14" s="124"/>
      <c r="IPR14" s="124"/>
      <c r="IPS14" s="124"/>
      <c r="IPT14" s="124"/>
      <c r="IPU14" s="124"/>
      <c r="IPV14" s="124"/>
      <c r="IPW14" s="124"/>
      <c r="IPX14" s="124"/>
      <c r="IPY14" s="124"/>
      <c r="IPZ14" s="124"/>
      <c r="IQA14" s="124"/>
      <c r="IQB14" s="124"/>
      <c r="IQC14" s="124"/>
      <c r="IQD14" s="124"/>
      <c r="IQE14" s="124"/>
      <c r="IQF14" s="124"/>
      <c r="IQG14" s="124"/>
      <c r="IQH14" s="124"/>
      <c r="IQI14" s="124"/>
      <c r="IQJ14" s="124"/>
      <c r="IQK14" s="124"/>
      <c r="IQL14" s="124"/>
      <c r="IQM14" s="124"/>
      <c r="IQN14" s="124"/>
      <c r="IQO14" s="124"/>
      <c r="IQP14" s="124"/>
      <c r="IQQ14" s="124"/>
      <c r="IQR14" s="124"/>
      <c r="IQS14" s="124"/>
      <c r="IQT14" s="124"/>
      <c r="IQU14" s="124"/>
      <c r="IQV14" s="124"/>
      <c r="IQW14" s="124"/>
      <c r="IQX14" s="124"/>
      <c r="IQY14" s="124"/>
      <c r="IQZ14" s="124"/>
      <c r="IRA14" s="124"/>
      <c r="IRB14" s="124"/>
      <c r="IRC14" s="124"/>
      <c r="IRD14" s="124"/>
      <c r="IRE14" s="124"/>
      <c r="IRF14" s="124"/>
      <c r="IRG14" s="124"/>
      <c r="IRH14" s="124"/>
      <c r="IRI14" s="124"/>
      <c r="IRJ14" s="124"/>
      <c r="IRK14" s="124"/>
      <c r="IRL14" s="124"/>
      <c r="IRM14" s="124"/>
      <c r="IRN14" s="124"/>
      <c r="IRO14" s="124"/>
      <c r="IRP14" s="124"/>
      <c r="IRQ14" s="124"/>
      <c r="IRR14" s="124"/>
      <c r="IRS14" s="124"/>
      <c r="IRT14" s="124"/>
      <c r="IRU14" s="124"/>
      <c r="IRV14" s="124"/>
      <c r="IRW14" s="124"/>
      <c r="IRX14" s="124"/>
      <c r="IRY14" s="124"/>
      <c r="IRZ14" s="124"/>
      <c r="ISA14" s="124"/>
      <c r="ISB14" s="124"/>
      <c r="ISC14" s="124"/>
      <c r="ISD14" s="124"/>
      <c r="ISE14" s="124"/>
      <c r="ISF14" s="124"/>
      <c r="ISG14" s="124"/>
      <c r="ISH14" s="124"/>
      <c r="ISI14" s="124"/>
      <c r="ISJ14" s="124"/>
      <c r="ISK14" s="124"/>
      <c r="ISL14" s="124"/>
      <c r="ISM14" s="124"/>
      <c r="ISN14" s="124"/>
      <c r="ISO14" s="124"/>
      <c r="ISP14" s="124"/>
      <c r="ISQ14" s="124"/>
      <c r="ISR14" s="124"/>
      <c r="ISS14" s="124"/>
      <c r="IST14" s="124"/>
      <c r="ISU14" s="124"/>
      <c r="ISV14" s="124"/>
      <c r="ISW14" s="124"/>
      <c r="ISX14" s="124"/>
      <c r="ISY14" s="124"/>
      <c r="ISZ14" s="124"/>
      <c r="ITA14" s="124"/>
      <c r="ITB14" s="124"/>
      <c r="ITC14" s="124"/>
      <c r="ITD14" s="124"/>
      <c r="ITE14" s="124"/>
      <c r="ITF14" s="124"/>
      <c r="ITG14" s="124"/>
      <c r="ITH14" s="124"/>
      <c r="ITI14" s="124"/>
      <c r="ITJ14" s="124"/>
      <c r="ITK14" s="124"/>
      <c r="ITL14" s="124"/>
      <c r="ITM14" s="124"/>
      <c r="ITN14" s="124"/>
      <c r="ITO14" s="124"/>
      <c r="ITP14" s="124"/>
      <c r="ITQ14" s="124"/>
      <c r="ITR14" s="124"/>
      <c r="ITS14" s="124"/>
      <c r="ITT14" s="124"/>
      <c r="ITU14" s="124"/>
      <c r="ITV14" s="124"/>
      <c r="ITW14" s="124"/>
      <c r="ITX14" s="124"/>
      <c r="ITY14" s="124"/>
      <c r="ITZ14" s="124"/>
      <c r="IUA14" s="124"/>
      <c r="IUB14" s="124"/>
      <c r="IUC14" s="124"/>
      <c r="IUD14" s="124"/>
      <c r="IUE14" s="124"/>
      <c r="IUF14" s="124"/>
      <c r="IUG14" s="124"/>
      <c r="IUH14" s="124"/>
      <c r="IUI14" s="124"/>
      <c r="IUJ14" s="124"/>
      <c r="IUK14" s="124"/>
      <c r="IUL14" s="124"/>
      <c r="IUM14" s="124"/>
      <c r="IUN14" s="124"/>
      <c r="IUO14" s="124"/>
      <c r="IUP14" s="124"/>
      <c r="IUQ14" s="124"/>
      <c r="IUR14" s="124"/>
      <c r="IUS14" s="124"/>
      <c r="IUT14" s="124"/>
      <c r="IUU14" s="124"/>
      <c r="IUV14" s="124"/>
      <c r="IUW14" s="124"/>
      <c r="IUX14" s="124"/>
      <c r="IUY14" s="124"/>
      <c r="IUZ14" s="124"/>
      <c r="IVA14" s="124"/>
      <c r="IVB14" s="124"/>
      <c r="IVC14" s="124"/>
      <c r="IVD14" s="124"/>
      <c r="IVE14" s="124"/>
      <c r="IVF14" s="124"/>
      <c r="IVG14" s="124"/>
      <c r="IVH14" s="124"/>
      <c r="IVI14" s="124"/>
      <c r="IVJ14" s="124"/>
      <c r="IVK14" s="124"/>
      <c r="IVL14" s="124"/>
      <c r="IVM14" s="124"/>
      <c r="IVN14" s="124"/>
      <c r="IVO14" s="124"/>
      <c r="IVP14" s="124"/>
      <c r="IVQ14" s="124"/>
      <c r="IVR14" s="124"/>
      <c r="IVS14" s="124"/>
      <c r="IVT14" s="124"/>
      <c r="IVU14" s="124"/>
      <c r="IVV14" s="124"/>
      <c r="IVW14" s="124"/>
      <c r="IVX14" s="124"/>
      <c r="IVY14" s="124"/>
      <c r="IVZ14" s="124"/>
      <c r="IWA14" s="124"/>
      <c r="IWB14" s="124"/>
      <c r="IWC14" s="124"/>
      <c r="IWD14" s="124"/>
      <c r="IWE14" s="124"/>
      <c r="IWF14" s="124"/>
      <c r="IWG14" s="124"/>
      <c r="IWH14" s="124"/>
      <c r="IWI14" s="124"/>
      <c r="IWJ14" s="124"/>
      <c r="IWK14" s="124"/>
      <c r="IWL14" s="124"/>
      <c r="IWM14" s="124"/>
      <c r="IWN14" s="124"/>
      <c r="IWO14" s="124"/>
      <c r="IWP14" s="124"/>
      <c r="IWQ14" s="124"/>
      <c r="IWR14" s="124"/>
      <c r="IWS14" s="124"/>
      <c r="IWT14" s="124"/>
      <c r="IWU14" s="124"/>
      <c r="IWV14" s="124"/>
      <c r="IWW14" s="124"/>
      <c r="IWX14" s="124"/>
      <c r="IWY14" s="124"/>
      <c r="IWZ14" s="124"/>
      <c r="IXA14" s="124"/>
      <c r="IXB14" s="124"/>
      <c r="IXC14" s="124"/>
      <c r="IXD14" s="124"/>
      <c r="IXE14" s="124"/>
      <c r="IXF14" s="124"/>
      <c r="IXG14" s="124"/>
      <c r="IXH14" s="124"/>
      <c r="IXI14" s="124"/>
      <c r="IXJ14" s="124"/>
      <c r="IXK14" s="124"/>
      <c r="IXL14" s="124"/>
      <c r="IXM14" s="124"/>
      <c r="IXN14" s="124"/>
      <c r="IXO14" s="124"/>
      <c r="IXP14" s="124"/>
      <c r="IXQ14" s="124"/>
      <c r="IXR14" s="124"/>
      <c r="IXS14" s="124"/>
      <c r="IXT14" s="124"/>
      <c r="IXU14" s="124"/>
      <c r="IXV14" s="124"/>
      <c r="IXW14" s="124"/>
      <c r="IXX14" s="124"/>
      <c r="IXY14" s="124"/>
      <c r="IXZ14" s="124"/>
      <c r="IYA14" s="124"/>
      <c r="IYB14" s="124"/>
      <c r="IYC14" s="124"/>
      <c r="IYD14" s="124"/>
      <c r="IYE14" s="124"/>
      <c r="IYF14" s="124"/>
      <c r="IYG14" s="124"/>
      <c r="IYH14" s="124"/>
      <c r="IYI14" s="124"/>
      <c r="IYJ14" s="124"/>
      <c r="IYK14" s="124"/>
      <c r="IYL14" s="124"/>
      <c r="IYM14" s="124"/>
      <c r="IYN14" s="124"/>
      <c r="IYO14" s="124"/>
      <c r="IYP14" s="124"/>
      <c r="IYQ14" s="124"/>
      <c r="IYR14" s="124"/>
      <c r="IYS14" s="124"/>
      <c r="IYT14" s="124"/>
      <c r="IYU14" s="124"/>
      <c r="IYV14" s="124"/>
      <c r="IYW14" s="124"/>
      <c r="IYX14" s="124"/>
      <c r="IYY14" s="124"/>
      <c r="IYZ14" s="124"/>
      <c r="IZA14" s="124"/>
      <c r="IZB14" s="124"/>
      <c r="IZC14" s="124"/>
      <c r="IZD14" s="124"/>
      <c r="IZE14" s="124"/>
      <c r="IZF14" s="124"/>
      <c r="IZG14" s="124"/>
      <c r="IZH14" s="124"/>
      <c r="IZI14" s="124"/>
      <c r="IZJ14" s="124"/>
      <c r="IZK14" s="124"/>
      <c r="IZL14" s="124"/>
      <c r="IZM14" s="124"/>
      <c r="IZN14" s="124"/>
      <c r="IZO14" s="124"/>
      <c r="IZP14" s="124"/>
      <c r="IZQ14" s="124"/>
      <c r="IZR14" s="124"/>
      <c r="IZS14" s="124"/>
      <c r="IZT14" s="124"/>
      <c r="IZU14" s="124"/>
      <c r="IZV14" s="124"/>
      <c r="IZW14" s="124"/>
      <c r="IZX14" s="124"/>
      <c r="IZY14" s="124"/>
      <c r="IZZ14" s="124"/>
      <c r="JAA14" s="124"/>
      <c r="JAB14" s="124"/>
      <c r="JAC14" s="124"/>
      <c r="JAD14" s="124"/>
      <c r="JAE14" s="124"/>
      <c r="JAF14" s="124"/>
      <c r="JAG14" s="124"/>
      <c r="JAH14" s="124"/>
      <c r="JAI14" s="124"/>
      <c r="JAJ14" s="124"/>
      <c r="JAK14" s="124"/>
      <c r="JAL14" s="124"/>
      <c r="JAM14" s="124"/>
      <c r="JAN14" s="124"/>
      <c r="JAO14" s="124"/>
      <c r="JAP14" s="124"/>
      <c r="JAQ14" s="124"/>
      <c r="JAR14" s="124"/>
      <c r="JAS14" s="124"/>
      <c r="JAT14" s="124"/>
      <c r="JAU14" s="124"/>
      <c r="JAV14" s="124"/>
      <c r="JAW14" s="124"/>
      <c r="JAX14" s="124"/>
      <c r="JAY14" s="124"/>
      <c r="JAZ14" s="124"/>
      <c r="JBA14" s="124"/>
      <c r="JBB14" s="124"/>
      <c r="JBC14" s="124"/>
      <c r="JBD14" s="124"/>
      <c r="JBE14" s="124"/>
      <c r="JBF14" s="124"/>
      <c r="JBG14" s="124"/>
      <c r="JBH14" s="124"/>
      <c r="JBI14" s="124"/>
      <c r="JBJ14" s="124"/>
      <c r="JBK14" s="124"/>
      <c r="JBL14" s="124"/>
      <c r="JBM14" s="124"/>
      <c r="JBN14" s="124"/>
      <c r="JBO14" s="124"/>
      <c r="JBP14" s="124"/>
      <c r="JBQ14" s="124"/>
      <c r="JBR14" s="124"/>
      <c r="JBS14" s="124"/>
      <c r="JBT14" s="124"/>
      <c r="JBU14" s="124"/>
      <c r="JBV14" s="124"/>
      <c r="JBW14" s="124"/>
      <c r="JBX14" s="124"/>
      <c r="JBY14" s="124"/>
      <c r="JBZ14" s="124"/>
      <c r="JCA14" s="124"/>
      <c r="JCB14" s="124"/>
      <c r="JCC14" s="124"/>
      <c r="JCD14" s="124"/>
      <c r="JCE14" s="124"/>
      <c r="JCF14" s="124"/>
      <c r="JCG14" s="124"/>
      <c r="JCH14" s="124"/>
      <c r="JCI14" s="124"/>
      <c r="JCJ14" s="124"/>
      <c r="JCK14" s="124"/>
      <c r="JCL14" s="124"/>
      <c r="JCM14" s="124"/>
      <c r="JCN14" s="124"/>
      <c r="JCO14" s="124"/>
      <c r="JCP14" s="124"/>
      <c r="JCQ14" s="124"/>
      <c r="JCR14" s="124"/>
      <c r="JCS14" s="124"/>
      <c r="JCT14" s="124"/>
      <c r="JCU14" s="124"/>
      <c r="JCV14" s="124"/>
      <c r="JCW14" s="124"/>
      <c r="JCX14" s="124"/>
      <c r="JCY14" s="124"/>
      <c r="JCZ14" s="124"/>
      <c r="JDA14" s="124"/>
      <c r="JDB14" s="124"/>
      <c r="JDC14" s="124"/>
      <c r="JDD14" s="124"/>
      <c r="JDE14" s="124"/>
      <c r="JDF14" s="124"/>
      <c r="JDG14" s="124"/>
      <c r="JDH14" s="124"/>
      <c r="JDI14" s="124"/>
      <c r="JDJ14" s="124"/>
      <c r="JDK14" s="124"/>
      <c r="JDL14" s="124"/>
      <c r="JDM14" s="124"/>
      <c r="JDN14" s="124"/>
      <c r="JDO14" s="124"/>
      <c r="JDP14" s="124"/>
      <c r="JDQ14" s="124"/>
      <c r="JDR14" s="124"/>
      <c r="JDS14" s="124"/>
      <c r="JDT14" s="124"/>
      <c r="JDU14" s="124"/>
      <c r="JDV14" s="124"/>
      <c r="JDW14" s="124"/>
      <c r="JDX14" s="124"/>
      <c r="JDY14" s="124"/>
      <c r="JDZ14" s="124"/>
      <c r="JEA14" s="124"/>
      <c r="JEB14" s="124"/>
      <c r="JEC14" s="124"/>
      <c r="JED14" s="124"/>
      <c r="JEE14" s="124"/>
      <c r="JEF14" s="124"/>
      <c r="JEG14" s="124"/>
      <c r="JEH14" s="124"/>
      <c r="JEI14" s="124"/>
      <c r="JEJ14" s="124"/>
      <c r="JEK14" s="124"/>
      <c r="JEL14" s="124"/>
      <c r="JEM14" s="124"/>
      <c r="JEN14" s="124"/>
      <c r="JEO14" s="124"/>
      <c r="JEP14" s="124"/>
      <c r="JEQ14" s="124"/>
      <c r="JER14" s="124"/>
      <c r="JES14" s="124"/>
      <c r="JET14" s="124"/>
      <c r="JEU14" s="124"/>
      <c r="JEV14" s="124"/>
      <c r="JEW14" s="124"/>
      <c r="JEX14" s="124"/>
      <c r="JEY14" s="124"/>
      <c r="JEZ14" s="124"/>
      <c r="JFA14" s="124"/>
      <c r="JFB14" s="124"/>
      <c r="JFC14" s="124"/>
      <c r="JFD14" s="124"/>
      <c r="JFE14" s="124"/>
      <c r="JFF14" s="124"/>
      <c r="JFG14" s="124"/>
      <c r="JFH14" s="124"/>
      <c r="JFI14" s="124"/>
      <c r="JFJ14" s="124"/>
      <c r="JFK14" s="124"/>
      <c r="JFL14" s="124"/>
      <c r="JFM14" s="124"/>
      <c r="JFN14" s="124"/>
      <c r="JFO14" s="124"/>
      <c r="JFP14" s="124"/>
      <c r="JFQ14" s="124"/>
      <c r="JFR14" s="124"/>
      <c r="JFS14" s="124"/>
      <c r="JFT14" s="124"/>
      <c r="JFU14" s="124"/>
      <c r="JFV14" s="124"/>
      <c r="JFW14" s="124"/>
      <c r="JFX14" s="124"/>
      <c r="JFY14" s="124"/>
      <c r="JFZ14" s="124"/>
      <c r="JGA14" s="124"/>
      <c r="JGB14" s="124"/>
      <c r="JGC14" s="124"/>
      <c r="JGD14" s="124"/>
      <c r="JGE14" s="124"/>
      <c r="JGF14" s="124"/>
      <c r="JGG14" s="124"/>
      <c r="JGH14" s="124"/>
      <c r="JGI14" s="124"/>
      <c r="JGJ14" s="124"/>
      <c r="JGK14" s="124"/>
      <c r="JGL14" s="124"/>
      <c r="JGM14" s="124"/>
      <c r="JGN14" s="124"/>
      <c r="JGO14" s="124"/>
      <c r="JGP14" s="124"/>
      <c r="JGQ14" s="124"/>
      <c r="JGR14" s="124"/>
      <c r="JGS14" s="124"/>
      <c r="JGT14" s="124"/>
      <c r="JGU14" s="124"/>
      <c r="JGV14" s="124"/>
      <c r="JGW14" s="124"/>
      <c r="JGX14" s="124"/>
      <c r="JGY14" s="124"/>
      <c r="JGZ14" s="124"/>
      <c r="JHA14" s="124"/>
      <c r="JHB14" s="124"/>
      <c r="JHC14" s="124"/>
      <c r="JHD14" s="124"/>
      <c r="JHE14" s="124"/>
      <c r="JHF14" s="124"/>
      <c r="JHG14" s="124"/>
      <c r="JHH14" s="124"/>
      <c r="JHI14" s="124"/>
      <c r="JHJ14" s="124"/>
      <c r="JHK14" s="124"/>
      <c r="JHL14" s="124"/>
      <c r="JHM14" s="124"/>
      <c r="JHN14" s="124"/>
      <c r="JHO14" s="124"/>
      <c r="JHP14" s="124"/>
      <c r="JHQ14" s="124"/>
      <c r="JHR14" s="124"/>
      <c r="JHS14" s="124"/>
      <c r="JHT14" s="124"/>
      <c r="JHU14" s="124"/>
      <c r="JHV14" s="124"/>
      <c r="JHW14" s="124"/>
      <c r="JHX14" s="124"/>
      <c r="JHY14" s="124"/>
      <c r="JHZ14" s="124"/>
      <c r="JIA14" s="124"/>
      <c r="JIB14" s="124"/>
      <c r="JIC14" s="124"/>
      <c r="JID14" s="124"/>
      <c r="JIE14" s="124"/>
      <c r="JIF14" s="124"/>
      <c r="JIG14" s="124"/>
      <c r="JIH14" s="124"/>
      <c r="JII14" s="124"/>
      <c r="JIJ14" s="124"/>
      <c r="JIK14" s="124"/>
      <c r="JIL14" s="124"/>
      <c r="JIM14" s="124"/>
      <c r="JIN14" s="124"/>
      <c r="JIO14" s="124"/>
      <c r="JIP14" s="124"/>
      <c r="JIQ14" s="124"/>
      <c r="JIR14" s="124"/>
      <c r="JIS14" s="124"/>
      <c r="JIT14" s="124"/>
      <c r="JIU14" s="124"/>
      <c r="JIV14" s="124"/>
      <c r="JIW14" s="124"/>
      <c r="JIX14" s="124"/>
      <c r="JIY14" s="124"/>
      <c r="JIZ14" s="124"/>
      <c r="JJA14" s="124"/>
      <c r="JJB14" s="124"/>
      <c r="JJC14" s="124"/>
      <c r="JJD14" s="124"/>
      <c r="JJE14" s="124"/>
      <c r="JJF14" s="124"/>
      <c r="JJG14" s="124"/>
      <c r="JJH14" s="124"/>
      <c r="JJI14" s="124"/>
      <c r="JJJ14" s="124"/>
      <c r="JJK14" s="124"/>
      <c r="JJL14" s="124"/>
      <c r="JJM14" s="124"/>
      <c r="JJN14" s="124"/>
      <c r="JJO14" s="124"/>
      <c r="JJP14" s="124"/>
      <c r="JJQ14" s="124"/>
      <c r="JJR14" s="124"/>
      <c r="JJS14" s="124"/>
      <c r="JJT14" s="124"/>
      <c r="JJU14" s="124"/>
      <c r="JJV14" s="124"/>
      <c r="JJW14" s="124"/>
      <c r="JJX14" s="124"/>
      <c r="JJY14" s="124"/>
      <c r="JJZ14" s="124"/>
      <c r="JKA14" s="124"/>
      <c r="JKB14" s="124"/>
      <c r="JKC14" s="124"/>
      <c r="JKD14" s="124"/>
      <c r="JKE14" s="124"/>
      <c r="JKF14" s="124"/>
      <c r="JKG14" s="124"/>
      <c r="JKH14" s="124"/>
      <c r="JKI14" s="124"/>
      <c r="JKJ14" s="124"/>
      <c r="JKK14" s="124"/>
      <c r="JKL14" s="124"/>
      <c r="JKM14" s="124"/>
      <c r="JKN14" s="124"/>
      <c r="JKO14" s="124"/>
      <c r="JKP14" s="124"/>
      <c r="JKQ14" s="124"/>
      <c r="JKR14" s="124"/>
      <c r="JKS14" s="124"/>
      <c r="JKT14" s="124"/>
      <c r="JKU14" s="124"/>
      <c r="JKV14" s="124"/>
      <c r="JKW14" s="124"/>
      <c r="JKX14" s="124"/>
      <c r="JKY14" s="124"/>
      <c r="JKZ14" s="124"/>
      <c r="JLA14" s="124"/>
      <c r="JLB14" s="124"/>
      <c r="JLC14" s="124"/>
      <c r="JLD14" s="124"/>
      <c r="JLE14" s="124"/>
      <c r="JLF14" s="124"/>
      <c r="JLG14" s="124"/>
      <c r="JLH14" s="124"/>
      <c r="JLI14" s="124"/>
      <c r="JLJ14" s="124"/>
      <c r="JLK14" s="124"/>
      <c r="JLL14" s="124"/>
      <c r="JLM14" s="124"/>
      <c r="JLN14" s="124"/>
      <c r="JLO14" s="124"/>
      <c r="JLP14" s="124"/>
      <c r="JLQ14" s="124"/>
      <c r="JLR14" s="124"/>
      <c r="JLS14" s="124"/>
      <c r="JLT14" s="124"/>
      <c r="JLU14" s="124"/>
      <c r="JLV14" s="124"/>
      <c r="JLW14" s="124"/>
      <c r="JLX14" s="124"/>
      <c r="JLY14" s="124"/>
      <c r="JLZ14" s="124"/>
      <c r="JMA14" s="124"/>
      <c r="JMB14" s="124"/>
      <c r="JMC14" s="124"/>
      <c r="JMD14" s="124"/>
      <c r="JME14" s="124"/>
      <c r="JMF14" s="124"/>
      <c r="JMG14" s="124"/>
      <c r="JMH14" s="124"/>
      <c r="JMI14" s="124"/>
      <c r="JMJ14" s="124"/>
      <c r="JMK14" s="124"/>
      <c r="JML14" s="124"/>
      <c r="JMM14" s="124"/>
      <c r="JMN14" s="124"/>
      <c r="JMO14" s="124"/>
      <c r="JMP14" s="124"/>
      <c r="JMQ14" s="124"/>
      <c r="JMR14" s="124"/>
      <c r="JMS14" s="124"/>
      <c r="JMT14" s="124"/>
      <c r="JMU14" s="124"/>
      <c r="JMV14" s="124"/>
      <c r="JMW14" s="124"/>
      <c r="JMX14" s="124"/>
      <c r="JMY14" s="124"/>
      <c r="JMZ14" s="124"/>
      <c r="JNA14" s="124"/>
      <c r="JNB14" s="124"/>
      <c r="JNC14" s="124"/>
      <c r="JND14" s="124"/>
      <c r="JNE14" s="124"/>
      <c r="JNF14" s="124"/>
      <c r="JNG14" s="124"/>
      <c r="JNH14" s="124"/>
      <c r="JNI14" s="124"/>
      <c r="JNJ14" s="124"/>
      <c r="JNK14" s="124"/>
      <c r="JNL14" s="124"/>
      <c r="JNM14" s="124"/>
      <c r="JNN14" s="124"/>
      <c r="JNO14" s="124"/>
      <c r="JNP14" s="124"/>
      <c r="JNQ14" s="124"/>
      <c r="JNR14" s="124"/>
      <c r="JNS14" s="124"/>
      <c r="JNT14" s="124"/>
      <c r="JNU14" s="124"/>
      <c r="JNV14" s="124"/>
      <c r="JNW14" s="124"/>
      <c r="JNX14" s="124"/>
      <c r="JNY14" s="124"/>
      <c r="JNZ14" s="124"/>
      <c r="JOA14" s="124"/>
      <c r="JOB14" s="124"/>
      <c r="JOC14" s="124"/>
      <c r="JOD14" s="124"/>
      <c r="JOE14" s="124"/>
      <c r="JOF14" s="124"/>
      <c r="JOG14" s="124"/>
      <c r="JOH14" s="124"/>
      <c r="JOI14" s="124"/>
      <c r="JOJ14" s="124"/>
      <c r="JOK14" s="124"/>
      <c r="JOL14" s="124"/>
      <c r="JOM14" s="124"/>
      <c r="JON14" s="124"/>
      <c r="JOO14" s="124"/>
      <c r="JOP14" s="124"/>
      <c r="JOQ14" s="124"/>
      <c r="JOR14" s="124"/>
      <c r="JOS14" s="124"/>
      <c r="JOT14" s="124"/>
      <c r="JOU14" s="124"/>
      <c r="JOV14" s="124"/>
      <c r="JOW14" s="124"/>
      <c r="JOX14" s="124"/>
      <c r="JOY14" s="124"/>
      <c r="JOZ14" s="124"/>
      <c r="JPA14" s="124"/>
      <c r="JPB14" s="124"/>
      <c r="JPC14" s="124"/>
      <c r="JPD14" s="124"/>
      <c r="JPE14" s="124"/>
      <c r="JPF14" s="124"/>
      <c r="JPG14" s="124"/>
      <c r="JPH14" s="124"/>
      <c r="JPI14" s="124"/>
      <c r="JPJ14" s="124"/>
      <c r="JPK14" s="124"/>
      <c r="JPL14" s="124"/>
      <c r="JPM14" s="124"/>
      <c r="JPN14" s="124"/>
      <c r="JPO14" s="124"/>
      <c r="JPP14" s="124"/>
      <c r="JPQ14" s="124"/>
      <c r="JPR14" s="124"/>
      <c r="JPS14" s="124"/>
      <c r="JPT14" s="124"/>
      <c r="JPU14" s="124"/>
      <c r="JPV14" s="124"/>
      <c r="JPW14" s="124"/>
      <c r="JPX14" s="124"/>
      <c r="JPY14" s="124"/>
      <c r="JPZ14" s="124"/>
      <c r="JQA14" s="124"/>
      <c r="JQB14" s="124"/>
      <c r="JQC14" s="124"/>
      <c r="JQD14" s="124"/>
      <c r="JQE14" s="124"/>
      <c r="JQF14" s="124"/>
      <c r="JQG14" s="124"/>
      <c r="JQH14" s="124"/>
      <c r="JQI14" s="124"/>
      <c r="JQJ14" s="124"/>
      <c r="JQK14" s="124"/>
      <c r="JQL14" s="124"/>
      <c r="JQM14" s="124"/>
      <c r="JQN14" s="124"/>
      <c r="JQO14" s="124"/>
      <c r="JQP14" s="124"/>
      <c r="JQQ14" s="124"/>
      <c r="JQR14" s="124"/>
      <c r="JQS14" s="124"/>
      <c r="JQT14" s="124"/>
      <c r="JQU14" s="124"/>
      <c r="JQV14" s="124"/>
      <c r="JQW14" s="124"/>
      <c r="JQX14" s="124"/>
      <c r="JQY14" s="124"/>
      <c r="JQZ14" s="124"/>
      <c r="JRA14" s="124"/>
      <c r="JRB14" s="124"/>
      <c r="JRC14" s="124"/>
      <c r="JRD14" s="124"/>
      <c r="JRE14" s="124"/>
      <c r="JRF14" s="124"/>
      <c r="JRG14" s="124"/>
      <c r="JRH14" s="124"/>
      <c r="JRI14" s="124"/>
      <c r="JRJ14" s="124"/>
      <c r="JRK14" s="124"/>
      <c r="JRL14" s="124"/>
      <c r="JRM14" s="124"/>
      <c r="JRN14" s="124"/>
      <c r="JRO14" s="124"/>
      <c r="JRP14" s="124"/>
      <c r="JRQ14" s="124"/>
      <c r="JRR14" s="124"/>
      <c r="JRS14" s="124"/>
      <c r="JRT14" s="124"/>
      <c r="JRU14" s="124"/>
      <c r="JRV14" s="124"/>
      <c r="JRW14" s="124"/>
      <c r="JRX14" s="124"/>
      <c r="JRY14" s="124"/>
      <c r="JRZ14" s="124"/>
      <c r="JSA14" s="124"/>
      <c r="JSB14" s="124"/>
      <c r="JSC14" s="124"/>
      <c r="JSD14" s="124"/>
      <c r="JSE14" s="124"/>
      <c r="JSF14" s="124"/>
      <c r="JSG14" s="124"/>
      <c r="JSH14" s="124"/>
      <c r="JSI14" s="124"/>
      <c r="JSJ14" s="124"/>
      <c r="JSK14" s="124"/>
      <c r="JSL14" s="124"/>
      <c r="JSM14" s="124"/>
      <c r="JSN14" s="124"/>
      <c r="JSO14" s="124"/>
      <c r="JSP14" s="124"/>
      <c r="JSQ14" s="124"/>
      <c r="JSR14" s="124"/>
      <c r="JSS14" s="124"/>
      <c r="JST14" s="124"/>
      <c r="JSU14" s="124"/>
      <c r="JSV14" s="124"/>
      <c r="JSW14" s="124"/>
      <c r="JSX14" s="124"/>
      <c r="JSY14" s="124"/>
      <c r="JSZ14" s="124"/>
      <c r="JTA14" s="124"/>
      <c r="JTB14" s="124"/>
      <c r="JTC14" s="124"/>
      <c r="JTD14" s="124"/>
      <c r="JTE14" s="124"/>
      <c r="JTF14" s="124"/>
      <c r="JTG14" s="124"/>
      <c r="JTH14" s="124"/>
      <c r="JTI14" s="124"/>
      <c r="JTJ14" s="124"/>
      <c r="JTK14" s="124"/>
      <c r="JTL14" s="124"/>
      <c r="JTM14" s="124"/>
      <c r="JTN14" s="124"/>
      <c r="JTO14" s="124"/>
      <c r="JTP14" s="124"/>
      <c r="JTQ14" s="124"/>
      <c r="JTR14" s="124"/>
      <c r="JTS14" s="124"/>
      <c r="JTT14" s="124"/>
      <c r="JTU14" s="124"/>
      <c r="JTV14" s="124"/>
      <c r="JTW14" s="124"/>
      <c r="JTX14" s="124"/>
      <c r="JTY14" s="124"/>
      <c r="JTZ14" s="124"/>
      <c r="JUA14" s="124"/>
      <c r="JUB14" s="124"/>
      <c r="JUC14" s="124"/>
      <c r="JUD14" s="124"/>
      <c r="JUE14" s="124"/>
      <c r="JUF14" s="124"/>
      <c r="JUG14" s="124"/>
      <c r="JUH14" s="124"/>
      <c r="JUI14" s="124"/>
      <c r="JUJ14" s="124"/>
      <c r="JUK14" s="124"/>
      <c r="JUL14" s="124"/>
      <c r="JUM14" s="124"/>
      <c r="JUN14" s="124"/>
      <c r="JUO14" s="124"/>
      <c r="JUP14" s="124"/>
      <c r="JUQ14" s="124"/>
      <c r="JUR14" s="124"/>
      <c r="JUS14" s="124"/>
      <c r="JUT14" s="124"/>
      <c r="JUU14" s="124"/>
      <c r="JUV14" s="124"/>
      <c r="JUW14" s="124"/>
      <c r="JUX14" s="124"/>
      <c r="JUY14" s="124"/>
      <c r="JUZ14" s="124"/>
      <c r="JVA14" s="124"/>
      <c r="JVB14" s="124"/>
      <c r="JVC14" s="124"/>
      <c r="JVD14" s="124"/>
      <c r="JVE14" s="124"/>
      <c r="JVF14" s="124"/>
      <c r="JVG14" s="124"/>
      <c r="JVH14" s="124"/>
      <c r="JVI14" s="124"/>
      <c r="JVJ14" s="124"/>
      <c r="JVK14" s="124"/>
      <c r="JVL14" s="124"/>
      <c r="JVM14" s="124"/>
      <c r="JVN14" s="124"/>
      <c r="JVO14" s="124"/>
      <c r="JVP14" s="124"/>
      <c r="JVQ14" s="124"/>
      <c r="JVR14" s="124"/>
      <c r="JVS14" s="124"/>
      <c r="JVT14" s="124"/>
      <c r="JVU14" s="124"/>
      <c r="JVV14" s="124"/>
      <c r="JVW14" s="124"/>
      <c r="JVX14" s="124"/>
      <c r="JVY14" s="124"/>
      <c r="JVZ14" s="124"/>
      <c r="JWA14" s="124"/>
      <c r="JWB14" s="124"/>
      <c r="JWC14" s="124"/>
      <c r="JWD14" s="124"/>
      <c r="JWE14" s="124"/>
      <c r="JWF14" s="124"/>
      <c r="JWG14" s="124"/>
      <c r="JWH14" s="124"/>
      <c r="JWI14" s="124"/>
      <c r="JWJ14" s="124"/>
      <c r="JWK14" s="124"/>
      <c r="JWL14" s="124"/>
      <c r="JWM14" s="124"/>
      <c r="JWN14" s="124"/>
      <c r="JWO14" s="124"/>
      <c r="JWP14" s="124"/>
      <c r="JWQ14" s="124"/>
      <c r="JWR14" s="124"/>
      <c r="JWS14" s="124"/>
      <c r="JWT14" s="124"/>
      <c r="JWU14" s="124"/>
      <c r="JWV14" s="124"/>
      <c r="JWW14" s="124"/>
      <c r="JWX14" s="124"/>
      <c r="JWY14" s="124"/>
      <c r="JWZ14" s="124"/>
      <c r="JXA14" s="124"/>
      <c r="JXB14" s="124"/>
      <c r="JXC14" s="124"/>
      <c r="JXD14" s="124"/>
      <c r="JXE14" s="124"/>
      <c r="JXF14" s="124"/>
      <c r="JXG14" s="124"/>
      <c r="JXH14" s="124"/>
      <c r="JXI14" s="124"/>
      <c r="JXJ14" s="124"/>
      <c r="JXK14" s="124"/>
      <c r="JXL14" s="124"/>
      <c r="JXM14" s="124"/>
      <c r="JXN14" s="124"/>
      <c r="JXO14" s="124"/>
      <c r="JXP14" s="124"/>
      <c r="JXQ14" s="124"/>
      <c r="JXR14" s="124"/>
      <c r="JXS14" s="124"/>
      <c r="JXT14" s="124"/>
      <c r="JXU14" s="124"/>
      <c r="JXV14" s="124"/>
      <c r="JXW14" s="124"/>
      <c r="JXX14" s="124"/>
      <c r="JXY14" s="124"/>
      <c r="JXZ14" s="124"/>
      <c r="JYA14" s="124"/>
      <c r="JYB14" s="124"/>
      <c r="JYC14" s="124"/>
      <c r="JYD14" s="124"/>
      <c r="JYE14" s="124"/>
      <c r="JYF14" s="124"/>
      <c r="JYG14" s="124"/>
      <c r="JYH14" s="124"/>
      <c r="JYI14" s="124"/>
      <c r="JYJ14" s="124"/>
      <c r="JYK14" s="124"/>
      <c r="JYL14" s="124"/>
      <c r="JYM14" s="124"/>
      <c r="JYN14" s="124"/>
      <c r="JYO14" s="124"/>
      <c r="JYP14" s="124"/>
      <c r="JYQ14" s="124"/>
      <c r="JYR14" s="124"/>
      <c r="JYS14" s="124"/>
      <c r="JYT14" s="124"/>
      <c r="JYU14" s="124"/>
      <c r="JYV14" s="124"/>
      <c r="JYW14" s="124"/>
      <c r="JYX14" s="124"/>
      <c r="JYY14" s="124"/>
      <c r="JYZ14" s="124"/>
      <c r="JZA14" s="124"/>
      <c r="JZB14" s="124"/>
      <c r="JZC14" s="124"/>
      <c r="JZD14" s="124"/>
      <c r="JZE14" s="124"/>
      <c r="JZF14" s="124"/>
      <c r="JZG14" s="124"/>
      <c r="JZH14" s="124"/>
      <c r="JZI14" s="124"/>
      <c r="JZJ14" s="124"/>
      <c r="JZK14" s="124"/>
      <c r="JZL14" s="124"/>
      <c r="JZM14" s="124"/>
      <c r="JZN14" s="124"/>
      <c r="JZO14" s="124"/>
      <c r="JZP14" s="124"/>
      <c r="JZQ14" s="124"/>
      <c r="JZR14" s="124"/>
      <c r="JZS14" s="124"/>
      <c r="JZT14" s="124"/>
      <c r="JZU14" s="124"/>
      <c r="JZV14" s="124"/>
      <c r="JZW14" s="124"/>
      <c r="JZX14" s="124"/>
      <c r="JZY14" s="124"/>
      <c r="JZZ14" s="124"/>
      <c r="KAA14" s="124"/>
      <c r="KAB14" s="124"/>
      <c r="KAC14" s="124"/>
      <c r="KAD14" s="124"/>
      <c r="KAE14" s="124"/>
      <c r="KAF14" s="124"/>
      <c r="KAG14" s="124"/>
      <c r="KAH14" s="124"/>
      <c r="KAI14" s="124"/>
      <c r="KAJ14" s="124"/>
      <c r="KAK14" s="124"/>
      <c r="KAL14" s="124"/>
      <c r="KAM14" s="124"/>
      <c r="KAN14" s="124"/>
      <c r="KAO14" s="124"/>
      <c r="KAP14" s="124"/>
      <c r="KAQ14" s="124"/>
      <c r="KAR14" s="124"/>
      <c r="KAS14" s="124"/>
      <c r="KAT14" s="124"/>
      <c r="KAU14" s="124"/>
      <c r="KAV14" s="124"/>
      <c r="KAW14" s="124"/>
      <c r="KAX14" s="124"/>
      <c r="KAY14" s="124"/>
      <c r="KAZ14" s="124"/>
      <c r="KBA14" s="124"/>
      <c r="KBB14" s="124"/>
      <c r="KBC14" s="124"/>
      <c r="KBD14" s="124"/>
      <c r="KBE14" s="124"/>
      <c r="KBF14" s="124"/>
      <c r="KBG14" s="124"/>
      <c r="KBH14" s="124"/>
      <c r="KBI14" s="124"/>
      <c r="KBJ14" s="124"/>
      <c r="KBK14" s="124"/>
      <c r="KBL14" s="124"/>
      <c r="KBM14" s="124"/>
      <c r="KBN14" s="124"/>
      <c r="KBO14" s="124"/>
      <c r="KBP14" s="124"/>
      <c r="KBQ14" s="124"/>
      <c r="KBR14" s="124"/>
      <c r="KBS14" s="124"/>
      <c r="KBT14" s="124"/>
      <c r="KBU14" s="124"/>
      <c r="KBV14" s="124"/>
      <c r="KBW14" s="124"/>
      <c r="KBX14" s="124"/>
      <c r="KBY14" s="124"/>
      <c r="KBZ14" s="124"/>
      <c r="KCA14" s="124"/>
      <c r="KCB14" s="124"/>
      <c r="KCC14" s="124"/>
      <c r="KCD14" s="124"/>
      <c r="KCE14" s="124"/>
      <c r="KCF14" s="124"/>
      <c r="KCG14" s="124"/>
      <c r="KCH14" s="124"/>
      <c r="KCI14" s="124"/>
      <c r="KCJ14" s="124"/>
      <c r="KCK14" s="124"/>
      <c r="KCL14" s="124"/>
      <c r="KCM14" s="124"/>
      <c r="KCN14" s="124"/>
      <c r="KCO14" s="124"/>
      <c r="KCP14" s="124"/>
      <c r="KCQ14" s="124"/>
      <c r="KCR14" s="124"/>
      <c r="KCS14" s="124"/>
      <c r="KCT14" s="124"/>
      <c r="KCU14" s="124"/>
      <c r="KCV14" s="124"/>
      <c r="KCW14" s="124"/>
      <c r="KCX14" s="124"/>
      <c r="KCY14" s="124"/>
      <c r="KCZ14" s="124"/>
      <c r="KDA14" s="124"/>
      <c r="KDB14" s="124"/>
      <c r="KDC14" s="124"/>
      <c r="KDD14" s="124"/>
      <c r="KDE14" s="124"/>
      <c r="KDF14" s="124"/>
      <c r="KDG14" s="124"/>
      <c r="KDH14" s="124"/>
      <c r="KDI14" s="124"/>
      <c r="KDJ14" s="124"/>
      <c r="KDK14" s="124"/>
      <c r="KDL14" s="124"/>
      <c r="KDM14" s="124"/>
      <c r="KDN14" s="124"/>
      <c r="KDO14" s="124"/>
      <c r="KDP14" s="124"/>
      <c r="KDQ14" s="124"/>
      <c r="KDR14" s="124"/>
      <c r="KDS14" s="124"/>
      <c r="KDT14" s="124"/>
      <c r="KDU14" s="124"/>
      <c r="KDV14" s="124"/>
      <c r="KDW14" s="124"/>
      <c r="KDX14" s="124"/>
      <c r="KDY14" s="124"/>
      <c r="KDZ14" s="124"/>
      <c r="KEA14" s="124"/>
      <c r="KEB14" s="124"/>
      <c r="KEC14" s="124"/>
      <c r="KED14" s="124"/>
      <c r="KEE14" s="124"/>
      <c r="KEF14" s="124"/>
      <c r="KEG14" s="124"/>
      <c r="KEH14" s="124"/>
      <c r="KEI14" s="124"/>
      <c r="KEJ14" s="124"/>
      <c r="KEK14" s="124"/>
      <c r="KEL14" s="124"/>
      <c r="KEM14" s="124"/>
      <c r="KEN14" s="124"/>
      <c r="KEO14" s="124"/>
      <c r="KEP14" s="124"/>
      <c r="KEQ14" s="124"/>
      <c r="KER14" s="124"/>
      <c r="KES14" s="124"/>
      <c r="KET14" s="124"/>
      <c r="KEU14" s="124"/>
      <c r="KEV14" s="124"/>
      <c r="KEW14" s="124"/>
      <c r="KEX14" s="124"/>
      <c r="KEY14" s="124"/>
      <c r="KEZ14" s="124"/>
      <c r="KFA14" s="124"/>
      <c r="KFB14" s="124"/>
      <c r="KFC14" s="124"/>
      <c r="KFD14" s="124"/>
      <c r="KFE14" s="124"/>
      <c r="KFF14" s="124"/>
      <c r="KFG14" s="124"/>
      <c r="KFH14" s="124"/>
      <c r="KFI14" s="124"/>
      <c r="KFJ14" s="124"/>
      <c r="KFK14" s="124"/>
      <c r="KFL14" s="124"/>
      <c r="KFM14" s="124"/>
      <c r="KFN14" s="124"/>
      <c r="KFO14" s="124"/>
      <c r="KFP14" s="124"/>
      <c r="KFQ14" s="124"/>
      <c r="KFR14" s="124"/>
      <c r="KFS14" s="124"/>
      <c r="KFT14" s="124"/>
      <c r="KFU14" s="124"/>
      <c r="KFV14" s="124"/>
      <c r="KFW14" s="124"/>
      <c r="KFX14" s="124"/>
      <c r="KFY14" s="124"/>
      <c r="KFZ14" s="124"/>
      <c r="KGA14" s="124"/>
      <c r="KGB14" s="124"/>
      <c r="KGC14" s="124"/>
      <c r="KGD14" s="124"/>
      <c r="KGE14" s="124"/>
      <c r="KGF14" s="124"/>
      <c r="KGG14" s="124"/>
      <c r="KGH14" s="124"/>
      <c r="KGI14" s="124"/>
      <c r="KGJ14" s="124"/>
      <c r="KGK14" s="124"/>
      <c r="KGL14" s="124"/>
      <c r="KGM14" s="124"/>
      <c r="KGN14" s="124"/>
      <c r="KGO14" s="124"/>
      <c r="KGP14" s="124"/>
      <c r="KGQ14" s="124"/>
      <c r="KGR14" s="124"/>
      <c r="KGS14" s="124"/>
      <c r="KGT14" s="124"/>
      <c r="KGU14" s="124"/>
      <c r="KGV14" s="124"/>
      <c r="KGW14" s="124"/>
      <c r="KGX14" s="124"/>
      <c r="KGY14" s="124"/>
      <c r="KGZ14" s="124"/>
      <c r="KHA14" s="124"/>
      <c r="KHB14" s="124"/>
      <c r="KHC14" s="124"/>
      <c r="KHD14" s="124"/>
      <c r="KHE14" s="124"/>
      <c r="KHF14" s="124"/>
      <c r="KHG14" s="124"/>
      <c r="KHH14" s="124"/>
      <c r="KHI14" s="124"/>
      <c r="KHJ14" s="124"/>
      <c r="KHK14" s="124"/>
      <c r="KHL14" s="124"/>
      <c r="KHM14" s="124"/>
      <c r="KHN14" s="124"/>
      <c r="KHO14" s="124"/>
      <c r="KHP14" s="124"/>
      <c r="KHQ14" s="124"/>
      <c r="KHR14" s="124"/>
      <c r="KHS14" s="124"/>
      <c r="KHT14" s="124"/>
      <c r="KHU14" s="124"/>
      <c r="KHV14" s="124"/>
      <c r="KHW14" s="124"/>
      <c r="KHX14" s="124"/>
      <c r="KHY14" s="124"/>
      <c r="KHZ14" s="124"/>
      <c r="KIA14" s="124"/>
      <c r="KIB14" s="124"/>
      <c r="KIC14" s="124"/>
      <c r="KID14" s="124"/>
      <c r="KIE14" s="124"/>
      <c r="KIF14" s="124"/>
      <c r="KIG14" s="124"/>
      <c r="KIH14" s="124"/>
      <c r="KII14" s="124"/>
      <c r="KIJ14" s="124"/>
      <c r="KIK14" s="124"/>
      <c r="KIL14" s="124"/>
      <c r="KIM14" s="124"/>
      <c r="KIN14" s="124"/>
      <c r="KIO14" s="124"/>
      <c r="KIP14" s="124"/>
      <c r="KIQ14" s="124"/>
      <c r="KIR14" s="124"/>
      <c r="KIS14" s="124"/>
      <c r="KIT14" s="124"/>
      <c r="KIU14" s="124"/>
      <c r="KIV14" s="124"/>
      <c r="KIW14" s="124"/>
      <c r="KIX14" s="124"/>
      <c r="KIY14" s="124"/>
      <c r="KIZ14" s="124"/>
      <c r="KJA14" s="124"/>
      <c r="KJB14" s="124"/>
      <c r="KJC14" s="124"/>
      <c r="KJD14" s="124"/>
      <c r="KJE14" s="124"/>
      <c r="KJF14" s="124"/>
      <c r="KJG14" s="124"/>
      <c r="KJH14" s="124"/>
      <c r="KJI14" s="124"/>
      <c r="KJJ14" s="124"/>
      <c r="KJK14" s="124"/>
      <c r="KJL14" s="124"/>
      <c r="KJM14" s="124"/>
      <c r="KJN14" s="124"/>
      <c r="KJO14" s="124"/>
      <c r="KJP14" s="124"/>
      <c r="KJQ14" s="124"/>
      <c r="KJR14" s="124"/>
      <c r="KJS14" s="124"/>
      <c r="KJT14" s="124"/>
      <c r="KJU14" s="124"/>
      <c r="KJV14" s="124"/>
      <c r="KJW14" s="124"/>
      <c r="KJX14" s="124"/>
      <c r="KJY14" s="124"/>
      <c r="KJZ14" s="124"/>
      <c r="KKA14" s="124"/>
      <c r="KKB14" s="124"/>
      <c r="KKC14" s="124"/>
      <c r="KKD14" s="124"/>
      <c r="KKE14" s="124"/>
      <c r="KKF14" s="124"/>
      <c r="KKG14" s="124"/>
      <c r="KKH14" s="124"/>
      <c r="KKI14" s="124"/>
      <c r="KKJ14" s="124"/>
      <c r="KKK14" s="124"/>
      <c r="KKL14" s="124"/>
      <c r="KKM14" s="124"/>
      <c r="KKN14" s="124"/>
      <c r="KKO14" s="124"/>
      <c r="KKP14" s="124"/>
      <c r="KKQ14" s="124"/>
      <c r="KKR14" s="124"/>
      <c r="KKS14" s="124"/>
      <c r="KKT14" s="124"/>
      <c r="KKU14" s="124"/>
      <c r="KKV14" s="124"/>
      <c r="KKW14" s="124"/>
      <c r="KKX14" s="124"/>
      <c r="KKY14" s="124"/>
      <c r="KKZ14" s="124"/>
      <c r="KLA14" s="124"/>
      <c r="KLB14" s="124"/>
      <c r="KLC14" s="124"/>
      <c r="KLD14" s="124"/>
      <c r="KLE14" s="124"/>
      <c r="KLF14" s="124"/>
      <c r="KLG14" s="124"/>
      <c r="KLH14" s="124"/>
      <c r="KLI14" s="124"/>
      <c r="KLJ14" s="124"/>
      <c r="KLK14" s="124"/>
      <c r="KLL14" s="124"/>
      <c r="KLM14" s="124"/>
      <c r="KLN14" s="124"/>
      <c r="KLO14" s="124"/>
      <c r="KLP14" s="124"/>
      <c r="KLQ14" s="124"/>
      <c r="KLR14" s="124"/>
      <c r="KLS14" s="124"/>
      <c r="KLT14" s="124"/>
      <c r="KLU14" s="124"/>
      <c r="KLV14" s="124"/>
      <c r="KLW14" s="124"/>
      <c r="KLX14" s="124"/>
      <c r="KLY14" s="124"/>
      <c r="KLZ14" s="124"/>
      <c r="KMA14" s="124"/>
      <c r="KMB14" s="124"/>
      <c r="KMC14" s="124"/>
      <c r="KMD14" s="124"/>
      <c r="KME14" s="124"/>
      <c r="KMF14" s="124"/>
      <c r="KMG14" s="124"/>
      <c r="KMH14" s="124"/>
      <c r="KMI14" s="124"/>
      <c r="KMJ14" s="124"/>
      <c r="KMK14" s="124"/>
      <c r="KML14" s="124"/>
      <c r="KMM14" s="124"/>
      <c r="KMN14" s="124"/>
      <c r="KMO14" s="124"/>
      <c r="KMP14" s="124"/>
      <c r="KMQ14" s="124"/>
      <c r="KMR14" s="124"/>
      <c r="KMS14" s="124"/>
      <c r="KMT14" s="124"/>
      <c r="KMU14" s="124"/>
      <c r="KMV14" s="124"/>
      <c r="KMW14" s="124"/>
      <c r="KMX14" s="124"/>
      <c r="KMY14" s="124"/>
      <c r="KMZ14" s="124"/>
      <c r="KNA14" s="124"/>
      <c r="KNB14" s="124"/>
      <c r="KNC14" s="124"/>
      <c r="KND14" s="124"/>
      <c r="KNE14" s="124"/>
      <c r="KNF14" s="124"/>
      <c r="KNG14" s="124"/>
      <c r="KNH14" s="124"/>
      <c r="KNI14" s="124"/>
      <c r="KNJ14" s="124"/>
      <c r="KNK14" s="124"/>
      <c r="KNL14" s="124"/>
      <c r="KNM14" s="124"/>
      <c r="KNN14" s="124"/>
      <c r="KNO14" s="124"/>
      <c r="KNP14" s="124"/>
      <c r="KNQ14" s="124"/>
      <c r="KNR14" s="124"/>
      <c r="KNS14" s="124"/>
      <c r="KNT14" s="124"/>
      <c r="KNU14" s="124"/>
      <c r="KNV14" s="124"/>
      <c r="KNW14" s="124"/>
      <c r="KNX14" s="124"/>
      <c r="KNY14" s="124"/>
      <c r="KNZ14" s="124"/>
      <c r="KOA14" s="124"/>
      <c r="KOB14" s="124"/>
      <c r="KOC14" s="124"/>
      <c r="KOD14" s="124"/>
      <c r="KOE14" s="124"/>
      <c r="KOF14" s="124"/>
      <c r="KOG14" s="124"/>
      <c r="KOH14" s="124"/>
      <c r="KOI14" s="124"/>
      <c r="KOJ14" s="124"/>
      <c r="KOK14" s="124"/>
      <c r="KOL14" s="124"/>
      <c r="KOM14" s="124"/>
      <c r="KON14" s="124"/>
      <c r="KOO14" s="124"/>
      <c r="KOP14" s="124"/>
      <c r="KOQ14" s="124"/>
      <c r="KOR14" s="124"/>
      <c r="KOS14" s="124"/>
      <c r="KOT14" s="124"/>
      <c r="KOU14" s="124"/>
      <c r="KOV14" s="124"/>
      <c r="KOW14" s="124"/>
      <c r="KOX14" s="124"/>
      <c r="KOY14" s="124"/>
      <c r="KOZ14" s="124"/>
      <c r="KPA14" s="124"/>
      <c r="KPB14" s="124"/>
      <c r="KPC14" s="124"/>
      <c r="KPD14" s="124"/>
      <c r="KPE14" s="124"/>
      <c r="KPF14" s="124"/>
      <c r="KPG14" s="124"/>
      <c r="KPH14" s="124"/>
      <c r="KPI14" s="124"/>
      <c r="KPJ14" s="124"/>
      <c r="KPK14" s="124"/>
      <c r="KPL14" s="124"/>
      <c r="KPM14" s="124"/>
      <c r="KPN14" s="124"/>
      <c r="KPO14" s="124"/>
      <c r="KPP14" s="124"/>
      <c r="KPQ14" s="124"/>
      <c r="KPR14" s="124"/>
      <c r="KPS14" s="124"/>
      <c r="KPT14" s="124"/>
      <c r="KPU14" s="124"/>
      <c r="KPV14" s="124"/>
      <c r="KPW14" s="124"/>
      <c r="KPX14" s="124"/>
      <c r="KPY14" s="124"/>
      <c r="KPZ14" s="124"/>
      <c r="KQA14" s="124"/>
      <c r="KQB14" s="124"/>
      <c r="KQC14" s="124"/>
      <c r="KQD14" s="124"/>
      <c r="KQE14" s="124"/>
      <c r="KQF14" s="124"/>
      <c r="KQG14" s="124"/>
      <c r="KQH14" s="124"/>
      <c r="KQI14" s="124"/>
      <c r="KQJ14" s="124"/>
      <c r="KQK14" s="124"/>
      <c r="KQL14" s="124"/>
      <c r="KQM14" s="124"/>
      <c r="KQN14" s="124"/>
      <c r="KQO14" s="124"/>
      <c r="KQP14" s="124"/>
      <c r="KQQ14" s="124"/>
      <c r="KQR14" s="124"/>
      <c r="KQS14" s="124"/>
      <c r="KQT14" s="124"/>
      <c r="KQU14" s="124"/>
      <c r="KQV14" s="124"/>
      <c r="KQW14" s="124"/>
      <c r="KQX14" s="124"/>
      <c r="KQY14" s="124"/>
      <c r="KQZ14" s="124"/>
      <c r="KRA14" s="124"/>
      <c r="KRB14" s="124"/>
      <c r="KRC14" s="124"/>
      <c r="KRD14" s="124"/>
      <c r="KRE14" s="124"/>
      <c r="KRF14" s="124"/>
      <c r="KRG14" s="124"/>
      <c r="KRH14" s="124"/>
      <c r="KRI14" s="124"/>
      <c r="KRJ14" s="124"/>
      <c r="KRK14" s="124"/>
      <c r="KRL14" s="124"/>
      <c r="KRM14" s="124"/>
      <c r="KRN14" s="124"/>
      <c r="KRO14" s="124"/>
      <c r="KRP14" s="124"/>
      <c r="KRQ14" s="124"/>
      <c r="KRR14" s="124"/>
      <c r="KRS14" s="124"/>
      <c r="KRT14" s="124"/>
      <c r="KRU14" s="124"/>
      <c r="KRV14" s="124"/>
      <c r="KRW14" s="124"/>
      <c r="KRX14" s="124"/>
      <c r="KRY14" s="124"/>
      <c r="KRZ14" s="124"/>
      <c r="KSA14" s="124"/>
      <c r="KSB14" s="124"/>
      <c r="KSC14" s="124"/>
      <c r="KSD14" s="124"/>
      <c r="KSE14" s="124"/>
      <c r="KSF14" s="124"/>
      <c r="KSG14" s="124"/>
      <c r="KSH14" s="124"/>
      <c r="KSI14" s="124"/>
      <c r="KSJ14" s="124"/>
      <c r="KSK14" s="124"/>
      <c r="KSL14" s="124"/>
      <c r="KSM14" s="124"/>
      <c r="KSN14" s="124"/>
      <c r="KSO14" s="124"/>
      <c r="KSP14" s="124"/>
      <c r="KSQ14" s="124"/>
      <c r="KSR14" s="124"/>
      <c r="KSS14" s="124"/>
      <c r="KST14" s="124"/>
      <c r="KSU14" s="124"/>
      <c r="KSV14" s="124"/>
      <c r="KSW14" s="124"/>
      <c r="KSX14" s="124"/>
      <c r="KSY14" s="124"/>
      <c r="KSZ14" s="124"/>
      <c r="KTA14" s="124"/>
      <c r="KTB14" s="124"/>
      <c r="KTC14" s="124"/>
      <c r="KTD14" s="124"/>
      <c r="KTE14" s="124"/>
      <c r="KTF14" s="124"/>
      <c r="KTG14" s="124"/>
      <c r="KTH14" s="124"/>
      <c r="KTI14" s="124"/>
      <c r="KTJ14" s="124"/>
      <c r="KTK14" s="124"/>
      <c r="KTL14" s="124"/>
      <c r="KTM14" s="124"/>
      <c r="KTN14" s="124"/>
      <c r="KTO14" s="124"/>
      <c r="KTP14" s="124"/>
      <c r="KTQ14" s="124"/>
      <c r="KTR14" s="124"/>
      <c r="KTS14" s="124"/>
      <c r="KTT14" s="124"/>
      <c r="KTU14" s="124"/>
      <c r="KTV14" s="124"/>
      <c r="KTW14" s="124"/>
      <c r="KTX14" s="124"/>
      <c r="KTY14" s="124"/>
      <c r="KTZ14" s="124"/>
      <c r="KUA14" s="124"/>
      <c r="KUB14" s="124"/>
      <c r="KUC14" s="124"/>
      <c r="KUD14" s="124"/>
      <c r="KUE14" s="124"/>
      <c r="KUF14" s="124"/>
      <c r="KUG14" s="124"/>
      <c r="KUH14" s="124"/>
      <c r="KUI14" s="124"/>
      <c r="KUJ14" s="124"/>
      <c r="KUK14" s="124"/>
      <c r="KUL14" s="124"/>
      <c r="KUM14" s="124"/>
      <c r="KUN14" s="124"/>
      <c r="KUO14" s="124"/>
      <c r="KUP14" s="124"/>
      <c r="KUQ14" s="124"/>
      <c r="KUR14" s="124"/>
      <c r="KUS14" s="124"/>
      <c r="KUT14" s="124"/>
      <c r="KUU14" s="124"/>
      <c r="KUV14" s="124"/>
      <c r="KUW14" s="124"/>
      <c r="KUX14" s="124"/>
      <c r="KUY14" s="124"/>
      <c r="KUZ14" s="124"/>
      <c r="KVA14" s="124"/>
      <c r="KVB14" s="124"/>
      <c r="KVC14" s="124"/>
      <c r="KVD14" s="124"/>
      <c r="KVE14" s="124"/>
      <c r="KVF14" s="124"/>
      <c r="KVG14" s="124"/>
      <c r="KVH14" s="124"/>
      <c r="KVI14" s="124"/>
      <c r="KVJ14" s="124"/>
      <c r="KVK14" s="124"/>
      <c r="KVL14" s="124"/>
      <c r="KVM14" s="124"/>
      <c r="KVN14" s="124"/>
      <c r="KVO14" s="124"/>
      <c r="KVP14" s="124"/>
      <c r="KVQ14" s="124"/>
      <c r="KVR14" s="124"/>
      <c r="KVS14" s="124"/>
      <c r="KVT14" s="124"/>
      <c r="KVU14" s="124"/>
      <c r="KVV14" s="124"/>
      <c r="KVW14" s="124"/>
      <c r="KVX14" s="124"/>
      <c r="KVY14" s="124"/>
      <c r="KVZ14" s="124"/>
      <c r="KWA14" s="124"/>
      <c r="KWB14" s="124"/>
      <c r="KWC14" s="124"/>
      <c r="KWD14" s="124"/>
      <c r="KWE14" s="124"/>
      <c r="KWF14" s="124"/>
      <c r="KWG14" s="124"/>
      <c r="KWH14" s="124"/>
      <c r="KWI14" s="124"/>
      <c r="KWJ14" s="124"/>
      <c r="KWK14" s="124"/>
      <c r="KWL14" s="124"/>
      <c r="KWM14" s="124"/>
      <c r="KWN14" s="124"/>
      <c r="KWO14" s="124"/>
      <c r="KWP14" s="124"/>
      <c r="KWQ14" s="124"/>
      <c r="KWR14" s="124"/>
      <c r="KWS14" s="124"/>
      <c r="KWT14" s="124"/>
      <c r="KWU14" s="124"/>
      <c r="KWV14" s="124"/>
      <c r="KWW14" s="124"/>
      <c r="KWX14" s="124"/>
      <c r="KWY14" s="124"/>
      <c r="KWZ14" s="124"/>
      <c r="KXA14" s="124"/>
      <c r="KXB14" s="124"/>
      <c r="KXC14" s="124"/>
      <c r="KXD14" s="124"/>
      <c r="KXE14" s="124"/>
      <c r="KXF14" s="124"/>
      <c r="KXG14" s="124"/>
      <c r="KXH14" s="124"/>
      <c r="KXI14" s="124"/>
      <c r="KXJ14" s="124"/>
      <c r="KXK14" s="124"/>
      <c r="KXL14" s="124"/>
      <c r="KXM14" s="124"/>
      <c r="KXN14" s="124"/>
      <c r="KXO14" s="124"/>
      <c r="KXP14" s="124"/>
      <c r="KXQ14" s="124"/>
      <c r="KXR14" s="124"/>
      <c r="KXS14" s="124"/>
      <c r="KXT14" s="124"/>
      <c r="KXU14" s="124"/>
      <c r="KXV14" s="124"/>
      <c r="KXW14" s="124"/>
      <c r="KXX14" s="124"/>
      <c r="KXY14" s="124"/>
      <c r="KXZ14" s="124"/>
      <c r="KYA14" s="124"/>
      <c r="KYB14" s="124"/>
      <c r="KYC14" s="124"/>
      <c r="KYD14" s="124"/>
      <c r="KYE14" s="124"/>
      <c r="KYF14" s="124"/>
      <c r="KYG14" s="124"/>
      <c r="KYH14" s="124"/>
      <c r="KYI14" s="124"/>
      <c r="KYJ14" s="124"/>
      <c r="KYK14" s="124"/>
      <c r="KYL14" s="124"/>
      <c r="KYM14" s="124"/>
      <c r="KYN14" s="124"/>
      <c r="KYO14" s="124"/>
      <c r="KYP14" s="124"/>
      <c r="KYQ14" s="124"/>
      <c r="KYR14" s="124"/>
      <c r="KYS14" s="124"/>
      <c r="KYT14" s="124"/>
      <c r="KYU14" s="124"/>
      <c r="KYV14" s="124"/>
      <c r="KYW14" s="124"/>
      <c r="KYX14" s="124"/>
      <c r="KYY14" s="124"/>
      <c r="KYZ14" s="124"/>
      <c r="KZA14" s="124"/>
      <c r="KZB14" s="124"/>
      <c r="KZC14" s="124"/>
      <c r="KZD14" s="124"/>
      <c r="KZE14" s="124"/>
      <c r="KZF14" s="124"/>
      <c r="KZG14" s="124"/>
      <c r="KZH14" s="124"/>
      <c r="KZI14" s="124"/>
      <c r="KZJ14" s="124"/>
      <c r="KZK14" s="124"/>
      <c r="KZL14" s="124"/>
      <c r="KZM14" s="124"/>
      <c r="KZN14" s="124"/>
      <c r="KZO14" s="124"/>
      <c r="KZP14" s="124"/>
      <c r="KZQ14" s="124"/>
      <c r="KZR14" s="124"/>
      <c r="KZS14" s="124"/>
      <c r="KZT14" s="124"/>
      <c r="KZU14" s="124"/>
      <c r="KZV14" s="124"/>
      <c r="KZW14" s="124"/>
      <c r="KZX14" s="124"/>
      <c r="KZY14" s="124"/>
      <c r="KZZ14" s="124"/>
      <c r="LAA14" s="124"/>
      <c r="LAB14" s="124"/>
      <c r="LAC14" s="124"/>
      <c r="LAD14" s="124"/>
      <c r="LAE14" s="124"/>
      <c r="LAF14" s="124"/>
      <c r="LAG14" s="124"/>
      <c r="LAH14" s="124"/>
      <c r="LAI14" s="124"/>
      <c r="LAJ14" s="124"/>
      <c r="LAK14" s="124"/>
      <c r="LAL14" s="124"/>
      <c r="LAM14" s="124"/>
      <c r="LAN14" s="124"/>
      <c r="LAO14" s="124"/>
      <c r="LAP14" s="124"/>
      <c r="LAQ14" s="124"/>
      <c r="LAR14" s="124"/>
      <c r="LAS14" s="124"/>
      <c r="LAT14" s="124"/>
      <c r="LAU14" s="124"/>
      <c r="LAV14" s="124"/>
      <c r="LAW14" s="124"/>
      <c r="LAX14" s="124"/>
      <c r="LAY14" s="124"/>
      <c r="LAZ14" s="124"/>
      <c r="LBA14" s="124"/>
      <c r="LBB14" s="124"/>
      <c r="LBC14" s="124"/>
      <c r="LBD14" s="124"/>
      <c r="LBE14" s="124"/>
      <c r="LBF14" s="124"/>
      <c r="LBG14" s="124"/>
      <c r="LBH14" s="124"/>
      <c r="LBI14" s="124"/>
      <c r="LBJ14" s="124"/>
      <c r="LBK14" s="124"/>
      <c r="LBL14" s="124"/>
      <c r="LBM14" s="124"/>
      <c r="LBN14" s="124"/>
      <c r="LBO14" s="124"/>
      <c r="LBP14" s="124"/>
      <c r="LBQ14" s="124"/>
      <c r="LBR14" s="124"/>
      <c r="LBS14" s="124"/>
      <c r="LBT14" s="124"/>
      <c r="LBU14" s="124"/>
      <c r="LBV14" s="124"/>
      <c r="LBW14" s="124"/>
      <c r="LBX14" s="124"/>
      <c r="LBY14" s="124"/>
      <c r="LBZ14" s="124"/>
      <c r="LCA14" s="124"/>
      <c r="LCB14" s="124"/>
      <c r="LCC14" s="124"/>
      <c r="LCD14" s="124"/>
      <c r="LCE14" s="124"/>
      <c r="LCF14" s="124"/>
      <c r="LCG14" s="124"/>
      <c r="LCH14" s="124"/>
      <c r="LCI14" s="124"/>
      <c r="LCJ14" s="124"/>
      <c r="LCK14" s="124"/>
      <c r="LCL14" s="124"/>
      <c r="LCM14" s="124"/>
      <c r="LCN14" s="124"/>
      <c r="LCO14" s="124"/>
      <c r="LCP14" s="124"/>
      <c r="LCQ14" s="124"/>
      <c r="LCR14" s="124"/>
      <c r="LCS14" s="124"/>
      <c r="LCT14" s="124"/>
      <c r="LCU14" s="124"/>
      <c r="LCV14" s="124"/>
      <c r="LCW14" s="124"/>
      <c r="LCX14" s="124"/>
      <c r="LCY14" s="124"/>
      <c r="LCZ14" s="124"/>
      <c r="LDA14" s="124"/>
      <c r="LDB14" s="124"/>
      <c r="LDC14" s="124"/>
      <c r="LDD14" s="124"/>
      <c r="LDE14" s="124"/>
      <c r="LDF14" s="124"/>
      <c r="LDG14" s="124"/>
      <c r="LDH14" s="124"/>
      <c r="LDI14" s="124"/>
      <c r="LDJ14" s="124"/>
      <c r="LDK14" s="124"/>
      <c r="LDL14" s="124"/>
      <c r="LDM14" s="124"/>
      <c r="LDN14" s="124"/>
      <c r="LDO14" s="124"/>
      <c r="LDP14" s="124"/>
      <c r="LDQ14" s="124"/>
      <c r="LDR14" s="124"/>
      <c r="LDS14" s="124"/>
      <c r="LDT14" s="124"/>
      <c r="LDU14" s="124"/>
      <c r="LDV14" s="124"/>
      <c r="LDW14" s="124"/>
      <c r="LDX14" s="124"/>
      <c r="LDY14" s="124"/>
      <c r="LDZ14" s="124"/>
      <c r="LEA14" s="124"/>
      <c r="LEB14" s="124"/>
      <c r="LEC14" s="124"/>
      <c r="LED14" s="124"/>
      <c r="LEE14" s="124"/>
      <c r="LEF14" s="124"/>
      <c r="LEG14" s="124"/>
      <c r="LEH14" s="124"/>
      <c r="LEI14" s="124"/>
      <c r="LEJ14" s="124"/>
      <c r="LEK14" s="124"/>
      <c r="LEL14" s="124"/>
      <c r="LEM14" s="124"/>
      <c r="LEN14" s="124"/>
      <c r="LEO14" s="124"/>
      <c r="LEP14" s="124"/>
      <c r="LEQ14" s="124"/>
      <c r="LER14" s="124"/>
      <c r="LES14" s="124"/>
      <c r="LET14" s="124"/>
      <c r="LEU14" s="124"/>
      <c r="LEV14" s="124"/>
      <c r="LEW14" s="124"/>
      <c r="LEX14" s="124"/>
      <c r="LEY14" s="124"/>
      <c r="LEZ14" s="124"/>
      <c r="LFA14" s="124"/>
      <c r="LFB14" s="124"/>
      <c r="LFC14" s="124"/>
      <c r="LFD14" s="124"/>
      <c r="LFE14" s="124"/>
      <c r="LFF14" s="124"/>
      <c r="LFG14" s="124"/>
      <c r="LFH14" s="124"/>
      <c r="LFI14" s="124"/>
      <c r="LFJ14" s="124"/>
      <c r="LFK14" s="124"/>
      <c r="LFL14" s="124"/>
      <c r="LFM14" s="124"/>
      <c r="LFN14" s="124"/>
      <c r="LFO14" s="124"/>
      <c r="LFP14" s="124"/>
      <c r="LFQ14" s="124"/>
      <c r="LFR14" s="124"/>
      <c r="LFS14" s="124"/>
      <c r="LFT14" s="124"/>
      <c r="LFU14" s="124"/>
      <c r="LFV14" s="124"/>
      <c r="LFW14" s="124"/>
      <c r="LFX14" s="124"/>
      <c r="LFY14" s="124"/>
      <c r="LFZ14" s="124"/>
      <c r="LGA14" s="124"/>
      <c r="LGB14" s="124"/>
      <c r="LGC14" s="124"/>
      <c r="LGD14" s="124"/>
      <c r="LGE14" s="124"/>
      <c r="LGF14" s="124"/>
      <c r="LGG14" s="124"/>
      <c r="LGH14" s="124"/>
      <c r="LGI14" s="124"/>
      <c r="LGJ14" s="124"/>
      <c r="LGK14" s="124"/>
      <c r="LGL14" s="124"/>
      <c r="LGM14" s="124"/>
      <c r="LGN14" s="124"/>
      <c r="LGO14" s="124"/>
      <c r="LGP14" s="124"/>
      <c r="LGQ14" s="124"/>
      <c r="LGR14" s="124"/>
      <c r="LGS14" s="124"/>
      <c r="LGT14" s="124"/>
      <c r="LGU14" s="124"/>
      <c r="LGV14" s="124"/>
      <c r="LGW14" s="124"/>
      <c r="LGX14" s="124"/>
      <c r="LGY14" s="124"/>
      <c r="LGZ14" s="124"/>
      <c r="LHA14" s="124"/>
      <c r="LHB14" s="124"/>
      <c r="LHC14" s="124"/>
      <c r="LHD14" s="124"/>
      <c r="LHE14" s="124"/>
      <c r="LHF14" s="124"/>
      <c r="LHG14" s="124"/>
      <c r="LHH14" s="124"/>
      <c r="LHI14" s="124"/>
      <c r="LHJ14" s="124"/>
      <c r="LHK14" s="124"/>
      <c r="LHL14" s="124"/>
      <c r="LHM14" s="124"/>
      <c r="LHN14" s="124"/>
      <c r="LHO14" s="124"/>
      <c r="LHP14" s="124"/>
      <c r="LHQ14" s="124"/>
      <c r="LHR14" s="124"/>
      <c r="LHS14" s="124"/>
      <c r="LHT14" s="124"/>
      <c r="LHU14" s="124"/>
      <c r="LHV14" s="124"/>
      <c r="LHW14" s="124"/>
      <c r="LHX14" s="124"/>
      <c r="LHY14" s="124"/>
      <c r="LHZ14" s="124"/>
      <c r="LIA14" s="124"/>
      <c r="LIB14" s="124"/>
      <c r="LIC14" s="124"/>
      <c r="LID14" s="124"/>
      <c r="LIE14" s="124"/>
      <c r="LIF14" s="124"/>
      <c r="LIG14" s="124"/>
      <c r="LIH14" s="124"/>
      <c r="LII14" s="124"/>
      <c r="LIJ14" s="124"/>
      <c r="LIK14" s="124"/>
      <c r="LIL14" s="124"/>
      <c r="LIM14" s="124"/>
      <c r="LIN14" s="124"/>
      <c r="LIO14" s="124"/>
      <c r="LIP14" s="124"/>
      <c r="LIQ14" s="124"/>
      <c r="LIR14" s="124"/>
      <c r="LIS14" s="124"/>
      <c r="LIT14" s="124"/>
      <c r="LIU14" s="124"/>
      <c r="LIV14" s="124"/>
      <c r="LIW14" s="124"/>
      <c r="LIX14" s="124"/>
      <c r="LIY14" s="124"/>
      <c r="LIZ14" s="124"/>
      <c r="LJA14" s="124"/>
      <c r="LJB14" s="124"/>
      <c r="LJC14" s="124"/>
      <c r="LJD14" s="124"/>
      <c r="LJE14" s="124"/>
      <c r="LJF14" s="124"/>
      <c r="LJG14" s="124"/>
      <c r="LJH14" s="124"/>
      <c r="LJI14" s="124"/>
      <c r="LJJ14" s="124"/>
      <c r="LJK14" s="124"/>
      <c r="LJL14" s="124"/>
      <c r="LJM14" s="124"/>
      <c r="LJN14" s="124"/>
      <c r="LJO14" s="124"/>
      <c r="LJP14" s="124"/>
      <c r="LJQ14" s="124"/>
      <c r="LJR14" s="124"/>
      <c r="LJS14" s="124"/>
      <c r="LJT14" s="124"/>
      <c r="LJU14" s="124"/>
      <c r="LJV14" s="124"/>
      <c r="LJW14" s="124"/>
      <c r="LJX14" s="124"/>
      <c r="LJY14" s="124"/>
      <c r="LJZ14" s="124"/>
      <c r="LKA14" s="124"/>
      <c r="LKB14" s="124"/>
      <c r="LKC14" s="124"/>
      <c r="LKD14" s="124"/>
      <c r="LKE14" s="124"/>
      <c r="LKF14" s="124"/>
      <c r="LKG14" s="124"/>
      <c r="LKH14" s="124"/>
      <c r="LKI14" s="124"/>
      <c r="LKJ14" s="124"/>
      <c r="LKK14" s="124"/>
      <c r="LKL14" s="124"/>
      <c r="LKM14" s="124"/>
      <c r="LKN14" s="124"/>
      <c r="LKO14" s="124"/>
      <c r="LKP14" s="124"/>
      <c r="LKQ14" s="124"/>
      <c r="LKR14" s="124"/>
      <c r="LKS14" s="124"/>
      <c r="LKT14" s="124"/>
      <c r="LKU14" s="124"/>
      <c r="LKV14" s="124"/>
      <c r="LKW14" s="124"/>
      <c r="LKX14" s="124"/>
      <c r="LKY14" s="124"/>
      <c r="LKZ14" s="124"/>
      <c r="LLA14" s="124"/>
      <c r="LLB14" s="124"/>
      <c r="LLC14" s="124"/>
      <c r="LLD14" s="124"/>
      <c r="LLE14" s="124"/>
      <c r="LLF14" s="124"/>
      <c r="LLG14" s="124"/>
      <c r="LLH14" s="124"/>
      <c r="LLI14" s="124"/>
      <c r="LLJ14" s="124"/>
      <c r="LLK14" s="124"/>
      <c r="LLL14" s="124"/>
      <c r="LLM14" s="124"/>
      <c r="LLN14" s="124"/>
      <c r="LLO14" s="124"/>
      <c r="LLP14" s="124"/>
      <c r="LLQ14" s="124"/>
      <c r="LLR14" s="124"/>
      <c r="LLS14" s="124"/>
      <c r="LLT14" s="124"/>
      <c r="LLU14" s="124"/>
      <c r="LLV14" s="124"/>
      <c r="LLW14" s="124"/>
      <c r="LLX14" s="124"/>
      <c r="LLY14" s="124"/>
      <c r="LLZ14" s="124"/>
      <c r="LMA14" s="124"/>
      <c r="LMB14" s="124"/>
      <c r="LMC14" s="124"/>
      <c r="LMD14" s="124"/>
      <c r="LME14" s="124"/>
      <c r="LMF14" s="124"/>
      <c r="LMG14" s="124"/>
      <c r="LMH14" s="124"/>
      <c r="LMI14" s="124"/>
      <c r="LMJ14" s="124"/>
      <c r="LMK14" s="124"/>
      <c r="LML14" s="124"/>
      <c r="LMM14" s="124"/>
      <c r="LMN14" s="124"/>
      <c r="LMO14" s="124"/>
      <c r="LMP14" s="124"/>
      <c r="LMQ14" s="124"/>
      <c r="LMR14" s="124"/>
      <c r="LMS14" s="124"/>
      <c r="LMT14" s="124"/>
      <c r="LMU14" s="124"/>
      <c r="LMV14" s="124"/>
      <c r="LMW14" s="124"/>
      <c r="LMX14" s="124"/>
      <c r="LMY14" s="124"/>
      <c r="LMZ14" s="124"/>
      <c r="LNA14" s="124"/>
      <c r="LNB14" s="124"/>
      <c r="LNC14" s="124"/>
      <c r="LND14" s="124"/>
      <c r="LNE14" s="124"/>
      <c r="LNF14" s="124"/>
      <c r="LNG14" s="124"/>
      <c r="LNH14" s="124"/>
      <c r="LNI14" s="124"/>
      <c r="LNJ14" s="124"/>
      <c r="LNK14" s="124"/>
      <c r="LNL14" s="124"/>
      <c r="LNM14" s="124"/>
      <c r="LNN14" s="124"/>
      <c r="LNO14" s="124"/>
      <c r="LNP14" s="124"/>
      <c r="LNQ14" s="124"/>
      <c r="LNR14" s="124"/>
      <c r="LNS14" s="124"/>
      <c r="LNT14" s="124"/>
      <c r="LNU14" s="124"/>
      <c r="LNV14" s="124"/>
      <c r="LNW14" s="124"/>
      <c r="LNX14" s="124"/>
      <c r="LNY14" s="124"/>
      <c r="LNZ14" s="124"/>
      <c r="LOA14" s="124"/>
      <c r="LOB14" s="124"/>
      <c r="LOC14" s="124"/>
      <c r="LOD14" s="124"/>
      <c r="LOE14" s="124"/>
      <c r="LOF14" s="124"/>
      <c r="LOG14" s="124"/>
      <c r="LOH14" s="124"/>
      <c r="LOI14" s="124"/>
      <c r="LOJ14" s="124"/>
      <c r="LOK14" s="124"/>
      <c r="LOL14" s="124"/>
      <c r="LOM14" s="124"/>
      <c r="LON14" s="124"/>
      <c r="LOO14" s="124"/>
      <c r="LOP14" s="124"/>
      <c r="LOQ14" s="124"/>
      <c r="LOR14" s="124"/>
      <c r="LOS14" s="124"/>
      <c r="LOT14" s="124"/>
      <c r="LOU14" s="124"/>
      <c r="LOV14" s="124"/>
      <c r="LOW14" s="124"/>
      <c r="LOX14" s="124"/>
      <c r="LOY14" s="124"/>
      <c r="LOZ14" s="124"/>
      <c r="LPA14" s="124"/>
      <c r="LPB14" s="124"/>
      <c r="LPC14" s="124"/>
      <c r="LPD14" s="124"/>
      <c r="LPE14" s="124"/>
      <c r="LPF14" s="124"/>
      <c r="LPG14" s="124"/>
      <c r="LPH14" s="124"/>
      <c r="LPI14" s="124"/>
      <c r="LPJ14" s="124"/>
      <c r="LPK14" s="124"/>
      <c r="LPL14" s="124"/>
      <c r="LPM14" s="124"/>
      <c r="LPN14" s="124"/>
      <c r="LPO14" s="124"/>
      <c r="LPP14" s="124"/>
      <c r="LPQ14" s="124"/>
      <c r="LPR14" s="124"/>
      <c r="LPS14" s="124"/>
      <c r="LPT14" s="124"/>
      <c r="LPU14" s="124"/>
      <c r="LPV14" s="124"/>
      <c r="LPW14" s="124"/>
      <c r="LPX14" s="124"/>
      <c r="LPY14" s="124"/>
      <c r="LPZ14" s="124"/>
      <c r="LQA14" s="124"/>
      <c r="LQB14" s="124"/>
      <c r="LQC14" s="124"/>
      <c r="LQD14" s="124"/>
      <c r="LQE14" s="124"/>
      <c r="LQF14" s="124"/>
      <c r="LQG14" s="124"/>
      <c r="LQH14" s="124"/>
      <c r="LQI14" s="124"/>
      <c r="LQJ14" s="124"/>
      <c r="LQK14" s="124"/>
      <c r="LQL14" s="124"/>
      <c r="LQM14" s="124"/>
      <c r="LQN14" s="124"/>
      <c r="LQO14" s="124"/>
      <c r="LQP14" s="124"/>
      <c r="LQQ14" s="124"/>
      <c r="LQR14" s="124"/>
      <c r="LQS14" s="124"/>
      <c r="LQT14" s="124"/>
      <c r="LQU14" s="124"/>
      <c r="LQV14" s="124"/>
      <c r="LQW14" s="124"/>
      <c r="LQX14" s="124"/>
      <c r="LQY14" s="124"/>
      <c r="LQZ14" s="124"/>
      <c r="LRA14" s="124"/>
      <c r="LRB14" s="124"/>
      <c r="LRC14" s="124"/>
      <c r="LRD14" s="124"/>
      <c r="LRE14" s="124"/>
      <c r="LRF14" s="124"/>
      <c r="LRG14" s="124"/>
      <c r="LRH14" s="124"/>
      <c r="LRI14" s="124"/>
      <c r="LRJ14" s="124"/>
      <c r="LRK14" s="124"/>
      <c r="LRL14" s="124"/>
      <c r="LRM14" s="124"/>
      <c r="LRN14" s="124"/>
      <c r="LRO14" s="124"/>
      <c r="LRP14" s="124"/>
      <c r="LRQ14" s="124"/>
      <c r="LRR14" s="124"/>
      <c r="LRS14" s="124"/>
      <c r="LRT14" s="124"/>
      <c r="LRU14" s="124"/>
      <c r="LRV14" s="124"/>
      <c r="LRW14" s="124"/>
      <c r="LRX14" s="124"/>
      <c r="LRY14" s="124"/>
      <c r="LRZ14" s="124"/>
      <c r="LSA14" s="124"/>
      <c r="LSB14" s="124"/>
      <c r="LSC14" s="124"/>
      <c r="LSD14" s="124"/>
      <c r="LSE14" s="124"/>
      <c r="LSF14" s="124"/>
      <c r="LSG14" s="124"/>
      <c r="LSH14" s="124"/>
      <c r="LSI14" s="124"/>
      <c r="LSJ14" s="124"/>
      <c r="LSK14" s="124"/>
      <c r="LSL14" s="124"/>
      <c r="LSM14" s="124"/>
      <c r="LSN14" s="124"/>
      <c r="LSO14" s="124"/>
      <c r="LSP14" s="124"/>
      <c r="LSQ14" s="124"/>
      <c r="LSR14" s="124"/>
      <c r="LSS14" s="124"/>
      <c r="LST14" s="124"/>
      <c r="LSU14" s="124"/>
      <c r="LSV14" s="124"/>
      <c r="LSW14" s="124"/>
      <c r="LSX14" s="124"/>
      <c r="LSY14" s="124"/>
      <c r="LSZ14" s="124"/>
      <c r="LTA14" s="124"/>
      <c r="LTB14" s="124"/>
      <c r="LTC14" s="124"/>
      <c r="LTD14" s="124"/>
      <c r="LTE14" s="124"/>
      <c r="LTF14" s="124"/>
      <c r="LTG14" s="124"/>
      <c r="LTH14" s="124"/>
      <c r="LTI14" s="124"/>
      <c r="LTJ14" s="124"/>
      <c r="LTK14" s="124"/>
      <c r="LTL14" s="124"/>
      <c r="LTM14" s="124"/>
      <c r="LTN14" s="124"/>
      <c r="LTO14" s="124"/>
      <c r="LTP14" s="124"/>
      <c r="LTQ14" s="124"/>
      <c r="LTR14" s="124"/>
      <c r="LTS14" s="124"/>
      <c r="LTT14" s="124"/>
      <c r="LTU14" s="124"/>
      <c r="LTV14" s="124"/>
      <c r="LTW14" s="124"/>
      <c r="LTX14" s="124"/>
      <c r="LTY14" s="124"/>
      <c r="LTZ14" s="124"/>
      <c r="LUA14" s="124"/>
      <c r="LUB14" s="124"/>
      <c r="LUC14" s="124"/>
      <c r="LUD14" s="124"/>
      <c r="LUE14" s="124"/>
      <c r="LUF14" s="124"/>
      <c r="LUG14" s="124"/>
      <c r="LUH14" s="124"/>
      <c r="LUI14" s="124"/>
      <c r="LUJ14" s="124"/>
      <c r="LUK14" s="124"/>
      <c r="LUL14" s="124"/>
      <c r="LUM14" s="124"/>
      <c r="LUN14" s="124"/>
      <c r="LUO14" s="124"/>
      <c r="LUP14" s="124"/>
      <c r="LUQ14" s="124"/>
      <c r="LUR14" s="124"/>
      <c r="LUS14" s="124"/>
      <c r="LUT14" s="124"/>
      <c r="LUU14" s="124"/>
      <c r="LUV14" s="124"/>
      <c r="LUW14" s="124"/>
      <c r="LUX14" s="124"/>
      <c r="LUY14" s="124"/>
      <c r="LUZ14" s="124"/>
      <c r="LVA14" s="124"/>
      <c r="LVB14" s="124"/>
      <c r="LVC14" s="124"/>
      <c r="LVD14" s="124"/>
      <c r="LVE14" s="124"/>
      <c r="LVF14" s="124"/>
      <c r="LVG14" s="124"/>
      <c r="LVH14" s="124"/>
      <c r="LVI14" s="124"/>
      <c r="LVJ14" s="124"/>
      <c r="LVK14" s="124"/>
      <c r="LVL14" s="124"/>
      <c r="LVM14" s="124"/>
      <c r="LVN14" s="124"/>
      <c r="LVO14" s="124"/>
      <c r="LVP14" s="124"/>
      <c r="LVQ14" s="124"/>
      <c r="LVR14" s="124"/>
      <c r="LVS14" s="124"/>
      <c r="LVT14" s="124"/>
      <c r="LVU14" s="124"/>
      <c r="LVV14" s="124"/>
      <c r="LVW14" s="124"/>
      <c r="LVX14" s="124"/>
      <c r="LVY14" s="124"/>
      <c r="LVZ14" s="124"/>
      <c r="LWA14" s="124"/>
      <c r="LWB14" s="124"/>
      <c r="LWC14" s="124"/>
      <c r="LWD14" s="124"/>
      <c r="LWE14" s="124"/>
      <c r="LWF14" s="124"/>
      <c r="LWG14" s="124"/>
      <c r="LWH14" s="124"/>
      <c r="LWI14" s="124"/>
      <c r="LWJ14" s="124"/>
      <c r="LWK14" s="124"/>
      <c r="LWL14" s="124"/>
      <c r="LWM14" s="124"/>
      <c r="LWN14" s="124"/>
      <c r="LWO14" s="124"/>
      <c r="LWP14" s="124"/>
      <c r="LWQ14" s="124"/>
      <c r="LWR14" s="124"/>
      <c r="LWS14" s="124"/>
      <c r="LWT14" s="124"/>
      <c r="LWU14" s="124"/>
      <c r="LWV14" s="124"/>
      <c r="LWW14" s="124"/>
      <c r="LWX14" s="124"/>
      <c r="LWY14" s="124"/>
      <c r="LWZ14" s="124"/>
      <c r="LXA14" s="124"/>
      <c r="LXB14" s="124"/>
      <c r="LXC14" s="124"/>
      <c r="LXD14" s="124"/>
      <c r="LXE14" s="124"/>
      <c r="LXF14" s="124"/>
      <c r="LXG14" s="124"/>
      <c r="LXH14" s="124"/>
      <c r="LXI14" s="124"/>
      <c r="LXJ14" s="124"/>
      <c r="LXK14" s="124"/>
      <c r="LXL14" s="124"/>
      <c r="LXM14" s="124"/>
      <c r="LXN14" s="124"/>
      <c r="LXO14" s="124"/>
      <c r="LXP14" s="124"/>
      <c r="LXQ14" s="124"/>
      <c r="LXR14" s="124"/>
      <c r="LXS14" s="124"/>
      <c r="LXT14" s="124"/>
      <c r="LXU14" s="124"/>
      <c r="LXV14" s="124"/>
      <c r="LXW14" s="124"/>
      <c r="LXX14" s="124"/>
      <c r="LXY14" s="124"/>
      <c r="LXZ14" s="124"/>
      <c r="LYA14" s="124"/>
      <c r="LYB14" s="124"/>
      <c r="LYC14" s="124"/>
      <c r="LYD14" s="124"/>
      <c r="LYE14" s="124"/>
      <c r="LYF14" s="124"/>
      <c r="LYG14" s="124"/>
      <c r="LYH14" s="124"/>
      <c r="LYI14" s="124"/>
      <c r="LYJ14" s="124"/>
      <c r="LYK14" s="124"/>
      <c r="LYL14" s="124"/>
      <c r="LYM14" s="124"/>
      <c r="LYN14" s="124"/>
      <c r="LYO14" s="124"/>
      <c r="LYP14" s="124"/>
      <c r="LYQ14" s="124"/>
      <c r="LYR14" s="124"/>
      <c r="LYS14" s="124"/>
      <c r="LYT14" s="124"/>
      <c r="LYU14" s="124"/>
      <c r="LYV14" s="124"/>
      <c r="LYW14" s="124"/>
      <c r="LYX14" s="124"/>
      <c r="LYY14" s="124"/>
      <c r="LYZ14" s="124"/>
      <c r="LZA14" s="124"/>
      <c r="LZB14" s="124"/>
      <c r="LZC14" s="124"/>
      <c r="LZD14" s="124"/>
      <c r="LZE14" s="124"/>
      <c r="LZF14" s="124"/>
      <c r="LZG14" s="124"/>
      <c r="LZH14" s="124"/>
      <c r="LZI14" s="124"/>
      <c r="LZJ14" s="124"/>
      <c r="LZK14" s="124"/>
      <c r="LZL14" s="124"/>
      <c r="LZM14" s="124"/>
      <c r="LZN14" s="124"/>
      <c r="LZO14" s="124"/>
      <c r="LZP14" s="124"/>
      <c r="LZQ14" s="124"/>
      <c r="LZR14" s="124"/>
      <c r="LZS14" s="124"/>
      <c r="LZT14" s="124"/>
      <c r="LZU14" s="124"/>
      <c r="LZV14" s="124"/>
      <c r="LZW14" s="124"/>
      <c r="LZX14" s="124"/>
      <c r="LZY14" s="124"/>
      <c r="LZZ14" s="124"/>
      <c r="MAA14" s="124"/>
      <c r="MAB14" s="124"/>
      <c r="MAC14" s="124"/>
      <c r="MAD14" s="124"/>
      <c r="MAE14" s="124"/>
      <c r="MAF14" s="124"/>
      <c r="MAG14" s="124"/>
      <c r="MAH14" s="124"/>
      <c r="MAI14" s="124"/>
      <c r="MAJ14" s="124"/>
      <c r="MAK14" s="124"/>
      <c r="MAL14" s="124"/>
      <c r="MAM14" s="124"/>
      <c r="MAN14" s="124"/>
      <c r="MAO14" s="124"/>
      <c r="MAP14" s="124"/>
      <c r="MAQ14" s="124"/>
      <c r="MAR14" s="124"/>
      <c r="MAS14" s="124"/>
      <c r="MAT14" s="124"/>
      <c r="MAU14" s="124"/>
      <c r="MAV14" s="124"/>
      <c r="MAW14" s="124"/>
      <c r="MAX14" s="124"/>
      <c r="MAY14" s="124"/>
      <c r="MAZ14" s="124"/>
      <c r="MBA14" s="124"/>
      <c r="MBB14" s="124"/>
      <c r="MBC14" s="124"/>
      <c r="MBD14" s="124"/>
      <c r="MBE14" s="124"/>
      <c r="MBF14" s="124"/>
      <c r="MBG14" s="124"/>
      <c r="MBH14" s="124"/>
      <c r="MBI14" s="124"/>
      <c r="MBJ14" s="124"/>
      <c r="MBK14" s="124"/>
      <c r="MBL14" s="124"/>
      <c r="MBM14" s="124"/>
      <c r="MBN14" s="124"/>
      <c r="MBO14" s="124"/>
      <c r="MBP14" s="124"/>
      <c r="MBQ14" s="124"/>
      <c r="MBR14" s="124"/>
      <c r="MBS14" s="124"/>
      <c r="MBT14" s="124"/>
      <c r="MBU14" s="124"/>
      <c r="MBV14" s="124"/>
      <c r="MBW14" s="124"/>
      <c r="MBX14" s="124"/>
      <c r="MBY14" s="124"/>
      <c r="MBZ14" s="124"/>
      <c r="MCA14" s="124"/>
      <c r="MCB14" s="124"/>
      <c r="MCC14" s="124"/>
      <c r="MCD14" s="124"/>
      <c r="MCE14" s="124"/>
      <c r="MCF14" s="124"/>
      <c r="MCG14" s="124"/>
      <c r="MCH14" s="124"/>
      <c r="MCI14" s="124"/>
      <c r="MCJ14" s="124"/>
      <c r="MCK14" s="124"/>
      <c r="MCL14" s="124"/>
      <c r="MCM14" s="124"/>
      <c r="MCN14" s="124"/>
      <c r="MCO14" s="124"/>
      <c r="MCP14" s="124"/>
      <c r="MCQ14" s="124"/>
      <c r="MCR14" s="124"/>
      <c r="MCS14" s="124"/>
      <c r="MCT14" s="124"/>
      <c r="MCU14" s="124"/>
      <c r="MCV14" s="124"/>
      <c r="MCW14" s="124"/>
      <c r="MCX14" s="124"/>
      <c r="MCY14" s="124"/>
      <c r="MCZ14" s="124"/>
      <c r="MDA14" s="124"/>
      <c r="MDB14" s="124"/>
      <c r="MDC14" s="124"/>
      <c r="MDD14" s="124"/>
      <c r="MDE14" s="124"/>
      <c r="MDF14" s="124"/>
      <c r="MDG14" s="124"/>
      <c r="MDH14" s="124"/>
      <c r="MDI14" s="124"/>
      <c r="MDJ14" s="124"/>
      <c r="MDK14" s="124"/>
      <c r="MDL14" s="124"/>
      <c r="MDM14" s="124"/>
      <c r="MDN14" s="124"/>
      <c r="MDO14" s="124"/>
      <c r="MDP14" s="124"/>
      <c r="MDQ14" s="124"/>
      <c r="MDR14" s="124"/>
      <c r="MDS14" s="124"/>
      <c r="MDT14" s="124"/>
      <c r="MDU14" s="124"/>
      <c r="MDV14" s="124"/>
      <c r="MDW14" s="124"/>
      <c r="MDX14" s="124"/>
      <c r="MDY14" s="124"/>
      <c r="MDZ14" s="124"/>
      <c r="MEA14" s="124"/>
      <c r="MEB14" s="124"/>
      <c r="MEC14" s="124"/>
      <c r="MED14" s="124"/>
      <c r="MEE14" s="124"/>
      <c r="MEF14" s="124"/>
      <c r="MEG14" s="124"/>
      <c r="MEH14" s="124"/>
      <c r="MEI14" s="124"/>
      <c r="MEJ14" s="124"/>
      <c r="MEK14" s="124"/>
      <c r="MEL14" s="124"/>
      <c r="MEM14" s="124"/>
      <c r="MEN14" s="124"/>
      <c r="MEO14" s="124"/>
      <c r="MEP14" s="124"/>
      <c r="MEQ14" s="124"/>
      <c r="MER14" s="124"/>
      <c r="MES14" s="124"/>
      <c r="MET14" s="124"/>
      <c r="MEU14" s="124"/>
      <c r="MEV14" s="124"/>
      <c r="MEW14" s="124"/>
      <c r="MEX14" s="124"/>
      <c r="MEY14" s="124"/>
      <c r="MEZ14" s="124"/>
      <c r="MFA14" s="124"/>
      <c r="MFB14" s="124"/>
      <c r="MFC14" s="124"/>
      <c r="MFD14" s="124"/>
      <c r="MFE14" s="124"/>
      <c r="MFF14" s="124"/>
      <c r="MFG14" s="124"/>
      <c r="MFH14" s="124"/>
      <c r="MFI14" s="124"/>
      <c r="MFJ14" s="124"/>
      <c r="MFK14" s="124"/>
      <c r="MFL14" s="124"/>
      <c r="MFM14" s="124"/>
      <c r="MFN14" s="124"/>
      <c r="MFO14" s="124"/>
      <c r="MFP14" s="124"/>
      <c r="MFQ14" s="124"/>
      <c r="MFR14" s="124"/>
      <c r="MFS14" s="124"/>
      <c r="MFT14" s="124"/>
      <c r="MFU14" s="124"/>
      <c r="MFV14" s="124"/>
      <c r="MFW14" s="124"/>
      <c r="MFX14" s="124"/>
      <c r="MFY14" s="124"/>
      <c r="MFZ14" s="124"/>
      <c r="MGA14" s="124"/>
      <c r="MGB14" s="124"/>
      <c r="MGC14" s="124"/>
      <c r="MGD14" s="124"/>
      <c r="MGE14" s="124"/>
      <c r="MGF14" s="124"/>
      <c r="MGG14" s="124"/>
      <c r="MGH14" s="124"/>
      <c r="MGI14" s="124"/>
      <c r="MGJ14" s="124"/>
      <c r="MGK14" s="124"/>
      <c r="MGL14" s="124"/>
      <c r="MGM14" s="124"/>
      <c r="MGN14" s="124"/>
      <c r="MGO14" s="124"/>
      <c r="MGP14" s="124"/>
      <c r="MGQ14" s="124"/>
      <c r="MGR14" s="124"/>
      <c r="MGS14" s="124"/>
      <c r="MGT14" s="124"/>
      <c r="MGU14" s="124"/>
      <c r="MGV14" s="124"/>
      <c r="MGW14" s="124"/>
      <c r="MGX14" s="124"/>
      <c r="MGY14" s="124"/>
      <c r="MGZ14" s="124"/>
      <c r="MHA14" s="124"/>
      <c r="MHB14" s="124"/>
      <c r="MHC14" s="124"/>
      <c r="MHD14" s="124"/>
      <c r="MHE14" s="124"/>
      <c r="MHF14" s="124"/>
      <c r="MHG14" s="124"/>
      <c r="MHH14" s="124"/>
      <c r="MHI14" s="124"/>
      <c r="MHJ14" s="124"/>
      <c r="MHK14" s="124"/>
      <c r="MHL14" s="124"/>
      <c r="MHM14" s="124"/>
      <c r="MHN14" s="124"/>
      <c r="MHO14" s="124"/>
      <c r="MHP14" s="124"/>
      <c r="MHQ14" s="124"/>
      <c r="MHR14" s="124"/>
      <c r="MHS14" s="124"/>
      <c r="MHT14" s="124"/>
      <c r="MHU14" s="124"/>
      <c r="MHV14" s="124"/>
      <c r="MHW14" s="124"/>
      <c r="MHX14" s="124"/>
      <c r="MHY14" s="124"/>
      <c r="MHZ14" s="124"/>
      <c r="MIA14" s="124"/>
      <c r="MIB14" s="124"/>
      <c r="MIC14" s="124"/>
      <c r="MID14" s="124"/>
      <c r="MIE14" s="124"/>
      <c r="MIF14" s="124"/>
      <c r="MIG14" s="124"/>
      <c r="MIH14" s="124"/>
      <c r="MII14" s="124"/>
      <c r="MIJ14" s="124"/>
      <c r="MIK14" s="124"/>
      <c r="MIL14" s="124"/>
      <c r="MIM14" s="124"/>
      <c r="MIN14" s="124"/>
      <c r="MIO14" s="124"/>
      <c r="MIP14" s="124"/>
      <c r="MIQ14" s="124"/>
      <c r="MIR14" s="124"/>
      <c r="MIS14" s="124"/>
      <c r="MIT14" s="124"/>
      <c r="MIU14" s="124"/>
      <c r="MIV14" s="124"/>
      <c r="MIW14" s="124"/>
      <c r="MIX14" s="124"/>
      <c r="MIY14" s="124"/>
      <c r="MIZ14" s="124"/>
      <c r="MJA14" s="124"/>
      <c r="MJB14" s="124"/>
      <c r="MJC14" s="124"/>
      <c r="MJD14" s="124"/>
      <c r="MJE14" s="124"/>
      <c r="MJF14" s="124"/>
      <c r="MJG14" s="124"/>
      <c r="MJH14" s="124"/>
      <c r="MJI14" s="124"/>
      <c r="MJJ14" s="124"/>
      <c r="MJK14" s="124"/>
      <c r="MJL14" s="124"/>
      <c r="MJM14" s="124"/>
      <c r="MJN14" s="124"/>
      <c r="MJO14" s="124"/>
      <c r="MJP14" s="124"/>
      <c r="MJQ14" s="124"/>
      <c r="MJR14" s="124"/>
      <c r="MJS14" s="124"/>
      <c r="MJT14" s="124"/>
      <c r="MJU14" s="124"/>
      <c r="MJV14" s="124"/>
      <c r="MJW14" s="124"/>
      <c r="MJX14" s="124"/>
      <c r="MJY14" s="124"/>
      <c r="MJZ14" s="124"/>
      <c r="MKA14" s="124"/>
      <c r="MKB14" s="124"/>
      <c r="MKC14" s="124"/>
      <c r="MKD14" s="124"/>
      <c r="MKE14" s="124"/>
      <c r="MKF14" s="124"/>
      <c r="MKG14" s="124"/>
      <c r="MKH14" s="124"/>
      <c r="MKI14" s="124"/>
      <c r="MKJ14" s="124"/>
      <c r="MKK14" s="124"/>
      <c r="MKL14" s="124"/>
      <c r="MKM14" s="124"/>
      <c r="MKN14" s="124"/>
      <c r="MKO14" s="124"/>
      <c r="MKP14" s="124"/>
      <c r="MKQ14" s="124"/>
      <c r="MKR14" s="124"/>
      <c r="MKS14" s="124"/>
      <c r="MKT14" s="124"/>
      <c r="MKU14" s="124"/>
      <c r="MKV14" s="124"/>
      <c r="MKW14" s="124"/>
      <c r="MKX14" s="124"/>
      <c r="MKY14" s="124"/>
      <c r="MKZ14" s="124"/>
      <c r="MLA14" s="124"/>
      <c r="MLB14" s="124"/>
      <c r="MLC14" s="124"/>
      <c r="MLD14" s="124"/>
      <c r="MLE14" s="124"/>
      <c r="MLF14" s="124"/>
      <c r="MLG14" s="124"/>
      <c r="MLH14" s="124"/>
      <c r="MLI14" s="124"/>
      <c r="MLJ14" s="124"/>
      <c r="MLK14" s="124"/>
      <c r="MLL14" s="124"/>
      <c r="MLM14" s="124"/>
      <c r="MLN14" s="124"/>
      <c r="MLO14" s="124"/>
      <c r="MLP14" s="124"/>
      <c r="MLQ14" s="124"/>
      <c r="MLR14" s="124"/>
      <c r="MLS14" s="124"/>
      <c r="MLT14" s="124"/>
      <c r="MLU14" s="124"/>
      <c r="MLV14" s="124"/>
      <c r="MLW14" s="124"/>
      <c r="MLX14" s="124"/>
      <c r="MLY14" s="124"/>
      <c r="MLZ14" s="124"/>
      <c r="MMA14" s="124"/>
      <c r="MMB14" s="124"/>
      <c r="MMC14" s="124"/>
      <c r="MMD14" s="124"/>
      <c r="MME14" s="124"/>
      <c r="MMF14" s="124"/>
      <c r="MMG14" s="124"/>
      <c r="MMH14" s="124"/>
      <c r="MMI14" s="124"/>
      <c r="MMJ14" s="124"/>
      <c r="MMK14" s="124"/>
      <c r="MML14" s="124"/>
      <c r="MMM14" s="124"/>
      <c r="MMN14" s="124"/>
      <c r="MMO14" s="124"/>
      <c r="MMP14" s="124"/>
      <c r="MMQ14" s="124"/>
      <c r="MMR14" s="124"/>
      <c r="MMS14" s="124"/>
      <c r="MMT14" s="124"/>
      <c r="MMU14" s="124"/>
      <c r="MMV14" s="124"/>
      <c r="MMW14" s="124"/>
      <c r="MMX14" s="124"/>
      <c r="MMY14" s="124"/>
      <c r="MMZ14" s="124"/>
      <c r="MNA14" s="124"/>
      <c r="MNB14" s="124"/>
      <c r="MNC14" s="124"/>
      <c r="MND14" s="124"/>
      <c r="MNE14" s="124"/>
      <c r="MNF14" s="124"/>
      <c r="MNG14" s="124"/>
      <c r="MNH14" s="124"/>
      <c r="MNI14" s="124"/>
      <c r="MNJ14" s="124"/>
      <c r="MNK14" s="124"/>
      <c r="MNL14" s="124"/>
      <c r="MNM14" s="124"/>
      <c r="MNN14" s="124"/>
      <c r="MNO14" s="124"/>
      <c r="MNP14" s="124"/>
      <c r="MNQ14" s="124"/>
      <c r="MNR14" s="124"/>
      <c r="MNS14" s="124"/>
      <c r="MNT14" s="124"/>
      <c r="MNU14" s="124"/>
      <c r="MNV14" s="124"/>
      <c r="MNW14" s="124"/>
      <c r="MNX14" s="124"/>
      <c r="MNY14" s="124"/>
      <c r="MNZ14" s="124"/>
      <c r="MOA14" s="124"/>
      <c r="MOB14" s="124"/>
      <c r="MOC14" s="124"/>
      <c r="MOD14" s="124"/>
      <c r="MOE14" s="124"/>
      <c r="MOF14" s="124"/>
      <c r="MOG14" s="124"/>
      <c r="MOH14" s="124"/>
      <c r="MOI14" s="124"/>
      <c r="MOJ14" s="124"/>
      <c r="MOK14" s="124"/>
      <c r="MOL14" s="124"/>
      <c r="MOM14" s="124"/>
      <c r="MON14" s="124"/>
      <c r="MOO14" s="124"/>
      <c r="MOP14" s="124"/>
      <c r="MOQ14" s="124"/>
      <c r="MOR14" s="124"/>
      <c r="MOS14" s="124"/>
      <c r="MOT14" s="124"/>
      <c r="MOU14" s="124"/>
      <c r="MOV14" s="124"/>
      <c r="MOW14" s="124"/>
      <c r="MOX14" s="124"/>
      <c r="MOY14" s="124"/>
      <c r="MOZ14" s="124"/>
      <c r="MPA14" s="124"/>
      <c r="MPB14" s="124"/>
      <c r="MPC14" s="124"/>
      <c r="MPD14" s="124"/>
      <c r="MPE14" s="124"/>
      <c r="MPF14" s="124"/>
      <c r="MPG14" s="124"/>
      <c r="MPH14" s="124"/>
      <c r="MPI14" s="124"/>
      <c r="MPJ14" s="124"/>
      <c r="MPK14" s="124"/>
      <c r="MPL14" s="124"/>
      <c r="MPM14" s="124"/>
      <c r="MPN14" s="124"/>
      <c r="MPO14" s="124"/>
      <c r="MPP14" s="124"/>
      <c r="MPQ14" s="124"/>
      <c r="MPR14" s="124"/>
      <c r="MPS14" s="124"/>
      <c r="MPT14" s="124"/>
      <c r="MPU14" s="124"/>
      <c r="MPV14" s="124"/>
      <c r="MPW14" s="124"/>
      <c r="MPX14" s="124"/>
      <c r="MPY14" s="124"/>
      <c r="MPZ14" s="124"/>
      <c r="MQA14" s="124"/>
      <c r="MQB14" s="124"/>
      <c r="MQC14" s="124"/>
      <c r="MQD14" s="124"/>
      <c r="MQE14" s="124"/>
      <c r="MQF14" s="124"/>
      <c r="MQG14" s="124"/>
      <c r="MQH14" s="124"/>
      <c r="MQI14" s="124"/>
      <c r="MQJ14" s="124"/>
      <c r="MQK14" s="124"/>
      <c r="MQL14" s="124"/>
      <c r="MQM14" s="124"/>
      <c r="MQN14" s="124"/>
      <c r="MQO14" s="124"/>
      <c r="MQP14" s="124"/>
      <c r="MQQ14" s="124"/>
      <c r="MQR14" s="124"/>
      <c r="MQS14" s="124"/>
      <c r="MQT14" s="124"/>
      <c r="MQU14" s="124"/>
      <c r="MQV14" s="124"/>
      <c r="MQW14" s="124"/>
      <c r="MQX14" s="124"/>
      <c r="MQY14" s="124"/>
      <c r="MQZ14" s="124"/>
      <c r="MRA14" s="124"/>
      <c r="MRB14" s="124"/>
      <c r="MRC14" s="124"/>
      <c r="MRD14" s="124"/>
      <c r="MRE14" s="124"/>
      <c r="MRF14" s="124"/>
      <c r="MRG14" s="124"/>
      <c r="MRH14" s="124"/>
      <c r="MRI14" s="124"/>
      <c r="MRJ14" s="124"/>
      <c r="MRK14" s="124"/>
      <c r="MRL14" s="124"/>
      <c r="MRM14" s="124"/>
      <c r="MRN14" s="124"/>
      <c r="MRO14" s="124"/>
      <c r="MRP14" s="124"/>
      <c r="MRQ14" s="124"/>
      <c r="MRR14" s="124"/>
      <c r="MRS14" s="124"/>
      <c r="MRT14" s="124"/>
      <c r="MRU14" s="124"/>
      <c r="MRV14" s="124"/>
      <c r="MRW14" s="124"/>
      <c r="MRX14" s="124"/>
      <c r="MRY14" s="124"/>
      <c r="MRZ14" s="124"/>
      <c r="MSA14" s="124"/>
      <c r="MSB14" s="124"/>
      <c r="MSC14" s="124"/>
      <c r="MSD14" s="124"/>
      <c r="MSE14" s="124"/>
      <c r="MSF14" s="124"/>
      <c r="MSG14" s="124"/>
      <c r="MSH14" s="124"/>
      <c r="MSI14" s="124"/>
      <c r="MSJ14" s="124"/>
      <c r="MSK14" s="124"/>
      <c r="MSL14" s="124"/>
      <c r="MSM14" s="124"/>
      <c r="MSN14" s="124"/>
      <c r="MSO14" s="124"/>
      <c r="MSP14" s="124"/>
      <c r="MSQ14" s="124"/>
      <c r="MSR14" s="124"/>
      <c r="MSS14" s="124"/>
      <c r="MST14" s="124"/>
      <c r="MSU14" s="124"/>
      <c r="MSV14" s="124"/>
      <c r="MSW14" s="124"/>
      <c r="MSX14" s="124"/>
      <c r="MSY14" s="124"/>
      <c r="MSZ14" s="124"/>
      <c r="MTA14" s="124"/>
      <c r="MTB14" s="124"/>
      <c r="MTC14" s="124"/>
      <c r="MTD14" s="124"/>
      <c r="MTE14" s="124"/>
      <c r="MTF14" s="124"/>
      <c r="MTG14" s="124"/>
      <c r="MTH14" s="124"/>
      <c r="MTI14" s="124"/>
      <c r="MTJ14" s="124"/>
      <c r="MTK14" s="124"/>
      <c r="MTL14" s="124"/>
      <c r="MTM14" s="124"/>
      <c r="MTN14" s="124"/>
      <c r="MTO14" s="124"/>
      <c r="MTP14" s="124"/>
      <c r="MTQ14" s="124"/>
      <c r="MTR14" s="124"/>
      <c r="MTS14" s="124"/>
      <c r="MTT14" s="124"/>
      <c r="MTU14" s="124"/>
      <c r="MTV14" s="124"/>
      <c r="MTW14" s="124"/>
      <c r="MTX14" s="124"/>
      <c r="MTY14" s="124"/>
      <c r="MTZ14" s="124"/>
      <c r="MUA14" s="124"/>
      <c r="MUB14" s="124"/>
      <c r="MUC14" s="124"/>
      <c r="MUD14" s="124"/>
      <c r="MUE14" s="124"/>
      <c r="MUF14" s="124"/>
      <c r="MUG14" s="124"/>
      <c r="MUH14" s="124"/>
      <c r="MUI14" s="124"/>
      <c r="MUJ14" s="124"/>
      <c r="MUK14" s="124"/>
      <c r="MUL14" s="124"/>
      <c r="MUM14" s="124"/>
      <c r="MUN14" s="124"/>
      <c r="MUO14" s="124"/>
      <c r="MUP14" s="124"/>
      <c r="MUQ14" s="124"/>
      <c r="MUR14" s="124"/>
      <c r="MUS14" s="124"/>
      <c r="MUT14" s="124"/>
      <c r="MUU14" s="124"/>
      <c r="MUV14" s="124"/>
      <c r="MUW14" s="124"/>
      <c r="MUX14" s="124"/>
      <c r="MUY14" s="124"/>
      <c r="MUZ14" s="124"/>
      <c r="MVA14" s="124"/>
      <c r="MVB14" s="124"/>
      <c r="MVC14" s="124"/>
      <c r="MVD14" s="124"/>
      <c r="MVE14" s="124"/>
      <c r="MVF14" s="124"/>
      <c r="MVG14" s="124"/>
      <c r="MVH14" s="124"/>
      <c r="MVI14" s="124"/>
      <c r="MVJ14" s="124"/>
      <c r="MVK14" s="124"/>
      <c r="MVL14" s="124"/>
      <c r="MVM14" s="124"/>
      <c r="MVN14" s="124"/>
      <c r="MVO14" s="124"/>
      <c r="MVP14" s="124"/>
      <c r="MVQ14" s="124"/>
      <c r="MVR14" s="124"/>
      <c r="MVS14" s="124"/>
      <c r="MVT14" s="124"/>
      <c r="MVU14" s="124"/>
      <c r="MVV14" s="124"/>
      <c r="MVW14" s="124"/>
      <c r="MVX14" s="124"/>
      <c r="MVY14" s="124"/>
      <c r="MVZ14" s="124"/>
      <c r="MWA14" s="124"/>
      <c r="MWB14" s="124"/>
      <c r="MWC14" s="124"/>
      <c r="MWD14" s="124"/>
      <c r="MWE14" s="124"/>
      <c r="MWF14" s="124"/>
      <c r="MWG14" s="124"/>
      <c r="MWH14" s="124"/>
      <c r="MWI14" s="124"/>
      <c r="MWJ14" s="124"/>
      <c r="MWK14" s="124"/>
      <c r="MWL14" s="124"/>
      <c r="MWM14" s="124"/>
      <c r="MWN14" s="124"/>
      <c r="MWO14" s="124"/>
      <c r="MWP14" s="124"/>
      <c r="MWQ14" s="124"/>
      <c r="MWR14" s="124"/>
      <c r="MWS14" s="124"/>
      <c r="MWT14" s="124"/>
      <c r="MWU14" s="124"/>
      <c r="MWV14" s="124"/>
      <c r="MWW14" s="124"/>
      <c r="MWX14" s="124"/>
      <c r="MWY14" s="124"/>
      <c r="MWZ14" s="124"/>
      <c r="MXA14" s="124"/>
      <c r="MXB14" s="124"/>
      <c r="MXC14" s="124"/>
      <c r="MXD14" s="124"/>
      <c r="MXE14" s="124"/>
      <c r="MXF14" s="124"/>
      <c r="MXG14" s="124"/>
      <c r="MXH14" s="124"/>
      <c r="MXI14" s="124"/>
      <c r="MXJ14" s="124"/>
      <c r="MXK14" s="124"/>
      <c r="MXL14" s="124"/>
      <c r="MXM14" s="124"/>
      <c r="MXN14" s="124"/>
      <c r="MXO14" s="124"/>
      <c r="MXP14" s="124"/>
      <c r="MXQ14" s="124"/>
      <c r="MXR14" s="124"/>
      <c r="MXS14" s="124"/>
      <c r="MXT14" s="124"/>
      <c r="MXU14" s="124"/>
      <c r="MXV14" s="124"/>
      <c r="MXW14" s="124"/>
      <c r="MXX14" s="124"/>
      <c r="MXY14" s="124"/>
      <c r="MXZ14" s="124"/>
      <c r="MYA14" s="124"/>
      <c r="MYB14" s="124"/>
      <c r="MYC14" s="124"/>
      <c r="MYD14" s="124"/>
      <c r="MYE14" s="124"/>
      <c r="MYF14" s="124"/>
      <c r="MYG14" s="124"/>
      <c r="MYH14" s="124"/>
      <c r="MYI14" s="124"/>
      <c r="MYJ14" s="124"/>
      <c r="MYK14" s="124"/>
      <c r="MYL14" s="124"/>
      <c r="MYM14" s="124"/>
      <c r="MYN14" s="124"/>
      <c r="MYO14" s="124"/>
      <c r="MYP14" s="124"/>
      <c r="MYQ14" s="124"/>
      <c r="MYR14" s="124"/>
      <c r="MYS14" s="124"/>
      <c r="MYT14" s="124"/>
      <c r="MYU14" s="124"/>
      <c r="MYV14" s="124"/>
      <c r="MYW14" s="124"/>
      <c r="MYX14" s="124"/>
      <c r="MYY14" s="124"/>
      <c r="MYZ14" s="124"/>
      <c r="MZA14" s="124"/>
      <c r="MZB14" s="124"/>
      <c r="MZC14" s="124"/>
      <c r="MZD14" s="124"/>
      <c r="MZE14" s="124"/>
      <c r="MZF14" s="124"/>
      <c r="MZG14" s="124"/>
      <c r="MZH14" s="124"/>
      <c r="MZI14" s="124"/>
      <c r="MZJ14" s="124"/>
      <c r="MZK14" s="124"/>
      <c r="MZL14" s="124"/>
      <c r="MZM14" s="124"/>
      <c r="MZN14" s="124"/>
      <c r="MZO14" s="124"/>
      <c r="MZP14" s="124"/>
      <c r="MZQ14" s="124"/>
      <c r="MZR14" s="124"/>
      <c r="MZS14" s="124"/>
      <c r="MZT14" s="124"/>
      <c r="MZU14" s="124"/>
      <c r="MZV14" s="124"/>
      <c r="MZW14" s="124"/>
      <c r="MZX14" s="124"/>
      <c r="MZY14" s="124"/>
      <c r="MZZ14" s="124"/>
      <c r="NAA14" s="124"/>
      <c r="NAB14" s="124"/>
      <c r="NAC14" s="124"/>
      <c r="NAD14" s="124"/>
      <c r="NAE14" s="124"/>
      <c r="NAF14" s="124"/>
      <c r="NAG14" s="124"/>
      <c r="NAH14" s="124"/>
      <c r="NAI14" s="124"/>
      <c r="NAJ14" s="124"/>
      <c r="NAK14" s="124"/>
      <c r="NAL14" s="124"/>
      <c r="NAM14" s="124"/>
      <c r="NAN14" s="124"/>
      <c r="NAO14" s="124"/>
      <c r="NAP14" s="124"/>
      <c r="NAQ14" s="124"/>
      <c r="NAR14" s="124"/>
      <c r="NAS14" s="124"/>
      <c r="NAT14" s="124"/>
      <c r="NAU14" s="124"/>
      <c r="NAV14" s="124"/>
      <c r="NAW14" s="124"/>
      <c r="NAX14" s="124"/>
      <c r="NAY14" s="124"/>
      <c r="NAZ14" s="124"/>
      <c r="NBA14" s="124"/>
      <c r="NBB14" s="124"/>
      <c r="NBC14" s="124"/>
      <c r="NBD14" s="124"/>
      <c r="NBE14" s="124"/>
      <c r="NBF14" s="124"/>
      <c r="NBG14" s="124"/>
      <c r="NBH14" s="124"/>
      <c r="NBI14" s="124"/>
      <c r="NBJ14" s="124"/>
      <c r="NBK14" s="124"/>
      <c r="NBL14" s="124"/>
      <c r="NBM14" s="124"/>
      <c r="NBN14" s="124"/>
      <c r="NBO14" s="124"/>
      <c r="NBP14" s="124"/>
      <c r="NBQ14" s="124"/>
      <c r="NBR14" s="124"/>
      <c r="NBS14" s="124"/>
      <c r="NBT14" s="124"/>
      <c r="NBU14" s="124"/>
      <c r="NBV14" s="124"/>
      <c r="NBW14" s="124"/>
      <c r="NBX14" s="124"/>
      <c r="NBY14" s="124"/>
      <c r="NBZ14" s="124"/>
      <c r="NCA14" s="124"/>
      <c r="NCB14" s="124"/>
      <c r="NCC14" s="124"/>
      <c r="NCD14" s="124"/>
      <c r="NCE14" s="124"/>
      <c r="NCF14" s="124"/>
      <c r="NCG14" s="124"/>
      <c r="NCH14" s="124"/>
      <c r="NCI14" s="124"/>
      <c r="NCJ14" s="124"/>
      <c r="NCK14" s="124"/>
      <c r="NCL14" s="124"/>
      <c r="NCM14" s="124"/>
      <c r="NCN14" s="124"/>
      <c r="NCO14" s="124"/>
      <c r="NCP14" s="124"/>
      <c r="NCQ14" s="124"/>
      <c r="NCR14" s="124"/>
      <c r="NCS14" s="124"/>
      <c r="NCT14" s="124"/>
      <c r="NCU14" s="124"/>
      <c r="NCV14" s="124"/>
      <c r="NCW14" s="124"/>
      <c r="NCX14" s="124"/>
      <c r="NCY14" s="124"/>
      <c r="NCZ14" s="124"/>
      <c r="NDA14" s="124"/>
      <c r="NDB14" s="124"/>
      <c r="NDC14" s="124"/>
      <c r="NDD14" s="124"/>
      <c r="NDE14" s="124"/>
      <c r="NDF14" s="124"/>
      <c r="NDG14" s="124"/>
      <c r="NDH14" s="124"/>
      <c r="NDI14" s="124"/>
      <c r="NDJ14" s="124"/>
      <c r="NDK14" s="124"/>
      <c r="NDL14" s="124"/>
      <c r="NDM14" s="124"/>
      <c r="NDN14" s="124"/>
      <c r="NDO14" s="124"/>
      <c r="NDP14" s="124"/>
      <c r="NDQ14" s="124"/>
      <c r="NDR14" s="124"/>
      <c r="NDS14" s="124"/>
      <c r="NDT14" s="124"/>
      <c r="NDU14" s="124"/>
      <c r="NDV14" s="124"/>
      <c r="NDW14" s="124"/>
      <c r="NDX14" s="124"/>
      <c r="NDY14" s="124"/>
      <c r="NDZ14" s="124"/>
      <c r="NEA14" s="124"/>
      <c r="NEB14" s="124"/>
      <c r="NEC14" s="124"/>
      <c r="NED14" s="124"/>
      <c r="NEE14" s="124"/>
      <c r="NEF14" s="124"/>
      <c r="NEG14" s="124"/>
      <c r="NEH14" s="124"/>
      <c r="NEI14" s="124"/>
      <c r="NEJ14" s="124"/>
      <c r="NEK14" s="124"/>
      <c r="NEL14" s="124"/>
      <c r="NEM14" s="124"/>
      <c r="NEN14" s="124"/>
      <c r="NEO14" s="124"/>
      <c r="NEP14" s="124"/>
      <c r="NEQ14" s="124"/>
      <c r="NER14" s="124"/>
      <c r="NES14" s="124"/>
      <c r="NET14" s="124"/>
      <c r="NEU14" s="124"/>
      <c r="NEV14" s="124"/>
      <c r="NEW14" s="124"/>
      <c r="NEX14" s="124"/>
      <c r="NEY14" s="124"/>
      <c r="NEZ14" s="124"/>
      <c r="NFA14" s="124"/>
      <c r="NFB14" s="124"/>
      <c r="NFC14" s="124"/>
      <c r="NFD14" s="124"/>
      <c r="NFE14" s="124"/>
      <c r="NFF14" s="124"/>
      <c r="NFG14" s="124"/>
      <c r="NFH14" s="124"/>
      <c r="NFI14" s="124"/>
      <c r="NFJ14" s="124"/>
      <c r="NFK14" s="124"/>
      <c r="NFL14" s="124"/>
      <c r="NFM14" s="124"/>
      <c r="NFN14" s="124"/>
      <c r="NFO14" s="124"/>
      <c r="NFP14" s="124"/>
      <c r="NFQ14" s="124"/>
      <c r="NFR14" s="124"/>
      <c r="NFS14" s="124"/>
      <c r="NFT14" s="124"/>
      <c r="NFU14" s="124"/>
      <c r="NFV14" s="124"/>
      <c r="NFW14" s="124"/>
      <c r="NFX14" s="124"/>
      <c r="NFY14" s="124"/>
      <c r="NFZ14" s="124"/>
      <c r="NGA14" s="124"/>
      <c r="NGB14" s="124"/>
      <c r="NGC14" s="124"/>
      <c r="NGD14" s="124"/>
      <c r="NGE14" s="124"/>
      <c r="NGF14" s="124"/>
      <c r="NGG14" s="124"/>
      <c r="NGH14" s="124"/>
      <c r="NGI14" s="124"/>
      <c r="NGJ14" s="124"/>
      <c r="NGK14" s="124"/>
      <c r="NGL14" s="124"/>
      <c r="NGM14" s="124"/>
      <c r="NGN14" s="124"/>
      <c r="NGO14" s="124"/>
      <c r="NGP14" s="124"/>
      <c r="NGQ14" s="124"/>
      <c r="NGR14" s="124"/>
      <c r="NGS14" s="124"/>
      <c r="NGT14" s="124"/>
      <c r="NGU14" s="124"/>
      <c r="NGV14" s="124"/>
      <c r="NGW14" s="124"/>
      <c r="NGX14" s="124"/>
      <c r="NGY14" s="124"/>
      <c r="NGZ14" s="124"/>
      <c r="NHA14" s="124"/>
      <c r="NHB14" s="124"/>
      <c r="NHC14" s="124"/>
      <c r="NHD14" s="124"/>
      <c r="NHE14" s="124"/>
      <c r="NHF14" s="124"/>
      <c r="NHG14" s="124"/>
      <c r="NHH14" s="124"/>
      <c r="NHI14" s="124"/>
      <c r="NHJ14" s="124"/>
      <c r="NHK14" s="124"/>
      <c r="NHL14" s="124"/>
      <c r="NHM14" s="124"/>
      <c r="NHN14" s="124"/>
      <c r="NHO14" s="124"/>
      <c r="NHP14" s="124"/>
      <c r="NHQ14" s="124"/>
      <c r="NHR14" s="124"/>
      <c r="NHS14" s="124"/>
      <c r="NHT14" s="124"/>
      <c r="NHU14" s="124"/>
      <c r="NHV14" s="124"/>
      <c r="NHW14" s="124"/>
      <c r="NHX14" s="124"/>
      <c r="NHY14" s="124"/>
      <c r="NHZ14" s="124"/>
      <c r="NIA14" s="124"/>
      <c r="NIB14" s="124"/>
      <c r="NIC14" s="124"/>
      <c r="NID14" s="124"/>
      <c r="NIE14" s="124"/>
      <c r="NIF14" s="124"/>
      <c r="NIG14" s="124"/>
      <c r="NIH14" s="124"/>
      <c r="NII14" s="124"/>
      <c r="NIJ14" s="124"/>
      <c r="NIK14" s="124"/>
      <c r="NIL14" s="124"/>
      <c r="NIM14" s="124"/>
      <c r="NIN14" s="124"/>
      <c r="NIO14" s="124"/>
      <c r="NIP14" s="124"/>
      <c r="NIQ14" s="124"/>
      <c r="NIR14" s="124"/>
      <c r="NIS14" s="124"/>
      <c r="NIT14" s="124"/>
      <c r="NIU14" s="124"/>
      <c r="NIV14" s="124"/>
      <c r="NIW14" s="124"/>
      <c r="NIX14" s="124"/>
      <c r="NIY14" s="124"/>
      <c r="NIZ14" s="124"/>
      <c r="NJA14" s="124"/>
      <c r="NJB14" s="124"/>
      <c r="NJC14" s="124"/>
      <c r="NJD14" s="124"/>
      <c r="NJE14" s="124"/>
      <c r="NJF14" s="124"/>
      <c r="NJG14" s="124"/>
      <c r="NJH14" s="124"/>
      <c r="NJI14" s="124"/>
      <c r="NJJ14" s="124"/>
      <c r="NJK14" s="124"/>
      <c r="NJL14" s="124"/>
      <c r="NJM14" s="124"/>
      <c r="NJN14" s="124"/>
      <c r="NJO14" s="124"/>
      <c r="NJP14" s="124"/>
      <c r="NJQ14" s="124"/>
      <c r="NJR14" s="124"/>
      <c r="NJS14" s="124"/>
      <c r="NJT14" s="124"/>
      <c r="NJU14" s="124"/>
      <c r="NJV14" s="124"/>
      <c r="NJW14" s="124"/>
      <c r="NJX14" s="124"/>
      <c r="NJY14" s="124"/>
      <c r="NJZ14" s="124"/>
      <c r="NKA14" s="124"/>
      <c r="NKB14" s="124"/>
      <c r="NKC14" s="124"/>
      <c r="NKD14" s="124"/>
      <c r="NKE14" s="124"/>
      <c r="NKF14" s="124"/>
      <c r="NKG14" s="124"/>
      <c r="NKH14" s="124"/>
      <c r="NKI14" s="124"/>
      <c r="NKJ14" s="124"/>
      <c r="NKK14" s="124"/>
      <c r="NKL14" s="124"/>
      <c r="NKM14" s="124"/>
      <c r="NKN14" s="124"/>
      <c r="NKO14" s="124"/>
      <c r="NKP14" s="124"/>
      <c r="NKQ14" s="124"/>
      <c r="NKR14" s="124"/>
      <c r="NKS14" s="124"/>
      <c r="NKT14" s="124"/>
      <c r="NKU14" s="124"/>
      <c r="NKV14" s="124"/>
      <c r="NKW14" s="124"/>
      <c r="NKX14" s="124"/>
      <c r="NKY14" s="124"/>
      <c r="NKZ14" s="124"/>
      <c r="NLA14" s="124"/>
      <c r="NLB14" s="124"/>
      <c r="NLC14" s="124"/>
      <c r="NLD14" s="124"/>
      <c r="NLE14" s="124"/>
      <c r="NLF14" s="124"/>
      <c r="NLG14" s="124"/>
      <c r="NLH14" s="124"/>
      <c r="NLI14" s="124"/>
      <c r="NLJ14" s="124"/>
      <c r="NLK14" s="124"/>
      <c r="NLL14" s="124"/>
      <c r="NLM14" s="124"/>
      <c r="NLN14" s="124"/>
      <c r="NLO14" s="124"/>
      <c r="NLP14" s="124"/>
      <c r="NLQ14" s="124"/>
      <c r="NLR14" s="124"/>
      <c r="NLS14" s="124"/>
      <c r="NLT14" s="124"/>
      <c r="NLU14" s="124"/>
      <c r="NLV14" s="124"/>
      <c r="NLW14" s="124"/>
      <c r="NLX14" s="124"/>
      <c r="NLY14" s="124"/>
      <c r="NLZ14" s="124"/>
      <c r="NMA14" s="124"/>
      <c r="NMB14" s="124"/>
      <c r="NMC14" s="124"/>
      <c r="NMD14" s="124"/>
      <c r="NME14" s="124"/>
      <c r="NMF14" s="124"/>
      <c r="NMG14" s="124"/>
      <c r="NMH14" s="124"/>
      <c r="NMI14" s="124"/>
      <c r="NMJ14" s="124"/>
      <c r="NMK14" s="124"/>
      <c r="NML14" s="124"/>
      <c r="NMM14" s="124"/>
      <c r="NMN14" s="124"/>
      <c r="NMO14" s="124"/>
      <c r="NMP14" s="124"/>
      <c r="NMQ14" s="124"/>
      <c r="NMR14" s="124"/>
      <c r="NMS14" s="124"/>
      <c r="NMT14" s="124"/>
      <c r="NMU14" s="124"/>
      <c r="NMV14" s="124"/>
      <c r="NMW14" s="124"/>
      <c r="NMX14" s="124"/>
      <c r="NMY14" s="124"/>
      <c r="NMZ14" s="124"/>
      <c r="NNA14" s="124"/>
      <c r="NNB14" s="124"/>
      <c r="NNC14" s="124"/>
      <c r="NND14" s="124"/>
      <c r="NNE14" s="124"/>
      <c r="NNF14" s="124"/>
      <c r="NNG14" s="124"/>
      <c r="NNH14" s="124"/>
      <c r="NNI14" s="124"/>
      <c r="NNJ14" s="124"/>
      <c r="NNK14" s="124"/>
      <c r="NNL14" s="124"/>
      <c r="NNM14" s="124"/>
      <c r="NNN14" s="124"/>
      <c r="NNO14" s="124"/>
      <c r="NNP14" s="124"/>
      <c r="NNQ14" s="124"/>
      <c r="NNR14" s="124"/>
      <c r="NNS14" s="124"/>
      <c r="NNT14" s="124"/>
      <c r="NNU14" s="124"/>
      <c r="NNV14" s="124"/>
      <c r="NNW14" s="124"/>
      <c r="NNX14" s="124"/>
      <c r="NNY14" s="124"/>
      <c r="NNZ14" s="124"/>
      <c r="NOA14" s="124"/>
      <c r="NOB14" s="124"/>
      <c r="NOC14" s="124"/>
      <c r="NOD14" s="124"/>
      <c r="NOE14" s="124"/>
      <c r="NOF14" s="124"/>
      <c r="NOG14" s="124"/>
      <c r="NOH14" s="124"/>
      <c r="NOI14" s="124"/>
      <c r="NOJ14" s="124"/>
      <c r="NOK14" s="124"/>
      <c r="NOL14" s="124"/>
      <c r="NOM14" s="124"/>
      <c r="NON14" s="124"/>
      <c r="NOO14" s="124"/>
      <c r="NOP14" s="124"/>
      <c r="NOQ14" s="124"/>
      <c r="NOR14" s="124"/>
      <c r="NOS14" s="124"/>
      <c r="NOT14" s="124"/>
      <c r="NOU14" s="124"/>
      <c r="NOV14" s="124"/>
      <c r="NOW14" s="124"/>
      <c r="NOX14" s="124"/>
      <c r="NOY14" s="124"/>
      <c r="NOZ14" s="124"/>
      <c r="NPA14" s="124"/>
      <c r="NPB14" s="124"/>
      <c r="NPC14" s="124"/>
      <c r="NPD14" s="124"/>
      <c r="NPE14" s="124"/>
      <c r="NPF14" s="124"/>
      <c r="NPG14" s="124"/>
      <c r="NPH14" s="124"/>
      <c r="NPI14" s="124"/>
      <c r="NPJ14" s="124"/>
      <c r="NPK14" s="124"/>
      <c r="NPL14" s="124"/>
      <c r="NPM14" s="124"/>
      <c r="NPN14" s="124"/>
      <c r="NPO14" s="124"/>
      <c r="NPP14" s="124"/>
      <c r="NPQ14" s="124"/>
      <c r="NPR14" s="124"/>
      <c r="NPS14" s="124"/>
      <c r="NPT14" s="124"/>
      <c r="NPU14" s="124"/>
      <c r="NPV14" s="124"/>
      <c r="NPW14" s="124"/>
      <c r="NPX14" s="124"/>
      <c r="NPY14" s="124"/>
      <c r="NPZ14" s="124"/>
      <c r="NQA14" s="124"/>
      <c r="NQB14" s="124"/>
      <c r="NQC14" s="124"/>
      <c r="NQD14" s="124"/>
      <c r="NQE14" s="124"/>
      <c r="NQF14" s="124"/>
      <c r="NQG14" s="124"/>
      <c r="NQH14" s="124"/>
      <c r="NQI14" s="124"/>
      <c r="NQJ14" s="124"/>
      <c r="NQK14" s="124"/>
      <c r="NQL14" s="124"/>
      <c r="NQM14" s="124"/>
      <c r="NQN14" s="124"/>
      <c r="NQO14" s="124"/>
      <c r="NQP14" s="124"/>
      <c r="NQQ14" s="124"/>
      <c r="NQR14" s="124"/>
      <c r="NQS14" s="124"/>
      <c r="NQT14" s="124"/>
      <c r="NQU14" s="124"/>
      <c r="NQV14" s="124"/>
      <c r="NQW14" s="124"/>
      <c r="NQX14" s="124"/>
      <c r="NQY14" s="124"/>
      <c r="NQZ14" s="124"/>
      <c r="NRA14" s="124"/>
      <c r="NRB14" s="124"/>
      <c r="NRC14" s="124"/>
      <c r="NRD14" s="124"/>
      <c r="NRE14" s="124"/>
      <c r="NRF14" s="124"/>
      <c r="NRG14" s="124"/>
      <c r="NRH14" s="124"/>
      <c r="NRI14" s="124"/>
      <c r="NRJ14" s="124"/>
      <c r="NRK14" s="124"/>
      <c r="NRL14" s="124"/>
      <c r="NRM14" s="124"/>
      <c r="NRN14" s="124"/>
      <c r="NRO14" s="124"/>
      <c r="NRP14" s="124"/>
      <c r="NRQ14" s="124"/>
      <c r="NRR14" s="124"/>
      <c r="NRS14" s="124"/>
      <c r="NRT14" s="124"/>
      <c r="NRU14" s="124"/>
      <c r="NRV14" s="124"/>
      <c r="NRW14" s="124"/>
      <c r="NRX14" s="124"/>
      <c r="NRY14" s="124"/>
      <c r="NRZ14" s="124"/>
      <c r="NSA14" s="124"/>
      <c r="NSB14" s="124"/>
      <c r="NSC14" s="124"/>
      <c r="NSD14" s="124"/>
      <c r="NSE14" s="124"/>
      <c r="NSF14" s="124"/>
      <c r="NSG14" s="124"/>
      <c r="NSH14" s="124"/>
      <c r="NSI14" s="124"/>
      <c r="NSJ14" s="124"/>
      <c r="NSK14" s="124"/>
      <c r="NSL14" s="124"/>
      <c r="NSM14" s="124"/>
      <c r="NSN14" s="124"/>
      <c r="NSO14" s="124"/>
      <c r="NSP14" s="124"/>
      <c r="NSQ14" s="124"/>
      <c r="NSR14" s="124"/>
      <c r="NSS14" s="124"/>
      <c r="NST14" s="124"/>
      <c r="NSU14" s="124"/>
      <c r="NSV14" s="124"/>
      <c r="NSW14" s="124"/>
      <c r="NSX14" s="124"/>
      <c r="NSY14" s="124"/>
      <c r="NSZ14" s="124"/>
      <c r="NTA14" s="124"/>
      <c r="NTB14" s="124"/>
      <c r="NTC14" s="124"/>
      <c r="NTD14" s="124"/>
      <c r="NTE14" s="124"/>
      <c r="NTF14" s="124"/>
      <c r="NTG14" s="124"/>
      <c r="NTH14" s="124"/>
      <c r="NTI14" s="124"/>
      <c r="NTJ14" s="124"/>
      <c r="NTK14" s="124"/>
      <c r="NTL14" s="124"/>
      <c r="NTM14" s="124"/>
      <c r="NTN14" s="124"/>
      <c r="NTO14" s="124"/>
      <c r="NTP14" s="124"/>
      <c r="NTQ14" s="124"/>
      <c r="NTR14" s="124"/>
      <c r="NTS14" s="124"/>
      <c r="NTT14" s="124"/>
      <c r="NTU14" s="124"/>
      <c r="NTV14" s="124"/>
      <c r="NTW14" s="124"/>
      <c r="NTX14" s="124"/>
      <c r="NTY14" s="124"/>
      <c r="NTZ14" s="124"/>
      <c r="NUA14" s="124"/>
      <c r="NUB14" s="124"/>
      <c r="NUC14" s="124"/>
      <c r="NUD14" s="124"/>
      <c r="NUE14" s="124"/>
      <c r="NUF14" s="124"/>
      <c r="NUG14" s="124"/>
      <c r="NUH14" s="124"/>
      <c r="NUI14" s="124"/>
      <c r="NUJ14" s="124"/>
      <c r="NUK14" s="124"/>
      <c r="NUL14" s="124"/>
      <c r="NUM14" s="124"/>
      <c r="NUN14" s="124"/>
      <c r="NUO14" s="124"/>
      <c r="NUP14" s="124"/>
      <c r="NUQ14" s="124"/>
      <c r="NUR14" s="124"/>
      <c r="NUS14" s="124"/>
      <c r="NUT14" s="124"/>
      <c r="NUU14" s="124"/>
      <c r="NUV14" s="124"/>
      <c r="NUW14" s="124"/>
      <c r="NUX14" s="124"/>
      <c r="NUY14" s="124"/>
      <c r="NUZ14" s="124"/>
      <c r="NVA14" s="124"/>
      <c r="NVB14" s="124"/>
      <c r="NVC14" s="124"/>
      <c r="NVD14" s="124"/>
      <c r="NVE14" s="124"/>
      <c r="NVF14" s="124"/>
      <c r="NVG14" s="124"/>
      <c r="NVH14" s="124"/>
      <c r="NVI14" s="124"/>
      <c r="NVJ14" s="124"/>
      <c r="NVK14" s="124"/>
      <c r="NVL14" s="124"/>
      <c r="NVM14" s="124"/>
      <c r="NVN14" s="124"/>
      <c r="NVO14" s="124"/>
      <c r="NVP14" s="124"/>
      <c r="NVQ14" s="124"/>
      <c r="NVR14" s="124"/>
      <c r="NVS14" s="124"/>
      <c r="NVT14" s="124"/>
      <c r="NVU14" s="124"/>
      <c r="NVV14" s="124"/>
      <c r="NVW14" s="124"/>
      <c r="NVX14" s="124"/>
      <c r="NVY14" s="124"/>
      <c r="NVZ14" s="124"/>
      <c r="NWA14" s="124"/>
      <c r="NWB14" s="124"/>
      <c r="NWC14" s="124"/>
      <c r="NWD14" s="124"/>
      <c r="NWE14" s="124"/>
      <c r="NWF14" s="124"/>
      <c r="NWG14" s="124"/>
      <c r="NWH14" s="124"/>
      <c r="NWI14" s="124"/>
      <c r="NWJ14" s="124"/>
      <c r="NWK14" s="124"/>
      <c r="NWL14" s="124"/>
      <c r="NWM14" s="124"/>
      <c r="NWN14" s="124"/>
      <c r="NWO14" s="124"/>
      <c r="NWP14" s="124"/>
      <c r="NWQ14" s="124"/>
      <c r="NWR14" s="124"/>
      <c r="NWS14" s="124"/>
      <c r="NWT14" s="124"/>
      <c r="NWU14" s="124"/>
      <c r="NWV14" s="124"/>
      <c r="NWW14" s="124"/>
      <c r="NWX14" s="124"/>
      <c r="NWY14" s="124"/>
      <c r="NWZ14" s="124"/>
      <c r="NXA14" s="124"/>
      <c r="NXB14" s="124"/>
      <c r="NXC14" s="124"/>
      <c r="NXD14" s="124"/>
      <c r="NXE14" s="124"/>
      <c r="NXF14" s="124"/>
      <c r="NXG14" s="124"/>
      <c r="NXH14" s="124"/>
      <c r="NXI14" s="124"/>
      <c r="NXJ14" s="124"/>
      <c r="NXK14" s="124"/>
      <c r="NXL14" s="124"/>
      <c r="NXM14" s="124"/>
      <c r="NXN14" s="124"/>
      <c r="NXO14" s="124"/>
      <c r="NXP14" s="124"/>
      <c r="NXQ14" s="124"/>
      <c r="NXR14" s="124"/>
      <c r="NXS14" s="124"/>
      <c r="NXT14" s="124"/>
      <c r="NXU14" s="124"/>
      <c r="NXV14" s="124"/>
      <c r="NXW14" s="124"/>
      <c r="NXX14" s="124"/>
      <c r="NXY14" s="124"/>
      <c r="NXZ14" s="124"/>
      <c r="NYA14" s="124"/>
      <c r="NYB14" s="124"/>
      <c r="NYC14" s="124"/>
      <c r="NYD14" s="124"/>
      <c r="NYE14" s="124"/>
      <c r="NYF14" s="124"/>
      <c r="NYG14" s="124"/>
      <c r="NYH14" s="124"/>
      <c r="NYI14" s="124"/>
      <c r="NYJ14" s="124"/>
      <c r="NYK14" s="124"/>
      <c r="NYL14" s="124"/>
      <c r="NYM14" s="124"/>
      <c r="NYN14" s="124"/>
      <c r="NYO14" s="124"/>
      <c r="NYP14" s="124"/>
      <c r="NYQ14" s="124"/>
      <c r="NYR14" s="124"/>
      <c r="NYS14" s="124"/>
      <c r="NYT14" s="124"/>
      <c r="NYU14" s="124"/>
      <c r="NYV14" s="124"/>
      <c r="NYW14" s="124"/>
      <c r="NYX14" s="124"/>
      <c r="NYY14" s="124"/>
      <c r="NYZ14" s="124"/>
      <c r="NZA14" s="124"/>
      <c r="NZB14" s="124"/>
      <c r="NZC14" s="124"/>
      <c r="NZD14" s="124"/>
      <c r="NZE14" s="124"/>
      <c r="NZF14" s="124"/>
      <c r="NZG14" s="124"/>
      <c r="NZH14" s="124"/>
      <c r="NZI14" s="124"/>
      <c r="NZJ14" s="124"/>
      <c r="NZK14" s="124"/>
      <c r="NZL14" s="124"/>
      <c r="NZM14" s="124"/>
      <c r="NZN14" s="124"/>
      <c r="NZO14" s="124"/>
      <c r="NZP14" s="124"/>
      <c r="NZQ14" s="124"/>
      <c r="NZR14" s="124"/>
      <c r="NZS14" s="124"/>
      <c r="NZT14" s="124"/>
      <c r="NZU14" s="124"/>
      <c r="NZV14" s="124"/>
      <c r="NZW14" s="124"/>
      <c r="NZX14" s="124"/>
      <c r="NZY14" s="124"/>
      <c r="NZZ14" s="124"/>
      <c r="OAA14" s="124"/>
      <c r="OAB14" s="124"/>
      <c r="OAC14" s="124"/>
      <c r="OAD14" s="124"/>
      <c r="OAE14" s="124"/>
      <c r="OAF14" s="124"/>
      <c r="OAG14" s="124"/>
      <c r="OAH14" s="124"/>
      <c r="OAI14" s="124"/>
      <c r="OAJ14" s="124"/>
      <c r="OAK14" s="124"/>
      <c r="OAL14" s="124"/>
      <c r="OAM14" s="124"/>
      <c r="OAN14" s="124"/>
      <c r="OAO14" s="124"/>
      <c r="OAP14" s="124"/>
      <c r="OAQ14" s="124"/>
      <c r="OAR14" s="124"/>
      <c r="OAS14" s="124"/>
      <c r="OAT14" s="124"/>
      <c r="OAU14" s="124"/>
      <c r="OAV14" s="124"/>
      <c r="OAW14" s="124"/>
      <c r="OAX14" s="124"/>
      <c r="OAY14" s="124"/>
      <c r="OAZ14" s="124"/>
      <c r="OBA14" s="124"/>
      <c r="OBB14" s="124"/>
      <c r="OBC14" s="124"/>
      <c r="OBD14" s="124"/>
      <c r="OBE14" s="124"/>
      <c r="OBF14" s="124"/>
      <c r="OBG14" s="124"/>
      <c r="OBH14" s="124"/>
      <c r="OBI14" s="124"/>
      <c r="OBJ14" s="124"/>
      <c r="OBK14" s="124"/>
      <c r="OBL14" s="124"/>
      <c r="OBM14" s="124"/>
      <c r="OBN14" s="124"/>
      <c r="OBO14" s="124"/>
      <c r="OBP14" s="124"/>
      <c r="OBQ14" s="124"/>
      <c r="OBR14" s="124"/>
      <c r="OBS14" s="124"/>
      <c r="OBT14" s="124"/>
      <c r="OBU14" s="124"/>
      <c r="OBV14" s="124"/>
      <c r="OBW14" s="124"/>
      <c r="OBX14" s="124"/>
      <c r="OBY14" s="124"/>
      <c r="OBZ14" s="124"/>
      <c r="OCA14" s="124"/>
      <c r="OCB14" s="124"/>
      <c r="OCC14" s="124"/>
      <c r="OCD14" s="124"/>
      <c r="OCE14" s="124"/>
      <c r="OCF14" s="124"/>
      <c r="OCG14" s="124"/>
      <c r="OCH14" s="124"/>
      <c r="OCI14" s="124"/>
      <c r="OCJ14" s="124"/>
      <c r="OCK14" s="124"/>
      <c r="OCL14" s="124"/>
      <c r="OCM14" s="124"/>
      <c r="OCN14" s="124"/>
      <c r="OCO14" s="124"/>
      <c r="OCP14" s="124"/>
      <c r="OCQ14" s="124"/>
      <c r="OCR14" s="124"/>
      <c r="OCS14" s="124"/>
      <c r="OCT14" s="124"/>
      <c r="OCU14" s="124"/>
      <c r="OCV14" s="124"/>
      <c r="OCW14" s="124"/>
      <c r="OCX14" s="124"/>
      <c r="OCY14" s="124"/>
      <c r="OCZ14" s="124"/>
      <c r="ODA14" s="124"/>
      <c r="ODB14" s="124"/>
      <c r="ODC14" s="124"/>
      <c r="ODD14" s="124"/>
      <c r="ODE14" s="124"/>
      <c r="ODF14" s="124"/>
      <c r="ODG14" s="124"/>
      <c r="ODH14" s="124"/>
      <c r="ODI14" s="124"/>
      <c r="ODJ14" s="124"/>
      <c r="ODK14" s="124"/>
      <c r="ODL14" s="124"/>
      <c r="ODM14" s="124"/>
      <c r="ODN14" s="124"/>
      <c r="ODO14" s="124"/>
      <c r="ODP14" s="124"/>
      <c r="ODQ14" s="124"/>
      <c r="ODR14" s="124"/>
      <c r="ODS14" s="124"/>
      <c r="ODT14" s="124"/>
      <c r="ODU14" s="124"/>
      <c r="ODV14" s="124"/>
      <c r="ODW14" s="124"/>
      <c r="ODX14" s="124"/>
      <c r="ODY14" s="124"/>
      <c r="ODZ14" s="124"/>
      <c r="OEA14" s="124"/>
      <c r="OEB14" s="124"/>
      <c r="OEC14" s="124"/>
      <c r="OED14" s="124"/>
      <c r="OEE14" s="124"/>
      <c r="OEF14" s="124"/>
      <c r="OEG14" s="124"/>
      <c r="OEH14" s="124"/>
      <c r="OEI14" s="124"/>
      <c r="OEJ14" s="124"/>
      <c r="OEK14" s="124"/>
      <c r="OEL14" s="124"/>
      <c r="OEM14" s="124"/>
      <c r="OEN14" s="124"/>
      <c r="OEO14" s="124"/>
      <c r="OEP14" s="124"/>
      <c r="OEQ14" s="124"/>
      <c r="OER14" s="124"/>
      <c r="OES14" s="124"/>
      <c r="OET14" s="124"/>
      <c r="OEU14" s="124"/>
      <c r="OEV14" s="124"/>
      <c r="OEW14" s="124"/>
      <c r="OEX14" s="124"/>
      <c r="OEY14" s="124"/>
      <c r="OEZ14" s="124"/>
      <c r="OFA14" s="124"/>
      <c r="OFB14" s="124"/>
      <c r="OFC14" s="124"/>
      <c r="OFD14" s="124"/>
      <c r="OFE14" s="124"/>
      <c r="OFF14" s="124"/>
      <c r="OFG14" s="124"/>
      <c r="OFH14" s="124"/>
      <c r="OFI14" s="124"/>
      <c r="OFJ14" s="124"/>
      <c r="OFK14" s="124"/>
      <c r="OFL14" s="124"/>
      <c r="OFM14" s="124"/>
      <c r="OFN14" s="124"/>
      <c r="OFO14" s="124"/>
      <c r="OFP14" s="124"/>
      <c r="OFQ14" s="124"/>
      <c r="OFR14" s="124"/>
      <c r="OFS14" s="124"/>
      <c r="OFT14" s="124"/>
      <c r="OFU14" s="124"/>
      <c r="OFV14" s="124"/>
      <c r="OFW14" s="124"/>
      <c r="OFX14" s="124"/>
      <c r="OFY14" s="124"/>
      <c r="OFZ14" s="124"/>
      <c r="OGA14" s="124"/>
      <c r="OGB14" s="124"/>
      <c r="OGC14" s="124"/>
      <c r="OGD14" s="124"/>
      <c r="OGE14" s="124"/>
      <c r="OGF14" s="124"/>
      <c r="OGG14" s="124"/>
      <c r="OGH14" s="124"/>
      <c r="OGI14" s="124"/>
      <c r="OGJ14" s="124"/>
      <c r="OGK14" s="124"/>
      <c r="OGL14" s="124"/>
      <c r="OGM14" s="124"/>
      <c r="OGN14" s="124"/>
      <c r="OGO14" s="124"/>
      <c r="OGP14" s="124"/>
      <c r="OGQ14" s="124"/>
      <c r="OGR14" s="124"/>
      <c r="OGS14" s="124"/>
      <c r="OGT14" s="124"/>
      <c r="OGU14" s="124"/>
      <c r="OGV14" s="124"/>
      <c r="OGW14" s="124"/>
      <c r="OGX14" s="124"/>
      <c r="OGY14" s="124"/>
      <c r="OGZ14" s="124"/>
      <c r="OHA14" s="124"/>
      <c r="OHB14" s="124"/>
      <c r="OHC14" s="124"/>
      <c r="OHD14" s="124"/>
      <c r="OHE14" s="124"/>
      <c r="OHF14" s="124"/>
      <c r="OHG14" s="124"/>
      <c r="OHH14" s="124"/>
      <c r="OHI14" s="124"/>
      <c r="OHJ14" s="124"/>
      <c r="OHK14" s="124"/>
      <c r="OHL14" s="124"/>
      <c r="OHM14" s="124"/>
      <c r="OHN14" s="124"/>
      <c r="OHO14" s="124"/>
      <c r="OHP14" s="124"/>
      <c r="OHQ14" s="124"/>
      <c r="OHR14" s="124"/>
      <c r="OHS14" s="124"/>
      <c r="OHT14" s="124"/>
      <c r="OHU14" s="124"/>
      <c r="OHV14" s="124"/>
      <c r="OHW14" s="124"/>
      <c r="OHX14" s="124"/>
      <c r="OHY14" s="124"/>
      <c r="OHZ14" s="124"/>
      <c r="OIA14" s="124"/>
      <c r="OIB14" s="124"/>
      <c r="OIC14" s="124"/>
      <c r="OID14" s="124"/>
      <c r="OIE14" s="124"/>
      <c r="OIF14" s="124"/>
      <c r="OIG14" s="124"/>
      <c r="OIH14" s="124"/>
      <c r="OII14" s="124"/>
      <c r="OIJ14" s="124"/>
      <c r="OIK14" s="124"/>
      <c r="OIL14" s="124"/>
      <c r="OIM14" s="124"/>
      <c r="OIN14" s="124"/>
      <c r="OIO14" s="124"/>
      <c r="OIP14" s="124"/>
      <c r="OIQ14" s="124"/>
      <c r="OIR14" s="124"/>
      <c r="OIS14" s="124"/>
      <c r="OIT14" s="124"/>
      <c r="OIU14" s="124"/>
      <c r="OIV14" s="124"/>
      <c r="OIW14" s="124"/>
      <c r="OIX14" s="124"/>
      <c r="OIY14" s="124"/>
      <c r="OIZ14" s="124"/>
      <c r="OJA14" s="124"/>
      <c r="OJB14" s="124"/>
      <c r="OJC14" s="124"/>
      <c r="OJD14" s="124"/>
      <c r="OJE14" s="124"/>
      <c r="OJF14" s="124"/>
      <c r="OJG14" s="124"/>
      <c r="OJH14" s="124"/>
      <c r="OJI14" s="124"/>
      <c r="OJJ14" s="124"/>
      <c r="OJK14" s="124"/>
      <c r="OJL14" s="124"/>
      <c r="OJM14" s="124"/>
      <c r="OJN14" s="124"/>
      <c r="OJO14" s="124"/>
      <c r="OJP14" s="124"/>
      <c r="OJQ14" s="124"/>
      <c r="OJR14" s="124"/>
      <c r="OJS14" s="124"/>
      <c r="OJT14" s="124"/>
      <c r="OJU14" s="124"/>
      <c r="OJV14" s="124"/>
      <c r="OJW14" s="124"/>
      <c r="OJX14" s="124"/>
      <c r="OJY14" s="124"/>
      <c r="OJZ14" s="124"/>
      <c r="OKA14" s="124"/>
      <c r="OKB14" s="124"/>
      <c r="OKC14" s="124"/>
      <c r="OKD14" s="124"/>
      <c r="OKE14" s="124"/>
      <c r="OKF14" s="124"/>
      <c r="OKG14" s="124"/>
      <c r="OKH14" s="124"/>
      <c r="OKI14" s="124"/>
      <c r="OKJ14" s="124"/>
      <c r="OKK14" s="124"/>
      <c r="OKL14" s="124"/>
      <c r="OKM14" s="124"/>
      <c r="OKN14" s="124"/>
      <c r="OKO14" s="124"/>
      <c r="OKP14" s="124"/>
      <c r="OKQ14" s="124"/>
      <c r="OKR14" s="124"/>
      <c r="OKS14" s="124"/>
      <c r="OKT14" s="124"/>
      <c r="OKU14" s="124"/>
      <c r="OKV14" s="124"/>
      <c r="OKW14" s="124"/>
      <c r="OKX14" s="124"/>
      <c r="OKY14" s="124"/>
      <c r="OKZ14" s="124"/>
      <c r="OLA14" s="124"/>
      <c r="OLB14" s="124"/>
      <c r="OLC14" s="124"/>
      <c r="OLD14" s="124"/>
      <c r="OLE14" s="124"/>
      <c r="OLF14" s="124"/>
      <c r="OLG14" s="124"/>
      <c r="OLH14" s="124"/>
      <c r="OLI14" s="124"/>
      <c r="OLJ14" s="124"/>
      <c r="OLK14" s="124"/>
      <c r="OLL14" s="124"/>
      <c r="OLM14" s="124"/>
      <c r="OLN14" s="124"/>
      <c r="OLO14" s="124"/>
      <c r="OLP14" s="124"/>
      <c r="OLQ14" s="124"/>
      <c r="OLR14" s="124"/>
      <c r="OLS14" s="124"/>
      <c r="OLT14" s="124"/>
      <c r="OLU14" s="124"/>
      <c r="OLV14" s="124"/>
      <c r="OLW14" s="124"/>
      <c r="OLX14" s="124"/>
      <c r="OLY14" s="124"/>
      <c r="OLZ14" s="124"/>
      <c r="OMA14" s="124"/>
      <c r="OMB14" s="124"/>
      <c r="OMC14" s="124"/>
      <c r="OMD14" s="124"/>
      <c r="OME14" s="124"/>
      <c r="OMF14" s="124"/>
      <c r="OMG14" s="124"/>
      <c r="OMH14" s="124"/>
      <c r="OMI14" s="124"/>
      <c r="OMJ14" s="124"/>
      <c r="OMK14" s="124"/>
      <c r="OML14" s="124"/>
      <c r="OMM14" s="124"/>
      <c r="OMN14" s="124"/>
      <c r="OMO14" s="124"/>
      <c r="OMP14" s="124"/>
      <c r="OMQ14" s="124"/>
      <c r="OMR14" s="124"/>
      <c r="OMS14" s="124"/>
      <c r="OMT14" s="124"/>
      <c r="OMU14" s="124"/>
      <c r="OMV14" s="124"/>
      <c r="OMW14" s="124"/>
      <c r="OMX14" s="124"/>
      <c r="OMY14" s="124"/>
      <c r="OMZ14" s="124"/>
      <c r="ONA14" s="124"/>
      <c r="ONB14" s="124"/>
      <c r="ONC14" s="124"/>
      <c r="OND14" s="124"/>
      <c r="ONE14" s="124"/>
      <c r="ONF14" s="124"/>
      <c r="ONG14" s="124"/>
      <c r="ONH14" s="124"/>
      <c r="ONI14" s="124"/>
      <c r="ONJ14" s="124"/>
      <c r="ONK14" s="124"/>
      <c r="ONL14" s="124"/>
      <c r="ONM14" s="124"/>
      <c r="ONN14" s="124"/>
      <c r="ONO14" s="124"/>
      <c r="ONP14" s="124"/>
      <c r="ONQ14" s="124"/>
      <c r="ONR14" s="124"/>
      <c r="ONS14" s="124"/>
      <c r="ONT14" s="124"/>
      <c r="ONU14" s="124"/>
      <c r="ONV14" s="124"/>
      <c r="ONW14" s="124"/>
      <c r="ONX14" s="124"/>
      <c r="ONY14" s="124"/>
      <c r="ONZ14" s="124"/>
      <c r="OOA14" s="124"/>
      <c r="OOB14" s="124"/>
      <c r="OOC14" s="124"/>
      <c r="OOD14" s="124"/>
      <c r="OOE14" s="124"/>
      <c r="OOF14" s="124"/>
      <c r="OOG14" s="124"/>
      <c r="OOH14" s="124"/>
      <c r="OOI14" s="124"/>
      <c r="OOJ14" s="124"/>
      <c r="OOK14" s="124"/>
      <c r="OOL14" s="124"/>
      <c r="OOM14" s="124"/>
      <c r="OON14" s="124"/>
      <c r="OOO14" s="124"/>
      <c r="OOP14" s="124"/>
      <c r="OOQ14" s="124"/>
      <c r="OOR14" s="124"/>
      <c r="OOS14" s="124"/>
      <c r="OOT14" s="124"/>
      <c r="OOU14" s="124"/>
      <c r="OOV14" s="124"/>
      <c r="OOW14" s="124"/>
      <c r="OOX14" s="124"/>
      <c r="OOY14" s="124"/>
      <c r="OOZ14" s="124"/>
      <c r="OPA14" s="124"/>
      <c r="OPB14" s="124"/>
      <c r="OPC14" s="124"/>
      <c r="OPD14" s="124"/>
      <c r="OPE14" s="124"/>
      <c r="OPF14" s="124"/>
      <c r="OPG14" s="124"/>
      <c r="OPH14" s="124"/>
      <c r="OPI14" s="124"/>
      <c r="OPJ14" s="124"/>
      <c r="OPK14" s="124"/>
      <c r="OPL14" s="124"/>
      <c r="OPM14" s="124"/>
      <c r="OPN14" s="124"/>
      <c r="OPO14" s="124"/>
      <c r="OPP14" s="124"/>
      <c r="OPQ14" s="124"/>
      <c r="OPR14" s="124"/>
      <c r="OPS14" s="124"/>
      <c r="OPT14" s="124"/>
      <c r="OPU14" s="124"/>
      <c r="OPV14" s="124"/>
      <c r="OPW14" s="124"/>
      <c r="OPX14" s="124"/>
      <c r="OPY14" s="124"/>
      <c r="OPZ14" s="124"/>
      <c r="OQA14" s="124"/>
      <c r="OQB14" s="124"/>
      <c r="OQC14" s="124"/>
      <c r="OQD14" s="124"/>
      <c r="OQE14" s="124"/>
      <c r="OQF14" s="124"/>
      <c r="OQG14" s="124"/>
      <c r="OQH14" s="124"/>
      <c r="OQI14" s="124"/>
      <c r="OQJ14" s="124"/>
      <c r="OQK14" s="124"/>
      <c r="OQL14" s="124"/>
      <c r="OQM14" s="124"/>
      <c r="OQN14" s="124"/>
      <c r="OQO14" s="124"/>
      <c r="OQP14" s="124"/>
      <c r="OQQ14" s="124"/>
      <c r="OQR14" s="124"/>
      <c r="OQS14" s="124"/>
      <c r="OQT14" s="124"/>
      <c r="OQU14" s="124"/>
      <c r="OQV14" s="124"/>
      <c r="OQW14" s="124"/>
      <c r="OQX14" s="124"/>
      <c r="OQY14" s="124"/>
      <c r="OQZ14" s="124"/>
      <c r="ORA14" s="124"/>
      <c r="ORB14" s="124"/>
      <c r="ORC14" s="124"/>
      <c r="ORD14" s="124"/>
      <c r="ORE14" s="124"/>
      <c r="ORF14" s="124"/>
      <c r="ORG14" s="124"/>
      <c r="ORH14" s="124"/>
      <c r="ORI14" s="124"/>
      <c r="ORJ14" s="124"/>
      <c r="ORK14" s="124"/>
      <c r="ORL14" s="124"/>
      <c r="ORM14" s="124"/>
      <c r="ORN14" s="124"/>
      <c r="ORO14" s="124"/>
      <c r="ORP14" s="124"/>
      <c r="ORQ14" s="124"/>
      <c r="ORR14" s="124"/>
      <c r="ORS14" s="124"/>
      <c r="ORT14" s="124"/>
      <c r="ORU14" s="124"/>
      <c r="ORV14" s="124"/>
      <c r="ORW14" s="124"/>
      <c r="ORX14" s="124"/>
      <c r="ORY14" s="124"/>
      <c r="ORZ14" s="124"/>
      <c r="OSA14" s="124"/>
      <c r="OSB14" s="124"/>
      <c r="OSC14" s="124"/>
      <c r="OSD14" s="124"/>
      <c r="OSE14" s="124"/>
      <c r="OSF14" s="124"/>
      <c r="OSG14" s="124"/>
      <c r="OSH14" s="124"/>
      <c r="OSI14" s="124"/>
      <c r="OSJ14" s="124"/>
      <c r="OSK14" s="124"/>
      <c r="OSL14" s="124"/>
      <c r="OSM14" s="124"/>
      <c r="OSN14" s="124"/>
      <c r="OSO14" s="124"/>
      <c r="OSP14" s="124"/>
      <c r="OSQ14" s="124"/>
      <c r="OSR14" s="124"/>
      <c r="OSS14" s="124"/>
      <c r="OST14" s="124"/>
      <c r="OSU14" s="124"/>
      <c r="OSV14" s="124"/>
      <c r="OSW14" s="124"/>
      <c r="OSX14" s="124"/>
      <c r="OSY14" s="124"/>
      <c r="OSZ14" s="124"/>
      <c r="OTA14" s="124"/>
      <c r="OTB14" s="124"/>
      <c r="OTC14" s="124"/>
      <c r="OTD14" s="124"/>
      <c r="OTE14" s="124"/>
      <c r="OTF14" s="124"/>
      <c r="OTG14" s="124"/>
      <c r="OTH14" s="124"/>
      <c r="OTI14" s="124"/>
      <c r="OTJ14" s="124"/>
      <c r="OTK14" s="124"/>
      <c r="OTL14" s="124"/>
      <c r="OTM14" s="124"/>
      <c r="OTN14" s="124"/>
      <c r="OTO14" s="124"/>
      <c r="OTP14" s="124"/>
      <c r="OTQ14" s="124"/>
      <c r="OTR14" s="124"/>
      <c r="OTS14" s="124"/>
      <c r="OTT14" s="124"/>
      <c r="OTU14" s="124"/>
      <c r="OTV14" s="124"/>
      <c r="OTW14" s="124"/>
      <c r="OTX14" s="124"/>
      <c r="OTY14" s="124"/>
      <c r="OTZ14" s="124"/>
      <c r="OUA14" s="124"/>
      <c r="OUB14" s="124"/>
      <c r="OUC14" s="124"/>
      <c r="OUD14" s="124"/>
      <c r="OUE14" s="124"/>
      <c r="OUF14" s="124"/>
      <c r="OUG14" s="124"/>
      <c r="OUH14" s="124"/>
      <c r="OUI14" s="124"/>
      <c r="OUJ14" s="124"/>
      <c r="OUK14" s="124"/>
      <c r="OUL14" s="124"/>
      <c r="OUM14" s="124"/>
      <c r="OUN14" s="124"/>
      <c r="OUO14" s="124"/>
      <c r="OUP14" s="124"/>
      <c r="OUQ14" s="124"/>
      <c r="OUR14" s="124"/>
      <c r="OUS14" s="124"/>
      <c r="OUT14" s="124"/>
      <c r="OUU14" s="124"/>
      <c r="OUV14" s="124"/>
      <c r="OUW14" s="124"/>
      <c r="OUX14" s="124"/>
      <c r="OUY14" s="124"/>
      <c r="OUZ14" s="124"/>
      <c r="OVA14" s="124"/>
      <c r="OVB14" s="124"/>
      <c r="OVC14" s="124"/>
      <c r="OVD14" s="124"/>
      <c r="OVE14" s="124"/>
      <c r="OVF14" s="124"/>
      <c r="OVG14" s="124"/>
      <c r="OVH14" s="124"/>
      <c r="OVI14" s="124"/>
      <c r="OVJ14" s="124"/>
      <c r="OVK14" s="124"/>
      <c r="OVL14" s="124"/>
      <c r="OVM14" s="124"/>
      <c r="OVN14" s="124"/>
      <c r="OVO14" s="124"/>
      <c r="OVP14" s="124"/>
      <c r="OVQ14" s="124"/>
      <c r="OVR14" s="124"/>
      <c r="OVS14" s="124"/>
      <c r="OVT14" s="124"/>
      <c r="OVU14" s="124"/>
      <c r="OVV14" s="124"/>
      <c r="OVW14" s="124"/>
      <c r="OVX14" s="124"/>
      <c r="OVY14" s="124"/>
      <c r="OVZ14" s="124"/>
      <c r="OWA14" s="124"/>
      <c r="OWB14" s="124"/>
      <c r="OWC14" s="124"/>
      <c r="OWD14" s="124"/>
      <c r="OWE14" s="124"/>
      <c r="OWF14" s="124"/>
      <c r="OWG14" s="124"/>
      <c r="OWH14" s="124"/>
      <c r="OWI14" s="124"/>
      <c r="OWJ14" s="124"/>
      <c r="OWK14" s="124"/>
      <c r="OWL14" s="124"/>
      <c r="OWM14" s="124"/>
      <c r="OWN14" s="124"/>
      <c r="OWO14" s="124"/>
      <c r="OWP14" s="124"/>
      <c r="OWQ14" s="124"/>
      <c r="OWR14" s="124"/>
      <c r="OWS14" s="124"/>
      <c r="OWT14" s="124"/>
      <c r="OWU14" s="124"/>
      <c r="OWV14" s="124"/>
      <c r="OWW14" s="124"/>
      <c r="OWX14" s="124"/>
      <c r="OWY14" s="124"/>
      <c r="OWZ14" s="124"/>
      <c r="OXA14" s="124"/>
      <c r="OXB14" s="124"/>
      <c r="OXC14" s="124"/>
      <c r="OXD14" s="124"/>
      <c r="OXE14" s="124"/>
      <c r="OXF14" s="124"/>
      <c r="OXG14" s="124"/>
      <c r="OXH14" s="124"/>
      <c r="OXI14" s="124"/>
      <c r="OXJ14" s="124"/>
      <c r="OXK14" s="124"/>
      <c r="OXL14" s="124"/>
      <c r="OXM14" s="124"/>
      <c r="OXN14" s="124"/>
      <c r="OXO14" s="124"/>
      <c r="OXP14" s="124"/>
      <c r="OXQ14" s="124"/>
      <c r="OXR14" s="124"/>
      <c r="OXS14" s="124"/>
      <c r="OXT14" s="124"/>
      <c r="OXU14" s="124"/>
      <c r="OXV14" s="124"/>
      <c r="OXW14" s="124"/>
      <c r="OXX14" s="124"/>
      <c r="OXY14" s="124"/>
      <c r="OXZ14" s="124"/>
      <c r="OYA14" s="124"/>
      <c r="OYB14" s="124"/>
      <c r="OYC14" s="124"/>
      <c r="OYD14" s="124"/>
      <c r="OYE14" s="124"/>
      <c r="OYF14" s="124"/>
      <c r="OYG14" s="124"/>
      <c r="OYH14" s="124"/>
      <c r="OYI14" s="124"/>
      <c r="OYJ14" s="124"/>
      <c r="OYK14" s="124"/>
      <c r="OYL14" s="124"/>
      <c r="OYM14" s="124"/>
      <c r="OYN14" s="124"/>
      <c r="OYO14" s="124"/>
      <c r="OYP14" s="124"/>
      <c r="OYQ14" s="124"/>
      <c r="OYR14" s="124"/>
      <c r="OYS14" s="124"/>
      <c r="OYT14" s="124"/>
      <c r="OYU14" s="124"/>
      <c r="OYV14" s="124"/>
      <c r="OYW14" s="124"/>
      <c r="OYX14" s="124"/>
      <c r="OYY14" s="124"/>
      <c r="OYZ14" s="124"/>
      <c r="OZA14" s="124"/>
      <c r="OZB14" s="124"/>
      <c r="OZC14" s="124"/>
      <c r="OZD14" s="124"/>
      <c r="OZE14" s="124"/>
      <c r="OZF14" s="124"/>
      <c r="OZG14" s="124"/>
      <c r="OZH14" s="124"/>
      <c r="OZI14" s="124"/>
      <c r="OZJ14" s="124"/>
      <c r="OZK14" s="124"/>
      <c r="OZL14" s="124"/>
      <c r="OZM14" s="124"/>
      <c r="OZN14" s="124"/>
      <c r="OZO14" s="124"/>
      <c r="OZP14" s="124"/>
      <c r="OZQ14" s="124"/>
      <c r="OZR14" s="124"/>
      <c r="OZS14" s="124"/>
      <c r="OZT14" s="124"/>
      <c r="OZU14" s="124"/>
      <c r="OZV14" s="124"/>
      <c r="OZW14" s="124"/>
      <c r="OZX14" s="124"/>
      <c r="OZY14" s="124"/>
      <c r="OZZ14" s="124"/>
      <c r="PAA14" s="124"/>
      <c r="PAB14" s="124"/>
      <c r="PAC14" s="124"/>
      <c r="PAD14" s="124"/>
      <c r="PAE14" s="124"/>
      <c r="PAF14" s="124"/>
      <c r="PAG14" s="124"/>
      <c r="PAH14" s="124"/>
      <c r="PAI14" s="124"/>
      <c r="PAJ14" s="124"/>
      <c r="PAK14" s="124"/>
      <c r="PAL14" s="124"/>
      <c r="PAM14" s="124"/>
      <c r="PAN14" s="124"/>
      <c r="PAO14" s="124"/>
      <c r="PAP14" s="124"/>
      <c r="PAQ14" s="124"/>
      <c r="PAR14" s="124"/>
      <c r="PAS14" s="124"/>
      <c r="PAT14" s="124"/>
      <c r="PAU14" s="124"/>
      <c r="PAV14" s="124"/>
      <c r="PAW14" s="124"/>
      <c r="PAX14" s="124"/>
      <c r="PAY14" s="124"/>
      <c r="PAZ14" s="124"/>
      <c r="PBA14" s="124"/>
      <c r="PBB14" s="124"/>
      <c r="PBC14" s="124"/>
      <c r="PBD14" s="124"/>
      <c r="PBE14" s="124"/>
      <c r="PBF14" s="124"/>
      <c r="PBG14" s="124"/>
      <c r="PBH14" s="124"/>
      <c r="PBI14" s="124"/>
      <c r="PBJ14" s="124"/>
      <c r="PBK14" s="124"/>
      <c r="PBL14" s="124"/>
      <c r="PBM14" s="124"/>
      <c r="PBN14" s="124"/>
      <c r="PBO14" s="124"/>
      <c r="PBP14" s="124"/>
      <c r="PBQ14" s="124"/>
      <c r="PBR14" s="124"/>
      <c r="PBS14" s="124"/>
      <c r="PBT14" s="124"/>
      <c r="PBU14" s="124"/>
      <c r="PBV14" s="124"/>
      <c r="PBW14" s="124"/>
      <c r="PBX14" s="124"/>
      <c r="PBY14" s="124"/>
      <c r="PBZ14" s="124"/>
      <c r="PCA14" s="124"/>
      <c r="PCB14" s="124"/>
      <c r="PCC14" s="124"/>
      <c r="PCD14" s="124"/>
      <c r="PCE14" s="124"/>
      <c r="PCF14" s="124"/>
      <c r="PCG14" s="124"/>
      <c r="PCH14" s="124"/>
      <c r="PCI14" s="124"/>
      <c r="PCJ14" s="124"/>
      <c r="PCK14" s="124"/>
      <c r="PCL14" s="124"/>
      <c r="PCM14" s="124"/>
      <c r="PCN14" s="124"/>
      <c r="PCO14" s="124"/>
      <c r="PCP14" s="124"/>
      <c r="PCQ14" s="124"/>
      <c r="PCR14" s="124"/>
      <c r="PCS14" s="124"/>
      <c r="PCT14" s="124"/>
      <c r="PCU14" s="124"/>
      <c r="PCV14" s="124"/>
      <c r="PCW14" s="124"/>
      <c r="PCX14" s="124"/>
      <c r="PCY14" s="124"/>
      <c r="PCZ14" s="124"/>
      <c r="PDA14" s="124"/>
      <c r="PDB14" s="124"/>
      <c r="PDC14" s="124"/>
      <c r="PDD14" s="124"/>
      <c r="PDE14" s="124"/>
      <c r="PDF14" s="124"/>
      <c r="PDG14" s="124"/>
      <c r="PDH14" s="124"/>
      <c r="PDI14" s="124"/>
      <c r="PDJ14" s="124"/>
      <c r="PDK14" s="124"/>
      <c r="PDL14" s="124"/>
      <c r="PDM14" s="124"/>
      <c r="PDN14" s="124"/>
      <c r="PDO14" s="124"/>
      <c r="PDP14" s="124"/>
      <c r="PDQ14" s="124"/>
      <c r="PDR14" s="124"/>
      <c r="PDS14" s="124"/>
      <c r="PDT14" s="124"/>
      <c r="PDU14" s="124"/>
      <c r="PDV14" s="124"/>
      <c r="PDW14" s="124"/>
      <c r="PDX14" s="124"/>
      <c r="PDY14" s="124"/>
      <c r="PDZ14" s="124"/>
      <c r="PEA14" s="124"/>
      <c r="PEB14" s="124"/>
      <c r="PEC14" s="124"/>
      <c r="PED14" s="124"/>
      <c r="PEE14" s="124"/>
      <c r="PEF14" s="124"/>
      <c r="PEG14" s="124"/>
      <c r="PEH14" s="124"/>
      <c r="PEI14" s="124"/>
      <c r="PEJ14" s="124"/>
      <c r="PEK14" s="124"/>
      <c r="PEL14" s="124"/>
      <c r="PEM14" s="124"/>
      <c r="PEN14" s="124"/>
      <c r="PEO14" s="124"/>
      <c r="PEP14" s="124"/>
      <c r="PEQ14" s="124"/>
      <c r="PER14" s="124"/>
      <c r="PES14" s="124"/>
      <c r="PET14" s="124"/>
      <c r="PEU14" s="124"/>
      <c r="PEV14" s="124"/>
      <c r="PEW14" s="124"/>
      <c r="PEX14" s="124"/>
      <c r="PEY14" s="124"/>
      <c r="PEZ14" s="124"/>
      <c r="PFA14" s="124"/>
      <c r="PFB14" s="124"/>
      <c r="PFC14" s="124"/>
      <c r="PFD14" s="124"/>
      <c r="PFE14" s="124"/>
      <c r="PFF14" s="124"/>
      <c r="PFG14" s="124"/>
      <c r="PFH14" s="124"/>
      <c r="PFI14" s="124"/>
      <c r="PFJ14" s="124"/>
      <c r="PFK14" s="124"/>
      <c r="PFL14" s="124"/>
      <c r="PFM14" s="124"/>
      <c r="PFN14" s="124"/>
      <c r="PFO14" s="124"/>
      <c r="PFP14" s="124"/>
      <c r="PFQ14" s="124"/>
      <c r="PFR14" s="124"/>
      <c r="PFS14" s="124"/>
      <c r="PFT14" s="124"/>
      <c r="PFU14" s="124"/>
      <c r="PFV14" s="124"/>
      <c r="PFW14" s="124"/>
      <c r="PFX14" s="124"/>
      <c r="PFY14" s="124"/>
      <c r="PFZ14" s="124"/>
      <c r="PGA14" s="124"/>
      <c r="PGB14" s="124"/>
      <c r="PGC14" s="124"/>
      <c r="PGD14" s="124"/>
      <c r="PGE14" s="124"/>
      <c r="PGF14" s="124"/>
      <c r="PGG14" s="124"/>
      <c r="PGH14" s="124"/>
      <c r="PGI14" s="124"/>
      <c r="PGJ14" s="124"/>
      <c r="PGK14" s="124"/>
      <c r="PGL14" s="124"/>
      <c r="PGM14" s="124"/>
      <c r="PGN14" s="124"/>
      <c r="PGO14" s="124"/>
      <c r="PGP14" s="124"/>
      <c r="PGQ14" s="124"/>
      <c r="PGR14" s="124"/>
      <c r="PGS14" s="124"/>
      <c r="PGT14" s="124"/>
      <c r="PGU14" s="124"/>
      <c r="PGV14" s="124"/>
      <c r="PGW14" s="124"/>
      <c r="PGX14" s="124"/>
      <c r="PGY14" s="124"/>
      <c r="PGZ14" s="124"/>
      <c r="PHA14" s="124"/>
      <c r="PHB14" s="124"/>
      <c r="PHC14" s="124"/>
      <c r="PHD14" s="124"/>
      <c r="PHE14" s="124"/>
      <c r="PHF14" s="124"/>
      <c r="PHG14" s="124"/>
      <c r="PHH14" s="124"/>
      <c r="PHI14" s="124"/>
      <c r="PHJ14" s="124"/>
      <c r="PHK14" s="124"/>
      <c r="PHL14" s="124"/>
      <c r="PHM14" s="124"/>
      <c r="PHN14" s="124"/>
      <c r="PHO14" s="124"/>
      <c r="PHP14" s="124"/>
      <c r="PHQ14" s="124"/>
      <c r="PHR14" s="124"/>
      <c r="PHS14" s="124"/>
      <c r="PHT14" s="124"/>
      <c r="PHU14" s="124"/>
      <c r="PHV14" s="124"/>
      <c r="PHW14" s="124"/>
      <c r="PHX14" s="124"/>
      <c r="PHY14" s="124"/>
      <c r="PHZ14" s="124"/>
      <c r="PIA14" s="124"/>
      <c r="PIB14" s="124"/>
      <c r="PIC14" s="124"/>
      <c r="PID14" s="124"/>
      <c r="PIE14" s="124"/>
      <c r="PIF14" s="124"/>
      <c r="PIG14" s="124"/>
      <c r="PIH14" s="124"/>
      <c r="PII14" s="124"/>
      <c r="PIJ14" s="124"/>
      <c r="PIK14" s="124"/>
      <c r="PIL14" s="124"/>
      <c r="PIM14" s="124"/>
      <c r="PIN14" s="124"/>
      <c r="PIO14" s="124"/>
      <c r="PIP14" s="124"/>
      <c r="PIQ14" s="124"/>
      <c r="PIR14" s="124"/>
      <c r="PIS14" s="124"/>
      <c r="PIT14" s="124"/>
      <c r="PIU14" s="124"/>
      <c r="PIV14" s="124"/>
      <c r="PIW14" s="124"/>
      <c r="PIX14" s="124"/>
      <c r="PIY14" s="124"/>
      <c r="PIZ14" s="124"/>
      <c r="PJA14" s="124"/>
      <c r="PJB14" s="124"/>
      <c r="PJC14" s="124"/>
      <c r="PJD14" s="124"/>
      <c r="PJE14" s="124"/>
      <c r="PJF14" s="124"/>
      <c r="PJG14" s="124"/>
      <c r="PJH14" s="124"/>
      <c r="PJI14" s="124"/>
      <c r="PJJ14" s="124"/>
      <c r="PJK14" s="124"/>
      <c r="PJL14" s="124"/>
      <c r="PJM14" s="124"/>
      <c r="PJN14" s="124"/>
      <c r="PJO14" s="124"/>
      <c r="PJP14" s="124"/>
      <c r="PJQ14" s="124"/>
      <c r="PJR14" s="124"/>
      <c r="PJS14" s="124"/>
      <c r="PJT14" s="124"/>
      <c r="PJU14" s="124"/>
      <c r="PJV14" s="124"/>
      <c r="PJW14" s="124"/>
      <c r="PJX14" s="124"/>
      <c r="PJY14" s="124"/>
      <c r="PJZ14" s="124"/>
      <c r="PKA14" s="124"/>
      <c r="PKB14" s="124"/>
      <c r="PKC14" s="124"/>
      <c r="PKD14" s="124"/>
      <c r="PKE14" s="124"/>
      <c r="PKF14" s="124"/>
      <c r="PKG14" s="124"/>
      <c r="PKH14" s="124"/>
      <c r="PKI14" s="124"/>
      <c r="PKJ14" s="124"/>
      <c r="PKK14" s="124"/>
      <c r="PKL14" s="124"/>
      <c r="PKM14" s="124"/>
      <c r="PKN14" s="124"/>
      <c r="PKO14" s="124"/>
      <c r="PKP14" s="124"/>
      <c r="PKQ14" s="124"/>
      <c r="PKR14" s="124"/>
      <c r="PKS14" s="124"/>
      <c r="PKT14" s="124"/>
      <c r="PKU14" s="124"/>
      <c r="PKV14" s="124"/>
      <c r="PKW14" s="124"/>
      <c r="PKX14" s="124"/>
      <c r="PKY14" s="124"/>
      <c r="PKZ14" s="124"/>
      <c r="PLA14" s="124"/>
      <c r="PLB14" s="124"/>
      <c r="PLC14" s="124"/>
      <c r="PLD14" s="124"/>
      <c r="PLE14" s="124"/>
      <c r="PLF14" s="124"/>
      <c r="PLG14" s="124"/>
      <c r="PLH14" s="124"/>
      <c r="PLI14" s="124"/>
      <c r="PLJ14" s="124"/>
      <c r="PLK14" s="124"/>
      <c r="PLL14" s="124"/>
      <c r="PLM14" s="124"/>
      <c r="PLN14" s="124"/>
      <c r="PLO14" s="124"/>
      <c r="PLP14" s="124"/>
      <c r="PLQ14" s="124"/>
      <c r="PLR14" s="124"/>
      <c r="PLS14" s="124"/>
      <c r="PLT14" s="124"/>
      <c r="PLU14" s="124"/>
      <c r="PLV14" s="124"/>
      <c r="PLW14" s="124"/>
      <c r="PLX14" s="124"/>
      <c r="PLY14" s="124"/>
      <c r="PLZ14" s="124"/>
      <c r="PMA14" s="124"/>
      <c r="PMB14" s="124"/>
      <c r="PMC14" s="124"/>
      <c r="PMD14" s="124"/>
      <c r="PME14" s="124"/>
      <c r="PMF14" s="124"/>
      <c r="PMG14" s="124"/>
      <c r="PMH14" s="124"/>
      <c r="PMI14" s="124"/>
      <c r="PMJ14" s="124"/>
      <c r="PMK14" s="124"/>
      <c r="PML14" s="124"/>
      <c r="PMM14" s="124"/>
      <c r="PMN14" s="124"/>
      <c r="PMO14" s="124"/>
      <c r="PMP14" s="124"/>
      <c r="PMQ14" s="124"/>
      <c r="PMR14" s="124"/>
      <c r="PMS14" s="124"/>
      <c r="PMT14" s="124"/>
      <c r="PMU14" s="124"/>
      <c r="PMV14" s="124"/>
      <c r="PMW14" s="124"/>
      <c r="PMX14" s="124"/>
      <c r="PMY14" s="124"/>
      <c r="PMZ14" s="124"/>
      <c r="PNA14" s="124"/>
      <c r="PNB14" s="124"/>
      <c r="PNC14" s="124"/>
      <c r="PND14" s="124"/>
      <c r="PNE14" s="124"/>
      <c r="PNF14" s="124"/>
      <c r="PNG14" s="124"/>
      <c r="PNH14" s="124"/>
      <c r="PNI14" s="124"/>
      <c r="PNJ14" s="124"/>
      <c r="PNK14" s="124"/>
      <c r="PNL14" s="124"/>
      <c r="PNM14" s="124"/>
      <c r="PNN14" s="124"/>
      <c r="PNO14" s="124"/>
      <c r="PNP14" s="124"/>
      <c r="PNQ14" s="124"/>
      <c r="PNR14" s="124"/>
      <c r="PNS14" s="124"/>
      <c r="PNT14" s="124"/>
      <c r="PNU14" s="124"/>
      <c r="PNV14" s="124"/>
      <c r="PNW14" s="124"/>
      <c r="PNX14" s="124"/>
      <c r="PNY14" s="124"/>
      <c r="PNZ14" s="124"/>
      <c r="POA14" s="124"/>
      <c r="POB14" s="124"/>
      <c r="POC14" s="124"/>
      <c r="POD14" s="124"/>
      <c r="POE14" s="124"/>
      <c r="POF14" s="124"/>
      <c r="POG14" s="124"/>
      <c r="POH14" s="124"/>
      <c r="POI14" s="124"/>
      <c r="POJ14" s="124"/>
      <c r="POK14" s="124"/>
      <c r="POL14" s="124"/>
      <c r="POM14" s="124"/>
      <c r="PON14" s="124"/>
      <c r="POO14" s="124"/>
      <c r="POP14" s="124"/>
      <c r="POQ14" s="124"/>
      <c r="POR14" s="124"/>
      <c r="POS14" s="124"/>
      <c r="POT14" s="124"/>
      <c r="POU14" s="124"/>
      <c r="POV14" s="124"/>
      <c r="POW14" s="124"/>
      <c r="POX14" s="124"/>
      <c r="POY14" s="124"/>
      <c r="POZ14" s="124"/>
      <c r="PPA14" s="124"/>
      <c r="PPB14" s="124"/>
      <c r="PPC14" s="124"/>
      <c r="PPD14" s="124"/>
      <c r="PPE14" s="124"/>
      <c r="PPF14" s="124"/>
      <c r="PPG14" s="124"/>
      <c r="PPH14" s="124"/>
      <c r="PPI14" s="124"/>
      <c r="PPJ14" s="124"/>
      <c r="PPK14" s="124"/>
      <c r="PPL14" s="124"/>
      <c r="PPM14" s="124"/>
      <c r="PPN14" s="124"/>
      <c r="PPO14" s="124"/>
      <c r="PPP14" s="124"/>
      <c r="PPQ14" s="124"/>
      <c r="PPR14" s="124"/>
      <c r="PPS14" s="124"/>
      <c r="PPT14" s="124"/>
      <c r="PPU14" s="124"/>
      <c r="PPV14" s="124"/>
      <c r="PPW14" s="124"/>
      <c r="PPX14" s="124"/>
      <c r="PPY14" s="124"/>
      <c r="PPZ14" s="124"/>
      <c r="PQA14" s="124"/>
      <c r="PQB14" s="124"/>
      <c r="PQC14" s="124"/>
      <c r="PQD14" s="124"/>
      <c r="PQE14" s="124"/>
      <c r="PQF14" s="124"/>
      <c r="PQG14" s="124"/>
      <c r="PQH14" s="124"/>
      <c r="PQI14" s="124"/>
      <c r="PQJ14" s="124"/>
      <c r="PQK14" s="124"/>
      <c r="PQL14" s="124"/>
      <c r="PQM14" s="124"/>
      <c r="PQN14" s="124"/>
      <c r="PQO14" s="124"/>
      <c r="PQP14" s="124"/>
      <c r="PQQ14" s="124"/>
      <c r="PQR14" s="124"/>
      <c r="PQS14" s="124"/>
      <c r="PQT14" s="124"/>
      <c r="PQU14" s="124"/>
      <c r="PQV14" s="124"/>
      <c r="PQW14" s="124"/>
      <c r="PQX14" s="124"/>
      <c r="PQY14" s="124"/>
      <c r="PQZ14" s="124"/>
      <c r="PRA14" s="124"/>
      <c r="PRB14" s="124"/>
      <c r="PRC14" s="124"/>
      <c r="PRD14" s="124"/>
      <c r="PRE14" s="124"/>
      <c r="PRF14" s="124"/>
      <c r="PRG14" s="124"/>
      <c r="PRH14" s="124"/>
      <c r="PRI14" s="124"/>
      <c r="PRJ14" s="124"/>
      <c r="PRK14" s="124"/>
      <c r="PRL14" s="124"/>
      <c r="PRM14" s="124"/>
      <c r="PRN14" s="124"/>
      <c r="PRO14" s="124"/>
      <c r="PRP14" s="124"/>
      <c r="PRQ14" s="124"/>
      <c r="PRR14" s="124"/>
      <c r="PRS14" s="124"/>
      <c r="PRT14" s="124"/>
      <c r="PRU14" s="124"/>
      <c r="PRV14" s="124"/>
      <c r="PRW14" s="124"/>
      <c r="PRX14" s="124"/>
      <c r="PRY14" s="124"/>
      <c r="PRZ14" s="124"/>
      <c r="PSA14" s="124"/>
      <c r="PSB14" s="124"/>
      <c r="PSC14" s="124"/>
      <c r="PSD14" s="124"/>
      <c r="PSE14" s="124"/>
      <c r="PSF14" s="124"/>
      <c r="PSG14" s="124"/>
      <c r="PSH14" s="124"/>
      <c r="PSI14" s="124"/>
      <c r="PSJ14" s="124"/>
      <c r="PSK14" s="124"/>
      <c r="PSL14" s="124"/>
      <c r="PSM14" s="124"/>
      <c r="PSN14" s="124"/>
      <c r="PSO14" s="124"/>
      <c r="PSP14" s="124"/>
      <c r="PSQ14" s="124"/>
      <c r="PSR14" s="124"/>
      <c r="PSS14" s="124"/>
      <c r="PST14" s="124"/>
      <c r="PSU14" s="124"/>
      <c r="PSV14" s="124"/>
      <c r="PSW14" s="124"/>
      <c r="PSX14" s="124"/>
      <c r="PSY14" s="124"/>
      <c r="PSZ14" s="124"/>
      <c r="PTA14" s="124"/>
      <c r="PTB14" s="124"/>
      <c r="PTC14" s="124"/>
      <c r="PTD14" s="124"/>
      <c r="PTE14" s="124"/>
      <c r="PTF14" s="124"/>
      <c r="PTG14" s="124"/>
      <c r="PTH14" s="124"/>
      <c r="PTI14" s="124"/>
      <c r="PTJ14" s="124"/>
      <c r="PTK14" s="124"/>
      <c r="PTL14" s="124"/>
      <c r="PTM14" s="124"/>
      <c r="PTN14" s="124"/>
      <c r="PTO14" s="124"/>
      <c r="PTP14" s="124"/>
      <c r="PTQ14" s="124"/>
      <c r="PTR14" s="124"/>
      <c r="PTS14" s="124"/>
      <c r="PTT14" s="124"/>
      <c r="PTU14" s="124"/>
      <c r="PTV14" s="124"/>
      <c r="PTW14" s="124"/>
      <c r="PTX14" s="124"/>
      <c r="PTY14" s="124"/>
      <c r="PTZ14" s="124"/>
      <c r="PUA14" s="124"/>
      <c r="PUB14" s="124"/>
      <c r="PUC14" s="124"/>
      <c r="PUD14" s="124"/>
      <c r="PUE14" s="124"/>
      <c r="PUF14" s="124"/>
      <c r="PUG14" s="124"/>
      <c r="PUH14" s="124"/>
      <c r="PUI14" s="124"/>
      <c r="PUJ14" s="124"/>
      <c r="PUK14" s="124"/>
      <c r="PUL14" s="124"/>
      <c r="PUM14" s="124"/>
      <c r="PUN14" s="124"/>
      <c r="PUO14" s="124"/>
      <c r="PUP14" s="124"/>
      <c r="PUQ14" s="124"/>
      <c r="PUR14" s="124"/>
      <c r="PUS14" s="124"/>
      <c r="PUT14" s="124"/>
      <c r="PUU14" s="124"/>
      <c r="PUV14" s="124"/>
      <c r="PUW14" s="124"/>
      <c r="PUX14" s="124"/>
      <c r="PUY14" s="124"/>
      <c r="PUZ14" s="124"/>
      <c r="PVA14" s="124"/>
      <c r="PVB14" s="124"/>
      <c r="PVC14" s="124"/>
      <c r="PVD14" s="124"/>
      <c r="PVE14" s="124"/>
      <c r="PVF14" s="124"/>
      <c r="PVG14" s="124"/>
      <c r="PVH14" s="124"/>
      <c r="PVI14" s="124"/>
      <c r="PVJ14" s="124"/>
      <c r="PVK14" s="124"/>
      <c r="PVL14" s="124"/>
      <c r="PVM14" s="124"/>
      <c r="PVN14" s="124"/>
      <c r="PVO14" s="124"/>
      <c r="PVP14" s="124"/>
      <c r="PVQ14" s="124"/>
      <c r="PVR14" s="124"/>
      <c r="PVS14" s="124"/>
      <c r="PVT14" s="124"/>
      <c r="PVU14" s="124"/>
      <c r="PVV14" s="124"/>
      <c r="PVW14" s="124"/>
      <c r="PVX14" s="124"/>
      <c r="PVY14" s="124"/>
      <c r="PVZ14" s="124"/>
      <c r="PWA14" s="124"/>
      <c r="PWB14" s="124"/>
      <c r="PWC14" s="124"/>
      <c r="PWD14" s="124"/>
      <c r="PWE14" s="124"/>
      <c r="PWF14" s="124"/>
      <c r="PWG14" s="124"/>
      <c r="PWH14" s="124"/>
      <c r="PWI14" s="124"/>
      <c r="PWJ14" s="124"/>
      <c r="PWK14" s="124"/>
      <c r="PWL14" s="124"/>
      <c r="PWM14" s="124"/>
      <c r="PWN14" s="124"/>
      <c r="PWO14" s="124"/>
      <c r="PWP14" s="124"/>
      <c r="PWQ14" s="124"/>
      <c r="PWR14" s="124"/>
      <c r="PWS14" s="124"/>
      <c r="PWT14" s="124"/>
      <c r="PWU14" s="124"/>
      <c r="PWV14" s="124"/>
      <c r="PWW14" s="124"/>
      <c r="PWX14" s="124"/>
      <c r="PWY14" s="124"/>
      <c r="PWZ14" s="124"/>
      <c r="PXA14" s="124"/>
      <c r="PXB14" s="124"/>
      <c r="PXC14" s="124"/>
      <c r="PXD14" s="124"/>
      <c r="PXE14" s="124"/>
      <c r="PXF14" s="124"/>
      <c r="PXG14" s="124"/>
      <c r="PXH14" s="124"/>
      <c r="PXI14" s="124"/>
      <c r="PXJ14" s="124"/>
      <c r="PXK14" s="124"/>
      <c r="PXL14" s="124"/>
      <c r="PXM14" s="124"/>
      <c r="PXN14" s="124"/>
      <c r="PXO14" s="124"/>
      <c r="PXP14" s="124"/>
      <c r="PXQ14" s="124"/>
      <c r="PXR14" s="124"/>
      <c r="PXS14" s="124"/>
      <c r="PXT14" s="124"/>
      <c r="PXU14" s="124"/>
      <c r="PXV14" s="124"/>
      <c r="PXW14" s="124"/>
      <c r="PXX14" s="124"/>
      <c r="PXY14" s="124"/>
      <c r="PXZ14" s="124"/>
      <c r="PYA14" s="124"/>
      <c r="PYB14" s="124"/>
      <c r="PYC14" s="124"/>
      <c r="PYD14" s="124"/>
      <c r="PYE14" s="124"/>
      <c r="PYF14" s="124"/>
      <c r="PYG14" s="124"/>
      <c r="PYH14" s="124"/>
      <c r="PYI14" s="124"/>
      <c r="PYJ14" s="124"/>
      <c r="PYK14" s="124"/>
      <c r="PYL14" s="124"/>
      <c r="PYM14" s="124"/>
      <c r="PYN14" s="124"/>
      <c r="PYO14" s="124"/>
      <c r="PYP14" s="124"/>
      <c r="PYQ14" s="124"/>
      <c r="PYR14" s="124"/>
      <c r="PYS14" s="124"/>
      <c r="PYT14" s="124"/>
      <c r="PYU14" s="124"/>
      <c r="PYV14" s="124"/>
      <c r="PYW14" s="124"/>
      <c r="PYX14" s="124"/>
      <c r="PYY14" s="124"/>
      <c r="PYZ14" s="124"/>
      <c r="PZA14" s="124"/>
      <c r="PZB14" s="124"/>
      <c r="PZC14" s="124"/>
      <c r="PZD14" s="124"/>
      <c r="PZE14" s="124"/>
      <c r="PZF14" s="124"/>
      <c r="PZG14" s="124"/>
      <c r="PZH14" s="124"/>
      <c r="PZI14" s="124"/>
      <c r="PZJ14" s="124"/>
      <c r="PZK14" s="124"/>
      <c r="PZL14" s="124"/>
      <c r="PZM14" s="124"/>
      <c r="PZN14" s="124"/>
      <c r="PZO14" s="124"/>
      <c r="PZP14" s="124"/>
      <c r="PZQ14" s="124"/>
      <c r="PZR14" s="124"/>
      <c r="PZS14" s="124"/>
      <c r="PZT14" s="124"/>
      <c r="PZU14" s="124"/>
      <c r="PZV14" s="124"/>
      <c r="PZW14" s="124"/>
      <c r="PZX14" s="124"/>
      <c r="PZY14" s="124"/>
      <c r="PZZ14" s="124"/>
      <c r="QAA14" s="124"/>
      <c r="QAB14" s="124"/>
      <c r="QAC14" s="124"/>
      <c r="QAD14" s="124"/>
      <c r="QAE14" s="124"/>
      <c r="QAF14" s="124"/>
      <c r="QAG14" s="124"/>
      <c r="QAH14" s="124"/>
      <c r="QAI14" s="124"/>
      <c r="QAJ14" s="124"/>
      <c r="QAK14" s="124"/>
      <c r="QAL14" s="124"/>
      <c r="QAM14" s="124"/>
      <c r="QAN14" s="124"/>
      <c r="QAO14" s="124"/>
      <c r="QAP14" s="124"/>
      <c r="QAQ14" s="124"/>
      <c r="QAR14" s="124"/>
      <c r="QAS14" s="124"/>
      <c r="QAT14" s="124"/>
      <c r="QAU14" s="124"/>
      <c r="QAV14" s="124"/>
      <c r="QAW14" s="124"/>
      <c r="QAX14" s="124"/>
      <c r="QAY14" s="124"/>
      <c r="QAZ14" s="124"/>
      <c r="QBA14" s="124"/>
      <c r="QBB14" s="124"/>
      <c r="QBC14" s="124"/>
      <c r="QBD14" s="124"/>
      <c r="QBE14" s="124"/>
      <c r="QBF14" s="124"/>
      <c r="QBG14" s="124"/>
      <c r="QBH14" s="124"/>
      <c r="QBI14" s="124"/>
      <c r="QBJ14" s="124"/>
      <c r="QBK14" s="124"/>
      <c r="QBL14" s="124"/>
      <c r="QBM14" s="124"/>
      <c r="QBN14" s="124"/>
      <c r="QBO14" s="124"/>
      <c r="QBP14" s="124"/>
      <c r="QBQ14" s="124"/>
      <c r="QBR14" s="124"/>
      <c r="QBS14" s="124"/>
      <c r="QBT14" s="124"/>
      <c r="QBU14" s="124"/>
      <c r="QBV14" s="124"/>
      <c r="QBW14" s="124"/>
      <c r="QBX14" s="124"/>
      <c r="QBY14" s="124"/>
      <c r="QBZ14" s="124"/>
      <c r="QCA14" s="124"/>
      <c r="QCB14" s="124"/>
      <c r="QCC14" s="124"/>
      <c r="QCD14" s="124"/>
      <c r="QCE14" s="124"/>
      <c r="QCF14" s="124"/>
      <c r="QCG14" s="124"/>
      <c r="QCH14" s="124"/>
      <c r="QCI14" s="124"/>
      <c r="QCJ14" s="124"/>
      <c r="QCK14" s="124"/>
      <c r="QCL14" s="124"/>
      <c r="QCM14" s="124"/>
      <c r="QCN14" s="124"/>
      <c r="QCO14" s="124"/>
      <c r="QCP14" s="124"/>
      <c r="QCQ14" s="124"/>
      <c r="QCR14" s="124"/>
      <c r="QCS14" s="124"/>
      <c r="QCT14" s="124"/>
      <c r="QCU14" s="124"/>
      <c r="QCV14" s="124"/>
      <c r="QCW14" s="124"/>
      <c r="QCX14" s="124"/>
      <c r="QCY14" s="124"/>
      <c r="QCZ14" s="124"/>
      <c r="QDA14" s="124"/>
      <c r="QDB14" s="124"/>
      <c r="QDC14" s="124"/>
      <c r="QDD14" s="124"/>
      <c r="QDE14" s="124"/>
      <c r="QDF14" s="124"/>
      <c r="QDG14" s="124"/>
      <c r="QDH14" s="124"/>
      <c r="QDI14" s="124"/>
      <c r="QDJ14" s="124"/>
      <c r="QDK14" s="124"/>
      <c r="QDL14" s="124"/>
      <c r="QDM14" s="124"/>
      <c r="QDN14" s="124"/>
      <c r="QDO14" s="124"/>
      <c r="QDP14" s="124"/>
      <c r="QDQ14" s="124"/>
      <c r="QDR14" s="124"/>
      <c r="QDS14" s="124"/>
      <c r="QDT14" s="124"/>
      <c r="QDU14" s="124"/>
      <c r="QDV14" s="124"/>
      <c r="QDW14" s="124"/>
      <c r="QDX14" s="124"/>
      <c r="QDY14" s="124"/>
      <c r="QDZ14" s="124"/>
      <c r="QEA14" s="124"/>
      <c r="QEB14" s="124"/>
      <c r="QEC14" s="124"/>
      <c r="QED14" s="124"/>
      <c r="QEE14" s="124"/>
      <c r="QEF14" s="124"/>
      <c r="QEG14" s="124"/>
      <c r="QEH14" s="124"/>
      <c r="QEI14" s="124"/>
      <c r="QEJ14" s="124"/>
      <c r="QEK14" s="124"/>
      <c r="QEL14" s="124"/>
      <c r="QEM14" s="124"/>
      <c r="QEN14" s="124"/>
      <c r="QEO14" s="124"/>
      <c r="QEP14" s="124"/>
      <c r="QEQ14" s="124"/>
      <c r="QER14" s="124"/>
      <c r="QES14" s="124"/>
      <c r="QET14" s="124"/>
      <c r="QEU14" s="124"/>
      <c r="QEV14" s="124"/>
      <c r="QEW14" s="124"/>
      <c r="QEX14" s="124"/>
      <c r="QEY14" s="124"/>
      <c r="QEZ14" s="124"/>
      <c r="QFA14" s="124"/>
      <c r="QFB14" s="124"/>
      <c r="QFC14" s="124"/>
      <c r="QFD14" s="124"/>
      <c r="QFE14" s="124"/>
      <c r="QFF14" s="124"/>
      <c r="QFG14" s="124"/>
      <c r="QFH14" s="124"/>
      <c r="QFI14" s="124"/>
      <c r="QFJ14" s="124"/>
      <c r="QFK14" s="124"/>
      <c r="QFL14" s="124"/>
      <c r="QFM14" s="124"/>
      <c r="QFN14" s="124"/>
      <c r="QFO14" s="124"/>
      <c r="QFP14" s="124"/>
      <c r="QFQ14" s="124"/>
      <c r="QFR14" s="124"/>
      <c r="QFS14" s="124"/>
      <c r="QFT14" s="124"/>
      <c r="QFU14" s="124"/>
      <c r="QFV14" s="124"/>
      <c r="QFW14" s="124"/>
      <c r="QFX14" s="124"/>
      <c r="QFY14" s="124"/>
      <c r="QFZ14" s="124"/>
      <c r="QGA14" s="124"/>
      <c r="QGB14" s="124"/>
      <c r="QGC14" s="124"/>
      <c r="QGD14" s="124"/>
      <c r="QGE14" s="124"/>
      <c r="QGF14" s="124"/>
      <c r="QGG14" s="124"/>
      <c r="QGH14" s="124"/>
      <c r="QGI14" s="124"/>
      <c r="QGJ14" s="124"/>
      <c r="QGK14" s="124"/>
      <c r="QGL14" s="124"/>
      <c r="QGM14" s="124"/>
      <c r="QGN14" s="124"/>
      <c r="QGO14" s="124"/>
      <c r="QGP14" s="124"/>
      <c r="QGQ14" s="124"/>
      <c r="QGR14" s="124"/>
      <c r="QGS14" s="124"/>
      <c r="QGT14" s="124"/>
      <c r="QGU14" s="124"/>
      <c r="QGV14" s="124"/>
      <c r="QGW14" s="124"/>
      <c r="QGX14" s="124"/>
      <c r="QGY14" s="124"/>
      <c r="QGZ14" s="124"/>
      <c r="QHA14" s="124"/>
      <c r="QHB14" s="124"/>
      <c r="QHC14" s="124"/>
      <c r="QHD14" s="124"/>
      <c r="QHE14" s="124"/>
      <c r="QHF14" s="124"/>
      <c r="QHG14" s="124"/>
      <c r="QHH14" s="124"/>
      <c r="QHI14" s="124"/>
      <c r="QHJ14" s="124"/>
      <c r="QHK14" s="124"/>
      <c r="QHL14" s="124"/>
      <c r="QHM14" s="124"/>
      <c r="QHN14" s="124"/>
      <c r="QHO14" s="124"/>
      <c r="QHP14" s="124"/>
      <c r="QHQ14" s="124"/>
      <c r="QHR14" s="124"/>
      <c r="QHS14" s="124"/>
      <c r="QHT14" s="124"/>
      <c r="QHU14" s="124"/>
      <c r="QHV14" s="124"/>
      <c r="QHW14" s="124"/>
      <c r="QHX14" s="124"/>
      <c r="QHY14" s="124"/>
      <c r="QHZ14" s="124"/>
      <c r="QIA14" s="124"/>
      <c r="QIB14" s="124"/>
      <c r="QIC14" s="124"/>
      <c r="QID14" s="124"/>
      <c r="QIE14" s="124"/>
      <c r="QIF14" s="124"/>
      <c r="QIG14" s="124"/>
      <c r="QIH14" s="124"/>
      <c r="QII14" s="124"/>
      <c r="QIJ14" s="124"/>
      <c r="QIK14" s="124"/>
      <c r="QIL14" s="124"/>
      <c r="QIM14" s="124"/>
      <c r="QIN14" s="124"/>
      <c r="QIO14" s="124"/>
      <c r="QIP14" s="124"/>
      <c r="QIQ14" s="124"/>
      <c r="QIR14" s="124"/>
      <c r="QIS14" s="124"/>
      <c r="QIT14" s="124"/>
      <c r="QIU14" s="124"/>
      <c r="QIV14" s="124"/>
      <c r="QIW14" s="124"/>
      <c r="QIX14" s="124"/>
      <c r="QIY14" s="124"/>
      <c r="QIZ14" s="124"/>
      <c r="QJA14" s="124"/>
      <c r="QJB14" s="124"/>
      <c r="QJC14" s="124"/>
      <c r="QJD14" s="124"/>
      <c r="QJE14" s="124"/>
      <c r="QJF14" s="124"/>
      <c r="QJG14" s="124"/>
      <c r="QJH14" s="124"/>
      <c r="QJI14" s="124"/>
      <c r="QJJ14" s="124"/>
      <c r="QJK14" s="124"/>
      <c r="QJL14" s="124"/>
      <c r="QJM14" s="124"/>
      <c r="QJN14" s="124"/>
      <c r="QJO14" s="124"/>
      <c r="QJP14" s="124"/>
      <c r="QJQ14" s="124"/>
      <c r="QJR14" s="124"/>
      <c r="QJS14" s="124"/>
      <c r="QJT14" s="124"/>
      <c r="QJU14" s="124"/>
      <c r="QJV14" s="124"/>
      <c r="QJW14" s="124"/>
      <c r="QJX14" s="124"/>
      <c r="QJY14" s="124"/>
      <c r="QJZ14" s="124"/>
      <c r="QKA14" s="124"/>
      <c r="QKB14" s="124"/>
      <c r="QKC14" s="124"/>
      <c r="QKD14" s="124"/>
      <c r="QKE14" s="124"/>
      <c r="QKF14" s="124"/>
      <c r="QKG14" s="124"/>
      <c r="QKH14" s="124"/>
      <c r="QKI14" s="124"/>
      <c r="QKJ14" s="124"/>
      <c r="QKK14" s="124"/>
      <c r="QKL14" s="124"/>
      <c r="QKM14" s="124"/>
      <c r="QKN14" s="124"/>
      <c r="QKO14" s="124"/>
      <c r="QKP14" s="124"/>
      <c r="QKQ14" s="124"/>
      <c r="QKR14" s="124"/>
      <c r="QKS14" s="124"/>
      <c r="QKT14" s="124"/>
      <c r="QKU14" s="124"/>
      <c r="QKV14" s="124"/>
      <c r="QKW14" s="124"/>
      <c r="QKX14" s="124"/>
      <c r="QKY14" s="124"/>
      <c r="QKZ14" s="124"/>
      <c r="QLA14" s="124"/>
      <c r="QLB14" s="124"/>
      <c r="QLC14" s="124"/>
      <c r="QLD14" s="124"/>
      <c r="QLE14" s="124"/>
      <c r="QLF14" s="124"/>
      <c r="QLG14" s="124"/>
      <c r="QLH14" s="124"/>
      <c r="QLI14" s="124"/>
      <c r="QLJ14" s="124"/>
      <c r="QLK14" s="124"/>
      <c r="QLL14" s="124"/>
      <c r="QLM14" s="124"/>
      <c r="QLN14" s="124"/>
      <c r="QLO14" s="124"/>
      <c r="QLP14" s="124"/>
      <c r="QLQ14" s="124"/>
      <c r="QLR14" s="124"/>
      <c r="QLS14" s="124"/>
      <c r="QLT14" s="124"/>
      <c r="QLU14" s="124"/>
      <c r="QLV14" s="124"/>
      <c r="QLW14" s="124"/>
      <c r="QLX14" s="124"/>
      <c r="QLY14" s="124"/>
      <c r="QLZ14" s="124"/>
      <c r="QMA14" s="124"/>
      <c r="QMB14" s="124"/>
      <c r="QMC14" s="124"/>
      <c r="QMD14" s="124"/>
      <c r="QME14" s="124"/>
      <c r="QMF14" s="124"/>
      <c r="QMG14" s="124"/>
      <c r="QMH14" s="124"/>
      <c r="QMI14" s="124"/>
      <c r="QMJ14" s="124"/>
      <c r="QMK14" s="124"/>
      <c r="QML14" s="124"/>
      <c r="QMM14" s="124"/>
      <c r="QMN14" s="124"/>
      <c r="QMO14" s="124"/>
      <c r="QMP14" s="124"/>
      <c r="QMQ14" s="124"/>
      <c r="QMR14" s="124"/>
      <c r="QMS14" s="124"/>
      <c r="QMT14" s="124"/>
      <c r="QMU14" s="124"/>
      <c r="QMV14" s="124"/>
      <c r="QMW14" s="124"/>
      <c r="QMX14" s="124"/>
      <c r="QMY14" s="124"/>
      <c r="QMZ14" s="124"/>
      <c r="QNA14" s="124"/>
      <c r="QNB14" s="124"/>
      <c r="QNC14" s="124"/>
      <c r="QND14" s="124"/>
      <c r="QNE14" s="124"/>
      <c r="QNF14" s="124"/>
      <c r="QNG14" s="124"/>
      <c r="QNH14" s="124"/>
      <c r="QNI14" s="124"/>
      <c r="QNJ14" s="124"/>
      <c r="QNK14" s="124"/>
      <c r="QNL14" s="124"/>
      <c r="QNM14" s="124"/>
      <c r="QNN14" s="124"/>
      <c r="QNO14" s="124"/>
      <c r="QNP14" s="124"/>
      <c r="QNQ14" s="124"/>
      <c r="QNR14" s="124"/>
      <c r="QNS14" s="124"/>
      <c r="QNT14" s="124"/>
      <c r="QNU14" s="124"/>
      <c r="QNV14" s="124"/>
      <c r="QNW14" s="124"/>
      <c r="QNX14" s="124"/>
      <c r="QNY14" s="124"/>
      <c r="QNZ14" s="124"/>
      <c r="QOA14" s="124"/>
      <c r="QOB14" s="124"/>
      <c r="QOC14" s="124"/>
      <c r="QOD14" s="124"/>
      <c r="QOE14" s="124"/>
      <c r="QOF14" s="124"/>
      <c r="QOG14" s="124"/>
      <c r="QOH14" s="124"/>
      <c r="QOI14" s="124"/>
      <c r="QOJ14" s="124"/>
      <c r="QOK14" s="124"/>
      <c r="QOL14" s="124"/>
      <c r="QOM14" s="124"/>
      <c r="QON14" s="124"/>
      <c r="QOO14" s="124"/>
      <c r="QOP14" s="124"/>
      <c r="QOQ14" s="124"/>
      <c r="QOR14" s="124"/>
      <c r="QOS14" s="124"/>
      <c r="QOT14" s="124"/>
      <c r="QOU14" s="124"/>
      <c r="QOV14" s="124"/>
      <c r="QOW14" s="124"/>
      <c r="QOX14" s="124"/>
      <c r="QOY14" s="124"/>
      <c r="QOZ14" s="124"/>
      <c r="QPA14" s="124"/>
      <c r="QPB14" s="124"/>
      <c r="QPC14" s="124"/>
      <c r="QPD14" s="124"/>
      <c r="QPE14" s="124"/>
      <c r="QPF14" s="124"/>
      <c r="QPG14" s="124"/>
      <c r="QPH14" s="124"/>
      <c r="QPI14" s="124"/>
      <c r="QPJ14" s="124"/>
      <c r="QPK14" s="124"/>
      <c r="QPL14" s="124"/>
      <c r="QPM14" s="124"/>
      <c r="QPN14" s="124"/>
      <c r="QPO14" s="124"/>
      <c r="QPP14" s="124"/>
      <c r="QPQ14" s="124"/>
      <c r="QPR14" s="124"/>
      <c r="QPS14" s="124"/>
      <c r="QPT14" s="124"/>
      <c r="QPU14" s="124"/>
      <c r="QPV14" s="124"/>
      <c r="QPW14" s="124"/>
      <c r="QPX14" s="124"/>
      <c r="QPY14" s="124"/>
      <c r="QPZ14" s="124"/>
      <c r="QQA14" s="124"/>
      <c r="QQB14" s="124"/>
      <c r="QQC14" s="124"/>
      <c r="QQD14" s="124"/>
      <c r="QQE14" s="124"/>
      <c r="QQF14" s="124"/>
      <c r="QQG14" s="124"/>
      <c r="QQH14" s="124"/>
      <c r="QQI14" s="124"/>
      <c r="QQJ14" s="124"/>
      <c r="QQK14" s="124"/>
      <c r="QQL14" s="124"/>
      <c r="QQM14" s="124"/>
      <c r="QQN14" s="124"/>
      <c r="QQO14" s="124"/>
      <c r="QQP14" s="124"/>
      <c r="QQQ14" s="124"/>
      <c r="QQR14" s="124"/>
      <c r="QQS14" s="124"/>
      <c r="QQT14" s="124"/>
      <c r="QQU14" s="124"/>
      <c r="QQV14" s="124"/>
      <c r="QQW14" s="124"/>
      <c r="QQX14" s="124"/>
      <c r="QQY14" s="124"/>
      <c r="QQZ14" s="124"/>
      <c r="QRA14" s="124"/>
      <c r="QRB14" s="124"/>
      <c r="QRC14" s="124"/>
      <c r="QRD14" s="124"/>
      <c r="QRE14" s="124"/>
      <c r="QRF14" s="124"/>
      <c r="QRG14" s="124"/>
      <c r="QRH14" s="124"/>
      <c r="QRI14" s="124"/>
      <c r="QRJ14" s="124"/>
      <c r="QRK14" s="124"/>
      <c r="QRL14" s="124"/>
      <c r="QRM14" s="124"/>
      <c r="QRN14" s="124"/>
      <c r="QRO14" s="124"/>
      <c r="QRP14" s="124"/>
      <c r="QRQ14" s="124"/>
      <c r="QRR14" s="124"/>
      <c r="QRS14" s="124"/>
      <c r="QRT14" s="124"/>
      <c r="QRU14" s="124"/>
      <c r="QRV14" s="124"/>
      <c r="QRW14" s="124"/>
      <c r="QRX14" s="124"/>
      <c r="QRY14" s="124"/>
      <c r="QRZ14" s="124"/>
      <c r="QSA14" s="124"/>
      <c r="QSB14" s="124"/>
      <c r="QSC14" s="124"/>
      <c r="QSD14" s="124"/>
      <c r="QSE14" s="124"/>
      <c r="QSF14" s="124"/>
      <c r="QSG14" s="124"/>
      <c r="QSH14" s="124"/>
      <c r="QSI14" s="124"/>
      <c r="QSJ14" s="124"/>
      <c r="QSK14" s="124"/>
      <c r="QSL14" s="124"/>
      <c r="QSM14" s="124"/>
      <c r="QSN14" s="124"/>
      <c r="QSO14" s="124"/>
      <c r="QSP14" s="124"/>
      <c r="QSQ14" s="124"/>
      <c r="QSR14" s="124"/>
      <c r="QSS14" s="124"/>
      <c r="QST14" s="124"/>
      <c r="QSU14" s="124"/>
      <c r="QSV14" s="124"/>
      <c r="QSW14" s="124"/>
      <c r="QSX14" s="124"/>
      <c r="QSY14" s="124"/>
      <c r="QSZ14" s="124"/>
      <c r="QTA14" s="124"/>
      <c r="QTB14" s="124"/>
      <c r="QTC14" s="124"/>
      <c r="QTD14" s="124"/>
      <c r="QTE14" s="124"/>
      <c r="QTF14" s="124"/>
      <c r="QTG14" s="124"/>
      <c r="QTH14" s="124"/>
      <c r="QTI14" s="124"/>
      <c r="QTJ14" s="124"/>
      <c r="QTK14" s="124"/>
      <c r="QTL14" s="124"/>
      <c r="QTM14" s="124"/>
      <c r="QTN14" s="124"/>
      <c r="QTO14" s="124"/>
      <c r="QTP14" s="124"/>
      <c r="QTQ14" s="124"/>
      <c r="QTR14" s="124"/>
      <c r="QTS14" s="124"/>
      <c r="QTT14" s="124"/>
      <c r="QTU14" s="124"/>
      <c r="QTV14" s="124"/>
      <c r="QTW14" s="124"/>
      <c r="QTX14" s="124"/>
      <c r="QTY14" s="124"/>
      <c r="QTZ14" s="124"/>
      <c r="QUA14" s="124"/>
      <c r="QUB14" s="124"/>
      <c r="QUC14" s="124"/>
      <c r="QUD14" s="124"/>
      <c r="QUE14" s="124"/>
      <c r="QUF14" s="124"/>
      <c r="QUG14" s="124"/>
      <c r="QUH14" s="124"/>
      <c r="QUI14" s="124"/>
      <c r="QUJ14" s="124"/>
      <c r="QUK14" s="124"/>
      <c r="QUL14" s="124"/>
      <c r="QUM14" s="124"/>
      <c r="QUN14" s="124"/>
      <c r="QUO14" s="124"/>
      <c r="QUP14" s="124"/>
      <c r="QUQ14" s="124"/>
      <c r="QUR14" s="124"/>
      <c r="QUS14" s="124"/>
      <c r="QUT14" s="124"/>
      <c r="QUU14" s="124"/>
      <c r="QUV14" s="124"/>
      <c r="QUW14" s="124"/>
      <c r="QUX14" s="124"/>
      <c r="QUY14" s="124"/>
      <c r="QUZ14" s="124"/>
      <c r="QVA14" s="124"/>
      <c r="QVB14" s="124"/>
      <c r="QVC14" s="124"/>
      <c r="QVD14" s="124"/>
      <c r="QVE14" s="124"/>
      <c r="QVF14" s="124"/>
      <c r="QVG14" s="124"/>
      <c r="QVH14" s="124"/>
      <c r="QVI14" s="124"/>
      <c r="QVJ14" s="124"/>
      <c r="QVK14" s="124"/>
      <c r="QVL14" s="124"/>
      <c r="QVM14" s="124"/>
      <c r="QVN14" s="124"/>
      <c r="QVO14" s="124"/>
      <c r="QVP14" s="124"/>
      <c r="QVQ14" s="124"/>
      <c r="QVR14" s="124"/>
      <c r="QVS14" s="124"/>
      <c r="QVT14" s="124"/>
      <c r="QVU14" s="124"/>
      <c r="QVV14" s="124"/>
      <c r="QVW14" s="124"/>
      <c r="QVX14" s="124"/>
      <c r="QVY14" s="124"/>
      <c r="QVZ14" s="124"/>
      <c r="QWA14" s="124"/>
      <c r="QWB14" s="124"/>
      <c r="QWC14" s="124"/>
      <c r="QWD14" s="124"/>
      <c r="QWE14" s="124"/>
      <c r="QWF14" s="124"/>
      <c r="QWG14" s="124"/>
      <c r="QWH14" s="124"/>
      <c r="QWI14" s="124"/>
      <c r="QWJ14" s="124"/>
      <c r="QWK14" s="124"/>
      <c r="QWL14" s="124"/>
      <c r="QWM14" s="124"/>
      <c r="QWN14" s="124"/>
      <c r="QWO14" s="124"/>
      <c r="QWP14" s="124"/>
      <c r="QWQ14" s="124"/>
      <c r="QWR14" s="124"/>
      <c r="QWS14" s="124"/>
      <c r="QWT14" s="124"/>
      <c r="QWU14" s="124"/>
      <c r="QWV14" s="124"/>
      <c r="QWW14" s="124"/>
      <c r="QWX14" s="124"/>
      <c r="QWY14" s="124"/>
      <c r="QWZ14" s="124"/>
      <c r="QXA14" s="124"/>
      <c r="QXB14" s="124"/>
      <c r="QXC14" s="124"/>
      <c r="QXD14" s="124"/>
      <c r="QXE14" s="124"/>
      <c r="QXF14" s="124"/>
      <c r="QXG14" s="124"/>
      <c r="QXH14" s="124"/>
      <c r="QXI14" s="124"/>
      <c r="QXJ14" s="124"/>
      <c r="QXK14" s="124"/>
      <c r="QXL14" s="124"/>
      <c r="QXM14" s="124"/>
      <c r="QXN14" s="124"/>
      <c r="QXO14" s="124"/>
      <c r="QXP14" s="124"/>
      <c r="QXQ14" s="124"/>
      <c r="QXR14" s="124"/>
      <c r="QXS14" s="124"/>
      <c r="QXT14" s="124"/>
      <c r="QXU14" s="124"/>
      <c r="QXV14" s="124"/>
      <c r="QXW14" s="124"/>
      <c r="QXX14" s="124"/>
      <c r="QXY14" s="124"/>
      <c r="QXZ14" s="124"/>
      <c r="QYA14" s="124"/>
      <c r="QYB14" s="124"/>
      <c r="QYC14" s="124"/>
      <c r="QYD14" s="124"/>
      <c r="QYE14" s="124"/>
      <c r="QYF14" s="124"/>
      <c r="QYG14" s="124"/>
      <c r="QYH14" s="124"/>
      <c r="QYI14" s="124"/>
      <c r="QYJ14" s="124"/>
      <c r="QYK14" s="124"/>
      <c r="QYL14" s="124"/>
      <c r="QYM14" s="124"/>
      <c r="QYN14" s="124"/>
      <c r="QYO14" s="124"/>
      <c r="QYP14" s="124"/>
      <c r="QYQ14" s="124"/>
      <c r="QYR14" s="124"/>
      <c r="QYS14" s="124"/>
      <c r="QYT14" s="124"/>
      <c r="QYU14" s="124"/>
      <c r="QYV14" s="124"/>
      <c r="QYW14" s="124"/>
      <c r="QYX14" s="124"/>
      <c r="QYY14" s="124"/>
      <c r="QYZ14" s="124"/>
      <c r="QZA14" s="124"/>
      <c r="QZB14" s="124"/>
      <c r="QZC14" s="124"/>
      <c r="QZD14" s="124"/>
      <c r="QZE14" s="124"/>
      <c r="QZF14" s="124"/>
      <c r="QZG14" s="124"/>
      <c r="QZH14" s="124"/>
      <c r="QZI14" s="124"/>
      <c r="QZJ14" s="124"/>
      <c r="QZK14" s="124"/>
      <c r="QZL14" s="124"/>
      <c r="QZM14" s="124"/>
      <c r="QZN14" s="124"/>
      <c r="QZO14" s="124"/>
      <c r="QZP14" s="124"/>
      <c r="QZQ14" s="124"/>
      <c r="QZR14" s="124"/>
      <c r="QZS14" s="124"/>
      <c r="QZT14" s="124"/>
      <c r="QZU14" s="124"/>
      <c r="QZV14" s="124"/>
      <c r="QZW14" s="124"/>
      <c r="QZX14" s="124"/>
      <c r="QZY14" s="124"/>
      <c r="QZZ14" s="124"/>
      <c r="RAA14" s="124"/>
      <c r="RAB14" s="124"/>
      <c r="RAC14" s="124"/>
      <c r="RAD14" s="124"/>
      <c r="RAE14" s="124"/>
      <c r="RAF14" s="124"/>
      <c r="RAG14" s="124"/>
      <c r="RAH14" s="124"/>
      <c r="RAI14" s="124"/>
      <c r="RAJ14" s="124"/>
      <c r="RAK14" s="124"/>
      <c r="RAL14" s="124"/>
      <c r="RAM14" s="124"/>
      <c r="RAN14" s="124"/>
      <c r="RAO14" s="124"/>
      <c r="RAP14" s="124"/>
      <c r="RAQ14" s="124"/>
      <c r="RAR14" s="124"/>
      <c r="RAS14" s="124"/>
      <c r="RAT14" s="124"/>
      <c r="RAU14" s="124"/>
      <c r="RAV14" s="124"/>
      <c r="RAW14" s="124"/>
      <c r="RAX14" s="124"/>
      <c r="RAY14" s="124"/>
      <c r="RAZ14" s="124"/>
      <c r="RBA14" s="124"/>
      <c r="RBB14" s="124"/>
      <c r="RBC14" s="124"/>
      <c r="RBD14" s="124"/>
      <c r="RBE14" s="124"/>
      <c r="RBF14" s="124"/>
      <c r="RBG14" s="124"/>
      <c r="RBH14" s="124"/>
      <c r="RBI14" s="124"/>
      <c r="RBJ14" s="124"/>
      <c r="RBK14" s="124"/>
      <c r="RBL14" s="124"/>
      <c r="RBM14" s="124"/>
      <c r="RBN14" s="124"/>
      <c r="RBO14" s="124"/>
      <c r="RBP14" s="124"/>
      <c r="RBQ14" s="124"/>
      <c r="RBR14" s="124"/>
      <c r="RBS14" s="124"/>
      <c r="RBT14" s="124"/>
      <c r="RBU14" s="124"/>
      <c r="RBV14" s="124"/>
      <c r="RBW14" s="124"/>
      <c r="RBX14" s="124"/>
      <c r="RBY14" s="124"/>
      <c r="RBZ14" s="124"/>
      <c r="RCA14" s="124"/>
      <c r="RCB14" s="124"/>
      <c r="RCC14" s="124"/>
      <c r="RCD14" s="124"/>
      <c r="RCE14" s="124"/>
      <c r="RCF14" s="124"/>
      <c r="RCG14" s="124"/>
      <c r="RCH14" s="124"/>
      <c r="RCI14" s="124"/>
      <c r="RCJ14" s="124"/>
      <c r="RCK14" s="124"/>
      <c r="RCL14" s="124"/>
      <c r="RCM14" s="124"/>
      <c r="RCN14" s="124"/>
      <c r="RCO14" s="124"/>
      <c r="RCP14" s="124"/>
      <c r="RCQ14" s="124"/>
      <c r="RCR14" s="124"/>
      <c r="RCS14" s="124"/>
      <c r="RCT14" s="124"/>
      <c r="RCU14" s="124"/>
      <c r="RCV14" s="124"/>
      <c r="RCW14" s="124"/>
      <c r="RCX14" s="124"/>
      <c r="RCY14" s="124"/>
      <c r="RCZ14" s="124"/>
      <c r="RDA14" s="124"/>
      <c r="RDB14" s="124"/>
      <c r="RDC14" s="124"/>
      <c r="RDD14" s="124"/>
      <c r="RDE14" s="124"/>
      <c r="RDF14" s="124"/>
      <c r="RDG14" s="124"/>
      <c r="RDH14" s="124"/>
      <c r="RDI14" s="124"/>
      <c r="RDJ14" s="124"/>
      <c r="RDK14" s="124"/>
      <c r="RDL14" s="124"/>
      <c r="RDM14" s="124"/>
      <c r="RDN14" s="124"/>
      <c r="RDO14" s="124"/>
      <c r="RDP14" s="124"/>
      <c r="RDQ14" s="124"/>
      <c r="RDR14" s="124"/>
      <c r="RDS14" s="124"/>
      <c r="RDT14" s="124"/>
      <c r="RDU14" s="124"/>
      <c r="RDV14" s="124"/>
      <c r="RDW14" s="124"/>
      <c r="RDX14" s="124"/>
      <c r="RDY14" s="124"/>
      <c r="RDZ14" s="124"/>
      <c r="REA14" s="124"/>
      <c r="REB14" s="124"/>
      <c r="REC14" s="124"/>
      <c r="RED14" s="124"/>
      <c r="REE14" s="124"/>
      <c r="REF14" s="124"/>
      <c r="REG14" s="124"/>
      <c r="REH14" s="124"/>
      <c r="REI14" s="124"/>
      <c r="REJ14" s="124"/>
      <c r="REK14" s="124"/>
      <c r="REL14" s="124"/>
      <c r="REM14" s="124"/>
      <c r="REN14" s="124"/>
      <c r="REO14" s="124"/>
      <c r="REP14" s="124"/>
      <c r="REQ14" s="124"/>
      <c r="RER14" s="124"/>
      <c r="RES14" s="124"/>
      <c r="RET14" s="124"/>
      <c r="REU14" s="124"/>
      <c r="REV14" s="124"/>
      <c r="REW14" s="124"/>
      <c r="REX14" s="124"/>
      <c r="REY14" s="124"/>
      <c r="REZ14" s="124"/>
      <c r="RFA14" s="124"/>
      <c r="RFB14" s="124"/>
      <c r="RFC14" s="124"/>
      <c r="RFD14" s="124"/>
      <c r="RFE14" s="124"/>
      <c r="RFF14" s="124"/>
      <c r="RFG14" s="124"/>
      <c r="RFH14" s="124"/>
      <c r="RFI14" s="124"/>
      <c r="RFJ14" s="124"/>
      <c r="RFK14" s="124"/>
      <c r="RFL14" s="124"/>
      <c r="RFM14" s="124"/>
      <c r="RFN14" s="124"/>
      <c r="RFO14" s="124"/>
      <c r="RFP14" s="124"/>
      <c r="RFQ14" s="124"/>
      <c r="RFR14" s="124"/>
      <c r="RFS14" s="124"/>
      <c r="RFT14" s="124"/>
      <c r="RFU14" s="124"/>
      <c r="RFV14" s="124"/>
      <c r="RFW14" s="124"/>
      <c r="RFX14" s="124"/>
      <c r="RFY14" s="124"/>
      <c r="RFZ14" s="124"/>
      <c r="RGA14" s="124"/>
      <c r="RGB14" s="124"/>
      <c r="RGC14" s="124"/>
      <c r="RGD14" s="124"/>
      <c r="RGE14" s="124"/>
      <c r="RGF14" s="124"/>
      <c r="RGG14" s="124"/>
      <c r="RGH14" s="124"/>
      <c r="RGI14" s="124"/>
      <c r="RGJ14" s="124"/>
      <c r="RGK14" s="124"/>
      <c r="RGL14" s="124"/>
      <c r="RGM14" s="124"/>
      <c r="RGN14" s="124"/>
      <c r="RGO14" s="124"/>
      <c r="RGP14" s="124"/>
      <c r="RGQ14" s="124"/>
      <c r="RGR14" s="124"/>
      <c r="RGS14" s="124"/>
      <c r="RGT14" s="124"/>
      <c r="RGU14" s="124"/>
      <c r="RGV14" s="124"/>
      <c r="RGW14" s="124"/>
      <c r="RGX14" s="124"/>
      <c r="RGY14" s="124"/>
      <c r="RGZ14" s="124"/>
      <c r="RHA14" s="124"/>
      <c r="RHB14" s="124"/>
      <c r="RHC14" s="124"/>
      <c r="RHD14" s="124"/>
      <c r="RHE14" s="124"/>
      <c r="RHF14" s="124"/>
      <c r="RHG14" s="124"/>
      <c r="RHH14" s="124"/>
      <c r="RHI14" s="124"/>
      <c r="RHJ14" s="124"/>
      <c r="RHK14" s="124"/>
      <c r="RHL14" s="124"/>
      <c r="RHM14" s="124"/>
      <c r="RHN14" s="124"/>
      <c r="RHO14" s="124"/>
      <c r="RHP14" s="124"/>
      <c r="RHQ14" s="124"/>
      <c r="RHR14" s="124"/>
      <c r="RHS14" s="124"/>
      <c r="RHT14" s="124"/>
      <c r="RHU14" s="124"/>
      <c r="RHV14" s="124"/>
      <c r="RHW14" s="124"/>
      <c r="RHX14" s="124"/>
      <c r="RHY14" s="124"/>
      <c r="RHZ14" s="124"/>
      <c r="RIA14" s="124"/>
      <c r="RIB14" s="124"/>
      <c r="RIC14" s="124"/>
      <c r="RID14" s="124"/>
      <c r="RIE14" s="124"/>
      <c r="RIF14" s="124"/>
      <c r="RIG14" s="124"/>
      <c r="RIH14" s="124"/>
      <c r="RII14" s="124"/>
      <c r="RIJ14" s="124"/>
      <c r="RIK14" s="124"/>
      <c r="RIL14" s="124"/>
      <c r="RIM14" s="124"/>
      <c r="RIN14" s="124"/>
      <c r="RIO14" s="124"/>
      <c r="RIP14" s="124"/>
      <c r="RIQ14" s="124"/>
      <c r="RIR14" s="124"/>
      <c r="RIS14" s="124"/>
      <c r="RIT14" s="124"/>
      <c r="RIU14" s="124"/>
      <c r="RIV14" s="124"/>
      <c r="RIW14" s="124"/>
      <c r="RIX14" s="124"/>
      <c r="RIY14" s="124"/>
      <c r="RIZ14" s="124"/>
      <c r="RJA14" s="124"/>
      <c r="RJB14" s="124"/>
      <c r="RJC14" s="124"/>
      <c r="RJD14" s="124"/>
      <c r="RJE14" s="124"/>
      <c r="RJF14" s="124"/>
      <c r="RJG14" s="124"/>
      <c r="RJH14" s="124"/>
      <c r="RJI14" s="124"/>
      <c r="RJJ14" s="124"/>
      <c r="RJK14" s="124"/>
      <c r="RJL14" s="124"/>
      <c r="RJM14" s="124"/>
      <c r="RJN14" s="124"/>
      <c r="RJO14" s="124"/>
      <c r="RJP14" s="124"/>
      <c r="RJQ14" s="124"/>
      <c r="RJR14" s="124"/>
      <c r="RJS14" s="124"/>
      <c r="RJT14" s="124"/>
      <c r="RJU14" s="124"/>
      <c r="RJV14" s="124"/>
      <c r="RJW14" s="124"/>
      <c r="RJX14" s="124"/>
      <c r="RJY14" s="124"/>
      <c r="RJZ14" s="124"/>
      <c r="RKA14" s="124"/>
      <c r="RKB14" s="124"/>
      <c r="RKC14" s="124"/>
      <c r="RKD14" s="124"/>
      <c r="RKE14" s="124"/>
      <c r="RKF14" s="124"/>
      <c r="RKG14" s="124"/>
      <c r="RKH14" s="124"/>
      <c r="RKI14" s="124"/>
      <c r="RKJ14" s="124"/>
      <c r="RKK14" s="124"/>
      <c r="RKL14" s="124"/>
      <c r="RKM14" s="124"/>
      <c r="RKN14" s="124"/>
      <c r="RKO14" s="124"/>
      <c r="RKP14" s="124"/>
      <c r="RKQ14" s="124"/>
      <c r="RKR14" s="124"/>
      <c r="RKS14" s="124"/>
      <c r="RKT14" s="124"/>
      <c r="RKU14" s="124"/>
      <c r="RKV14" s="124"/>
      <c r="RKW14" s="124"/>
      <c r="RKX14" s="124"/>
      <c r="RKY14" s="124"/>
      <c r="RKZ14" s="124"/>
      <c r="RLA14" s="124"/>
      <c r="RLB14" s="124"/>
      <c r="RLC14" s="124"/>
      <c r="RLD14" s="124"/>
      <c r="RLE14" s="124"/>
      <c r="RLF14" s="124"/>
      <c r="RLG14" s="124"/>
      <c r="RLH14" s="124"/>
      <c r="RLI14" s="124"/>
      <c r="RLJ14" s="124"/>
      <c r="RLK14" s="124"/>
      <c r="RLL14" s="124"/>
      <c r="RLM14" s="124"/>
      <c r="RLN14" s="124"/>
      <c r="RLO14" s="124"/>
      <c r="RLP14" s="124"/>
      <c r="RLQ14" s="124"/>
      <c r="RLR14" s="124"/>
      <c r="RLS14" s="124"/>
      <c r="RLT14" s="124"/>
      <c r="RLU14" s="124"/>
      <c r="RLV14" s="124"/>
      <c r="RLW14" s="124"/>
      <c r="RLX14" s="124"/>
      <c r="RLY14" s="124"/>
      <c r="RLZ14" s="124"/>
      <c r="RMA14" s="124"/>
      <c r="RMB14" s="124"/>
      <c r="RMC14" s="124"/>
      <c r="RMD14" s="124"/>
      <c r="RME14" s="124"/>
      <c r="RMF14" s="124"/>
      <c r="RMG14" s="124"/>
      <c r="RMH14" s="124"/>
      <c r="RMI14" s="124"/>
      <c r="RMJ14" s="124"/>
      <c r="RMK14" s="124"/>
      <c r="RML14" s="124"/>
      <c r="RMM14" s="124"/>
      <c r="RMN14" s="124"/>
      <c r="RMO14" s="124"/>
      <c r="RMP14" s="124"/>
      <c r="RMQ14" s="124"/>
      <c r="RMR14" s="124"/>
      <c r="RMS14" s="124"/>
      <c r="RMT14" s="124"/>
      <c r="RMU14" s="124"/>
      <c r="RMV14" s="124"/>
      <c r="RMW14" s="124"/>
      <c r="RMX14" s="124"/>
      <c r="RMY14" s="124"/>
      <c r="RMZ14" s="124"/>
      <c r="RNA14" s="124"/>
      <c r="RNB14" s="124"/>
      <c r="RNC14" s="124"/>
      <c r="RND14" s="124"/>
      <c r="RNE14" s="124"/>
      <c r="RNF14" s="124"/>
      <c r="RNG14" s="124"/>
      <c r="RNH14" s="124"/>
      <c r="RNI14" s="124"/>
      <c r="RNJ14" s="124"/>
      <c r="RNK14" s="124"/>
      <c r="RNL14" s="124"/>
      <c r="RNM14" s="124"/>
      <c r="RNN14" s="124"/>
      <c r="RNO14" s="124"/>
      <c r="RNP14" s="124"/>
      <c r="RNQ14" s="124"/>
      <c r="RNR14" s="124"/>
      <c r="RNS14" s="124"/>
      <c r="RNT14" s="124"/>
      <c r="RNU14" s="124"/>
      <c r="RNV14" s="124"/>
      <c r="RNW14" s="124"/>
      <c r="RNX14" s="124"/>
      <c r="RNY14" s="124"/>
      <c r="RNZ14" s="124"/>
      <c r="ROA14" s="124"/>
      <c r="ROB14" s="124"/>
      <c r="ROC14" s="124"/>
      <c r="ROD14" s="124"/>
      <c r="ROE14" s="124"/>
      <c r="ROF14" s="124"/>
      <c r="ROG14" s="124"/>
      <c r="ROH14" s="124"/>
      <c r="ROI14" s="124"/>
      <c r="ROJ14" s="124"/>
      <c r="ROK14" s="124"/>
      <c r="ROL14" s="124"/>
      <c r="ROM14" s="124"/>
      <c r="RON14" s="124"/>
      <c r="ROO14" s="124"/>
      <c r="ROP14" s="124"/>
      <c r="ROQ14" s="124"/>
      <c r="ROR14" s="124"/>
      <c r="ROS14" s="124"/>
      <c r="ROT14" s="124"/>
      <c r="ROU14" s="124"/>
      <c r="ROV14" s="124"/>
      <c r="ROW14" s="124"/>
      <c r="ROX14" s="124"/>
      <c r="ROY14" s="124"/>
      <c r="ROZ14" s="124"/>
      <c r="RPA14" s="124"/>
      <c r="RPB14" s="124"/>
      <c r="RPC14" s="124"/>
      <c r="RPD14" s="124"/>
      <c r="RPE14" s="124"/>
      <c r="RPF14" s="124"/>
      <c r="RPG14" s="124"/>
      <c r="RPH14" s="124"/>
      <c r="RPI14" s="124"/>
      <c r="RPJ14" s="124"/>
      <c r="RPK14" s="124"/>
      <c r="RPL14" s="124"/>
      <c r="RPM14" s="124"/>
      <c r="RPN14" s="124"/>
      <c r="RPO14" s="124"/>
      <c r="RPP14" s="124"/>
      <c r="RPQ14" s="124"/>
      <c r="RPR14" s="124"/>
      <c r="RPS14" s="124"/>
      <c r="RPT14" s="124"/>
      <c r="RPU14" s="124"/>
      <c r="RPV14" s="124"/>
      <c r="RPW14" s="124"/>
      <c r="RPX14" s="124"/>
      <c r="RPY14" s="124"/>
      <c r="RPZ14" s="124"/>
      <c r="RQA14" s="124"/>
      <c r="RQB14" s="124"/>
      <c r="RQC14" s="124"/>
      <c r="RQD14" s="124"/>
      <c r="RQE14" s="124"/>
      <c r="RQF14" s="124"/>
      <c r="RQG14" s="124"/>
      <c r="RQH14" s="124"/>
      <c r="RQI14" s="124"/>
      <c r="RQJ14" s="124"/>
      <c r="RQK14" s="124"/>
      <c r="RQL14" s="124"/>
      <c r="RQM14" s="124"/>
      <c r="RQN14" s="124"/>
      <c r="RQO14" s="124"/>
      <c r="RQP14" s="124"/>
      <c r="RQQ14" s="124"/>
      <c r="RQR14" s="124"/>
      <c r="RQS14" s="124"/>
      <c r="RQT14" s="124"/>
      <c r="RQU14" s="124"/>
      <c r="RQV14" s="124"/>
      <c r="RQW14" s="124"/>
      <c r="RQX14" s="124"/>
      <c r="RQY14" s="124"/>
      <c r="RQZ14" s="124"/>
      <c r="RRA14" s="124"/>
      <c r="RRB14" s="124"/>
      <c r="RRC14" s="124"/>
      <c r="RRD14" s="124"/>
      <c r="RRE14" s="124"/>
      <c r="RRF14" s="124"/>
      <c r="RRG14" s="124"/>
      <c r="RRH14" s="124"/>
      <c r="RRI14" s="124"/>
      <c r="RRJ14" s="124"/>
      <c r="RRK14" s="124"/>
      <c r="RRL14" s="124"/>
      <c r="RRM14" s="124"/>
      <c r="RRN14" s="124"/>
      <c r="RRO14" s="124"/>
      <c r="RRP14" s="124"/>
      <c r="RRQ14" s="124"/>
      <c r="RRR14" s="124"/>
      <c r="RRS14" s="124"/>
      <c r="RRT14" s="124"/>
      <c r="RRU14" s="124"/>
      <c r="RRV14" s="124"/>
      <c r="RRW14" s="124"/>
      <c r="RRX14" s="124"/>
      <c r="RRY14" s="124"/>
      <c r="RRZ14" s="124"/>
      <c r="RSA14" s="124"/>
      <c r="RSB14" s="124"/>
      <c r="RSC14" s="124"/>
      <c r="RSD14" s="124"/>
      <c r="RSE14" s="124"/>
      <c r="RSF14" s="124"/>
      <c r="RSG14" s="124"/>
      <c r="RSH14" s="124"/>
      <c r="RSI14" s="124"/>
      <c r="RSJ14" s="124"/>
      <c r="RSK14" s="124"/>
      <c r="RSL14" s="124"/>
      <c r="RSM14" s="124"/>
      <c r="RSN14" s="124"/>
      <c r="RSO14" s="124"/>
      <c r="RSP14" s="124"/>
      <c r="RSQ14" s="124"/>
      <c r="RSR14" s="124"/>
      <c r="RSS14" s="124"/>
      <c r="RST14" s="124"/>
      <c r="RSU14" s="124"/>
      <c r="RSV14" s="124"/>
      <c r="RSW14" s="124"/>
      <c r="RSX14" s="124"/>
      <c r="RSY14" s="124"/>
      <c r="RSZ14" s="124"/>
      <c r="RTA14" s="124"/>
      <c r="RTB14" s="124"/>
      <c r="RTC14" s="124"/>
      <c r="RTD14" s="124"/>
      <c r="RTE14" s="124"/>
      <c r="RTF14" s="124"/>
      <c r="RTG14" s="124"/>
      <c r="RTH14" s="124"/>
      <c r="RTI14" s="124"/>
      <c r="RTJ14" s="124"/>
      <c r="RTK14" s="124"/>
      <c r="RTL14" s="124"/>
      <c r="RTM14" s="124"/>
      <c r="RTN14" s="124"/>
      <c r="RTO14" s="124"/>
      <c r="RTP14" s="124"/>
      <c r="RTQ14" s="124"/>
      <c r="RTR14" s="124"/>
      <c r="RTS14" s="124"/>
      <c r="RTT14" s="124"/>
      <c r="RTU14" s="124"/>
      <c r="RTV14" s="124"/>
      <c r="RTW14" s="124"/>
      <c r="RTX14" s="124"/>
      <c r="RTY14" s="124"/>
      <c r="RTZ14" s="124"/>
      <c r="RUA14" s="124"/>
      <c r="RUB14" s="124"/>
      <c r="RUC14" s="124"/>
      <c r="RUD14" s="124"/>
      <c r="RUE14" s="124"/>
      <c r="RUF14" s="124"/>
      <c r="RUG14" s="124"/>
      <c r="RUH14" s="124"/>
      <c r="RUI14" s="124"/>
      <c r="RUJ14" s="124"/>
      <c r="RUK14" s="124"/>
      <c r="RUL14" s="124"/>
      <c r="RUM14" s="124"/>
      <c r="RUN14" s="124"/>
      <c r="RUO14" s="124"/>
      <c r="RUP14" s="124"/>
      <c r="RUQ14" s="124"/>
      <c r="RUR14" s="124"/>
      <c r="RUS14" s="124"/>
      <c r="RUT14" s="124"/>
      <c r="RUU14" s="124"/>
      <c r="RUV14" s="124"/>
      <c r="RUW14" s="124"/>
      <c r="RUX14" s="124"/>
      <c r="RUY14" s="124"/>
      <c r="RUZ14" s="124"/>
      <c r="RVA14" s="124"/>
      <c r="RVB14" s="124"/>
      <c r="RVC14" s="124"/>
      <c r="RVD14" s="124"/>
      <c r="RVE14" s="124"/>
      <c r="RVF14" s="124"/>
      <c r="RVG14" s="124"/>
      <c r="RVH14" s="124"/>
      <c r="RVI14" s="124"/>
      <c r="RVJ14" s="124"/>
      <c r="RVK14" s="124"/>
      <c r="RVL14" s="124"/>
      <c r="RVM14" s="124"/>
      <c r="RVN14" s="124"/>
      <c r="RVO14" s="124"/>
      <c r="RVP14" s="124"/>
      <c r="RVQ14" s="124"/>
      <c r="RVR14" s="124"/>
      <c r="RVS14" s="124"/>
      <c r="RVT14" s="124"/>
      <c r="RVU14" s="124"/>
      <c r="RVV14" s="124"/>
      <c r="RVW14" s="124"/>
      <c r="RVX14" s="124"/>
      <c r="RVY14" s="124"/>
      <c r="RVZ14" s="124"/>
      <c r="RWA14" s="124"/>
      <c r="RWB14" s="124"/>
      <c r="RWC14" s="124"/>
      <c r="RWD14" s="124"/>
      <c r="RWE14" s="124"/>
      <c r="RWF14" s="124"/>
      <c r="RWG14" s="124"/>
      <c r="RWH14" s="124"/>
      <c r="RWI14" s="124"/>
      <c r="RWJ14" s="124"/>
      <c r="RWK14" s="124"/>
      <c r="RWL14" s="124"/>
      <c r="RWM14" s="124"/>
      <c r="RWN14" s="124"/>
      <c r="RWO14" s="124"/>
      <c r="RWP14" s="124"/>
      <c r="RWQ14" s="124"/>
      <c r="RWR14" s="124"/>
      <c r="RWS14" s="124"/>
      <c r="RWT14" s="124"/>
      <c r="RWU14" s="124"/>
      <c r="RWV14" s="124"/>
      <c r="RWW14" s="124"/>
      <c r="RWX14" s="124"/>
      <c r="RWY14" s="124"/>
      <c r="RWZ14" s="124"/>
      <c r="RXA14" s="124"/>
      <c r="RXB14" s="124"/>
      <c r="RXC14" s="124"/>
      <c r="RXD14" s="124"/>
      <c r="RXE14" s="124"/>
      <c r="RXF14" s="124"/>
      <c r="RXG14" s="124"/>
      <c r="RXH14" s="124"/>
      <c r="RXI14" s="124"/>
      <c r="RXJ14" s="124"/>
      <c r="RXK14" s="124"/>
      <c r="RXL14" s="124"/>
      <c r="RXM14" s="124"/>
      <c r="RXN14" s="124"/>
      <c r="RXO14" s="124"/>
      <c r="RXP14" s="124"/>
      <c r="RXQ14" s="124"/>
      <c r="RXR14" s="124"/>
      <c r="RXS14" s="124"/>
      <c r="RXT14" s="124"/>
      <c r="RXU14" s="124"/>
      <c r="RXV14" s="124"/>
      <c r="RXW14" s="124"/>
      <c r="RXX14" s="124"/>
      <c r="RXY14" s="124"/>
      <c r="RXZ14" s="124"/>
      <c r="RYA14" s="124"/>
      <c r="RYB14" s="124"/>
      <c r="RYC14" s="124"/>
      <c r="RYD14" s="124"/>
      <c r="RYE14" s="124"/>
      <c r="RYF14" s="124"/>
      <c r="RYG14" s="124"/>
      <c r="RYH14" s="124"/>
      <c r="RYI14" s="124"/>
      <c r="RYJ14" s="124"/>
      <c r="RYK14" s="124"/>
      <c r="RYL14" s="124"/>
      <c r="RYM14" s="124"/>
      <c r="RYN14" s="124"/>
      <c r="RYO14" s="124"/>
      <c r="RYP14" s="124"/>
      <c r="RYQ14" s="124"/>
      <c r="RYR14" s="124"/>
      <c r="RYS14" s="124"/>
      <c r="RYT14" s="124"/>
      <c r="RYU14" s="124"/>
      <c r="RYV14" s="124"/>
      <c r="RYW14" s="124"/>
      <c r="RYX14" s="124"/>
      <c r="RYY14" s="124"/>
      <c r="RYZ14" s="124"/>
      <c r="RZA14" s="124"/>
      <c r="RZB14" s="124"/>
      <c r="RZC14" s="124"/>
      <c r="RZD14" s="124"/>
      <c r="RZE14" s="124"/>
      <c r="RZF14" s="124"/>
      <c r="RZG14" s="124"/>
      <c r="RZH14" s="124"/>
      <c r="RZI14" s="124"/>
      <c r="RZJ14" s="124"/>
      <c r="RZK14" s="124"/>
      <c r="RZL14" s="124"/>
      <c r="RZM14" s="124"/>
      <c r="RZN14" s="124"/>
      <c r="RZO14" s="124"/>
      <c r="RZP14" s="124"/>
      <c r="RZQ14" s="124"/>
      <c r="RZR14" s="124"/>
      <c r="RZS14" s="124"/>
      <c r="RZT14" s="124"/>
      <c r="RZU14" s="124"/>
      <c r="RZV14" s="124"/>
      <c r="RZW14" s="124"/>
      <c r="RZX14" s="124"/>
      <c r="RZY14" s="124"/>
      <c r="RZZ14" s="124"/>
      <c r="SAA14" s="124"/>
      <c r="SAB14" s="124"/>
      <c r="SAC14" s="124"/>
      <c r="SAD14" s="124"/>
      <c r="SAE14" s="124"/>
      <c r="SAF14" s="124"/>
      <c r="SAG14" s="124"/>
      <c r="SAH14" s="124"/>
      <c r="SAI14" s="124"/>
      <c r="SAJ14" s="124"/>
      <c r="SAK14" s="124"/>
      <c r="SAL14" s="124"/>
      <c r="SAM14" s="124"/>
      <c r="SAN14" s="124"/>
      <c r="SAO14" s="124"/>
      <c r="SAP14" s="124"/>
      <c r="SAQ14" s="124"/>
      <c r="SAR14" s="124"/>
      <c r="SAS14" s="124"/>
      <c r="SAT14" s="124"/>
      <c r="SAU14" s="124"/>
      <c r="SAV14" s="124"/>
      <c r="SAW14" s="124"/>
      <c r="SAX14" s="124"/>
      <c r="SAY14" s="124"/>
      <c r="SAZ14" s="124"/>
      <c r="SBA14" s="124"/>
      <c r="SBB14" s="124"/>
      <c r="SBC14" s="124"/>
      <c r="SBD14" s="124"/>
      <c r="SBE14" s="124"/>
      <c r="SBF14" s="124"/>
      <c r="SBG14" s="124"/>
      <c r="SBH14" s="124"/>
      <c r="SBI14" s="124"/>
      <c r="SBJ14" s="124"/>
      <c r="SBK14" s="124"/>
      <c r="SBL14" s="124"/>
      <c r="SBM14" s="124"/>
      <c r="SBN14" s="124"/>
      <c r="SBO14" s="124"/>
      <c r="SBP14" s="124"/>
      <c r="SBQ14" s="124"/>
      <c r="SBR14" s="124"/>
      <c r="SBS14" s="124"/>
      <c r="SBT14" s="124"/>
      <c r="SBU14" s="124"/>
      <c r="SBV14" s="124"/>
      <c r="SBW14" s="124"/>
      <c r="SBX14" s="124"/>
      <c r="SBY14" s="124"/>
      <c r="SBZ14" s="124"/>
      <c r="SCA14" s="124"/>
      <c r="SCB14" s="124"/>
      <c r="SCC14" s="124"/>
      <c r="SCD14" s="124"/>
      <c r="SCE14" s="124"/>
      <c r="SCF14" s="124"/>
      <c r="SCG14" s="124"/>
      <c r="SCH14" s="124"/>
      <c r="SCI14" s="124"/>
      <c r="SCJ14" s="124"/>
      <c r="SCK14" s="124"/>
      <c r="SCL14" s="124"/>
      <c r="SCM14" s="124"/>
      <c r="SCN14" s="124"/>
      <c r="SCO14" s="124"/>
      <c r="SCP14" s="124"/>
      <c r="SCQ14" s="124"/>
      <c r="SCR14" s="124"/>
      <c r="SCS14" s="124"/>
      <c r="SCT14" s="124"/>
      <c r="SCU14" s="124"/>
      <c r="SCV14" s="124"/>
      <c r="SCW14" s="124"/>
      <c r="SCX14" s="124"/>
      <c r="SCY14" s="124"/>
      <c r="SCZ14" s="124"/>
      <c r="SDA14" s="124"/>
      <c r="SDB14" s="124"/>
      <c r="SDC14" s="124"/>
      <c r="SDD14" s="124"/>
      <c r="SDE14" s="124"/>
      <c r="SDF14" s="124"/>
      <c r="SDG14" s="124"/>
      <c r="SDH14" s="124"/>
      <c r="SDI14" s="124"/>
      <c r="SDJ14" s="124"/>
      <c r="SDK14" s="124"/>
      <c r="SDL14" s="124"/>
      <c r="SDM14" s="124"/>
      <c r="SDN14" s="124"/>
      <c r="SDO14" s="124"/>
      <c r="SDP14" s="124"/>
      <c r="SDQ14" s="124"/>
      <c r="SDR14" s="124"/>
      <c r="SDS14" s="124"/>
      <c r="SDT14" s="124"/>
      <c r="SDU14" s="124"/>
      <c r="SDV14" s="124"/>
      <c r="SDW14" s="124"/>
      <c r="SDX14" s="124"/>
      <c r="SDY14" s="124"/>
      <c r="SDZ14" s="124"/>
      <c r="SEA14" s="124"/>
      <c r="SEB14" s="124"/>
      <c r="SEC14" s="124"/>
      <c r="SED14" s="124"/>
      <c r="SEE14" s="124"/>
      <c r="SEF14" s="124"/>
      <c r="SEG14" s="124"/>
      <c r="SEH14" s="124"/>
      <c r="SEI14" s="124"/>
      <c r="SEJ14" s="124"/>
      <c r="SEK14" s="124"/>
      <c r="SEL14" s="124"/>
      <c r="SEM14" s="124"/>
      <c r="SEN14" s="124"/>
      <c r="SEO14" s="124"/>
      <c r="SEP14" s="124"/>
      <c r="SEQ14" s="124"/>
      <c r="SER14" s="124"/>
      <c r="SES14" s="124"/>
      <c r="SET14" s="124"/>
      <c r="SEU14" s="124"/>
      <c r="SEV14" s="124"/>
      <c r="SEW14" s="124"/>
      <c r="SEX14" s="124"/>
      <c r="SEY14" s="124"/>
      <c r="SEZ14" s="124"/>
      <c r="SFA14" s="124"/>
      <c r="SFB14" s="124"/>
      <c r="SFC14" s="124"/>
      <c r="SFD14" s="124"/>
      <c r="SFE14" s="124"/>
      <c r="SFF14" s="124"/>
      <c r="SFG14" s="124"/>
      <c r="SFH14" s="124"/>
      <c r="SFI14" s="124"/>
      <c r="SFJ14" s="124"/>
      <c r="SFK14" s="124"/>
      <c r="SFL14" s="124"/>
      <c r="SFM14" s="124"/>
      <c r="SFN14" s="124"/>
      <c r="SFO14" s="124"/>
      <c r="SFP14" s="124"/>
      <c r="SFQ14" s="124"/>
      <c r="SFR14" s="124"/>
      <c r="SFS14" s="124"/>
      <c r="SFT14" s="124"/>
      <c r="SFU14" s="124"/>
      <c r="SFV14" s="124"/>
      <c r="SFW14" s="124"/>
      <c r="SFX14" s="124"/>
      <c r="SFY14" s="124"/>
      <c r="SFZ14" s="124"/>
      <c r="SGA14" s="124"/>
      <c r="SGB14" s="124"/>
      <c r="SGC14" s="124"/>
      <c r="SGD14" s="124"/>
      <c r="SGE14" s="124"/>
      <c r="SGF14" s="124"/>
      <c r="SGG14" s="124"/>
      <c r="SGH14" s="124"/>
      <c r="SGI14" s="124"/>
      <c r="SGJ14" s="124"/>
      <c r="SGK14" s="124"/>
      <c r="SGL14" s="124"/>
      <c r="SGM14" s="124"/>
      <c r="SGN14" s="124"/>
      <c r="SGO14" s="124"/>
      <c r="SGP14" s="124"/>
      <c r="SGQ14" s="124"/>
      <c r="SGR14" s="124"/>
      <c r="SGS14" s="124"/>
      <c r="SGT14" s="124"/>
      <c r="SGU14" s="124"/>
      <c r="SGV14" s="124"/>
      <c r="SGW14" s="124"/>
      <c r="SGX14" s="124"/>
      <c r="SGY14" s="124"/>
      <c r="SGZ14" s="124"/>
      <c r="SHA14" s="124"/>
      <c r="SHB14" s="124"/>
      <c r="SHC14" s="124"/>
      <c r="SHD14" s="124"/>
      <c r="SHE14" s="124"/>
      <c r="SHF14" s="124"/>
      <c r="SHG14" s="124"/>
      <c r="SHH14" s="124"/>
      <c r="SHI14" s="124"/>
      <c r="SHJ14" s="124"/>
      <c r="SHK14" s="124"/>
      <c r="SHL14" s="124"/>
      <c r="SHM14" s="124"/>
      <c r="SHN14" s="124"/>
      <c r="SHO14" s="124"/>
      <c r="SHP14" s="124"/>
      <c r="SHQ14" s="124"/>
      <c r="SHR14" s="124"/>
      <c r="SHS14" s="124"/>
      <c r="SHT14" s="124"/>
      <c r="SHU14" s="124"/>
      <c r="SHV14" s="124"/>
      <c r="SHW14" s="124"/>
      <c r="SHX14" s="124"/>
      <c r="SHY14" s="124"/>
      <c r="SHZ14" s="124"/>
      <c r="SIA14" s="124"/>
      <c r="SIB14" s="124"/>
      <c r="SIC14" s="124"/>
      <c r="SID14" s="124"/>
      <c r="SIE14" s="124"/>
      <c r="SIF14" s="124"/>
      <c r="SIG14" s="124"/>
      <c r="SIH14" s="124"/>
      <c r="SII14" s="124"/>
      <c r="SIJ14" s="124"/>
      <c r="SIK14" s="124"/>
      <c r="SIL14" s="124"/>
      <c r="SIM14" s="124"/>
      <c r="SIN14" s="124"/>
      <c r="SIO14" s="124"/>
      <c r="SIP14" s="124"/>
      <c r="SIQ14" s="124"/>
      <c r="SIR14" s="124"/>
      <c r="SIS14" s="124"/>
      <c r="SIT14" s="124"/>
      <c r="SIU14" s="124"/>
      <c r="SIV14" s="124"/>
      <c r="SIW14" s="124"/>
      <c r="SIX14" s="124"/>
      <c r="SIY14" s="124"/>
      <c r="SIZ14" s="124"/>
      <c r="SJA14" s="124"/>
      <c r="SJB14" s="124"/>
      <c r="SJC14" s="124"/>
      <c r="SJD14" s="124"/>
      <c r="SJE14" s="124"/>
      <c r="SJF14" s="124"/>
      <c r="SJG14" s="124"/>
      <c r="SJH14" s="124"/>
      <c r="SJI14" s="124"/>
      <c r="SJJ14" s="124"/>
      <c r="SJK14" s="124"/>
      <c r="SJL14" s="124"/>
      <c r="SJM14" s="124"/>
      <c r="SJN14" s="124"/>
      <c r="SJO14" s="124"/>
      <c r="SJP14" s="124"/>
      <c r="SJQ14" s="124"/>
      <c r="SJR14" s="124"/>
      <c r="SJS14" s="124"/>
      <c r="SJT14" s="124"/>
      <c r="SJU14" s="124"/>
      <c r="SJV14" s="124"/>
      <c r="SJW14" s="124"/>
      <c r="SJX14" s="124"/>
      <c r="SJY14" s="124"/>
      <c r="SJZ14" s="124"/>
      <c r="SKA14" s="124"/>
      <c r="SKB14" s="124"/>
      <c r="SKC14" s="124"/>
      <c r="SKD14" s="124"/>
      <c r="SKE14" s="124"/>
      <c r="SKF14" s="124"/>
      <c r="SKG14" s="124"/>
      <c r="SKH14" s="124"/>
      <c r="SKI14" s="124"/>
      <c r="SKJ14" s="124"/>
      <c r="SKK14" s="124"/>
      <c r="SKL14" s="124"/>
      <c r="SKM14" s="124"/>
      <c r="SKN14" s="124"/>
      <c r="SKO14" s="124"/>
      <c r="SKP14" s="124"/>
      <c r="SKQ14" s="124"/>
      <c r="SKR14" s="124"/>
      <c r="SKS14" s="124"/>
      <c r="SKT14" s="124"/>
      <c r="SKU14" s="124"/>
      <c r="SKV14" s="124"/>
      <c r="SKW14" s="124"/>
      <c r="SKX14" s="124"/>
      <c r="SKY14" s="124"/>
      <c r="SKZ14" s="124"/>
      <c r="SLA14" s="124"/>
      <c r="SLB14" s="124"/>
      <c r="SLC14" s="124"/>
      <c r="SLD14" s="124"/>
      <c r="SLE14" s="124"/>
      <c r="SLF14" s="124"/>
      <c r="SLG14" s="124"/>
      <c r="SLH14" s="124"/>
      <c r="SLI14" s="124"/>
      <c r="SLJ14" s="124"/>
      <c r="SLK14" s="124"/>
      <c r="SLL14" s="124"/>
      <c r="SLM14" s="124"/>
      <c r="SLN14" s="124"/>
      <c r="SLO14" s="124"/>
      <c r="SLP14" s="124"/>
      <c r="SLQ14" s="124"/>
      <c r="SLR14" s="124"/>
      <c r="SLS14" s="124"/>
      <c r="SLT14" s="124"/>
      <c r="SLU14" s="124"/>
      <c r="SLV14" s="124"/>
      <c r="SLW14" s="124"/>
      <c r="SLX14" s="124"/>
      <c r="SLY14" s="124"/>
      <c r="SLZ14" s="124"/>
      <c r="SMA14" s="124"/>
      <c r="SMB14" s="124"/>
      <c r="SMC14" s="124"/>
      <c r="SMD14" s="124"/>
      <c r="SME14" s="124"/>
      <c r="SMF14" s="124"/>
      <c r="SMG14" s="124"/>
      <c r="SMH14" s="124"/>
      <c r="SMI14" s="124"/>
      <c r="SMJ14" s="124"/>
      <c r="SMK14" s="124"/>
      <c r="SML14" s="124"/>
      <c r="SMM14" s="124"/>
      <c r="SMN14" s="124"/>
      <c r="SMO14" s="124"/>
      <c r="SMP14" s="124"/>
      <c r="SMQ14" s="124"/>
      <c r="SMR14" s="124"/>
      <c r="SMS14" s="124"/>
      <c r="SMT14" s="124"/>
      <c r="SMU14" s="124"/>
      <c r="SMV14" s="124"/>
      <c r="SMW14" s="124"/>
      <c r="SMX14" s="124"/>
      <c r="SMY14" s="124"/>
      <c r="SMZ14" s="124"/>
      <c r="SNA14" s="124"/>
      <c r="SNB14" s="124"/>
      <c r="SNC14" s="124"/>
      <c r="SND14" s="124"/>
      <c r="SNE14" s="124"/>
      <c r="SNF14" s="124"/>
      <c r="SNG14" s="124"/>
      <c r="SNH14" s="124"/>
      <c r="SNI14" s="124"/>
      <c r="SNJ14" s="124"/>
      <c r="SNK14" s="124"/>
      <c r="SNL14" s="124"/>
      <c r="SNM14" s="124"/>
      <c r="SNN14" s="124"/>
      <c r="SNO14" s="124"/>
      <c r="SNP14" s="124"/>
      <c r="SNQ14" s="124"/>
      <c r="SNR14" s="124"/>
      <c r="SNS14" s="124"/>
      <c r="SNT14" s="124"/>
      <c r="SNU14" s="124"/>
      <c r="SNV14" s="124"/>
      <c r="SNW14" s="124"/>
      <c r="SNX14" s="124"/>
      <c r="SNY14" s="124"/>
      <c r="SNZ14" s="124"/>
      <c r="SOA14" s="124"/>
      <c r="SOB14" s="124"/>
      <c r="SOC14" s="124"/>
      <c r="SOD14" s="124"/>
      <c r="SOE14" s="124"/>
      <c r="SOF14" s="124"/>
      <c r="SOG14" s="124"/>
      <c r="SOH14" s="124"/>
      <c r="SOI14" s="124"/>
      <c r="SOJ14" s="124"/>
      <c r="SOK14" s="124"/>
      <c r="SOL14" s="124"/>
      <c r="SOM14" s="124"/>
      <c r="SON14" s="124"/>
      <c r="SOO14" s="124"/>
      <c r="SOP14" s="124"/>
      <c r="SOQ14" s="124"/>
      <c r="SOR14" s="124"/>
      <c r="SOS14" s="124"/>
      <c r="SOT14" s="124"/>
      <c r="SOU14" s="124"/>
      <c r="SOV14" s="124"/>
      <c r="SOW14" s="124"/>
      <c r="SOX14" s="124"/>
      <c r="SOY14" s="124"/>
      <c r="SOZ14" s="124"/>
      <c r="SPA14" s="124"/>
      <c r="SPB14" s="124"/>
      <c r="SPC14" s="124"/>
      <c r="SPD14" s="124"/>
      <c r="SPE14" s="124"/>
      <c r="SPF14" s="124"/>
      <c r="SPG14" s="124"/>
      <c r="SPH14" s="124"/>
      <c r="SPI14" s="124"/>
      <c r="SPJ14" s="124"/>
      <c r="SPK14" s="124"/>
      <c r="SPL14" s="124"/>
      <c r="SPM14" s="124"/>
      <c r="SPN14" s="124"/>
      <c r="SPO14" s="124"/>
      <c r="SPP14" s="124"/>
      <c r="SPQ14" s="124"/>
      <c r="SPR14" s="124"/>
      <c r="SPS14" s="124"/>
      <c r="SPT14" s="124"/>
      <c r="SPU14" s="124"/>
      <c r="SPV14" s="124"/>
      <c r="SPW14" s="124"/>
      <c r="SPX14" s="124"/>
      <c r="SPY14" s="124"/>
      <c r="SPZ14" s="124"/>
      <c r="SQA14" s="124"/>
      <c r="SQB14" s="124"/>
      <c r="SQC14" s="124"/>
      <c r="SQD14" s="124"/>
      <c r="SQE14" s="124"/>
      <c r="SQF14" s="124"/>
      <c r="SQG14" s="124"/>
      <c r="SQH14" s="124"/>
      <c r="SQI14" s="124"/>
      <c r="SQJ14" s="124"/>
      <c r="SQK14" s="124"/>
      <c r="SQL14" s="124"/>
      <c r="SQM14" s="124"/>
      <c r="SQN14" s="124"/>
      <c r="SQO14" s="124"/>
      <c r="SQP14" s="124"/>
      <c r="SQQ14" s="124"/>
      <c r="SQR14" s="124"/>
      <c r="SQS14" s="124"/>
      <c r="SQT14" s="124"/>
      <c r="SQU14" s="124"/>
      <c r="SQV14" s="124"/>
      <c r="SQW14" s="124"/>
      <c r="SQX14" s="124"/>
      <c r="SQY14" s="124"/>
      <c r="SQZ14" s="124"/>
      <c r="SRA14" s="124"/>
      <c r="SRB14" s="124"/>
      <c r="SRC14" s="124"/>
      <c r="SRD14" s="124"/>
      <c r="SRE14" s="124"/>
      <c r="SRF14" s="124"/>
      <c r="SRG14" s="124"/>
      <c r="SRH14" s="124"/>
      <c r="SRI14" s="124"/>
      <c r="SRJ14" s="124"/>
      <c r="SRK14" s="124"/>
      <c r="SRL14" s="124"/>
      <c r="SRM14" s="124"/>
      <c r="SRN14" s="124"/>
      <c r="SRO14" s="124"/>
      <c r="SRP14" s="124"/>
      <c r="SRQ14" s="124"/>
      <c r="SRR14" s="124"/>
      <c r="SRS14" s="124"/>
      <c r="SRT14" s="124"/>
      <c r="SRU14" s="124"/>
      <c r="SRV14" s="124"/>
      <c r="SRW14" s="124"/>
      <c r="SRX14" s="124"/>
      <c r="SRY14" s="124"/>
      <c r="SRZ14" s="124"/>
      <c r="SSA14" s="124"/>
      <c r="SSB14" s="124"/>
      <c r="SSC14" s="124"/>
      <c r="SSD14" s="124"/>
      <c r="SSE14" s="124"/>
      <c r="SSF14" s="124"/>
      <c r="SSG14" s="124"/>
      <c r="SSH14" s="124"/>
      <c r="SSI14" s="124"/>
      <c r="SSJ14" s="124"/>
      <c r="SSK14" s="124"/>
      <c r="SSL14" s="124"/>
      <c r="SSM14" s="124"/>
      <c r="SSN14" s="124"/>
      <c r="SSO14" s="124"/>
      <c r="SSP14" s="124"/>
      <c r="SSQ14" s="124"/>
      <c r="SSR14" s="124"/>
      <c r="SSS14" s="124"/>
      <c r="SST14" s="124"/>
      <c r="SSU14" s="124"/>
      <c r="SSV14" s="124"/>
      <c r="SSW14" s="124"/>
      <c r="SSX14" s="124"/>
      <c r="SSY14" s="124"/>
      <c r="SSZ14" s="124"/>
      <c r="STA14" s="124"/>
      <c r="STB14" s="124"/>
      <c r="STC14" s="124"/>
      <c r="STD14" s="124"/>
      <c r="STE14" s="124"/>
      <c r="STF14" s="124"/>
      <c r="STG14" s="124"/>
      <c r="STH14" s="124"/>
      <c r="STI14" s="124"/>
      <c r="STJ14" s="124"/>
      <c r="STK14" s="124"/>
      <c r="STL14" s="124"/>
      <c r="STM14" s="124"/>
      <c r="STN14" s="124"/>
      <c r="STO14" s="124"/>
      <c r="STP14" s="124"/>
      <c r="STQ14" s="124"/>
      <c r="STR14" s="124"/>
      <c r="STS14" s="124"/>
      <c r="STT14" s="124"/>
      <c r="STU14" s="124"/>
      <c r="STV14" s="124"/>
      <c r="STW14" s="124"/>
      <c r="STX14" s="124"/>
      <c r="STY14" s="124"/>
      <c r="STZ14" s="124"/>
      <c r="SUA14" s="124"/>
      <c r="SUB14" s="124"/>
      <c r="SUC14" s="124"/>
      <c r="SUD14" s="124"/>
      <c r="SUE14" s="124"/>
      <c r="SUF14" s="124"/>
      <c r="SUG14" s="124"/>
      <c r="SUH14" s="124"/>
      <c r="SUI14" s="124"/>
      <c r="SUJ14" s="124"/>
      <c r="SUK14" s="124"/>
      <c r="SUL14" s="124"/>
      <c r="SUM14" s="124"/>
      <c r="SUN14" s="124"/>
      <c r="SUO14" s="124"/>
      <c r="SUP14" s="124"/>
      <c r="SUQ14" s="124"/>
      <c r="SUR14" s="124"/>
      <c r="SUS14" s="124"/>
      <c r="SUT14" s="124"/>
      <c r="SUU14" s="124"/>
      <c r="SUV14" s="124"/>
      <c r="SUW14" s="124"/>
      <c r="SUX14" s="124"/>
      <c r="SUY14" s="124"/>
      <c r="SUZ14" s="124"/>
      <c r="SVA14" s="124"/>
      <c r="SVB14" s="124"/>
      <c r="SVC14" s="124"/>
      <c r="SVD14" s="124"/>
      <c r="SVE14" s="124"/>
      <c r="SVF14" s="124"/>
      <c r="SVG14" s="124"/>
      <c r="SVH14" s="124"/>
      <c r="SVI14" s="124"/>
      <c r="SVJ14" s="124"/>
      <c r="SVK14" s="124"/>
      <c r="SVL14" s="124"/>
      <c r="SVM14" s="124"/>
      <c r="SVN14" s="124"/>
      <c r="SVO14" s="124"/>
      <c r="SVP14" s="124"/>
      <c r="SVQ14" s="124"/>
      <c r="SVR14" s="124"/>
      <c r="SVS14" s="124"/>
      <c r="SVT14" s="124"/>
      <c r="SVU14" s="124"/>
      <c r="SVV14" s="124"/>
      <c r="SVW14" s="124"/>
      <c r="SVX14" s="124"/>
      <c r="SVY14" s="124"/>
      <c r="SVZ14" s="124"/>
      <c r="SWA14" s="124"/>
      <c r="SWB14" s="124"/>
      <c r="SWC14" s="124"/>
      <c r="SWD14" s="124"/>
      <c r="SWE14" s="124"/>
      <c r="SWF14" s="124"/>
      <c r="SWG14" s="124"/>
      <c r="SWH14" s="124"/>
      <c r="SWI14" s="124"/>
      <c r="SWJ14" s="124"/>
      <c r="SWK14" s="124"/>
      <c r="SWL14" s="124"/>
      <c r="SWM14" s="124"/>
      <c r="SWN14" s="124"/>
      <c r="SWO14" s="124"/>
      <c r="SWP14" s="124"/>
      <c r="SWQ14" s="124"/>
      <c r="SWR14" s="124"/>
      <c r="SWS14" s="124"/>
      <c r="SWT14" s="124"/>
      <c r="SWU14" s="124"/>
      <c r="SWV14" s="124"/>
      <c r="SWW14" s="124"/>
      <c r="SWX14" s="124"/>
      <c r="SWY14" s="124"/>
      <c r="SWZ14" s="124"/>
      <c r="SXA14" s="124"/>
      <c r="SXB14" s="124"/>
      <c r="SXC14" s="124"/>
      <c r="SXD14" s="124"/>
      <c r="SXE14" s="124"/>
      <c r="SXF14" s="124"/>
      <c r="SXG14" s="124"/>
      <c r="SXH14" s="124"/>
      <c r="SXI14" s="124"/>
      <c r="SXJ14" s="124"/>
      <c r="SXK14" s="124"/>
      <c r="SXL14" s="124"/>
      <c r="SXM14" s="124"/>
      <c r="SXN14" s="124"/>
      <c r="SXO14" s="124"/>
      <c r="SXP14" s="124"/>
      <c r="SXQ14" s="124"/>
      <c r="SXR14" s="124"/>
      <c r="SXS14" s="124"/>
      <c r="SXT14" s="124"/>
      <c r="SXU14" s="124"/>
      <c r="SXV14" s="124"/>
      <c r="SXW14" s="124"/>
      <c r="SXX14" s="124"/>
      <c r="SXY14" s="124"/>
      <c r="SXZ14" s="124"/>
      <c r="SYA14" s="124"/>
      <c r="SYB14" s="124"/>
      <c r="SYC14" s="124"/>
      <c r="SYD14" s="124"/>
      <c r="SYE14" s="124"/>
      <c r="SYF14" s="124"/>
      <c r="SYG14" s="124"/>
      <c r="SYH14" s="124"/>
      <c r="SYI14" s="124"/>
      <c r="SYJ14" s="124"/>
      <c r="SYK14" s="124"/>
      <c r="SYL14" s="124"/>
      <c r="SYM14" s="124"/>
      <c r="SYN14" s="124"/>
      <c r="SYO14" s="124"/>
      <c r="SYP14" s="124"/>
      <c r="SYQ14" s="124"/>
      <c r="SYR14" s="124"/>
      <c r="SYS14" s="124"/>
      <c r="SYT14" s="124"/>
      <c r="SYU14" s="124"/>
      <c r="SYV14" s="124"/>
      <c r="SYW14" s="124"/>
      <c r="SYX14" s="124"/>
      <c r="SYY14" s="124"/>
      <c r="SYZ14" s="124"/>
      <c r="SZA14" s="124"/>
      <c r="SZB14" s="124"/>
      <c r="SZC14" s="124"/>
      <c r="SZD14" s="124"/>
      <c r="SZE14" s="124"/>
      <c r="SZF14" s="124"/>
      <c r="SZG14" s="124"/>
      <c r="SZH14" s="124"/>
      <c r="SZI14" s="124"/>
      <c r="SZJ14" s="124"/>
      <c r="SZK14" s="124"/>
      <c r="SZL14" s="124"/>
      <c r="SZM14" s="124"/>
      <c r="SZN14" s="124"/>
      <c r="SZO14" s="124"/>
      <c r="SZP14" s="124"/>
      <c r="SZQ14" s="124"/>
      <c r="SZR14" s="124"/>
      <c r="SZS14" s="124"/>
      <c r="SZT14" s="124"/>
      <c r="SZU14" s="124"/>
      <c r="SZV14" s="124"/>
      <c r="SZW14" s="124"/>
      <c r="SZX14" s="124"/>
      <c r="SZY14" s="124"/>
      <c r="SZZ14" s="124"/>
      <c r="TAA14" s="124"/>
      <c r="TAB14" s="124"/>
      <c r="TAC14" s="124"/>
      <c r="TAD14" s="124"/>
      <c r="TAE14" s="124"/>
      <c r="TAF14" s="124"/>
      <c r="TAG14" s="124"/>
      <c r="TAH14" s="124"/>
      <c r="TAI14" s="124"/>
      <c r="TAJ14" s="124"/>
      <c r="TAK14" s="124"/>
      <c r="TAL14" s="124"/>
      <c r="TAM14" s="124"/>
      <c r="TAN14" s="124"/>
      <c r="TAO14" s="124"/>
      <c r="TAP14" s="124"/>
      <c r="TAQ14" s="124"/>
      <c r="TAR14" s="124"/>
      <c r="TAS14" s="124"/>
      <c r="TAT14" s="124"/>
      <c r="TAU14" s="124"/>
      <c r="TAV14" s="124"/>
      <c r="TAW14" s="124"/>
      <c r="TAX14" s="124"/>
      <c r="TAY14" s="124"/>
      <c r="TAZ14" s="124"/>
      <c r="TBA14" s="124"/>
      <c r="TBB14" s="124"/>
      <c r="TBC14" s="124"/>
      <c r="TBD14" s="124"/>
      <c r="TBE14" s="124"/>
      <c r="TBF14" s="124"/>
      <c r="TBG14" s="124"/>
      <c r="TBH14" s="124"/>
      <c r="TBI14" s="124"/>
      <c r="TBJ14" s="124"/>
      <c r="TBK14" s="124"/>
      <c r="TBL14" s="124"/>
      <c r="TBM14" s="124"/>
      <c r="TBN14" s="124"/>
      <c r="TBO14" s="124"/>
      <c r="TBP14" s="124"/>
      <c r="TBQ14" s="124"/>
      <c r="TBR14" s="124"/>
      <c r="TBS14" s="124"/>
      <c r="TBT14" s="124"/>
      <c r="TBU14" s="124"/>
      <c r="TBV14" s="124"/>
      <c r="TBW14" s="124"/>
      <c r="TBX14" s="124"/>
      <c r="TBY14" s="124"/>
      <c r="TBZ14" s="124"/>
      <c r="TCA14" s="124"/>
      <c r="TCB14" s="124"/>
      <c r="TCC14" s="124"/>
      <c r="TCD14" s="124"/>
      <c r="TCE14" s="124"/>
      <c r="TCF14" s="124"/>
      <c r="TCG14" s="124"/>
      <c r="TCH14" s="124"/>
      <c r="TCI14" s="124"/>
      <c r="TCJ14" s="124"/>
      <c r="TCK14" s="124"/>
      <c r="TCL14" s="124"/>
      <c r="TCM14" s="124"/>
      <c r="TCN14" s="124"/>
      <c r="TCO14" s="124"/>
      <c r="TCP14" s="124"/>
      <c r="TCQ14" s="124"/>
      <c r="TCR14" s="124"/>
      <c r="TCS14" s="124"/>
      <c r="TCT14" s="124"/>
      <c r="TCU14" s="124"/>
      <c r="TCV14" s="124"/>
      <c r="TCW14" s="124"/>
      <c r="TCX14" s="124"/>
      <c r="TCY14" s="124"/>
      <c r="TCZ14" s="124"/>
      <c r="TDA14" s="124"/>
      <c r="TDB14" s="124"/>
      <c r="TDC14" s="124"/>
      <c r="TDD14" s="124"/>
      <c r="TDE14" s="124"/>
      <c r="TDF14" s="124"/>
      <c r="TDG14" s="124"/>
      <c r="TDH14" s="124"/>
      <c r="TDI14" s="124"/>
      <c r="TDJ14" s="124"/>
      <c r="TDK14" s="124"/>
      <c r="TDL14" s="124"/>
      <c r="TDM14" s="124"/>
      <c r="TDN14" s="124"/>
      <c r="TDO14" s="124"/>
      <c r="TDP14" s="124"/>
      <c r="TDQ14" s="124"/>
      <c r="TDR14" s="124"/>
      <c r="TDS14" s="124"/>
      <c r="TDT14" s="124"/>
      <c r="TDU14" s="124"/>
      <c r="TDV14" s="124"/>
      <c r="TDW14" s="124"/>
      <c r="TDX14" s="124"/>
      <c r="TDY14" s="124"/>
      <c r="TDZ14" s="124"/>
      <c r="TEA14" s="124"/>
      <c r="TEB14" s="124"/>
      <c r="TEC14" s="124"/>
      <c r="TED14" s="124"/>
      <c r="TEE14" s="124"/>
      <c r="TEF14" s="124"/>
      <c r="TEG14" s="124"/>
      <c r="TEH14" s="124"/>
      <c r="TEI14" s="124"/>
      <c r="TEJ14" s="124"/>
      <c r="TEK14" s="124"/>
      <c r="TEL14" s="124"/>
      <c r="TEM14" s="124"/>
      <c r="TEN14" s="124"/>
      <c r="TEO14" s="124"/>
      <c r="TEP14" s="124"/>
      <c r="TEQ14" s="124"/>
      <c r="TER14" s="124"/>
      <c r="TES14" s="124"/>
      <c r="TET14" s="124"/>
      <c r="TEU14" s="124"/>
      <c r="TEV14" s="124"/>
      <c r="TEW14" s="124"/>
      <c r="TEX14" s="124"/>
      <c r="TEY14" s="124"/>
      <c r="TEZ14" s="124"/>
      <c r="TFA14" s="124"/>
      <c r="TFB14" s="124"/>
      <c r="TFC14" s="124"/>
      <c r="TFD14" s="124"/>
      <c r="TFE14" s="124"/>
      <c r="TFF14" s="124"/>
      <c r="TFG14" s="124"/>
      <c r="TFH14" s="124"/>
      <c r="TFI14" s="124"/>
      <c r="TFJ14" s="124"/>
      <c r="TFK14" s="124"/>
      <c r="TFL14" s="124"/>
      <c r="TFM14" s="124"/>
      <c r="TFN14" s="124"/>
      <c r="TFO14" s="124"/>
      <c r="TFP14" s="124"/>
      <c r="TFQ14" s="124"/>
      <c r="TFR14" s="124"/>
      <c r="TFS14" s="124"/>
      <c r="TFT14" s="124"/>
      <c r="TFU14" s="124"/>
      <c r="TFV14" s="124"/>
      <c r="TFW14" s="124"/>
      <c r="TFX14" s="124"/>
      <c r="TFY14" s="124"/>
      <c r="TFZ14" s="124"/>
      <c r="TGA14" s="124"/>
      <c r="TGB14" s="124"/>
      <c r="TGC14" s="124"/>
      <c r="TGD14" s="124"/>
      <c r="TGE14" s="124"/>
      <c r="TGF14" s="124"/>
      <c r="TGG14" s="124"/>
      <c r="TGH14" s="124"/>
      <c r="TGI14" s="124"/>
      <c r="TGJ14" s="124"/>
      <c r="TGK14" s="124"/>
      <c r="TGL14" s="124"/>
      <c r="TGM14" s="124"/>
      <c r="TGN14" s="124"/>
      <c r="TGO14" s="124"/>
      <c r="TGP14" s="124"/>
      <c r="TGQ14" s="124"/>
      <c r="TGR14" s="124"/>
      <c r="TGS14" s="124"/>
      <c r="TGT14" s="124"/>
      <c r="TGU14" s="124"/>
      <c r="TGV14" s="124"/>
      <c r="TGW14" s="124"/>
      <c r="TGX14" s="124"/>
      <c r="TGY14" s="124"/>
      <c r="TGZ14" s="124"/>
      <c r="THA14" s="124"/>
      <c r="THB14" s="124"/>
      <c r="THC14" s="124"/>
      <c r="THD14" s="124"/>
      <c r="THE14" s="124"/>
      <c r="THF14" s="124"/>
      <c r="THG14" s="124"/>
      <c r="THH14" s="124"/>
      <c r="THI14" s="124"/>
      <c r="THJ14" s="124"/>
      <c r="THK14" s="124"/>
      <c r="THL14" s="124"/>
      <c r="THM14" s="124"/>
      <c r="THN14" s="124"/>
      <c r="THO14" s="124"/>
      <c r="THP14" s="124"/>
      <c r="THQ14" s="124"/>
      <c r="THR14" s="124"/>
      <c r="THS14" s="124"/>
      <c r="THT14" s="124"/>
      <c r="THU14" s="124"/>
      <c r="THV14" s="124"/>
      <c r="THW14" s="124"/>
      <c r="THX14" s="124"/>
      <c r="THY14" s="124"/>
      <c r="THZ14" s="124"/>
      <c r="TIA14" s="124"/>
      <c r="TIB14" s="124"/>
      <c r="TIC14" s="124"/>
      <c r="TID14" s="124"/>
      <c r="TIE14" s="124"/>
      <c r="TIF14" s="124"/>
      <c r="TIG14" s="124"/>
      <c r="TIH14" s="124"/>
      <c r="TII14" s="124"/>
      <c r="TIJ14" s="124"/>
      <c r="TIK14" s="124"/>
      <c r="TIL14" s="124"/>
      <c r="TIM14" s="124"/>
      <c r="TIN14" s="124"/>
      <c r="TIO14" s="124"/>
      <c r="TIP14" s="124"/>
      <c r="TIQ14" s="124"/>
      <c r="TIR14" s="124"/>
      <c r="TIS14" s="124"/>
      <c r="TIT14" s="124"/>
      <c r="TIU14" s="124"/>
      <c r="TIV14" s="124"/>
      <c r="TIW14" s="124"/>
      <c r="TIX14" s="124"/>
      <c r="TIY14" s="124"/>
      <c r="TIZ14" s="124"/>
      <c r="TJA14" s="124"/>
      <c r="TJB14" s="124"/>
      <c r="TJC14" s="124"/>
      <c r="TJD14" s="124"/>
      <c r="TJE14" s="124"/>
      <c r="TJF14" s="124"/>
      <c r="TJG14" s="124"/>
      <c r="TJH14" s="124"/>
      <c r="TJI14" s="124"/>
      <c r="TJJ14" s="124"/>
      <c r="TJK14" s="124"/>
      <c r="TJL14" s="124"/>
      <c r="TJM14" s="124"/>
      <c r="TJN14" s="124"/>
      <c r="TJO14" s="124"/>
      <c r="TJP14" s="124"/>
      <c r="TJQ14" s="124"/>
      <c r="TJR14" s="124"/>
      <c r="TJS14" s="124"/>
      <c r="TJT14" s="124"/>
      <c r="TJU14" s="124"/>
      <c r="TJV14" s="124"/>
      <c r="TJW14" s="124"/>
      <c r="TJX14" s="124"/>
      <c r="TJY14" s="124"/>
      <c r="TJZ14" s="124"/>
      <c r="TKA14" s="124"/>
      <c r="TKB14" s="124"/>
      <c r="TKC14" s="124"/>
      <c r="TKD14" s="124"/>
      <c r="TKE14" s="124"/>
      <c r="TKF14" s="124"/>
      <c r="TKG14" s="124"/>
      <c r="TKH14" s="124"/>
      <c r="TKI14" s="124"/>
      <c r="TKJ14" s="124"/>
      <c r="TKK14" s="124"/>
      <c r="TKL14" s="124"/>
      <c r="TKM14" s="124"/>
      <c r="TKN14" s="124"/>
      <c r="TKO14" s="124"/>
      <c r="TKP14" s="124"/>
      <c r="TKQ14" s="124"/>
      <c r="TKR14" s="124"/>
      <c r="TKS14" s="124"/>
      <c r="TKT14" s="124"/>
      <c r="TKU14" s="124"/>
      <c r="TKV14" s="124"/>
      <c r="TKW14" s="124"/>
      <c r="TKX14" s="124"/>
      <c r="TKY14" s="124"/>
      <c r="TKZ14" s="124"/>
      <c r="TLA14" s="124"/>
      <c r="TLB14" s="124"/>
      <c r="TLC14" s="124"/>
      <c r="TLD14" s="124"/>
      <c r="TLE14" s="124"/>
      <c r="TLF14" s="124"/>
      <c r="TLG14" s="124"/>
      <c r="TLH14" s="124"/>
      <c r="TLI14" s="124"/>
      <c r="TLJ14" s="124"/>
      <c r="TLK14" s="124"/>
      <c r="TLL14" s="124"/>
      <c r="TLM14" s="124"/>
      <c r="TLN14" s="124"/>
      <c r="TLO14" s="124"/>
      <c r="TLP14" s="124"/>
      <c r="TLQ14" s="124"/>
      <c r="TLR14" s="124"/>
      <c r="TLS14" s="124"/>
      <c r="TLT14" s="124"/>
      <c r="TLU14" s="124"/>
      <c r="TLV14" s="124"/>
      <c r="TLW14" s="124"/>
      <c r="TLX14" s="124"/>
      <c r="TLY14" s="124"/>
      <c r="TLZ14" s="124"/>
      <c r="TMA14" s="124"/>
      <c r="TMB14" s="124"/>
      <c r="TMC14" s="124"/>
      <c r="TMD14" s="124"/>
      <c r="TME14" s="124"/>
      <c r="TMF14" s="124"/>
      <c r="TMG14" s="124"/>
      <c r="TMH14" s="124"/>
      <c r="TMI14" s="124"/>
      <c r="TMJ14" s="124"/>
      <c r="TMK14" s="124"/>
      <c r="TML14" s="124"/>
      <c r="TMM14" s="124"/>
      <c r="TMN14" s="124"/>
      <c r="TMO14" s="124"/>
      <c r="TMP14" s="124"/>
      <c r="TMQ14" s="124"/>
      <c r="TMR14" s="124"/>
      <c r="TMS14" s="124"/>
      <c r="TMT14" s="124"/>
      <c r="TMU14" s="124"/>
      <c r="TMV14" s="124"/>
      <c r="TMW14" s="124"/>
      <c r="TMX14" s="124"/>
      <c r="TMY14" s="124"/>
      <c r="TMZ14" s="124"/>
      <c r="TNA14" s="124"/>
      <c r="TNB14" s="124"/>
      <c r="TNC14" s="124"/>
      <c r="TND14" s="124"/>
      <c r="TNE14" s="124"/>
      <c r="TNF14" s="124"/>
      <c r="TNG14" s="124"/>
      <c r="TNH14" s="124"/>
      <c r="TNI14" s="124"/>
      <c r="TNJ14" s="124"/>
      <c r="TNK14" s="124"/>
      <c r="TNL14" s="124"/>
      <c r="TNM14" s="124"/>
      <c r="TNN14" s="124"/>
      <c r="TNO14" s="124"/>
      <c r="TNP14" s="124"/>
      <c r="TNQ14" s="124"/>
      <c r="TNR14" s="124"/>
      <c r="TNS14" s="124"/>
      <c r="TNT14" s="124"/>
      <c r="TNU14" s="124"/>
      <c r="TNV14" s="124"/>
      <c r="TNW14" s="124"/>
      <c r="TNX14" s="124"/>
      <c r="TNY14" s="124"/>
      <c r="TNZ14" s="124"/>
      <c r="TOA14" s="124"/>
      <c r="TOB14" s="124"/>
      <c r="TOC14" s="124"/>
      <c r="TOD14" s="124"/>
      <c r="TOE14" s="124"/>
      <c r="TOF14" s="124"/>
      <c r="TOG14" s="124"/>
      <c r="TOH14" s="124"/>
      <c r="TOI14" s="124"/>
      <c r="TOJ14" s="124"/>
      <c r="TOK14" s="124"/>
      <c r="TOL14" s="124"/>
      <c r="TOM14" s="124"/>
      <c r="TON14" s="124"/>
      <c r="TOO14" s="124"/>
      <c r="TOP14" s="124"/>
      <c r="TOQ14" s="124"/>
      <c r="TOR14" s="124"/>
      <c r="TOS14" s="124"/>
      <c r="TOT14" s="124"/>
      <c r="TOU14" s="124"/>
      <c r="TOV14" s="124"/>
      <c r="TOW14" s="124"/>
      <c r="TOX14" s="124"/>
      <c r="TOY14" s="124"/>
      <c r="TOZ14" s="124"/>
      <c r="TPA14" s="124"/>
      <c r="TPB14" s="124"/>
      <c r="TPC14" s="124"/>
      <c r="TPD14" s="124"/>
      <c r="TPE14" s="124"/>
      <c r="TPF14" s="124"/>
      <c r="TPG14" s="124"/>
      <c r="TPH14" s="124"/>
      <c r="TPI14" s="124"/>
      <c r="TPJ14" s="124"/>
      <c r="TPK14" s="124"/>
      <c r="TPL14" s="124"/>
      <c r="TPM14" s="124"/>
      <c r="TPN14" s="124"/>
      <c r="TPO14" s="124"/>
      <c r="TPP14" s="124"/>
      <c r="TPQ14" s="124"/>
      <c r="TPR14" s="124"/>
      <c r="TPS14" s="124"/>
      <c r="TPT14" s="124"/>
      <c r="TPU14" s="124"/>
      <c r="TPV14" s="124"/>
      <c r="TPW14" s="124"/>
      <c r="TPX14" s="124"/>
      <c r="TPY14" s="124"/>
      <c r="TPZ14" s="124"/>
      <c r="TQA14" s="124"/>
      <c r="TQB14" s="124"/>
      <c r="TQC14" s="124"/>
      <c r="TQD14" s="124"/>
      <c r="TQE14" s="124"/>
      <c r="TQF14" s="124"/>
      <c r="TQG14" s="124"/>
      <c r="TQH14" s="124"/>
      <c r="TQI14" s="124"/>
      <c r="TQJ14" s="124"/>
      <c r="TQK14" s="124"/>
      <c r="TQL14" s="124"/>
      <c r="TQM14" s="124"/>
      <c r="TQN14" s="124"/>
      <c r="TQO14" s="124"/>
      <c r="TQP14" s="124"/>
      <c r="TQQ14" s="124"/>
      <c r="TQR14" s="124"/>
      <c r="TQS14" s="124"/>
      <c r="TQT14" s="124"/>
      <c r="TQU14" s="124"/>
      <c r="TQV14" s="124"/>
      <c r="TQW14" s="124"/>
      <c r="TQX14" s="124"/>
      <c r="TQY14" s="124"/>
      <c r="TQZ14" s="124"/>
      <c r="TRA14" s="124"/>
      <c r="TRB14" s="124"/>
      <c r="TRC14" s="124"/>
      <c r="TRD14" s="124"/>
      <c r="TRE14" s="124"/>
      <c r="TRF14" s="124"/>
      <c r="TRG14" s="124"/>
      <c r="TRH14" s="124"/>
      <c r="TRI14" s="124"/>
      <c r="TRJ14" s="124"/>
      <c r="TRK14" s="124"/>
      <c r="TRL14" s="124"/>
      <c r="TRM14" s="124"/>
      <c r="TRN14" s="124"/>
      <c r="TRO14" s="124"/>
      <c r="TRP14" s="124"/>
      <c r="TRQ14" s="124"/>
      <c r="TRR14" s="124"/>
      <c r="TRS14" s="124"/>
      <c r="TRT14" s="124"/>
      <c r="TRU14" s="124"/>
      <c r="TRV14" s="124"/>
      <c r="TRW14" s="124"/>
      <c r="TRX14" s="124"/>
      <c r="TRY14" s="124"/>
      <c r="TRZ14" s="124"/>
      <c r="TSA14" s="124"/>
      <c r="TSB14" s="124"/>
      <c r="TSC14" s="124"/>
      <c r="TSD14" s="124"/>
      <c r="TSE14" s="124"/>
      <c r="TSF14" s="124"/>
      <c r="TSG14" s="124"/>
      <c r="TSH14" s="124"/>
      <c r="TSI14" s="124"/>
      <c r="TSJ14" s="124"/>
      <c r="TSK14" s="124"/>
      <c r="TSL14" s="124"/>
      <c r="TSM14" s="124"/>
      <c r="TSN14" s="124"/>
      <c r="TSO14" s="124"/>
      <c r="TSP14" s="124"/>
      <c r="TSQ14" s="124"/>
      <c r="TSR14" s="124"/>
      <c r="TSS14" s="124"/>
      <c r="TST14" s="124"/>
      <c r="TSU14" s="124"/>
      <c r="TSV14" s="124"/>
      <c r="TSW14" s="124"/>
      <c r="TSX14" s="124"/>
      <c r="TSY14" s="124"/>
      <c r="TSZ14" s="124"/>
      <c r="TTA14" s="124"/>
      <c r="TTB14" s="124"/>
      <c r="TTC14" s="124"/>
      <c r="TTD14" s="124"/>
      <c r="TTE14" s="124"/>
      <c r="TTF14" s="124"/>
      <c r="TTG14" s="124"/>
      <c r="TTH14" s="124"/>
      <c r="TTI14" s="124"/>
      <c r="TTJ14" s="124"/>
      <c r="TTK14" s="124"/>
      <c r="TTL14" s="124"/>
      <c r="TTM14" s="124"/>
      <c r="TTN14" s="124"/>
      <c r="TTO14" s="124"/>
      <c r="TTP14" s="124"/>
      <c r="TTQ14" s="124"/>
      <c r="TTR14" s="124"/>
      <c r="TTS14" s="124"/>
      <c r="TTT14" s="124"/>
      <c r="TTU14" s="124"/>
      <c r="TTV14" s="124"/>
      <c r="TTW14" s="124"/>
      <c r="TTX14" s="124"/>
      <c r="TTY14" s="124"/>
      <c r="TTZ14" s="124"/>
      <c r="TUA14" s="124"/>
      <c r="TUB14" s="124"/>
      <c r="TUC14" s="124"/>
      <c r="TUD14" s="124"/>
      <c r="TUE14" s="124"/>
      <c r="TUF14" s="124"/>
      <c r="TUG14" s="124"/>
      <c r="TUH14" s="124"/>
      <c r="TUI14" s="124"/>
      <c r="TUJ14" s="124"/>
      <c r="TUK14" s="124"/>
      <c r="TUL14" s="124"/>
      <c r="TUM14" s="124"/>
      <c r="TUN14" s="124"/>
      <c r="TUO14" s="124"/>
      <c r="TUP14" s="124"/>
      <c r="TUQ14" s="124"/>
      <c r="TUR14" s="124"/>
      <c r="TUS14" s="124"/>
      <c r="TUT14" s="124"/>
      <c r="TUU14" s="124"/>
      <c r="TUV14" s="124"/>
      <c r="TUW14" s="124"/>
      <c r="TUX14" s="124"/>
      <c r="TUY14" s="124"/>
      <c r="TUZ14" s="124"/>
      <c r="TVA14" s="124"/>
      <c r="TVB14" s="124"/>
      <c r="TVC14" s="124"/>
      <c r="TVD14" s="124"/>
      <c r="TVE14" s="124"/>
      <c r="TVF14" s="124"/>
      <c r="TVG14" s="124"/>
      <c r="TVH14" s="124"/>
      <c r="TVI14" s="124"/>
      <c r="TVJ14" s="124"/>
      <c r="TVK14" s="124"/>
      <c r="TVL14" s="124"/>
      <c r="TVM14" s="124"/>
      <c r="TVN14" s="124"/>
      <c r="TVO14" s="124"/>
      <c r="TVP14" s="124"/>
      <c r="TVQ14" s="124"/>
      <c r="TVR14" s="124"/>
      <c r="TVS14" s="124"/>
      <c r="TVT14" s="124"/>
      <c r="TVU14" s="124"/>
      <c r="TVV14" s="124"/>
      <c r="TVW14" s="124"/>
      <c r="TVX14" s="124"/>
      <c r="TVY14" s="124"/>
      <c r="TVZ14" s="124"/>
      <c r="TWA14" s="124"/>
      <c r="TWB14" s="124"/>
      <c r="TWC14" s="124"/>
      <c r="TWD14" s="124"/>
      <c r="TWE14" s="124"/>
      <c r="TWF14" s="124"/>
      <c r="TWG14" s="124"/>
      <c r="TWH14" s="124"/>
      <c r="TWI14" s="124"/>
      <c r="TWJ14" s="124"/>
      <c r="TWK14" s="124"/>
      <c r="TWL14" s="124"/>
      <c r="TWM14" s="124"/>
      <c r="TWN14" s="124"/>
      <c r="TWO14" s="124"/>
      <c r="TWP14" s="124"/>
      <c r="TWQ14" s="124"/>
      <c r="TWR14" s="124"/>
      <c r="TWS14" s="124"/>
      <c r="TWT14" s="124"/>
      <c r="TWU14" s="124"/>
      <c r="TWV14" s="124"/>
      <c r="TWW14" s="124"/>
      <c r="TWX14" s="124"/>
      <c r="TWY14" s="124"/>
      <c r="TWZ14" s="124"/>
      <c r="TXA14" s="124"/>
      <c r="TXB14" s="124"/>
      <c r="TXC14" s="124"/>
      <c r="TXD14" s="124"/>
      <c r="TXE14" s="124"/>
      <c r="TXF14" s="124"/>
      <c r="TXG14" s="124"/>
      <c r="TXH14" s="124"/>
      <c r="TXI14" s="124"/>
      <c r="TXJ14" s="124"/>
      <c r="TXK14" s="124"/>
      <c r="TXL14" s="124"/>
      <c r="TXM14" s="124"/>
      <c r="TXN14" s="124"/>
      <c r="TXO14" s="124"/>
      <c r="TXP14" s="124"/>
      <c r="TXQ14" s="124"/>
      <c r="TXR14" s="124"/>
      <c r="TXS14" s="124"/>
      <c r="TXT14" s="124"/>
      <c r="TXU14" s="124"/>
      <c r="TXV14" s="124"/>
      <c r="TXW14" s="124"/>
      <c r="TXX14" s="124"/>
      <c r="TXY14" s="124"/>
      <c r="TXZ14" s="124"/>
      <c r="TYA14" s="124"/>
      <c r="TYB14" s="124"/>
      <c r="TYC14" s="124"/>
      <c r="TYD14" s="124"/>
      <c r="TYE14" s="124"/>
      <c r="TYF14" s="124"/>
      <c r="TYG14" s="124"/>
      <c r="TYH14" s="124"/>
      <c r="TYI14" s="124"/>
      <c r="TYJ14" s="124"/>
      <c r="TYK14" s="124"/>
      <c r="TYL14" s="124"/>
      <c r="TYM14" s="124"/>
      <c r="TYN14" s="124"/>
      <c r="TYO14" s="124"/>
      <c r="TYP14" s="124"/>
      <c r="TYQ14" s="124"/>
      <c r="TYR14" s="124"/>
      <c r="TYS14" s="124"/>
      <c r="TYT14" s="124"/>
      <c r="TYU14" s="124"/>
      <c r="TYV14" s="124"/>
      <c r="TYW14" s="124"/>
      <c r="TYX14" s="124"/>
      <c r="TYY14" s="124"/>
      <c r="TYZ14" s="124"/>
      <c r="TZA14" s="124"/>
      <c r="TZB14" s="124"/>
      <c r="TZC14" s="124"/>
      <c r="TZD14" s="124"/>
      <c r="TZE14" s="124"/>
      <c r="TZF14" s="124"/>
      <c r="TZG14" s="124"/>
      <c r="TZH14" s="124"/>
      <c r="TZI14" s="124"/>
      <c r="TZJ14" s="124"/>
      <c r="TZK14" s="124"/>
      <c r="TZL14" s="124"/>
      <c r="TZM14" s="124"/>
      <c r="TZN14" s="124"/>
      <c r="TZO14" s="124"/>
      <c r="TZP14" s="124"/>
      <c r="TZQ14" s="124"/>
      <c r="TZR14" s="124"/>
      <c r="TZS14" s="124"/>
      <c r="TZT14" s="124"/>
      <c r="TZU14" s="124"/>
      <c r="TZV14" s="124"/>
      <c r="TZW14" s="124"/>
      <c r="TZX14" s="124"/>
      <c r="TZY14" s="124"/>
      <c r="TZZ14" s="124"/>
      <c r="UAA14" s="124"/>
      <c r="UAB14" s="124"/>
      <c r="UAC14" s="124"/>
      <c r="UAD14" s="124"/>
      <c r="UAE14" s="124"/>
      <c r="UAF14" s="124"/>
      <c r="UAG14" s="124"/>
      <c r="UAH14" s="124"/>
      <c r="UAI14" s="124"/>
      <c r="UAJ14" s="124"/>
      <c r="UAK14" s="124"/>
      <c r="UAL14" s="124"/>
      <c r="UAM14" s="124"/>
      <c r="UAN14" s="124"/>
      <c r="UAO14" s="124"/>
      <c r="UAP14" s="124"/>
      <c r="UAQ14" s="124"/>
      <c r="UAR14" s="124"/>
      <c r="UAS14" s="124"/>
      <c r="UAT14" s="124"/>
      <c r="UAU14" s="124"/>
      <c r="UAV14" s="124"/>
      <c r="UAW14" s="124"/>
      <c r="UAX14" s="124"/>
      <c r="UAY14" s="124"/>
      <c r="UAZ14" s="124"/>
      <c r="UBA14" s="124"/>
      <c r="UBB14" s="124"/>
      <c r="UBC14" s="124"/>
      <c r="UBD14" s="124"/>
      <c r="UBE14" s="124"/>
      <c r="UBF14" s="124"/>
      <c r="UBG14" s="124"/>
      <c r="UBH14" s="124"/>
      <c r="UBI14" s="124"/>
      <c r="UBJ14" s="124"/>
      <c r="UBK14" s="124"/>
      <c r="UBL14" s="124"/>
      <c r="UBM14" s="124"/>
      <c r="UBN14" s="124"/>
      <c r="UBO14" s="124"/>
      <c r="UBP14" s="124"/>
      <c r="UBQ14" s="124"/>
      <c r="UBR14" s="124"/>
      <c r="UBS14" s="124"/>
      <c r="UBT14" s="124"/>
      <c r="UBU14" s="124"/>
      <c r="UBV14" s="124"/>
      <c r="UBW14" s="124"/>
      <c r="UBX14" s="124"/>
      <c r="UBY14" s="124"/>
      <c r="UBZ14" s="124"/>
      <c r="UCA14" s="124"/>
      <c r="UCB14" s="124"/>
      <c r="UCC14" s="124"/>
      <c r="UCD14" s="124"/>
      <c r="UCE14" s="124"/>
      <c r="UCF14" s="124"/>
      <c r="UCG14" s="124"/>
      <c r="UCH14" s="124"/>
      <c r="UCI14" s="124"/>
      <c r="UCJ14" s="124"/>
      <c r="UCK14" s="124"/>
      <c r="UCL14" s="124"/>
      <c r="UCM14" s="124"/>
      <c r="UCN14" s="124"/>
      <c r="UCO14" s="124"/>
      <c r="UCP14" s="124"/>
      <c r="UCQ14" s="124"/>
      <c r="UCR14" s="124"/>
      <c r="UCS14" s="124"/>
      <c r="UCT14" s="124"/>
      <c r="UCU14" s="124"/>
      <c r="UCV14" s="124"/>
      <c r="UCW14" s="124"/>
      <c r="UCX14" s="124"/>
      <c r="UCY14" s="124"/>
      <c r="UCZ14" s="124"/>
      <c r="UDA14" s="124"/>
      <c r="UDB14" s="124"/>
      <c r="UDC14" s="124"/>
      <c r="UDD14" s="124"/>
      <c r="UDE14" s="124"/>
      <c r="UDF14" s="124"/>
      <c r="UDG14" s="124"/>
      <c r="UDH14" s="124"/>
      <c r="UDI14" s="124"/>
      <c r="UDJ14" s="124"/>
      <c r="UDK14" s="124"/>
      <c r="UDL14" s="124"/>
      <c r="UDM14" s="124"/>
      <c r="UDN14" s="124"/>
      <c r="UDO14" s="124"/>
      <c r="UDP14" s="124"/>
      <c r="UDQ14" s="124"/>
      <c r="UDR14" s="124"/>
      <c r="UDS14" s="124"/>
      <c r="UDT14" s="124"/>
      <c r="UDU14" s="124"/>
      <c r="UDV14" s="124"/>
      <c r="UDW14" s="124"/>
      <c r="UDX14" s="124"/>
      <c r="UDY14" s="124"/>
      <c r="UDZ14" s="124"/>
      <c r="UEA14" s="124"/>
      <c r="UEB14" s="124"/>
      <c r="UEC14" s="124"/>
      <c r="UED14" s="124"/>
      <c r="UEE14" s="124"/>
      <c r="UEF14" s="124"/>
      <c r="UEG14" s="124"/>
      <c r="UEH14" s="124"/>
      <c r="UEI14" s="124"/>
      <c r="UEJ14" s="124"/>
      <c r="UEK14" s="124"/>
      <c r="UEL14" s="124"/>
      <c r="UEM14" s="124"/>
      <c r="UEN14" s="124"/>
      <c r="UEO14" s="124"/>
      <c r="UEP14" s="124"/>
      <c r="UEQ14" s="124"/>
      <c r="UER14" s="124"/>
      <c r="UES14" s="124"/>
      <c r="UET14" s="124"/>
      <c r="UEU14" s="124"/>
      <c r="UEV14" s="124"/>
      <c r="UEW14" s="124"/>
      <c r="UEX14" s="124"/>
      <c r="UEY14" s="124"/>
      <c r="UEZ14" s="124"/>
      <c r="UFA14" s="124"/>
      <c r="UFB14" s="124"/>
      <c r="UFC14" s="124"/>
      <c r="UFD14" s="124"/>
      <c r="UFE14" s="124"/>
      <c r="UFF14" s="124"/>
      <c r="UFG14" s="124"/>
      <c r="UFH14" s="124"/>
      <c r="UFI14" s="124"/>
      <c r="UFJ14" s="124"/>
      <c r="UFK14" s="124"/>
      <c r="UFL14" s="124"/>
      <c r="UFM14" s="124"/>
      <c r="UFN14" s="124"/>
      <c r="UFO14" s="124"/>
      <c r="UFP14" s="124"/>
      <c r="UFQ14" s="124"/>
      <c r="UFR14" s="124"/>
      <c r="UFS14" s="124"/>
      <c r="UFT14" s="124"/>
      <c r="UFU14" s="124"/>
      <c r="UFV14" s="124"/>
      <c r="UFW14" s="124"/>
      <c r="UFX14" s="124"/>
      <c r="UFY14" s="124"/>
      <c r="UFZ14" s="124"/>
      <c r="UGA14" s="124"/>
      <c r="UGB14" s="124"/>
      <c r="UGC14" s="124"/>
      <c r="UGD14" s="124"/>
      <c r="UGE14" s="124"/>
      <c r="UGF14" s="124"/>
      <c r="UGG14" s="124"/>
      <c r="UGH14" s="124"/>
      <c r="UGI14" s="124"/>
      <c r="UGJ14" s="124"/>
      <c r="UGK14" s="124"/>
      <c r="UGL14" s="124"/>
      <c r="UGM14" s="124"/>
      <c r="UGN14" s="124"/>
      <c r="UGO14" s="124"/>
      <c r="UGP14" s="124"/>
      <c r="UGQ14" s="124"/>
      <c r="UGR14" s="124"/>
      <c r="UGS14" s="124"/>
      <c r="UGT14" s="124"/>
      <c r="UGU14" s="124"/>
      <c r="UGV14" s="124"/>
      <c r="UGW14" s="124"/>
      <c r="UGX14" s="124"/>
      <c r="UGY14" s="124"/>
      <c r="UGZ14" s="124"/>
      <c r="UHA14" s="124"/>
      <c r="UHB14" s="124"/>
      <c r="UHC14" s="124"/>
      <c r="UHD14" s="124"/>
      <c r="UHE14" s="124"/>
      <c r="UHF14" s="124"/>
      <c r="UHG14" s="124"/>
      <c r="UHH14" s="124"/>
      <c r="UHI14" s="124"/>
      <c r="UHJ14" s="124"/>
      <c r="UHK14" s="124"/>
      <c r="UHL14" s="124"/>
      <c r="UHM14" s="124"/>
      <c r="UHN14" s="124"/>
      <c r="UHO14" s="124"/>
      <c r="UHP14" s="124"/>
      <c r="UHQ14" s="124"/>
      <c r="UHR14" s="124"/>
      <c r="UHS14" s="124"/>
      <c r="UHT14" s="124"/>
      <c r="UHU14" s="124"/>
      <c r="UHV14" s="124"/>
      <c r="UHW14" s="124"/>
      <c r="UHX14" s="124"/>
      <c r="UHY14" s="124"/>
      <c r="UHZ14" s="124"/>
      <c r="UIA14" s="124"/>
      <c r="UIB14" s="124"/>
      <c r="UIC14" s="124"/>
      <c r="UID14" s="124"/>
      <c r="UIE14" s="124"/>
      <c r="UIF14" s="124"/>
      <c r="UIG14" s="124"/>
      <c r="UIH14" s="124"/>
      <c r="UII14" s="124"/>
      <c r="UIJ14" s="124"/>
      <c r="UIK14" s="124"/>
      <c r="UIL14" s="124"/>
      <c r="UIM14" s="124"/>
      <c r="UIN14" s="124"/>
      <c r="UIO14" s="124"/>
      <c r="UIP14" s="124"/>
      <c r="UIQ14" s="124"/>
      <c r="UIR14" s="124"/>
      <c r="UIS14" s="124"/>
      <c r="UIT14" s="124"/>
      <c r="UIU14" s="124"/>
      <c r="UIV14" s="124"/>
      <c r="UIW14" s="124"/>
      <c r="UIX14" s="124"/>
      <c r="UIY14" s="124"/>
      <c r="UIZ14" s="124"/>
      <c r="UJA14" s="124"/>
      <c r="UJB14" s="124"/>
      <c r="UJC14" s="124"/>
      <c r="UJD14" s="124"/>
      <c r="UJE14" s="124"/>
      <c r="UJF14" s="124"/>
      <c r="UJG14" s="124"/>
      <c r="UJH14" s="124"/>
      <c r="UJI14" s="124"/>
      <c r="UJJ14" s="124"/>
      <c r="UJK14" s="124"/>
      <c r="UJL14" s="124"/>
      <c r="UJM14" s="124"/>
      <c r="UJN14" s="124"/>
      <c r="UJO14" s="124"/>
      <c r="UJP14" s="124"/>
      <c r="UJQ14" s="124"/>
      <c r="UJR14" s="124"/>
      <c r="UJS14" s="124"/>
      <c r="UJT14" s="124"/>
      <c r="UJU14" s="124"/>
      <c r="UJV14" s="124"/>
      <c r="UJW14" s="124"/>
      <c r="UJX14" s="124"/>
      <c r="UJY14" s="124"/>
      <c r="UJZ14" s="124"/>
      <c r="UKA14" s="124"/>
      <c r="UKB14" s="124"/>
      <c r="UKC14" s="124"/>
      <c r="UKD14" s="124"/>
      <c r="UKE14" s="124"/>
      <c r="UKF14" s="124"/>
      <c r="UKG14" s="124"/>
      <c r="UKH14" s="124"/>
      <c r="UKI14" s="124"/>
      <c r="UKJ14" s="124"/>
      <c r="UKK14" s="124"/>
      <c r="UKL14" s="124"/>
      <c r="UKM14" s="124"/>
      <c r="UKN14" s="124"/>
      <c r="UKO14" s="124"/>
      <c r="UKP14" s="124"/>
      <c r="UKQ14" s="124"/>
      <c r="UKR14" s="124"/>
      <c r="UKS14" s="124"/>
      <c r="UKT14" s="124"/>
      <c r="UKU14" s="124"/>
      <c r="UKV14" s="124"/>
      <c r="UKW14" s="124"/>
      <c r="UKX14" s="124"/>
      <c r="UKY14" s="124"/>
      <c r="UKZ14" s="124"/>
      <c r="ULA14" s="124"/>
      <c r="ULB14" s="124"/>
      <c r="ULC14" s="124"/>
      <c r="ULD14" s="124"/>
      <c r="ULE14" s="124"/>
      <c r="ULF14" s="124"/>
      <c r="ULG14" s="124"/>
      <c r="ULH14" s="124"/>
      <c r="ULI14" s="124"/>
      <c r="ULJ14" s="124"/>
      <c r="ULK14" s="124"/>
      <c r="ULL14" s="124"/>
      <c r="ULM14" s="124"/>
      <c r="ULN14" s="124"/>
      <c r="ULO14" s="124"/>
      <c r="ULP14" s="124"/>
      <c r="ULQ14" s="124"/>
      <c r="ULR14" s="124"/>
      <c r="ULS14" s="124"/>
      <c r="ULT14" s="124"/>
      <c r="ULU14" s="124"/>
      <c r="ULV14" s="124"/>
      <c r="ULW14" s="124"/>
      <c r="ULX14" s="124"/>
      <c r="ULY14" s="124"/>
      <c r="ULZ14" s="124"/>
      <c r="UMA14" s="124"/>
      <c r="UMB14" s="124"/>
      <c r="UMC14" s="124"/>
      <c r="UMD14" s="124"/>
      <c r="UME14" s="124"/>
      <c r="UMF14" s="124"/>
      <c r="UMG14" s="124"/>
      <c r="UMH14" s="124"/>
      <c r="UMI14" s="124"/>
      <c r="UMJ14" s="124"/>
      <c r="UMK14" s="124"/>
      <c r="UML14" s="124"/>
      <c r="UMM14" s="124"/>
      <c r="UMN14" s="124"/>
      <c r="UMO14" s="124"/>
      <c r="UMP14" s="124"/>
      <c r="UMQ14" s="124"/>
      <c r="UMR14" s="124"/>
      <c r="UMS14" s="124"/>
      <c r="UMT14" s="124"/>
      <c r="UMU14" s="124"/>
      <c r="UMV14" s="124"/>
      <c r="UMW14" s="124"/>
      <c r="UMX14" s="124"/>
      <c r="UMY14" s="124"/>
      <c r="UMZ14" s="124"/>
      <c r="UNA14" s="124"/>
      <c r="UNB14" s="124"/>
      <c r="UNC14" s="124"/>
      <c r="UND14" s="124"/>
      <c r="UNE14" s="124"/>
      <c r="UNF14" s="124"/>
      <c r="UNG14" s="124"/>
      <c r="UNH14" s="124"/>
      <c r="UNI14" s="124"/>
      <c r="UNJ14" s="124"/>
      <c r="UNK14" s="124"/>
      <c r="UNL14" s="124"/>
      <c r="UNM14" s="124"/>
      <c r="UNN14" s="124"/>
      <c r="UNO14" s="124"/>
      <c r="UNP14" s="124"/>
      <c r="UNQ14" s="124"/>
      <c r="UNR14" s="124"/>
      <c r="UNS14" s="124"/>
      <c r="UNT14" s="124"/>
      <c r="UNU14" s="124"/>
      <c r="UNV14" s="124"/>
      <c r="UNW14" s="124"/>
      <c r="UNX14" s="124"/>
      <c r="UNY14" s="124"/>
      <c r="UNZ14" s="124"/>
      <c r="UOA14" s="124"/>
      <c r="UOB14" s="124"/>
      <c r="UOC14" s="124"/>
      <c r="UOD14" s="124"/>
      <c r="UOE14" s="124"/>
      <c r="UOF14" s="124"/>
      <c r="UOG14" s="124"/>
      <c r="UOH14" s="124"/>
      <c r="UOI14" s="124"/>
      <c r="UOJ14" s="124"/>
      <c r="UOK14" s="124"/>
      <c r="UOL14" s="124"/>
      <c r="UOM14" s="124"/>
      <c r="UON14" s="124"/>
      <c r="UOO14" s="124"/>
      <c r="UOP14" s="124"/>
      <c r="UOQ14" s="124"/>
      <c r="UOR14" s="124"/>
      <c r="UOS14" s="124"/>
      <c r="UOT14" s="124"/>
      <c r="UOU14" s="124"/>
      <c r="UOV14" s="124"/>
      <c r="UOW14" s="124"/>
      <c r="UOX14" s="124"/>
      <c r="UOY14" s="124"/>
      <c r="UOZ14" s="124"/>
      <c r="UPA14" s="124"/>
      <c r="UPB14" s="124"/>
      <c r="UPC14" s="124"/>
      <c r="UPD14" s="124"/>
      <c r="UPE14" s="124"/>
      <c r="UPF14" s="124"/>
      <c r="UPG14" s="124"/>
      <c r="UPH14" s="124"/>
      <c r="UPI14" s="124"/>
      <c r="UPJ14" s="124"/>
      <c r="UPK14" s="124"/>
      <c r="UPL14" s="124"/>
      <c r="UPM14" s="124"/>
      <c r="UPN14" s="124"/>
      <c r="UPO14" s="124"/>
      <c r="UPP14" s="124"/>
      <c r="UPQ14" s="124"/>
      <c r="UPR14" s="124"/>
      <c r="UPS14" s="124"/>
      <c r="UPT14" s="124"/>
      <c r="UPU14" s="124"/>
      <c r="UPV14" s="124"/>
      <c r="UPW14" s="124"/>
      <c r="UPX14" s="124"/>
      <c r="UPY14" s="124"/>
      <c r="UPZ14" s="124"/>
      <c r="UQA14" s="124"/>
      <c r="UQB14" s="124"/>
      <c r="UQC14" s="124"/>
      <c r="UQD14" s="124"/>
      <c r="UQE14" s="124"/>
      <c r="UQF14" s="124"/>
      <c r="UQG14" s="124"/>
      <c r="UQH14" s="124"/>
      <c r="UQI14" s="124"/>
      <c r="UQJ14" s="124"/>
      <c r="UQK14" s="124"/>
      <c r="UQL14" s="124"/>
      <c r="UQM14" s="124"/>
      <c r="UQN14" s="124"/>
      <c r="UQO14" s="124"/>
      <c r="UQP14" s="124"/>
      <c r="UQQ14" s="124"/>
      <c r="UQR14" s="124"/>
      <c r="UQS14" s="124"/>
      <c r="UQT14" s="124"/>
      <c r="UQU14" s="124"/>
      <c r="UQV14" s="124"/>
      <c r="UQW14" s="124"/>
      <c r="UQX14" s="124"/>
      <c r="UQY14" s="124"/>
      <c r="UQZ14" s="124"/>
      <c r="URA14" s="124"/>
      <c r="URB14" s="124"/>
      <c r="URC14" s="124"/>
      <c r="URD14" s="124"/>
      <c r="URE14" s="124"/>
      <c r="URF14" s="124"/>
      <c r="URG14" s="124"/>
      <c r="URH14" s="124"/>
      <c r="URI14" s="124"/>
      <c r="URJ14" s="124"/>
      <c r="URK14" s="124"/>
      <c r="URL14" s="124"/>
      <c r="URM14" s="124"/>
      <c r="URN14" s="124"/>
      <c r="URO14" s="124"/>
      <c r="URP14" s="124"/>
      <c r="URQ14" s="124"/>
      <c r="URR14" s="124"/>
      <c r="URS14" s="124"/>
      <c r="URT14" s="124"/>
      <c r="URU14" s="124"/>
      <c r="URV14" s="124"/>
      <c r="URW14" s="124"/>
      <c r="URX14" s="124"/>
      <c r="URY14" s="124"/>
      <c r="URZ14" s="124"/>
      <c r="USA14" s="124"/>
      <c r="USB14" s="124"/>
      <c r="USC14" s="124"/>
      <c r="USD14" s="124"/>
      <c r="USE14" s="124"/>
      <c r="USF14" s="124"/>
      <c r="USG14" s="124"/>
      <c r="USH14" s="124"/>
      <c r="USI14" s="124"/>
      <c r="USJ14" s="124"/>
      <c r="USK14" s="124"/>
      <c r="USL14" s="124"/>
      <c r="USM14" s="124"/>
      <c r="USN14" s="124"/>
      <c r="USO14" s="124"/>
      <c r="USP14" s="124"/>
      <c r="USQ14" s="124"/>
      <c r="USR14" s="124"/>
      <c r="USS14" s="124"/>
      <c r="UST14" s="124"/>
      <c r="USU14" s="124"/>
      <c r="USV14" s="124"/>
      <c r="USW14" s="124"/>
      <c r="USX14" s="124"/>
      <c r="USY14" s="124"/>
      <c r="USZ14" s="124"/>
      <c r="UTA14" s="124"/>
      <c r="UTB14" s="124"/>
      <c r="UTC14" s="124"/>
      <c r="UTD14" s="124"/>
      <c r="UTE14" s="124"/>
      <c r="UTF14" s="124"/>
      <c r="UTG14" s="124"/>
      <c r="UTH14" s="124"/>
      <c r="UTI14" s="124"/>
      <c r="UTJ14" s="124"/>
      <c r="UTK14" s="124"/>
      <c r="UTL14" s="124"/>
      <c r="UTM14" s="124"/>
      <c r="UTN14" s="124"/>
      <c r="UTO14" s="124"/>
      <c r="UTP14" s="124"/>
      <c r="UTQ14" s="124"/>
      <c r="UTR14" s="124"/>
      <c r="UTS14" s="124"/>
      <c r="UTT14" s="124"/>
      <c r="UTU14" s="124"/>
      <c r="UTV14" s="124"/>
      <c r="UTW14" s="124"/>
      <c r="UTX14" s="124"/>
      <c r="UTY14" s="124"/>
      <c r="UTZ14" s="124"/>
      <c r="UUA14" s="124"/>
      <c r="UUB14" s="124"/>
      <c r="UUC14" s="124"/>
      <c r="UUD14" s="124"/>
      <c r="UUE14" s="124"/>
      <c r="UUF14" s="124"/>
      <c r="UUG14" s="124"/>
      <c r="UUH14" s="124"/>
      <c r="UUI14" s="124"/>
      <c r="UUJ14" s="124"/>
      <c r="UUK14" s="124"/>
      <c r="UUL14" s="124"/>
      <c r="UUM14" s="124"/>
      <c r="UUN14" s="124"/>
      <c r="UUO14" s="124"/>
      <c r="UUP14" s="124"/>
      <c r="UUQ14" s="124"/>
      <c r="UUR14" s="124"/>
      <c r="UUS14" s="124"/>
      <c r="UUT14" s="124"/>
      <c r="UUU14" s="124"/>
      <c r="UUV14" s="124"/>
      <c r="UUW14" s="124"/>
      <c r="UUX14" s="124"/>
      <c r="UUY14" s="124"/>
      <c r="UUZ14" s="124"/>
      <c r="UVA14" s="124"/>
      <c r="UVB14" s="124"/>
      <c r="UVC14" s="124"/>
      <c r="UVD14" s="124"/>
      <c r="UVE14" s="124"/>
      <c r="UVF14" s="124"/>
      <c r="UVG14" s="124"/>
      <c r="UVH14" s="124"/>
      <c r="UVI14" s="124"/>
      <c r="UVJ14" s="124"/>
      <c r="UVK14" s="124"/>
      <c r="UVL14" s="124"/>
      <c r="UVM14" s="124"/>
      <c r="UVN14" s="124"/>
      <c r="UVO14" s="124"/>
      <c r="UVP14" s="124"/>
      <c r="UVQ14" s="124"/>
      <c r="UVR14" s="124"/>
      <c r="UVS14" s="124"/>
      <c r="UVT14" s="124"/>
      <c r="UVU14" s="124"/>
      <c r="UVV14" s="124"/>
      <c r="UVW14" s="124"/>
      <c r="UVX14" s="124"/>
      <c r="UVY14" s="124"/>
      <c r="UVZ14" s="124"/>
      <c r="UWA14" s="124"/>
      <c r="UWB14" s="124"/>
      <c r="UWC14" s="124"/>
      <c r="UWD14" s="124"/>
      <c r="UWE14" s="124"/>
      <c r="UWF14" s="124"/>
      <c r="UWG14" s="124"/>
      <c r="UWH14" s="124"/>
      <c r="UWI14" s="124"/>
      <c r="UWJ14" s="124"/>
      <c r="UWK14" s="124"/>
      <c r="UWL14" s="124"/>
      <c r="UWM14" s="124"/>
      <c r="UWN14" s="124"/>
      <c r="UWO14" s="124"/>
      <c r="UWP14" s="124"/>
      <c r="UWQ14" s="124"/>
      <c r="UWR14" s="124"/>
      <c r="UWS14" s="124"/>
      <c r="UWT14" s="124"/>
      <c r="UWU14" s="124"/>
      <c r="UWV14" s="124"/>
      <c r="UWW14" s="124"/>
      <c r="UWX14" s="124"/>
      <c r="UWY14" s="124"/>
      <c r="UWZ14" s="124"/>
      <c r="UXA14" s="124"/>
      <c r="UXB14" s="124"/>
      <c r="UXC14" s="124"/>
      <c r="UXD14" s="124"/>
      <c r="UXE14" s="124"/>
      <c r="UXF14" s="124"/>
      <c r="UXG14" s="124"/>
      <c r="UXH14" s="124"/>
      <c r="UXI14" s="124"/>
      <c r="UXJ14" s="124"/>
      <c r="UXK14" s="124"/>
      <c r="UXL14" s="124"/>
      <c r="UXM14" s="124"/>
      <c r="UXN14" s="124"/>
      <c r="UXO14" s="124"/>
      <c r="UXP14" s="124"/>
      <c r="UXQ14" s="124"/>
      <c r="UXR14" s="124"/>
      <c r="UXS14" s="124"/>
      <c r="UXT14" s="124"/>
      <c r="UXU14" s="124"/>
      <c r="UXV14" s="124"/>
      <c r="UXW14" s="124"/>
      <c r="UXX14" s="124"/>
      <c r="UXY14" s="124"/>
      <c r="UXZ14" s="124"/>
      <c r="UYA14" s="124"/>
      <c r="UYB14" s="124"/>
      <c r="UYC14" s="124"/>
      <c r="UYD14" s="124"/>
      <c r="UYE14" s="124"/>
      <c r="UYF14" s="124"/>
      <c r="UYG14" s="124"/>
      <c r="UYH14" s="124"/>
      <c r="UYI14" s="124"/>
      <c r="UYJ14" s="124"/>
      <c r="UYK14" s="124"/>
      <c r="UYL14" s="124"/>
      <c r="UYM14" s="124"/>
      <c r="UYN14" s="124"/>
      <c r="UYO14" s="124"/>
      <c r="UYP14" s="124"/>
      <c r="UYQ14" s="124"/>
      <c r="UYR14" s="124"/>
      <c r="UYS14" s="124"/>
      <c r="UYT14" s="124"/>
      <c r="UYU14" s="124"/>
      <c r="UYV14" s="124"/>
      <c r="UYW14" s="124"/>
      <c r="UYX14" s="124"/>
      <c r="UYY14" s="124"/>
      <c r="UYZ14" s="124"/>
      <c r="UZA14" s="124"/>
      <c r="UZB14" s="124"/>
      <c r="UZC14" s="124"/>
      <c r="UZD14" s="124"/>
      <c r="UZE14" s="124"/>
      <c r="UZF14" s="124"/>
      <c r="UZG14" s="124"/>
      <c r="UZH14" s="124"/>
      <c r="UZI14" s="124"/>
      <c r="UZJ14" s="124"/>
      <c r="UZK14" s="124"/>
      <c r="UZL14" s="124"/>
      <c r="UZM14" s="124"/>
      <c r="UZN14" s="124"/>
      <c r="UZO14" s="124"/>
      <c r="UZP14" s="124"/>
      <c r="UZQ14" s="124"/>
      <c r="UZR14" s="124"/>
      <c r="UZS14" s="124"/>
      <c r="UZT14" s="124"/>
      <c r="UZU14" s="124"/>
      <c r="UZV14" s="124"/>
      <c r="UZW14" s="124"/>
      <c r="UZX14" s="124"/>
      <c r="UZY14" s="124"/>
      <c r="UZZ14" s="124"/>
      <c r="VAA14" s="124"/>
      <c r="VAB14" s="124"/>
      <c r="VAC14" s="124"/>
      <c r="VAD14" s="124"/>
      <c r="VAE14" s="124"/>
      <c r="VAF14" s="124"/>
      <c r="VAG14" s="124"/>
      <c r="VAH14" s="124"/>
      <c r="VAI14" s="124"/>
      <c r="VAJ14" s="124"/>
      <c r="VAK14" s="124"/>
      <c r="VAL14" s="124"/>
      <c r="VAM14" s="124"/>
      <c r="VAN14" s="124"/>
      <c r="VAO14" s="124"/>
      <c r="VAP14" s="124"/>
      <c r="VAQ14" s="124"/>
      <c r="VAR14" s="124"/>
      <c r="VAS14" s="124"/>
      <c r="VAT14" s="124"/>
      <c r="VAU14" s="124"/>
      <c r="VAV14" s="124"/>
      <c r="VAW14" s="124"/>
      <c r="VAX14" s="124"/>
      <c r="VAY14" s="124"/>
      <c r="VAZ14" s="124"/>
      <c r="VBA14" s="124"/>
      <c r="VBB14" s="124"/>
      <c r="VBC14" s="124"/>
      <c r="VBD14" s="124"/>
      <c r="VBE14" s="124"/>
      <c r="VBF14" s="124"/>
      <c r="VBG14" s="124"/>
      <c r="VBH14" s="124"/>
      <c r="VBI14" s="124"/>
      <c r="VBJ14" s="124"/>
      <c r="VBK14" s="124"/>
      <c r="VBL14" s="124"/>
      <c r="VBM14" s="124"/>
      <c r="VBN14" s="124"/>
      <c r="VBO14" s="124"/>
      <c r="VBP14" s="124"/>
      <c r="VBQ14" s="124"/>
      <c r="VBR14" s="124"/>
      <c r="VBS14" s="124"/>
      <c r="VBT14" s="124"/>
      <c r="VBU14" s="124"/>
      <c r="VBV14" s="124"/>
      <c r="VBW14" s="124"/>
      <c r="VBX14" s="124"/>
      <c r="VBY14" s="124"/>
      <c r="VBZ14" s="124"/>
      <c r="VCA14" s="124"/>
      <c r="VCB14" s="124"/>
      <c r="VCC14" s="124"/>
      <c r="VCD14" s="124"/>
      <c r="VCE14" s="124"/>
      <c r="VCF14" s="124"/>
      <c r="VCG14" s="124"/>
      <c r="VCH14" s="124"/>
      <c r="VCI14" s="124"/>
      <c r="VCJ14" s="124"/>
      <c r="VCK14" s="124"/>
      <c r="VCL14" s="124"/>
      <c r="VCM14" s="124"/>
      <c r="VCN14" s="124"/>
      <c r="VCO14" s="124"/>
      <c r="VCP14" s="124"/>
      <c r="VCQ14" s="124"/>
      <c r="VCR14" s="124"/>
      <c r="VCS14" s="124"/>
      <c r="VCT14" s="124"/>
      <c r="VCU14" s="124"/>
      <c r="VCV14" s="124"/>
      <c r="VCW14" s="124"/>
      <c r="VCX14" s="124"/>
      <c r="VCY14" s="124"/>
      <c r="VCZ14" s="124"/>
      <c r="VDA14" s="124"/>
      <c r="VDB14" s="124"/>
      <c r="VDC14" s="124"/>
      <c r="VDD14" s="124"/>
      <c r="VDE14" s="124"/>
      <c r="VDF14" s="124"/>
      <c r="VDG14" s="124"/>
      <c r="VDH14" s="124"/>
      <c r="VDI14" s="124"/>
      <c r="VDJ14" s="124"/>
      <c r="VDK14" s="124"/>
      <c r="VDL14" s="124"/>
      <c r="VDM14" s="124"/>
      <c r="VDN14" s="124"/>
      <c r="VDO14" s="124"/>
      <c r="VDP14" s="124"/>
      <c r="VDQ14" s="124"/>
      <c r="VDR14" s="124"/>
      <c r="VDS14" s="124"/>
      <c r="VDT14" s="124"/>
      <c r="VDU14" s="124"/>
      <c r="VDV14" s="124"/>
      <c r="VDW14" s="124"/>
      <c r="VDX14" s="124"/>
      <c r="VDY14" s="124"/>
      <c r="VDZ14" s="124"/>
      <c r="VEA14" s="124"/>
      <c r="VEB14" s="124"/>
      <c r="VEC14" s="124"/>
      <c r="VED14" s="124"/>
      <c r="VEE14" s="124"/>
      <c r="VEF14" s="124"/>
      <c r="VEG14" s="124"/>
      <c r="VEH14" s="124"/>
      <c r="VEI14" s="124"/>
      <c r="VEJ14" s="124"/>
      <c r="VEK14" s="124"/>
      <c r="VEL14" s="124"/>
      <c r="VEM14" s="124"/>
      <c r="VEN14" s="124"/>
      <c r="VEO14" s="124"/>
      <c r="VEP14" s="124"/>
      <c r="VEQ14" s="124"/>
      <c r="VER14" s="124"/>
      <c r="VES14" s="124"/>
      <c r="VET14" s="124"/>
      <c r="VEU14" s="124"/>
      <c r="VEV14" s="124"/>
      <c r="VEW14" s="124"/>
      <c r="VEX14" s="124"/>
      <c r="VEY14" s="124"/>
      <c r="VEZ14" s="124"/>
      <c r="VFA14" s="124"/>
      <c r="VFB14" s="124"/>
      <c r="VFC14" s="124"/>
      <c r="VFD14" s="124"/>
      <c r="VFE14" s="124"/>
      <c r="VFF14" s="124"/>
      <c r="VFG14" s="124"/>
      <c r="VFH14" s="124"/>
      <c r="VFI14" s="124"/>
      <c r="VFJ14" s="124"/>
      <c r="VFK14" s="124"/>
      <c r="VFL14" s="124"/>
      <c r="VFM14" s="124"/>
      <c r="VFN14" s="124"/>
      <c r="VFO14" s="124"/>
      <c r="VFP14" s="124"/>
      <c r="VFQ14" s="124"/>
      <c r="VFR14" s="124"/>
      <c r="VFS14" s="124"/>
      <c r="VFT14" s="124"/>
      <c r="VFU14" s="124"/>
      <c r="VFV14" s="124"/>
      <c r="VFW14" s="124"/>
      <c r="VFX14" s="124"/>
      <c r="VFY14" s="124"/>
      <c r="VFZ14" s="124"/>
      <c r="VGA14" s="124"/>
      <c r="VGB14" s="124"/>
      <c r="VGC14" s="124"/>
      <c r="VGD14" s="124"/>
      <c r="VGE14" s="124"/>
      <c r="VGF14" s="124"/>
      <c r="VGG14" s="124"/>
      <c r="VGH14" s="124"/>
      <c r="VGI14" s="124"/>
      <c r="VGJ14" s="124"/>
      <c r="VGK14" s="124"/>
      <c r="VGL14" s="124"/>
      <c r="VGM14" s="124"/>
      <c r="VGN14" s="124"/>
      <c r="VGO14" s="124"/>
      <c r="VGP14" s="124"/>
      <c r="VGQ14" s="124"/>
      <c r="VGR14" s="124"/>
      <c r="VGS14" s="124"/>
      <c r="VGT14" s="124"/>
      <c r="VGU14" s="124"/>
      <c r="VGV14" s="124"/>
      <c r="VGW14" s="124"/>
      <c r="VGX14" s="124"/>
      <c r="VGY14" s="124"/>
      <c r="VGZ14" s="124"/>
      <c r="VHA14" s="124"/>
      <c r="VHB14" s="124"/>
      <c r="VHC14" s="124"/>
      <c r="VHD14" s="124"/>
      <c r="VHE14" s="124"/>
      <c r="VHF14" s="124"/>
      <c r="VHG14" s="124"/>
      <c r="VHH14" s="124"/>
      <c r="VHI14" s="124"/>
      <c r="VHJ14" s="124"/>
      <c r="VHK14" s="124"/>
      <c r="VHL14" s="124"/>
      <c r="VHM14" s="124"/>
      <c r="VHN14" s="124"/>
      <c r="VHO14" s="124"/>
      <c r="VHP14" s="124"/>
      <c r="VHQ14" s="124"/>
      <c r="VHR14" s="124"/>
      <c r="VHS14" s="124"/>
      <c r="VHT14" s="124"/>
      <c r="VHU14" s="124"/>
      <c r="VHV14" s="124"/>
      <c r="VHW14" s="124"/>
      <c r="VHX14" s="124"/>
      <c r="VHY14" s="124"/>
      <c r="VHZ14" s="124"/>
      <c r="VIA14" s="124"/>
      <c r="VIB14" s="124"/>
      <c r="VIC14" s="124"/>
      <c r="VID14" s="124"/>
      <c r="VIE14" s="124"/>
      <c r="VIF14" s="124"/>
      <c r="VIG14" s="124"/>
      <c r="VIH14" s="124"/>
      <c r="VII14" s="124"/>
      <c r="VIJ14" s="124"/>
      <c r="VIK14" s="124"/>
      <c r="VIL14" s="124"/>
      <c r="VIM14" s="124"/>
      <c r="VIN14" s="124"/>
      <c r="VIO14" s="124"/>
      <c r="VIP14" s="124"/>
      <c r="VIQ14" s="124"/>
      <c r="VIR14" s="124"/>
      <c r="VIS14" s="124"/>
      <c r="VIT14" s="124"/>
      <c r="VIU14" s="124"/>
      <c r="VIV14" s="124"/>
      <c r="VIW14" s="124"/>
      <c r="VIX14" s="124"/>
      <c r="VIY14" s="124"/>
      <c r="VIZ14" s="124"/>
      <c r="VJA14" s="124"/>
      <c r="VJB14" s="124"/>
      <c r="VJC14" s="124"/>
      <c r="VJD14" s="124"/>
      <c r="VJE14" s="124"/>
      <c r="VJF14" s="124"/>
      <c r="VJG14" s="124"/>
      <c r="VJH14" s="124"/>
      <c r="VJI14" s="124"/>
      <c r="VJJ14" s="124"/>
      <c r="VJK14" s="124"/>
      <c r="VJL14" s="124"/>
      <c r="VJM14" s="124"/>
      <c r="VJN14" s="124"/>
      <c r="VJO14" s="124"/>
      <c r="VJP14" s="124"/>
      <c r="VJQ14" s="124"/>
      <c r="VJR14" s="124"/>
      <c r="VJS14" s="124"/>
      <c r="VJT14" s="124"/>
      <c r="VJU14" s="124"/>
      <c r="VJV14" s="124"/>
      <c r="VJW14" s="124"/>
      <c r="VJX14" s="124"/>
      <c r="VJY14" s="124"/>
      <c r="VJZ14" s="124"/>
      <c r="VKA14" s="124"/>
      <c r="VKB14" s="124"/>
      <c r="VKC14" s="124"/>
      <c r="VKD14" s="124"/>
      <c r="VKE14" s="124"/>
      <c r="VKF14" s="124"/>
      <c r="VKG14" s="124"/>
      <c r="VKH14" s="124"/>
      <c r="VKI14" s="124"/>
      <c r="VKJ14" s="124"/>
      <c r="VKK14" s="124"/>
      <c r="VKL14" s="124"/>
      <c r="VKM14" s="124"/>
      <c r="VKN14" s="124"/>
      <c r="VKO14" s="124"/>
      <c r="VKP14" s="124"/>
      <c r="VKQ14" s="124"/>
      <c r="VKR14" s="124"/>
      <c r="VKS14" s="124"/>
      <c r="VKT14" s="124"/>
      <c r="VKU14" s="124"/>
      <c r="VKV14" s="124"/>
      <c r="VKW14" s="124"/>
      <c r="VKX14" s="124"/>
      <c r="VKY14" s="124"/>
      <c r="VKZ14" s="124"/>
      <c r="VLA14" s="124"/>
      <c r="VLB14" s="124"/>
      <c r="VLC14" s="124"/>
      <c r="VLD14" s="124"/>
      <c r="VLE14" s="124"/>
      <c r="VLF14" s="124"/>
      <c r="VLG14" s="124"/>
      <c r="VLH14" s="124"/>
      <c r="VLI14" s="124"/>
      <c r="VLJ14" s="124"/>
      <c r="VLK14" s="124"/>
      <c r="VLL14" s="124"/>
      <c r="VLM14" s="124"/>
      <c r="VLN14" s="124"/>
      <c r="VLO14" s="124"/>
      <c r="VLP14" s="124"/>
      <c r="VLQ14" s="124"/>
      <c r="VLR14" s="124"/>
      <c r="VLS14" s="124"/>
      <c r="VLT14" s="124"/>
      <c r="VLU14" s="124"/>
      <c r="VLV14" s="124"/>
      <c r="VLW14" s="124"/>
      <c r="VLX14" s="124"/>
      <c r="VLY14" s="124"/>
      <c r="VLZ14" s="124"/>
      <c r="VMA14" s="124"/>
      <c r="VMB14" s="124"/>
      <c r="VMC14" s="124"/>
      <c r="VMD14" s="124"/>
      <c r="VME14" s="124"/>
      <c r="VMF14" s="124"/>
      <c r="VMG14" s="124"/>
      <c r="VMH14" s="124"/>
      <c r="VMI14" s="124"/>
      <c r="VMJ14" s="124"/>
      <c r="VMK14" s="124"/>
      <c r="VML14" s="124"/>
      <c r="VMM14" s="124"/>
      <c r="VMN14" s="124"/>
      <c r="VMO14" s="124"/>
      <c r="VMP14" s="124"/>
      <c r="VMQ14" s="124"/>
      <c r="VMR14" s="124"/>
      <c r="VMS14" s="124"/>
      <c r="VMT14" s="124"/>
      <c r="VMU14" s="124"/>
      <c r="VMV14" s="124"/>
      <c r="VMW14" s="124"/>
      <c r="VMX14" s="124"/>
      <c r="VMY14" s="124"/>
      <c r="VMZ14" s="124"/>
      <c r="VNA14" s="124"/>
      <c r="VNB14" s="124"/>
      <c r="VNC14" s="124"/>
      <c r="VND14" s="124"/>
      <c r="VNE14" s="124"/>
      <c r="VNF14" s="124"/>
      <c r="VNG14" s="124"/>
      <c r="VNH14" s="124"/>
      <c r="VNI14" s="124"/>
      <c r="VNJ14" s="124"/>
      <c r="VNK14" s="124"/>
      <c r="VNL14" s="124"/>
      <c r="VNM14" s="124"/>
      <c r="VNN14" s="124"/>
      <c r="VNO14" s="124"/>
      <c r="VNP14" s="124"/>
      <c r="VNQ14" s="124"/>
      <c r="VNR14" s="124"/>
      <c r="VNS14" s="124"/>
      <c r="VNT14" s="124"/>
      <c r="VNU14" s="124"/>
      <c r="VNV14" s="124"/>
      <c r="VNW14" s="124"/>
      <c r="VNX14" s="124"/>
      <c r="VNY14" s="124"/>
      <c r="VNZ14" s="124"/>
      <c r="VOA14" s="124"/>
      <c r="VOB14" s="124"/>
      <c r="VOC14" s="124"/>
      <c r="VOD14" s="124"/>
      <c r="VOE14" s="124"/>
      <c r="VOF14" s="124"/>
      <c r="VOG14" s="124"/>
      <c r="VOH14" s="124"/>
      <c r="VOI14" s="124"/>
      <c r="VOJ14" s="124"/>
      <c r="VOK14" s="124"/>
      <c r="VOL14" s="124"/>
      <c r="VOM14" s="124"/>
      <c r="VON14" s="124"/>
      <c r="VOO14" s="124"/>
      <c r="VOP14" s="124"/>
      <c r="VOQ14" s="124"/>
      <c r="VOR14" s="124"/>
      <c r="VOS14" s="124"/>
      <c r="VOT14" s="124"/>
      <c r="VOU14" s="124"/>
      <c r="VOV14" s="124"/>
      <c r="VOW14" s="124"/>
      <c r="VOX14" s="124"/>
      <c r="VOY14" s="124"/>
      <c r="VOZ14" s="124"/>
      <c r="VPA14" s="124"/>
      <c r="VPB14" s="124"/>
      <c r="VPC14" s="124"/>
      <c r="VPD14" s="124"/>
      <c r="VPE14" s="124"/>
      <c r="VPF14" s="124"/>
      <c r="VPG14" s="124"/>
      <c r="VPH14" s="124"/>
      <c r="VPI14" s="124"/>
      <c r="VPJ14" s="124"/>
      <c r="VPK14" s="124"/>
      <c r="VPL14" s="124"/>
      <c r="VPM14" s="124"/>
      <c r="VPN14" s="124"/>
      <c r="VPO14" s="124"/>
      <c r="VPP14" s="124"/>
      <c r="VPQ14" s="124"/>
      <c r="VPR14" s="124"/>
      <c r="VPS14" s="124"/>
      <c r="VPT14" s="124"/>
      <c r="VPU14" s="124"/>
      <c r="VPV14" s="124"/>
      <c r="VPW14" s="124"/>
      <c r="VPX14" s="124"/>
      <c r="VPY14" s="124"/>
      <c r="VPZ14" s="124"/>
      <c r="VQA14" s="124"/>
      <c r="VQB14" s="124"/>
      <c r="VQC14" s="124"/>
      <c r="VQD14" s="124"/>
      <c r="VQE14" s="124"/>
      <c r="VQF14" s="124"/>
      <c r="VQG14" s="124"/>
      <c r="VQH14" s="124"/>
      <c r="VQI14" s="124"/>
      <c r="VQJ14" s="124"/>
      <c r="VQK14" s="124"/>
      <c r="VQL14" s="124"/>
      <c r="VQM14" s="124"/>
      <c r="VQN14" s="124"/>
      <c r="VQO14" s="124"/>
      <c r="VQP14" s="124"/>
      <c r="VQQ14" s="124"/>
      <c r="VQR14" s="124"/>
      <c r="VQS14" s="124"/>
      <c r="VQT14" s="124"/>
      <c r="VQU14" s="124"/>
      <c r="VQV14" s="124"/>
      <c r="VQW14" s="124"/>
      <c r="VQX14" s="124"/>
      <c r="VQY14" s="124"/>
      <c r="VQZ14" s="124"/>
      <c r="VRA14" s="124"/>
      <c r="VRB14" s="124"/>
      <c r="VRC14" s="124"/>
      <c r="VRD14" s="124"/>
      <c r="VRE14" s="124"/>
      <c r="VRF14" s="124"/>
      <c r="VRG14" s="124"/>
      <c r="VRH14" s="124"/>
      <c r="VRI14" s="124"/>
      <c r="VRJ14" s="124"/>
      <c r="VRK14" s="124"/>
      <c r="VRL14" s="124"/>
      <c r="VRM14" s="124"/>
      <c r="VRN14" s="124"/>
      <c r="VRO14" s="124"/>
      <c r="VRP14" s="124"/>
      <c r="VRQ14" s="124"/>
      <c r="VRR14" s="124"/>
      <c r="VRS14" s="124"/>
      <c r="VRT14" s="124"/>
      <c r="VRU14" s="124"/>
      <c r="VRV14" s="124"/>
      <c r="VRW14" s="124"/>
      <c r="VRX14" s="124"/>
      <c r="VRY14" s="124"/>
      <c r="VRZ14" s="124"/>
      <c r="VSA14" s="124"/>
      <c r="VSB14" s="124"/>
      <c r="VSC14" s="124"/>
      <c r="VSD14" s="124"/>
      <c r="VSE14" s="124"/>
      <c r="VSF14" s="124"/>
      <c r="VSG14" s="124"/>
      <c r="VSH14" s="124"/>
      <c r="VSI14" s="124"/>
      <c r="VSJ14" s="124"/>
      <c r="VSK14" s="124"/>
      <c r="VSL14" s="124"/>
      <c r="VSM14" s="124"/>
      <c r="VSN14" s="124"/>
      <c r="VSO14" s="124"/>
      <c r="VSP14" s="124"/>
      <c r="VSQ14" s="124"/>
      <c r="VSR14" s="124"/>
      <c r="VSS14" s="124"/>
      <c r="VST14" s="124"/>
      <c r="VSU14" s="124"/>
      <c r="VSV14" s="124"/>
      <c r="VSW14" s="124"/>
      <c r="VSX14" s="124"/>
      <c r="VSY14" s="124"/>
      <c r="VSZ14" s="124"/>
      <c r="VTA14" s="124"/>
      <c r="VTB14" s="124"/>
      <c r="VTC14" s="124"/>
      <c r="VTD14" s="124"/>
      <c r="VTE14" s="124"/>
      <c r="VTF14" s="124"/>
      <c r="VTG14" s="124"/>
      <c r="VTH14" s="124"/>
      <c r="VTI14" s="124"/>
      <c r="VTJ14" s="124"/>
      <c r="VTK14" s="124"/>
      <c r="VTL14" s="124"/>
      <c r="VTM14" s="124"/>
      <c r="VTN14" s="124"/>
      <c r="VTO14" s="124"/>
      <c r="VTP14" s="124"/>
      <c r="VTQ14" s="124"/>
      <c r="VTR14" s="124"/>
      <c r="VTS14" s="124"/>
      <c r="VTT14" s="124"/>
      <c r="VTU14" s="124"/>
      <c r="VTV14" s="124"/>
      <c r="VTW14" s="124"/>
      <c r="VTX14" s="124"/>
      <c r="VTY14" s="124"/>
      <c r="VTZ14" s="124"/>
      <c r="VUA14" s="124"/>
      <c r="VUB14" s="124"/>
      <c r="VUC14" s="124"/>
      <c r="VUD14" s="124"/>
      <c r="VUE14" s="124"/>
      <c r="VUF14" s="124"/>
      <c r="VUG14" s="124"/>
      <c r="VUH14" s="124"/>
      <c r="VUI14" s="124"/>
      <c r="VUJ14" s="124"/>
      <c r="VUK14" s="124"/>
      <c r="VUL14" s="124"/>
      <c r="VUM14" s="124"/>
      <c r="VUN14" s="124"/>
      <c r="VUO14" s="124"/>
      <c r="VUP14" s="124"/>
      <c r="VUQ14" s="124"/>
      <c r="VUR14" s="124"/>
      <c r="VUS14" s="124"/>
      <c r="VUT14" s="124"/>
      <c r="VUU14" s="124"/>
      <c r="VUV14" s="124"/>
      <c r="VUW14" s="124"/>
      <c r="VUX14" s="124"/>
      <c r="VUY14" s="124"/>
      <c r="VUZ14" s="124"/>
      <c r="VVA14" s="124"/>
      <c r="VVB14" s="124"/>
      <c r="VVC14" s="124"/>
      <c r="VVD14" s="124"/>
      <c r="VVE14" s="124"/>
      <c r="VVF14" s="124"/>
      <c r="VVG14" s="124"/>
      <c r="VVH14" s="124"/>
      <c r="VVI14" s="124"/>
      <c r="VVJ14" s="124"/>
      <c r="VVK14" s="124"/>
      <c r="VVL14" s="124"/>
      <c r="VVM14" s="124"/>
      <c r="VVN14" s="124"/>
      <c r="VVO14" s="124"/>
      <c r="VVP14" s="124"/>
      <c r="VVQ14" s="124"/>
      <c r="VVR14" s="124"/>
      <c r="VVS14" s="124"/>
      <c r="VVT14" s="124"/>
      <c r="VVU14" s="124"/>
      <c r="VVV14" s="124"/>
      <c r="VVW14" s="124"/>
      <c r="VVX14" s="124"/>
      <c r="VVY14" s="124"/>
      <c r="VVZ14" s="124"/>
      <c r="VWA14" s="124"/>
      <c r="VWB14" s="124"/>
      <c r="VWC14" s="124"/>
      <c r="VWD14" s="124"/>
      <c r="VWE14" s="124"/>
      <c r="VWF14" s="124"/>
      <c r="VWG14" s="124"/>
      <c r="VWH14" s="124"/>
      <c r="VWI14" s="124"/>
      <c r="VWJ14" s="124"/>
      <c r="VWK14" s="124"/>
      <c r="VWL14" s="124"/>
      <c r="VWM14" s="124"/>
      <c r="VWN14" s="124"/>
      <c r="VWO14" s="124"/>
      <c r="VWP14" s="124"/>
      <c r="VWQ14" s="124"/>
      <c r="VWR14" s="124"/>
      <c r="VWS14" s="124"/>
      <c r="VWT14" s="124"/>
      <c r="VWU14" s="124"/>
      <c r="VWV14" s="124"/>
      <c r="VWW14" s="124"/>
      <c r="VWX14" s="124"/>
      <c r="VWY14" s="124"/>
      <c r="VWZ14" s="124"/>
      <c r="VXA14" s="124"/>
      <c r="VXB14" s="124"/>
      <c r="VXC14" s="124"/>
      <c r="VXD14" s="124"/>
      <c r="VXE14" s="124"/>
      <c r="VXF14" s="124"/>
      <c r="VXG14" s="124"/>
      <c r="VXH14" s="124"/>
      <c r="VXI14" s="124"/>
      <c r="VXJ14" s="124"/>
      <c r="VXK14" s="124"/>
      <c r="VXL14" s="124"/>
      <c r="VXM14" s="124"/>
      <c r="VXN14" s="124"/>
      <c r="VXO14" s="124"/>
      <c r="VXP14" s="124"/>
      <c r="VXQ14" s="124"/>
      <c r="VXR14" s="124"/>
      <c r="VXS14" s="124"/>
      <c r="VXT14" s="124"/>
      <c r="VXU14" s="124"/>
      <c r="VXV14" s="124"/>
      <c r="VXW14" s="124"/>
      <c r="VXX14" s="124"/>
      <c r="VXY14" s="124"/>
      <c r="VXZ14" s="124"/>
      <c r="VYA14" s="124"/>
      <c r="VYB14" s="124"/>
      <c r="VYC14" s="124"/>
      <c r="VYD14" s="124"/>
      <c r="VYE14" s="124"/>
      <c r="VYF14" s="124"/>
      <c r="VYG14" s="124"/>
      <c r="VYH14" s="124"/>
      <c r="VYI14" s="124"/>
      <c r="VYJ14" s="124"/>
      <c r="VYK14" s="124"/>
      <c r="VYL14" s="124"/>
      <c r="VYM14" s="124"/>
      <c r="VYN14" s="124"/>
      <c r="VYO14" s="124"/>
      <c r="VYP14" s="124"/>
      <c r="VYQ14" s="124"/>
      <c r="VYR14" s="124"/>
      <c r="VYS14" s="124"/>
      <c r="VYT14" s="124"/>
      <c r="VYU14" s="124"/>
      <c r="VYV14" s="124"/>
      <c r="VYW14" s="124"/>
      <c r="VYX14" s="124"/>
      <c r="VYY14" s="124"/>
      <c r="VYZ14" s="124"/>
      <c r="VZA14" s="124"/>
      <c r="VZB14" s="124"/>
      <c r="VZC14" s="124"/>
      <c r="VZD14" s="124"/>
      <c r="VZE14" s="124"/>
      <c r="VZF14" s="124"/>
      <c r="VZG14" s="124"/>
      <c r="VZH14" s="124"/>
      <c r="VZI14" s="124"/>
      <c r="VZJ14" s="124"/>
      <c r="VZK14" s="124"/>
      <c r="VZL14" s="124"/>
      <c r="VZM14" s="124"/>
      <c r="VZN14" s="124"/>
      <c r="VZO14" s="124"/>
      <c r="VZP14" s="124"/>
      <c r="VZQ14" s="124"/>
      <c r="VZR14" s="124"/>
      <c r="VZS14" s="124"/>
      <c r="VZT14" s="124"/>
      <c r="VZU14" s="124"/>
      <c r="VZV14" s="124"/>
      <c r="VZW14" s="124"/>
      <c r="VZX14" s="124"/>
      <c r="VZY14" s="124"/>
      <c r="VZZ14" s="124"/>
      <c r="WAA14" s="124"/>
      <c r="WAB14" s="124"/>
      <c r="WAC14" s="124"/>
      <c r="WAD14" s="124"/>
      <c r="WAE14" s="124"/>
      <c r="WAF14" s="124"/>
      <c r="WAG14" s="124"/>
      <c r="WAH14" s="124"/>
      <c r="WAI14" s="124"/>
      <c r="WAJ14" s="124"/>
      <c r="WAK14" s="124"/>
      <c r="WAL14" s="124"/>
      <c r="WAM14" s="124"/>
      <c r="WAN14" s="124"/>
      <c r="WAO14" s="124"/>
      <c r="WAP14" s="124"/>
      <c r="WAQ14" s="124"/>
      <c r="WAR14" s="124"/>
      <c r="WAS14" s="124"/>
      <c r="WAT14" s="124"/>
      <c r="WAU14" s="124"/>
      <c r="WAV14" s="124"/>
      <c r="WAW14" s="124"/>
      <c r="WAX14" s="124"/>
      <c r="WAY14" s="124"/>
      <c r="WAZ14" s="124"/>
      <c r="WBA14" s="124"/>
      <c r="WBB14" s="124"/>
      <c r="WBC14" s="124"/>
      <c r="WBD14" s="124"/>
      <c r="WBE14" s="124"/>
      <c r="WBF14" s="124"/>
      <c r="WBG14" s="124"/>
      <c r="WBH14" s="124"/>
      <c r="WBI14" s="124"/>
      <c r="WBJ14" s="124"/>
      <c r="WBK14" s="124"/>
      <c r="WBL14" s="124"/>
      <c r="WBM14" s="124"/>
      <c r="WBN14" s="124"/>
      <c r="WBO14" s="124"/>
      <c r="WBP14" s="124"/>
      <c r="WBQ14" s="124"/>
      <c r="WBR14" s="124"/>
      <c r="WBS14" s="124"/>
      <c r="WBT14" s="124"/>
      <c r="WBU14" s="124"/>
      <c r="WBV14" s="124"/>
      <c r="WBW14" s="124"/>
      <c r="WBX14" s="124"/>
      <c r="WBY14" s="124"/>
      <c r="WBZ14" s="124"/>
      <c r="WCA14" s="124"/>
      <c r="WCB14" s="124"/>
      <c r="WCC14" s="124"/>
      <c r="WCD14" s="124"/>
      <c r="WCE14" s="124"/>
      <c r="WCF14" s="124"/>
      <c r="WCG14" s="124"/>
      <c r="WCH14" s="124"/>
      <c r="WCI14" s="124"/>
      <c r="WCJ14" s="124"/>
      <c r="WCK14" s="124"/>
      <c r="WCL14" s="124"/>
      <c r="WCM14" s="124"/>
      <c r="WCN14" s="124"/>
      <c r="WCO14" s="124"/>
      <c r="WCP14" s="124"/>
      <c r="WCQ14" s="124"/>
      <c r="WCR14" s="124"/>
      <c r="WCS14" s="124"/>
      <c r="WCT14" s="124"/>
      <c r="WCU14" s="124"/>
      <c r="WCV14" s="124"/>
      <c r="WCW14" s="124"/>
      <c r="WCX14" s="124"/>
      <c r="WCY14" s="124"/>
      <c r="WCZ14" s="124"/>
      <c r="WDA14" s="124"/>
      <c r="WDB14" s="124"/>
      <c r="WDC14" s="124"/>
      <c r="WDD14" s="124"/>
      <c r="WDE14" s="124"/>
      <c r="WDF14" s="124"/>
      <c r="WDG14" s="124"/>
      <c r="WDH14" s="124"/>
      <c r="WDI14" s="124"/>
      <c r="WDJ14" s="124"/>
      <c r="WDK14" s="124"/>
      <c r="WDL14" s="124"/>
      <c r="WDM14" s="124"/>
      <c r="WDN14" s="124"/>
      <c r="WDO14" s="124"/>
      <c r="WDP14" s="124"/>
      <c r="WDQ14" s="124"/>
      <c r="WDR14" s="124"/>
      <c r="WDS14" s="124"/>
      <c r="WDT14" s="124"/>
      <c r="WDU14" s="124"/>
      <c r="WDV14" s="124"/>
      <c r="WDW14" s="124"/>
      <c r="WDX14" s="124"/>
      <c r="WDY14" s="124"/>
      <c r="WDZ14" s="124"/>
      <c r="WEA14" s="124"/>
      <c r="WEB14" s="124"/>
      <c r="WEC14" s="124"/>
      <c r="WED14" s="124"/>
      <c r="WEE14" s="124"/>
      <c r="WEF14" s="124"/>
      <c r="WEG14" s="124"/>
      <c r="WEH14" s="124"/>
      <c r="WEI14" s="124"/>
      <c r="WEJ14" s="124"/>
      <c r="WEK14" s="124"/>
      <c r="WEL14" s="124"/>
      <c r="WEM14" s="124"/>
      <c r="WEN14" s="124"/>
      <c r="WEO14" s="124"/>
      <c r="WEP14" s="124"/>
      <c r="WEQ14" s="124"/>
      <c r="WER14" s="124"/>
      <c r="WES14" s="124"/>
      <c r="WET14" s="124"/>
      <c r="WEU14" s="124"/>
      <c r="WEV14" s="124"/>
      <c r="WEW14" s="124"/>
      <c r="WEX14" s="124"/>
      <c r="WEY14" s="124"/>
      <c r="WEZ14" s="124"/>
      <c r="WFA14" s="124"/>
      <c r="WFB14" s="124"/>
      <c r="WFC14" s="124"/>
      <c r="WFD14" s="124"/>
      <c r="WFE14" s="124"/>
      <c r="WFF14" s="124"/>
      <c r="WFG14" s="124"/>
      <c r="WFH14" s="124"/>
      <c r="WFI14" s="124"/>
      <c r="WFJ14" s="124"/>
      <c r="WFK14" s="124"/>
      <c r="WFL14" s="124"/>
      <c r="WFM14" s="124"/>
      <c r="WFN14" s="124"/>
      <c r="WFO14" s="124"/>
      <c r="WFP14" s="124"/>
      <c r="WFQ14" s="124"/>
      <c r="WFR14" s="124"/>
      <c r="WFS14" s="124"/>
      <c r="WFT14" s="124"/>
      <c r="WFU14" s="124"/>
      <c r="WFV14" s="124"/>
      <c r="WFW14" s="124"/>
      <c r="WFX14" s="124"/>
      <c r="WFY14" s="124"/>
      <c r="WFZ14" s="124"/>
      <c r="WGA14" s="124"/>
      <c r="WGB14" s="124"/>
      <c r="WGC14" s="124"/>
      <c r="WGD14" s="124"/>
      <c r="WGE14" s="124"/>
      <c r="WGF14" s="124"/>
      <c r="WGG14" s="124"/>
      <c r="WGH14" s="124"/>
      <c r="WGI14" s="124"/>
      <c r="WGJ14" s="124"/>
      <c r="WGK14" s="124"/>
      <c r="WGL14" s="124"/>
      <c r="WGM14" s="124"/>
      <c r="WGN14" s="124"/>
      <c r="WGO14" s="124"/>
      <c r="WGP14" s="124"/>
      <c r="WGQ14" s="124"/>
      <c r="WGR14" s="124"/>
      <c r="WGS14" s="124"/>
      <c r="WGT14" s="124"/>
      <c r="WGU14" s="124"/>
      <c r="WGV14" s="124"/>
      <c r="WGW14" s="124"/>
      <c r="WGX14" s="124"/>
      <c r="WGY14" s="124"/>
      <c r="WGZ14" s="124"/>
      <c r="WHA14" s="124"/>
      <c r="WHB14" s="124"/>
      <c r="WHC14" s="124"/>
      <c r="WHD14" s="124"/>
      <c r="WHE14" s="124"/>
      <c r="WHF14" s="124"/>
      <c r="WHG14" s="124"/>
      <c r="WHH14" s="124"/>
      <c r="WHI14" s="124"/>
      <c r="WHJ14" s="124"/>
      <c r="WHK14" s="124"/>
      <c r="WHL14" s="124"/>
      <c r="WHM14" s="124"/>
      <c r="WHN14" s="124"/>
      <c r="WHO14" s="124"/>
      <c r="WHP14" s="124"/>
      <c r="WHQ14" s="124"/>
      <c r="WHR14" s="124"/>
      <c r="WHS14" s="124"/>
      <c r="WHT14" s="124"/>
      <c r="WHU14" s="124"/>
      <c r="WHV14" s="124"/>
      <c r="WHW14" s="124"/>
      <c r="WHX14" s="124"/>
      <c r="WHY14" s="124"/>
      <c r="WHZ14" s="124"/>
      <c r="WIA14" s="124"/>
      <c r="WIB14" s="124"/>
      <c r="WIC14" s="124"/>
      <c r="WID14" s="124"/>
      <c r="WIE14" s="124"/>
      <c r="WIF14" s="124"/>
      <c r="WIG14" s="124"/>
      <c r="WIH14" s="124"/>
      <c r="WII14" s="124"/>
      <c r="WIJ14" s="124"/>
      <c r="WIK14" s="124"/>
      <c r="WIL14" s="124"/>
      <c r="WIM14" s="124"/>
      <c r="WIN14" s="124"/>
      <c r="WIO14" s="124"/>
      <c r="WIP14" s="124"/>
      <c r="WIQ14" s="124"/>
      <c r="WIR14" s="124"/>
      <c r="WIS14" s="124"/>
      <c r="WIT14" s="124"/>
      <c r="WIU14" s="124"/>
      <c r="WIV14" s="124"/>
      <c r="WIW14" s="124"/>
      <c r="WIX14" s="124"/>
      <c r="WIY14" s="124"/>
      <c r="WIZ14" s="124"/>
      <c r="WJA14" s="124"/>
      <c r="WJB14" s="124"/>
      <c r="WJC14" s="124"/>
      <c r="WJD14" s="124"/>
      <c r="WJE14" s="124"/>
      <c r="WJF14" s="124"/>
      <c r="WJG14" s="124"/>
      <c r="WJH14" s="124"/>
      <c r="WJI14" s="124"/>
      <c r="WJJ14" s="124"/>
      <c r="WJK14" s="124"/>
      <c r="WJL14" s="124"/>
      <c r="WJM14" s="124"/>
      <c r="WJN14" s="124"/>
      <c r="WJO14" s="124"/>
      <c r="WJP14" s="124"/>
      <c r="WJQ14" s="124"/>
      <c r="WJR14" s="124"/>
      <c r="WJS14" s="124"/>
      <c r="WJT14" s="124"/>
      <c r="WJU14" s="124"/>
      <c r="WJV14" s="124"/>
      <c r="WJW14" s="124"/>
      <c r="WJX14" s="124"/>
      <c r="WJY14" s="124"/>
      <c r="WJZ14" s="124"/>
      <c r="WKA14" s="124"/>
      <c r="WKB14" s="124"/>
      <c r="WKC14" s="124"/>
      <c r="WKD14" s="124"/>
      <c r="WKE14" s="124"/>
      <c r="WKF14" s="124"/>
      <c r="WKG14" s="124"/>
      <c r="WKH14" s="124"/>
      <c r="WKI14" s="124"/>
      <c r="WKJ14" s="124"/>
      <c r="WKK14" s="124"/>
      <c r="WKL14" s="124"/>
      <c r="WKM14" s="124"/>
      <c r="WKN14" s="124"/>
      <c r="WKO14" s="124"/>
      <c r="WKP14" s="124"/>
      <c r="WKQ14" s="124"/>
      <c r="WKR14" s="124"/>
      <c r="WKS14" s="124"/>
      <c r="WKT14" s="124"/>
      <c r="WKU14" s="124"/>
      <c r="WKV14" s="124"/>
      <c r="WKW14" s="124"/>
      <c r="WKX14" s="124"/>
      <c r="WKY14" s="124"/>
      <c r="WKZ14" s="124"/>
      <c r="WLA14" s="124"/>
      <c r="WLB14" s="124"/>
      <c r="WLC14" s="124"/>
      <c r="WLD14" s="124"/>
      <c r="WLE14" s="124"/>
      <c r="WLF14" s="124"/>
      <c r="WLG14" s="124"/>
      <c r="WLH14" s="124"/>
      <c r="WLI14" s="124"/>
      <c r="WLJ14" s="124"/>
      <c r="WLK14" s="124"/>
      <c r="WLL14" s="124"/>
      <c r="WLM14" s="124"/>
      <c r="WLN14" s="124"/>
      <c r="WLO14" s="124"/>
      <c r="WLP14" s="124"/>
      <c r="WLQ14" s="124"/>
      <c r="WLR14" s="124"/>
      <c r="WLS14" s="124"/>
      <c r="WLT14" s="124"/>
      <c r="WLU14" s="124"/>
      <c r="WLV14" s="124"/>
      <c r="WLW14" s="124"/>
      <c r="WLX14" s="124"/>
      <c r="WLY14" s="124"/>
      <c r="WLZ14" s="124"/>
      <c r="WMA14" s="124"/>
      <c r="WMB14" s="124"/>
      <c r="WMC14" s="124"/>
      <c r="WMD14" s="124"/>
      <c r="WME14" s="124"/>
      <c r="WMF14" s="124"/>
      <c r="WMG14" s="124"/>
      <c r="WMH14" s="124"/>
      <c r="WMI14" s="124"/>
      <c r="WMJ14" s="124"/>
      <c r="WMK14" s="124"/>
      <c r="WML14" s="124"/>
      <c r="WMM14" s="124"/>
      <c r="WMN14" s="124"/>
      <c r="WMO14" s="124"/>
      <c r="WMP14" s="124"/>
      <c r="WMQ14" s="124"/>
      <c r="WMR14" s="124"/>
      <c r="WMS14" s="124"/>
      <c r="WMT14" s="124"/>
      <c r="WMU14" s="124"/>
      <c r="WMV14" s="124"/>
      <c r="WMW14" s="124"/>
      <c r="WMX14" s="124"/>
      <c r="WMY14" s="124"/>
      <c r="WMZ14" s="124"/>
      <c r="WNA14" s="124"/>
      <c r="WNB14" s="124"/>
      <c r="WNC14" s="124"/>
      <c r="WND14" s="124"/>
      <c r="WNE14" s="124"/>
      <c r="WNF14" s="124"/>
      <c r="WNG14" s="124"/>
      <c r="WNH14" s="124"/>
      <c r="WNI14" s="124"/>
      <c r="WNJ14" s="124"/>
      <c r="WNK14" s="124"/>
      <c r="WNL14" s="124"/>
      <c r="WNM14" s="124"/>
      <c r="WNN14" s="124"/>
      <c r="WNO14" s="124"/>
      <c r="WNP14" s="124"/>
      <c r="WNQ14" s="124"/>
      <c r="WNR14" s="124"/>
      <c r="WNS14" s="124"/>
      <c r="WNT14" s="124"/>
      <c r="WNU14" s="124"/>
      <c r="WNV14" s="124"/>
      <c r="WNW14" s="124"/>
      <c r="WNX14" s="124"/>
      <c r="WNY14" s="124"/>
      <c r="WNZ14" s="124"/>
      <c r="WOA14" s="124"/>
      <c r="WOB14" s="124"/>
      <c r="WOC14" s="124"/>
      <c r="WOD14" s="124"/>
      <c r="WOE14" s="124"/>
      <c r="WOF14" s="124"/>
      <c r="WOG14" s="124"/>
      <c r="WOH14" s="124"/>
      <c r="WOI14" s="124"/>
      <c r="WOJ14" s="124"/>
      <c r="WOK14" s="124"/>
      <c r="WOL14" s="124"/>
      <c r="WOM14" s="124"/>
      <c r="WON14" s="124"/>
      <c r="WOO14" s="124"/>
      <c r="WOP14" s="124"/>
      <c r="WOQ14" s="124"/>
      <c r="WOR14" s="124"/>
      <c r="WOS14" s="124"/>
      <c r="WOT14" s="124"/>
      <c r="WOU14" s="124"/>
      <c r="WOV14" s="124"/>
      <c r="WOW14" s="124"/>
      <c r="WOX14" s="124"/>
      <c r="WOY14" s="124"/>
      <c r="WOZ14" s="124"/>
      <c r="WPA14" s="124"/>
      <c r="WPB14" s="124"/>
      <c r="WPC14" s="124"/>
      <c r="WPD14" s="124"/>
      <c r="WPE14" s="124"/>
      <c r="WPF14" s="124"/>
      <c r="WPG14" s="124"/>
      <c r="WPH14" s="124"/>
      <c r="WPI14" s="124"/>
      <c r="WPJ14" s="124"/>
      <c r="WPK14" s="124"/>
      <c r="WPL14" s="124"/>
      <c r="WPM14" s="124"/>
      <c r="WPN14" s="124"/>
      <c r="WPO14" s="124"/>
      <c r="WPP14" s="124"/>
      <c r="WPQ14" s="124"/>
      <c r="WPR14" s="124"/>
      <c r="WPS14" s="124"/>
      <c r="WPT14" s="124"/>
      <c r="WPU14" s="124"/>
      <c r="WPV14" s="124"/>
      <c r="WPW14" s="124"/>
      <c r="WPX14" s="124"/>
      <c r="WPY14" s="124"/>
      <c r="WPZ14" s="124"/>
      <c r="WQA14" s="124"/>
      <c r="WQB14" s="124"/>
      <c r="WQC14" s="124"/>
      <c r="WQD14" s="124"/>
      <c r="WQE14" s="124"/>
      <c r="WQF14" s="124"/>
      <c r="WQG14" s="124"/>
      <c r="WQH14" s="124"/>
      <c r="WQI14" s="124"/>
      <c r="WQJ14" s="124"/>
      <c r="WQK14" s="124"/>
      <c r="WQL14" s="124"/>
      <c r="WQM14" s="124"/>
      <c r="WQN14" s="124"/>
      <c r="WQO14" s="124"/>
      <c r="WQP14" s="124"/>
      <c r="WQQ14" s="124"/>
      <c r="WQR14" s="124"/>
      <c r="WQS14" s="124"/>
      <c r="WQT14" s="124"/>
      <c r="WQU14" s="124"/>
      <c r="WQV14" s="124"/>
      <c r="WQW14" s="124"/>
      <c r="WQX14" s="124"/>
      <c r="WQY14" s="124"/>
      <c r="WQZ14" s="124"/>
      <c r="WRA14" s="124"/>
      <c r="WRB14" s="124"/>
      <c r="WRC14" s="124"/>
      <c r="WRD14" s="124"/>
      <c r="WRE14" s="124"/>
      <c r="WRF14" s="124"/>
      <c r="WRG14" s="124"/>
      <c r="WRH14" s="124"/>
      <c r="WRI14" s="124"/>
      <c r="WRJ14" s="124"/>
      <c r="WRK14" s="124"/>
      <c r="WRL14" s="124"/>
      <c r="WRM14" s="124"/>
      <c r="WRN14" s="124"/>
      <c r="WRO14" s="124"/>
      <c r="WRP14" s="124"/>
      <c r="WRQ14" s="124"/>
      <c r="WRR14" s="124"/>
      <c r="WRS14" s="124"/>
      <c r="WRT14" s="124"/>
      <c r="WRU14" s="124"/>
      <c r="WRV14" s="124"/>
      <c r="WRW14" s="124"/>
      <c r="WRX14" s="124"/>
      <c r="WRY14" s="124"/>
      <c r="WRZ14" s="124"/>
      <c r="WSA14" s="124"/>
      <c r="WSB14" s="124"/>
      <c r="WSC14" s="124"/>
      <c r="WSD14" s="124"/>
      <c r="WSE14" s="124"/>
      <c r="WSF14" s="124"/>
      <c r="WSG14" s="124"/>
      <c r="WSH14" s="124"/>
      <c r="WSI14" s="124"/>
      <c r="WSJ14" s="124"/>
      <c r="WSK14" s="124"/>
      <c r="WSL14" s="124"/>
      <c r="WSM14" s="124"/>
      <c r="WSN14" s="124"/>
      <c r="WSO14" s="124"/>
      <c r="WSP14" s="124"/>
      <c r="WSQ14" s="124"/>
      <c r="WSR14" s="124"/>
      <c r="WSS14" s="124"/>
      <c r="WST14" s="124"/>
      <c r="WSU14" s="124"/>
      <c r="WSV14" s="124"/>
      <c r="WSW14" s="124"/>
      <c r="WSX14" s="124"/>
      <c r="WSY14" s="124"/>
      <c r="WSZ14" s="124"/>
      <c r="WTA14" s="124"/>
      <c r="WTB14" s="124"/>
      <c r="WTC14" s="124"/>
      <c r="WTD14" s="124"/>
      <c r="WTE14" s="124"/>
      <c r="WTF14" s="124"/>
      <c r="WTG14" s="124"/>
      <c r="WTH14" s="124"/>
      <c r="WTI14" s="124"/>
      <c r="WTJ14" s="124"/>
      <c r="WTK14" s="124"/>
      <c r="WTL14" s="124"/>
      <c r="WTM14" s="124"/>
      <c r="WTN14" s="124"/>
      <c r="WTO14" s="124"/>
      <c r="WTP14" s="124"/>
      <c r="WTQ14" s="124"/>
      <c r="WTR14" s="124"/>
      <c r="WTS14" s="124"/>
      <c r="WTT14" s="124"/>
      <c r="WTU14" s="124"/>
      <c r="WTV14" s="124"/>
      <c r="WTW14" s="124"/>
      <c r="WTX14" s="124"/>
      <c r="WTY14" s="124"/>
      <c r="WTZ14" s="124"/>
      <c r="WUA14" s="124"/>
      <c r="WUB14" s="124"/>
      <c r="WUC14" s="124"/>
      <c r="WUD14" s="124"/>
      <c r="WUE14" s="124"/>
      <c r="WUF14" s="124"/>
      <c r="WUG14" s="124"/>
      <c r="WUH14" s="124"/>
      <c r="WUI14" s="124"/>
      <c r="WUJ14" s="124"/>
      <c r="WUK14" s="124"/>
      <c r="WUL14" s="124"/>
      <c r="WUM14" s="124"/>
      <c r="WUN14" s="124"/>
      <c r="WUO14" s="124"/>
      <c r="WUP14" s="124"/>
      <c r="WUQ14" s="124"/>
      <c r="WUR14" s="124"/>
      <c r="WUS14" s="124"/>
      <c r="WUT14" s="124"/>
      <c r="WUU14" s="124"/>
      <c r="WUV14" s="124"/>
      <c r="WUW14" s="124"/>
      <c r="WUX14" s="124"/>
      <c r="WUY14" s="124"/>
      <c r="WUZ14" s="124"/>
      <c r="WVA14" s="124"/>
      <c r="WVB14" s="124"/>
      <c r="WVC14" s="124"/>
      <c r="WVD14" s="124"/>
      <c r="WVE14" s="124"/>
      <c r="WVF14" s="124"/>
      <c r="WVG14" s="124"/>
      <c r="WVH14" s="124"/>
      <c r="WVI14" s="124"/>
      <c r="WVJ14" s="124"/>
      <c r="WVK14" s="124"/>
      <c r="WVL14" s="124"/>
      <c r="WVM14" s="124"/>
      <c r="WVN14" s="124"/>
      <c r="WVO14" s="124"/>
      <c r="WVP14" s="124"/>
      <c r="WVQ14" s="124"/>
      <c r="WVR14" s="124"/>
      <c r="WVS14" s="124"/>
      <c r="WVT14" s="124"/>
      <c r="WVU14" s="124"/>
      <c r="WVV14" s="124"/>
      <c r="WVW14" s="124"/>
      <c r="WVX14" s="124"/>
      <c r="WVY14" s="124"/>
      <c r="WVZ14" s="124"/>
      <c r="WWA14" s="124"/>
      <c r="WWB14" s="124"/>
      <c r="WWC14" s="124"/>
      <c r="WWD14" s="124"/>
      <c r="WWE14" s="124"/>
      <c r="WWF14" s="124"/>
      <c r="WWG14" s="124"/>
      <c r="WWH14" s="124"/>
      <c r="WWI14" s="124"/>
      <c r="WWJ14" s="124"/>
      <c r="WWK14" s="124"/>
      <c r="WWL14" s="124"/>
      <c r="WWM14" s="124"/>
      <c r="WWN14" s="124"/>
      <c r="WWO14" s="124"/>
      <c r="WWP14" s="124"/>
      <c r="WWQ14" s="124"/>
      <c r="WWR14" s="124"/>
      <c r="WWS14" s="124"/>
      <c r="WWT14" s="124"/>
      <c r="WWU14" s="124"/>
      <c r="WWV14" s="124"/>
      <c r="WWW14" s="124"/>
      <c r="WWX14" s="124"/>
      <c r="WWY14" s="124"/>
      <c r="WWZ14" s="124"/>
      <c r="WXA14" s="124"/>
      <c r="WXB14" s="124"/>
      <c r="WXC14" s="124"/>
      <c r="WXD14" s="124"/>
      <c r="WXE14" s="124"/>
      <c r="WXF14" s="124"/>
      <c r="WXG14" s="124"/>
      <c r="WXH14" s="124"/>
      <c r="WXI14" s="124"/>
      <c r="WXJ14" s="124"/>
      <c r="WXK14" s="124"/>
      <c r="WXL14" s="124"/>
      <c r="WXM14" s="124"/>
      <c r="WXN14" s="124"/>
      <c r="WXO14" s="124"/>
      <c r="WXP14" s="124"/>
      <c r="WXQ14" s="124"/>
      <c r="WXR14" s="124"/>
      <c r="WXS14" s="124"/>
      <c r="WXT14" s="124"/>
      <c r="WXU14" s="124"/>
      <c r="WXV14" s="124"/>
      <c r="WXW14" s="124"/>
      <c r="WXX14" s="124"/>
      <c r="WXY14" s="124"/>
      <c r="WXZ14" s="124"/>
      <c r="WYA14" s="124"/>
      <c r="WYB14" s="124"/>
      <c r="WYC14" s="124"/>
      <c r="WYD14" s="124"/>
      <c r="WYE14" s="124"/>
      <c r="WYF14" s="124"/>
      <c r="WYG14" s="124"/>
      <c r="WYH14" s="124"/>
      <c r="WYI14" s="124"/>
      <c r="WYJ14" s="124"/>
      <c r="WYK14" s="124"/>
      <c r="WYL14" s="124"/>
      <c r="WYM14" s="124"/>
      <c r="WYN14" s="124"/>
      <c r="WYO14" s="124"/>
      <c r="WYP14" s="124"/>
      <c r="WYQ14" s="124"/>
      <c r="WYR14" s="124"/>
      <c r="WYS14" s="124"/>
      <c r="WYT14" s="124"/>
      <c r="WYU14" s="124"/>
      <c r="WYV14" s="124"/>
      <c r="WYW14" s="124"/>
      <c r="WYX14" s="124"/>
      <c r="WYY14" s="124"/>
      <c r="WYZ14" s="124"/>
      <c r="WZA14" s="124"/>
      <c r="WZB14" s="124"/>
      <c r="WZC14" s="124"/>
      <c r="WZD14" s="124"/>
      <c r="WZE14" s="124"/>
      <c r="WZF14" s="124"/>
      <c r="WZG14" s="124"/>
      <c r="WZH14" s="124"/>
      <c r="WZI14" s="124"/>
      <c r="WZJ14" s="124"/>
      <c r="WZK14" s="124"/>
      <c r="WZL14" s="124"/>
      <c r="WZM14" s="124"/>
      <c r="WZN14" s="124"/>
      <c r="WZO14" s="124"/>
      <c r="WZP14" s="124"/>
      <c r="WZQ14" s="124"/>
      <c r="WZR14" s="124"/>
      <c r="WZS14" s="124"/>
      <c r="WZT14" s="124"/>
      <c r="WZU14" s="124"/>
      <c r="WZV14" s="124"/>
      <c r="WZW14" s="124"/>
      <c r="WZX14" s="124"/>
      <c r="WZY14" s="124"/>
      <c r="WZZ14" s="124"/>
      <c r="XAA14" s="124"/>
      <c r="XAB14" s="124"/>
      <c r="XAC14" s="124"/>
      <c r="XAD14" s="124"/>
      <c r="XAE14" s="124"/>
      <c r="XAF14" s="124"/>
      <c r="XAG14" s="124"/>
      <c r="XAH14" s="124"/>
      <c r="XAI14" s="124"/>
      <c r="XAJ14" s="124"/>
      <c r="XAK14" s="124"/>
      <c r="XAL14" s="124"/>
      <c r="XAM14" s="124"/>
      <c r="XAN14" s="124"/>
      <c r="XAO14" s="124"/>
      <c r="XAP14" s="124"/>
      <c r="XAQ14" s="124"/>
      <c r="XAR14" s="124"/>
      <c r="XAS14" s="124"/>
      <c r="XAT14" s="124"/>
      <c r="XAU14" s="124"/>
      <c r="XAV14" s="124"/>
      <c r="XAW14" s="124"/>
      <c r="XAX14" s="124"/>
      <c r="XAY14" s="124"/>
      <c r="XAZ14" s="124"/>
      <c r="XBA14" s="124"/>
      <c r="XBB14" s="124"/>
      <c r="XBC14" s="124"/>
      <c r="XBD14" s="124"/>
      <c r="XBE14" s="124"/>
      <c r="XBF14" s="124"/>
      <c r="XBG14" s="124"/>
      <c r="XBH14" s="124"/>
      <c r="XBI14" s="124"/>
      <c r="XBJ14" s="124"/>
      <c r="XBK14" s="124"/>
      <c r="XBL14" s="124"/>
      <c r="XBM14" s="124"/>
      <c r="XBN14" s="124"/>
      <c r="XBO14" s="124"/>
      <c r="XBP14" s="124"/>
      <c r="XBQ14" s="124"/>
      <c r="XBR14" s="124"/>
      <c r="XBS14" s="124"/>
      <c r="XBT14" s="124"/>
      <c r="XBU14" s="124"/>
      <c r="XBV14" s="124"/>
      <c r="XBW14" s="124"/>
      <c r="XBX14" s="124"/>
      <c r="XBY14" s="124"/>
      <c r="XBZ14" s="124"/>
      <c r="XCA14" s="124"/>
      <c r="XCB14" s="124"/>
      <c r="XCC14" s="124"/>
      <c r="XCD14" s="124"/>
      <c r="XCE14" s="124"/>
      <c r="XCF14" s="124"/>
      <c r="XCG14" s="124"/>
      <c r="XCH14" s="124"/>
      <c r="XCI14" s="124"/>
      <c r="XCJ14" s="124"/>
      <c r="XCK14" s="124"/>
      <c r="XCL14" s="124"/>
      <c r="XCM14" s="124"/>
      <c r="XCN14" s="124"/>
      <c r="XCO14" s="124"/>
      <c r="XCP14" s="124"/>
      <c r="XCQ14" s="124"/>
      <c r="XCR14" s="124"/>
      <c r="XCS14" s="124"/>
      <c r="XCT14" s="124"/>
      <c r="XCU14" s="124"/>
      <c r="XCV14" s="124"/>
      <c r="XCW14" s="124"/>
      <c r="XCX14" s="124"/>
      <c r="XCY14" s="124"/>
      <c r="XCZ14" s="124"/>
      <c r="XDA14" s="124"/>
      <c r="XDB14" s="124"/>
      <c r="XDC14" s="124"/>
      <c r="XDD14" s="124"/>
      <c r="XDE14" s="124"/>
      <c r="XDF14" s="124"/>
      <c r="XDG14" s="124"/>
      <c r="XDH14" s="124"/>
      <c r="XDI14" s="124"/>
      <c r="XDJ14" s="124"/>
      <c r="XDK14" s="124"/>
      <c r="XDL14" s="124"/>
      <c r="XDM14" s="124"/>
      <c r="XDN14" s="124"/>
      <c r="XDO14" s="124"/>
      <c r="XDP14" s="124"/>
      <c r="XDQ14" s="124"/>
      <c r="XDR14" s="124"/>
      <c r="XDS14" s="124"/>
      <c r="XDT14" s="124"/>
      <c r="XDU14" s="124"/>
      <c r="XDV14" s="124"/>
      <c r="XDW14" s="124"/>
      <c r="XDX14" s="124"/>
      <c r="XDY14" s="124"/>
      <c r="XDZ14" s="124"/>
      <c r="XEA14" s="124"/>
      <c r="XEB14" s="124"/>
      <c r="XEC14" s="124"/>
      <c r="XED14" s="124"/>
      <c r="XEE14" s="124"/>
      <c r="XEF14" s="124"/>
      <c r="XEG14" s="124"/>
      <c r="XEH14" s="124"/>
      <c r="XEI14" s="124"/>
      <c r="XEJ14" s="124"/>
      <c r="XEK14" s="124"/>
      <c r="XEL14" s="124"/>
      <c r="XEM14" s="124"/>
      <c r="XEN14" s="124"/>
      <c r="XEO14" s="124"/>
      <c r="XEP14" s="124"/>
      <c r="XEQ14" s="124"/>
      <c r="XER14" s="124"/>
      <c r="XES14" s="124"/>
      <c r="XET14" s="124"/>
      <c r="XEU14" s="124"/>
      <c r="XEV14" s="124"/>
    </row>
    <row r="15" spans="1:16376">
      <c r="A15" s="815" t="s">
        <v>209</v>
      </c>
      <c r="B15" s="814"/>
      <c r="C15" s="814"/>
      <c r="D15" s="814"/>
      <c r="E15" s="814"/>
      <c r="F15" s="814"/>
      <c r="G15" s="814"/>
      <c r="H15" s="814"/>
      <c r="I15" s="814"/>
      <c r="J15" s="814"/>
      <c r="K15" s="814"/>
      <c r="L15" s="814"/>
      <c r="M15" s="814"/>
      <c r="N15" s="317"/>
    </row>
    <row r="16" spans="1:16376" ht="23.15" customHeight="1">
      <c r="A16" s="815" t="s">
        <v>328</v>
      </c>
      <c r="B16" s="765"/>
      <c r="C16" s="765"/>
      <c r="D16" s="765"/>
      <c r="E16" s="765"/>
      <c r="F16" s="765"/>
      <c r="G16" s="765"/>
      <c r="H16" s="765"/>
      <c r="I16" s="765"/>
      <c r="J16" s="765"/>
      <c r="K16" s="765"/>
      <c r="L16" s="765"/>
      <c r="M16" s="765"/>
      <c r="N16" s="317"/>
    </row>
    <row r="17" spans="1:20" ht="10.5">
      <c r="A17" s="747" t="s">
        <v>324</v>
      </c>
      <c r="B17" s="748"/>
      <c r="C17" s="748"/>
      <c r="D17" s="748"/>
      <c r="E17" s="748"/>
      <c r="F17" s="748"/>
      <c r="G17" s="748"/>
      <c r="H17" s="748"/>
      <c r="I17" s="748"/>
      <c r="J17" s="748"/>
      <c r="K17" s="748"/>
      <c r="L17" s="748"/>
      <c r="M17" s="748"/>
      <c r="N17" s="748"/>
      <c r="O17" s="748"/>
      <c r="P17" s="748"/>
      <c r="Q17" s="748"/>
      <c r="R17" s="748"/>
      <c r="S17" s="748"/>
      <c r="T17" s="748"/>
    </row>
    <row r="18" spans="1:20" ht="20.149999999999999" customHeight="1">
      <c r="A18" s="807" t="s">
        <v>323</v>
      </c>
      <c r="B18" s="765"/>
      <c r="C18" s="765"/>
      <c r="D18" s="765"/>
      <c r="E18" s="765"/>
      <c r="F18" s="765"/>
      <c r="G18" s="765"/>
      <c r="H18" s="765"/>
      <c r="I18" s="765"/>
      <c r="J18" s="765"/>
      <c r="K18" s="765"/>
      <c r="L18" s="765"/>
      <c r="M18" s="765"/>
    </row>
  </sheetData>
  <protectedRanges>
    <protectedRange password="D9D5" sqref="D6 D12" name="Add Rows_8_1"/>
    <protectedRange sqref="D6 D12" name="Enter Event Data_14_1"/>
    <protectedRange password="D9D5" sqref="G6 G12" name="Add Rows_10_1"/>
    <protectedRange sqref="G6 G12" name="Enter Event Data_16_1"/>
    <protectedRange password="D9D5" sqref="H6 H12" name="Add Rows_11_1"/>
    <protectedRange sqref="H6 H12" name="Enter Event Data_17_1"/>
    <protectedRange password="D9D5" sqref="K6 K12" name="Add Rows_12_1"/>
    <protectedRange sqref="K6 K12" name="Enter Event Data_18_1"/>
  </protectedRanges>
  <autoFilter ref="A1:M1"/>
  <mergeCells count="9">
    <mergeCell ref="A17:T17"/>
    <mergeCell ref="A18:M18"/>
    <mergeCell ref="A2:M2"/>
    <mergeCell ref="A3:M3"/>
    <mergeCell ref="A6:M6"/>
    <mergeCell ref="A14:M14"/>
    <mergeCell ref="A15:M15"/>
    <mergeCell ref="A16:M16"/>
    <mergeCell ref="A12:M12"/>
  </mergeCells>
  <printOptions horizontalCentered="1" verticalCentered="1"/>
  <pageMargins left="0.7" right="0.7" top="1.5416666666666667" bottom="0.75" header="0.3" footer="0.3"/>
  <pageSetup scale="62" orientation="landscape" r:id="rId1"/>
  <headerFooter>
    <oddHeader>&amp;C&amp;"Arial,Bold"&amp;K000000Table I-4 
Pacific Gas and Electric Company 
 Interruptible and Price Responsive Programs
Year-to-Date Event Summary 
January 2017</oddHeader>
    <oddFooter>&amp;L&amp;F&amp;CPage 8 of 11 &amp;REvents Summary</oddFoot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3"/>
  <sheetViews>
    <sheetView view="pageLayout" zoomScale="70" zoomScaleNormal="100" zoomScalePageLayoutView="70" workbookViewId="0">
      <selection activeCell="A12" sqref="A12"/>
    </sheetView>
  </sheetViews>
  <sheetFormatPr defaultColWidth="9.453125" defaultRowHeight="12.5"/>
  <cols>
    <col min="1" max="1" width="39.7265625" style="187" customWidth="1"/>
    <col min="2" max="5" width="12.453125" style="187" customWidth="1"/>
    <col min="6" max="6" width="12.453125" style="187" bestFit="1" customWidth="1"/>
    <col min="7" max="7" width="12.54296875" style="187" customWidth="1"/>
    <col min="8" max="8" width="12" style="187" customWidth="1"/>
    <col min="9" max="9" width="12.453125" style="187" bestFit="1" customWidth="1"/>
    <col min="10" max="11" width="11.453125" style="187" customWidth="1"/>
    <col min="12" max="13" width="12.453125" style="187" customWidth="1"/>
    <col min="14" max="14" width="13.1796875" style="187" customWidth="1"/>
    <col min="15" max="16384" width="9.453125" style="187"/>
  </cols>
  <sheetData>
    <row r="1" spans="1:16" s="445" customFormat="1" ht="17.5">
      <c r="A1" s="475"/>
      <c r="B1" s="476"/>
      <c r="C1" s="476"/>
      <c r="D1" s="476"/>
      <c r="E1" s="476"/>
      <c r="F1" s="476"/>
      <c r="G1" s="476"/>
      <c r="H1" s="476"/>
      <c r="I1" s="476"/>
      <c r="J1" s="476"/>
      <c r="K1" s="476"/>
      <c r="L1" s="476"/>
      <c r="M1" s="476"/>
      <c r="N1" s="476"/>
      <c r="O1" s="476"/>
      <c r="P1" s="476"/>
    </row>
    <row r="2" spans="1:16" s="188" customFormat="1" ht="13" thickBot="1"/>
    <row r="3" spans="1:16" ht="13">
      <c r="A3" s="30" t="s">
        <v>143</v>
      </c>
      <c r="B3" s="35"/>
      <c r="C3" s="35"/>
      <c r="D3" s="35"/>
      <c r="E3" s="35"/>
      <c r="F3" s="35"/>
      <c r="G3" s="35"/>
      <c r="H3" s="35"/>
      <c r="I3" s="35"/>
      <c r="J3" s="35"/>
      <c r="K3" s="35"/>
      <c r="L3" s="35"/>
      <c r="M3" s="35"/>
      <c r="N3" s="202"/>
    </row>
    <row r="4" spans="1:16" ht="13">
      <c r="A4" s="3"/>
      <c r="B4" s="36"/>
      <c r="C4" s="36"/>
      <c r="D4" s="36"/>
      <c r="E4" s="36"/>
      <c r="F4" s="36"/>
      <c r="G4" s="36"/>
      <c r="H4" s="36"/>
      <c r="I4" s="36"/>
      <c r="J4" s="36"/>
      <c r="K4" s="36"/>
      <c r="L4" s="36"/>
      <c r="M4" s="36"/>
      <c r="N4" s="203"/>
    </row>
    <row r="5" spans="1:16" ht="43.5" customHeight="1">
      <c r="A5" s="85" t="s">
        <v>76</v>
      </c>
      <c r="B5" s="232" t="s">
        <v>5</v>
      </c>
      <c r="C5" s="31" t="s">
        <v>6</v>
      </c>
      <c r="D5" s="31" t="s">
        <v>7</v>
      </c>
      <c r="E5" s="31" t="s">
        <v>8</v>
      </c>
      <c r="F5" s="31" t="s">
        <v>9</v>
      </c>
      <c r="G5" s="31" t="s">
        <v>10</v>
      </c>
      <c r="H5" s="31" t="s">
        <v>33</v>
      </c>
      <c r="I5" s="31" t="s">
        <v>34</v>
      </c>
      <c r="J5" s="31" t="s">
        <v>35</v>
      </c>
      <c r="K5" s="31" t="s">
        <v>36</v>
      </c>
      <c r="L5" s="31" t="s">
        <v>37</v>
      </c>
      <c r="M5" s="31" t="s">
        <v>38</v>
      </c>
      <c r="N5" s="477" t="s">
        <v>274</v>
      </c>
    </row>
    <row r="6" spans="1:16" ht="19.5" customHeight="1">
      <c r="A6" s="2" t="s">
        <v>144</v>
      </c>
      <c r="B6" s="200"/>
      <c r="C6" s="186"/>
      <c r="D6" s="186"/>
      <c r="E6" s="186"/>
      <c r="F6" s="186"/>
      <c r="G6" s="186"/>
      <c r="H6" s="186"/>
      <c r="I6" s="186"/>
      <c r="J6" s="186"/>
      <c r="K6" s="186"/>
      <c r="L6" s="186"/>
      <c r="M6" s="300"/>
      <c r="N6" s="300"/>
    </row>
    <row r="7" spans="1:16" ht="15.65" customHeight="1">
      <c r="A7" s="133" t="s">
        <v>332</v>
      </c>
      <c r="B7" s="186">
        <v>0</v>
      </c>
      <c r="C7" s="186">
        <v>0</v>
      </c>
      <c r="D7" s="186">
        <v>0</v>
      </c>
      <c r="E7" s="186">
        <v>0</v>
      </c>
      <c r="F7" s="186">
        <v>0</v>
      </c>
      <c r="G7" s="186">
        <v>0</v>
      </c>
      <c r="H7" s="186">
        <v>0</v>
      </c>
      <c r="I7" s="186">
        <v>0</v>
      </c>
      <c r="J7" s="186">
        <v>0</v>
      </c>
      <c r="K7" s="186">
        <v>0</v>
      </c>
      <c r="L7" s="186">
        <v>0</v>
      </c>
      <c r="M7" s="186">
        <v>0</v>
      </c>
      <c r="N7" s="194">
        <f>SUM(B7:M7)</f>
        <v>0</v>
      </c>
    </row>
    <row r="8" spans="1:16" ht="15.65" customHeight="1">
      <c r="A8" s="133" t="s">
        <v>145</v>
      </c>
      <c r="B8" s="186">
        <v>0</v>
      </c>
      <c r="C8" s="186">
        <v>0</v>
      </c>
      <c r="D8" s="186">
        <v>0</v>
      </c>
      <c r="E8" s="186">
        <v>0</v>
      </c>
      <c r="F8" s="186">
        <v>0</v>
      </c>
      <c r="G8" s="186">
        <v>0</v>
      </c>
      <c r="H8" s="186">
        <v>0</v>
      </c>
      <c r="I8" s="186">
        <v>0</v>
      </c>
      <c r="J8" s="186">
        <v>0</v>
      </c>
      <c r="K8" s="186">
        <v>0</v>
      </c>
      <c r="L8" s="186">
        <v>0</v>
      </c>
      <c r="M8" s="186">
        <v>0</v>
      </c>
      <c r="N8" s="194">
        <f t="shared" ref="N8:N19" si="0">SUM(B8:M8)</f>
        <v>0</v>
      </c>
    </row>
    <row r="9" spans="1:16" ht="15.65" customHeight="1">
      <c r="A9" s="133" t="s">
        <v>282</v>
      </c>
      <c r="B9" s="186">
        <v>2111279.7400000002</v>
      </c>
      <c r="C9" s="186">
        <v>0</v>
      </c>
      <c r="D9" s="186">
        <v>0</v>
      </c>
      <c r="E9" s="186">
        <v>0</v>
      </c>
      <c r="F9" s="186">
        <v>0</v>
      </c>
      <c r="G9" s="186">
        <v>0</v>
      </c>
      <c r="H9" s="186">
        <v>0</v>
      </c>
      <c r="I9" s="186">
        <v>0</v>
      </c>
      <c r="J9" s="186">
        <v>0</v>
      </c>
      <c r="K9" s="186">
        <v>0</v>
      </c>
      <c r="L9" s="186">
        <v>0</v>
      </c>
      <c r="M9" s="186">
        <v>0</v>
      </c>
      <c r="N9" s="194">
        <f t="shared" si="0"/>
        <v>2111279.7400000002</v>
      </c>
    </row>
    <row r="10" spans="1:16" ht="15.65" customHeight="1">
      <c r="A10" s="133" t="s">
        <v>276</v>
      </c>
      <c r="B10" s="186">
        <v>0</v>
      </c>
      <c r="C10" s="186">
        <v>0</v>
      </c>
      <c r="D10" s="186">
        <v>0</v>
      </c>
      <c r="E10" s="186">
        <v>0</v>
      </c>
      <c r="F10" s="186">
        <v>0</v>
      </c>
      <c r="G10" s="186">
        <v>0</v>
      </c>
      <c r="H10" s="186">
        <v>0</v>
      </c>
      <c r="I10" s="186">
        <v>0</v>
      </c>
      <c r="J10" s="186">
        <v>0</v>
      </c>
      <c r="K10" s="186">
        <v>0</v>
      </c>
      <c r="L10" s="186">
        <v>0</v>
      </c>
      <c r="M10" s="186">
        <v>0</v>
      </c>
      <c r="N10" s="194">
        <f t="shared" si="0"/>
        <v>0</v>
      </c>
    </row>
    <row r="11" spans="1:16" ht="15.65" customHeight="1">
      <c r="A11" s="133" t="s">
        <v>333</v>
      </c>
      <c r="B11" s="186">
        <v>0</v>
      </c>
      <c r="C11" s="186">
        <v>0</v>
      </c>
      <c r="D11" s="186">
        <v>0</v>
      </c>
      <c r="E11" s="186">
        <v>0</v>
      </c>
      <c r="F11" s="186">
        <v>0</v>
      </c>
      <c r="G11" s="186">
        <v>0</v>
      </c>
      <c r="H11" s="186">
        <v>0</v>
      </c>
      <c r="I11" s="186">
        <v>0</v>
      </c>
      <c r="J11" s="186">
        <v>0</v>
      </c>
      <c r="K11" s="186">
        <v>0</v>
      </c>
      <c r="L11" s="186">
        <v>0</v>
      </c>
      <c r="M11" s="186">
        <v>0</v>
      </c>
      <c r="N11" s="194">
        <f t="shared" si="0"/>
        <v>0</v>
      </c>
    </row>
    <row r="12" spans="1:16" ht="15.65" customHeight="1">
      <c r="A12" s="415" t="s">
        <v>280</v>
      </c>
      <c r="B12" s="582" t="s">
        <v>308</v>
      </c>
      <c r="C12" s="582" t="s">
        <v>308</v>
      </c>
      <c r="D12" s="582" t="s">
        <v>308</v>
      </c>
      <c r="E12" s="582" t="s">
        <v>308</v>
      </c>
      <c r="F12" s="582" t="s">
        <v>308</v>
      </c>
      <c r="G12" s="582" t="s">
        <v>308</v>
      </c>
      <c r="H12" s="582" t="s">
        <v>308</v>
      </c>
      <c r="I12" s="582" t="s">
        <v>308</v>
      </c>
      <c r="J12" s="582" t="s">
        <v>308</v>
      </c>
      <c r="K12" s="582" t="s">
        <v>308</v>
      </c>
      <c r="L12" s="582" t="s">
        <v>308</v>
      </c>
      <c r="M12" s="582" t="s">
        <v>308</v>
      </c>
      <c r="N12" s="583" t="s">
        <v>308</v>
      </c>
    </row>
    <row r="13" spans="1:16" ht="15.65" customHeight="1">
      <c r="A13" s="137" t="s">
        <v>146</v>
      </c>
      <c r="B13" s="186">
        <v>700</v>
      </c>
      <c r="C13" s="186">
        <v>0</v>
      </c>
      <c r="D13" s="186">
        <v>0</v>
      </c>
      <c r="E13" s="186">
        <v>0</v>
      </c>
      <c r="F13" s="186">
        <v>0</v>
      </c>
      <c r="G13" s="186">
        <v>0</v>
      </c>
      <c r="H13" s="186">
        <v>0</v>
      </c>
      <c r="I13" s="186">
        <v>0</v>
      </c>
      <c r="J13" s="186">
        <v>0</v>
      </c>
      <c r="K13" s="186">
        <v>0</v>
      </c>
      <c r="L13" s="186">
        <v>0</v>
      </c>
      <c r="M13" s="186">
        <v>0</v>
      </c>
      <c r="N13" s="194">
        <f t="shared" si="0"/>
        <v>700</v>
      </c>
    </row>
    <row r="14" spans="1:16" s="114" customFormat="1" ht="47.5" customHeight="1">
      <c r="A14" s="136" t="s">
        <v>147</v>
      </c>
      <c r="B14" s="186">
        <v>0</v>
      </c>
      <c r="C14" s="186">
        <v>0</v>
      </c>
      <c r="D14" s="186">
        <v>0</v>
      </c>
      <c r="E14" s="186">
        <v>0</v>
      </c>
      <c r="F14" s="186">
        <v>0</v>
      </c>
      <c r="G14" s="186">
        <v>0</v>
      </c>
      <c r="H14" s="186">
        <v>0</v>
      </c>
      <c r="I14" s="186">
        <v>0</v>
      </c>
      <c r="J14" s="186">
        <v>0</v>
      </c>
      <c r="K14" s="186">
        <v>0</v>
      </c>
      <c r="L14" s="186">
        <v>0</v>
      </c>
      <c r="M14" s="186">
        <v>0</v>
      </c>
      <c r="N14" s="194">
        <f t="shared" si="0"/>
        <v>0</v>
      </c>
    </row>
    <row r="15" spans="1:16" s="114" customFormat="1">
      <c r="A15" s="133" t="s">
        <v>210</v>
      </c>
      <c r="B15" s="186">
        <v>0</v>
      </c>
      <c r="C15" s="186">
        <v>0</v>
      </c>
      <c r="D15" s="186">
        <v>0</v>
      </c>
      <c r="E15" s="186">
        <v>0</v>
      </c>
      <c r="F15" s="186">
        <v>0</v>
      </c>
      <c r="G15" s="186">
        <v>0</v>
      </c>
      <c r="H15" s="186">
        <v>0</v>
      </c>
      <c r="I15" s="186">
        <v>0</v>
      </c>
      <c r="J15" s="186">
        <v>0</v>
      </c>
      <c r="K15" s="186">
        <v>0</v>
      </c>
      <c r="L15" s="186">
        <v>0</v>
      </c>
      <c r="M15" s="186">
        <v>0</v>
      </c>
      <c r="N15" s="194">
        <f t="shared" si="0"/>
        <v>0</v>
      </c>
    </row>
    <row r="16" spans="1:16" ht="14.5">
      <c r="A16" s="137" t="s">
        <v>281</v>
      </c>
      <c r="B16" s="186">
        <v>8300</v>
      </c>
      <c r="C16" s="186">
        <v>0</v>
      </c>
      <c r="D16" s="186">
        <v>0</v>
      </c>
      <c r="E16" s="186">
        <v>0</v>
      </c>
      <c r="F16" s="186">
        <v>0</v>
      </c>
      <c r="G16" s="186">
        <v>0</v>
      </c>
      <c r="H16" s="186">
        <v>0</v>
      </c>
      <c r="I16" s="186">
        <v>0</v>
      </c>
      <c r="J16" s="186">
        <v>0</v>
      </c>
      <c r="K16" s="186">
        <v>0</v>
      </c>
      <c r="L16" s="186">
        <v>0</v>
      </c>
      <c r="M16" s="186">
        <v>0</v>
      </c>
      <c r="N16" s="194">
        <f t="shared" si="0"/>
        <v>8300</v>
      </c>
      <c r="O16" s="37"/>
    </row>
    <row r="17" spans="1:15" ht="15.65" customHeight="1">
      <c r="A17" s="137" t="s">
        <v>101</v>
      </c>
      <c r="B17" s="186">
        <v>10000</v>
      </c>
      <c r="C17" s="186">
        <v>0</v>
      </c>
      <c r="D17" s="186">
        <v>0</v>
      </c>
      <c r="E17" s="186">
        <v>0</v>
      </c>
      <c r="F17" s="186">
        <v>0</v>
      </c>
      <c r="G17" s="186">
        <v>0</v>
      </c>
      <c r="H17" s="186">
        <v>0</v>
      </c>
      <c r="I17" s="186">
        <v>0</v>
      </c>
      <c r="J17" s="186">
        <v>0</v>
      </c>
      <c r="K17" s="186">
        <v>0</v>
      </c>
      <c r="L17" s="186">
        <v>0</v>
      </c>
      <c r="M17" s="186">
        <v>0</v>
      </c>
      <c r="N17" s="194">
        <f t="shared" si="0"/>
        <v>10000</v>
      </c>
    </row>
    <row r="18" spans="1:15" ht="15.65" customHeight="1">
      <c r="A18" s="137" t="s">
        <v>149</v>
      </c>
      <c r="B18" s="186">
        <v>0</v>
      </c>
      <c r="C18" s="186">
        <v>0</v>
      </c>
      <c r="D18" s="186">
        <v>0</v>
      </c>
      <c r="E18" s="186">
        <v>0</v>
      </c>
      <c r="F18" s="186">
        <v>0</v>
      </c>
      <c r="G18" s="186">
        <v>0</v>
      </c>
      <c r="H18" s="186">
        <v>0</v>
      </c>
      <c r="I18" s="186">
        <v>0</v>
      </c>
      <c r="J18" s="186">
        <v>0</v>
      </c>
      <c r="K18" s="186">
        <v>0</v>
      </c>
      <c r="L18" s="186">
        <v>0</v>
      </c>
      <c r="M18" s="186">
        <v>0</v>
      </c>
      <c r="N18" s="194">
        <f t="shared" si="0"/>
        <v>0</v>
      </c>
    </row>
    <row r="19" spans="1:15" ht="15.65" customHeight="1">
      <c r="A19" s="138" t="s">
        <v>150</v>
      </c>
      <c r="B19" s="186">
        <v>0</v>
      </c>
      <c r="C19" s="186">
        <v>0</v>
      </c>
      <c r="D19" s="186">
        <v>0</v>
      </c>
      <c r="E19" s="186">
        <v>0</v>
      </c>
      <c r="F19" s="186">
        <v>0</v>
      </c>
      <c r="G19" s="186">
        <v>0</v>
      </c>
      <c r="H19" s="186">
        <v>0</v>
      </c>
      <c r="I19" s="186">
        <v>0</v>
      </c>
      <c r="J19" s="186">
        <v>0</v>
      </c>
      <c r="K19" s="186">
        <v>0</v>
      </c>
      <c r="L19" s="186">
        <v>0</v>
      </c>
      <c r="M19" s="186">
        <v>0</v>
      </c>
      <c r="N19" s="194">
        <f t="shared" si="0"/>
        <v>0</v>
      </c>
      <c r="O19" s="37"/>
    </row>
    <row r="20" spans="1:15" ht="13">
      <c r="A20" s="478" t="s">
        <v>151</v>
      </c>
      <c r="B20" s="234">
        <f>SUM(B7:B19)</f>
        <v>2130279.7400000002</v>
      </c>
      <c r="C20" s="234">
        <f t="shared" ref="C20:N20" si="1">SUM(C7:C19)</f>
        <v>0</v>
      </c>
      <c r="D20" s="234">
        <f t="shared" si="1"/>
        <v>0</v>
      </c>
      <c r="E20" s="234">
        <f t="shared" si="1"/>
        <v>0</v>
      </c>
      <c r="F20" s="234">
        <f t="shared" si="1"/>
        <v>0</v>
      </c>
      <c r="G20" s="234">
        <f t="shared" si="1"/>
        <v>0</v>
      </c>
      <c r="H20" s="234">
        <f t="shared" si="1"/>
        <v>0</v>
      </c>
      <c r="I20" s="234">
        <f t="shared" si="1"/>
        <v>0</v>
      </c>
      <c r="J20" s="234">
        <f t="shared" si="1"/>
        <v>0</v>
      </c>
      <c r="K20" s="234">
        <f t="shared" si="1"/>
        <v>0</v>
      </c>
      <c r="L20" s="416">
        <f t="shared" si="1"/>
        <v>0</v>
      </c>
      <c r="M20" s="234">
        <f t="shared" si="1"/>
        <v>0</v>
      </c>
      <c r="N20" s="233">
        <f t="shared" si="1"/>
        <v>2130279.7400000002</v>
      </c>
    </row>
    <row r="21" spans="1:15" ht="12.65" hidden="1" customHeight="1">
      <c r="A21" s="86"/>
      <c r="B21" s="38"/>
      <c r="C21" s="38"/>
      <c r="D21" s="38"/>
      <c r="E21" s="38"/>
      <c r="F21" s="38"/>
      <c r="G21" s="120"/>
      <c r="H21" s="38"/>
      <c r="I21" s="38"/>
      <c r="J21" s="38"/>
      <c r="K21" s="38"/>
      <c r="L21" s="38"/>
      <c r="M21" s="38"/>
      <c r="N21" s="235"/>
    </row>
    <row r="22" spans="1:15" ht="13.5" thickBot="1">
      <c r="A22" s="87"/>
      <c r="B22" s="39"/>
      <c r="C22" s="39"/>
      <c r="D22" s="39"/>
      <c r="E22" s="39"/>
      <c r="F22" s="39"/>
      <c r="G22" s="121"/>
      <c r="H22" s="39"/>
      <c r="I22" s="39"/>
      <c r="J22" s="39"/>
      <c r="K22" s="39"/>
      <c r="L22" s="39"/>
      <c r="M22" s="39"/>
      <c r="N22" s="191"/>
    </row>
    <row r="23" spans="1:15" ht="9" customHeight="1" thickBot="1">
      <c r="A23" s="2"/>
      <c r="B23" s="38"/>
      <c r="C23" s="38"/>
      <c r="D23" s="38"/>
      <c r="E23" s="38"/>
      <c r="F23" s="38"/>
      <c r="G23" s="120"/>
      <c r="H23" s="38"/>
      <c r="I23" s="38"/>
      <c r="J23" s="38"/>
      <c r="K23" s="38"/>
      <c r="L23" s="38"/>
      <c r="M23" s="38"/>
      <c r="N23" s="192"/>
    </row>
    <row r="24" spans="1:15" ht="20.25" customHeight="1" thickBot="1">
      <c r="A24" s="142" t="s">
        <v>284</v>
      </c>
      <c r="B24" s="40">
        <v>0</v>
      </c>
      <c r="C24" s="40">
        <v>0</v>
      </c>
      <c r="D24" s="40">
        <v>0</v>
      </c>
      <c r="E24" s="40">
        <v>0</v>
      </c>
      <c r="F24" s="40">
        <v>0</v>
      </c>
      <c r="G24" s="40">
        <v>0</v>
      </c>
      <c r="H24" s="40">
        <v>0</v>
      </c>
      <c r="I24" s="40">
        <v>0</v>
      </c>
      <c r="J24" s="40">
        <v>0</v>
      </c>
      <c r="K24" s="40">
        <v>0</v>
      </c>
      <c r="L24" s="40">
        <v>0</v>
      </c>
      <c r="M24" s="40">
        <v>0</v>
      </c>
      <c r="N24" s="193">
        <f>SUM(B24:M24)</f>
        <v>0</v>
      </c>
    </row>
    <row r="25" spans="1:15" s="5" customFormat="1">
      <c r="A25" s="816" t="s">
        <v>275</v>
      </c>
      <c r="B25" s="817"/>
      <c r="C25" s="817"/>
      <c r="D25" s="817"/>
      <c r="E25" s="817"/>
      <c r="F25" s="817"/>
      <c r="G25" s="817"/>
      <c r="H25" s="817"/>
      <c r="I25" s="817"/>
      <c r="J25" s="817"/>
      <c r="K25" s="817"/>
      <c r="L25" s="817"/>
      <c r="M25" s="817"/>
      <c r="N25" s="817"/>
    </row>
    <row r="26" spans="1:15" ht="12.75" customHeight="1">
      <c r="A26" s="818" t="s">
        <v>277</v>
      </c>
      <c r="B26" s="819"/>
      <c r="C26" s="819"/>
      <c r="D26" s="819"/>
      <c r="E26" s="819"/>
      <c r="F26" s="819"/>
      <c r="G26" s="819"/>
      <c r="H26" s="819"/>
      <c r="I26" s="819"/>
      <c r="J26" s="819"/>
      <c r="K26" s="819"/>
      <c r="L26" s="819"/>
      <c r="M26" s="819"/>
      <c r="N26" s="819"/>
    </row>
    <row r="27" spans="1:15" ht="12.75" customHeight="1">
      <c r="A27" s="820" t="s">
        <v>278</v>
      </c>
      <c r="B27" s="820"/>
      <c r="C27" s="820"/>
      <c r="D27" s="820"/>
      <c r="E27" s="820"/>
      <c r="F27" s="820"/>
      <c r="G27" s="820"/>
      <c r="H27" s="820"/>
      <c r="I27" s="820"/>
      <c r="J27" s="820"/>
      <c r="K27" s="820"/>
      <c r="L27" s="820"/>
      <c r="M27" s="820"/>
      <c r="N27" s="820"/>
    </row>
    <row r="28" spans="1:15">
      <c r="A28" s="821" t="s">
        <v>279</v>
      </c>
      <c r="B28" s="821"/>
      <c r="C28" s="821"/>
      <c r="D28" s="821"/>
      <c r="E28" s="821"/>
      <c r="F28" s="821"/>
      <c r="G28" s="821"/>
      <c r="H28" s="821"/>
      <c r="I28" s="821"/>
      <c r="J28" s="821"/>
      <c r="K28" s="821"/>
      <c r="L28" s="821"/>
      <c r="M28" s="821"/>
      <c r="N28" s="821"/>
    </row>
    <row r="29" spans="1:15">
      <c r="A29" s="816" t="s">
        <v>283</v>
      </c>
      <c r="B29" s="817"/>
      <c r="C29" s="817"/>
      <c r="D29" s="817"/>
      <c r="E29" s="817"/>
      <c r="F29" s="817"/>
      <c r="G29" s="817"/>
      <c r="H29" s="817"/>
      <c r="I29" s="817"/>
      <c r="J29" s="817"/>
      <c r="K29" s="817"/>
      <c r="L29" s="817"/>
      <c r="M29" s="817"/>
      <c r="N29" s="817"/>
    </row>
    <row r="30" spans="1:15" ht="14.5">
      <c r="A30" s="406" t="s">
        <v>331</v>
      </c>
      <c r="B30" s="395"/>
      <c r="C30" s="395"/>
      <c r="D30" s="395"/>
      <c r="E30" s="395"/>
      <c r="F30" s="395"/>
      <c r="G30" s="395"/>
      <c r="H30" s="395"/>
      <c r="I30" s="395"/>
      <c r="J30" s="395"/>
      <c r="K30" s="395"/>
      <c r="L30" s="395"/>
      <c r="M30" s="395"/>
      <c r="N30" s="395"/>
    </row>
    <row r="31" spans="1:15" ht="17.25" customHeight="1">
      <c r="A31" s="406"/>
      <c r="C31" s="212"/>
    </row>
    <row r="32" spans="1:15">
      <c r="C32" s="212"/>
    </row>
    <row r="33" spans="3:3">
      <c r="C33" s="212"/>
    </row>
  </sheetData>
  <mergeCells count="5">
    <mergeCell ref="A29:N29"/>
    <mergeCell ref="A25:N25"/>
    <mergeCell ref="A26:N26"/>
    <mergeCell ref="A27:N27"/>
    <mergeCell ref="A28:N28"/>
  </mergeCells>
  <printOptions horizontalCentered="1"/>
  <pageMargins left="0" right="0" top="0.93" bottom="0.25" header="0.13" footer="0.1"/>
  <pageSetup scale="69" orientation="landscape" r:id="rId1"/>
  <headerFooter>
    <oddHeader>&amp;C&amp;"Arial,Bold"&amp;K000000Table I-5a
Pacific Gas and Electric Company 
2017 Demand Response Programs Incentives
&amp;K000000January 2017</oddHeader>
    <oddFooter>&amp;L&amp;F&amp;CPage 9 of 11&amp;R&amp;A</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tabSelected="1" view="pageLayout" zoomScale="70" zoomScaleNormal="100" zoomScalePageLayoutView="70" workbookViewId="0">
      <selection activeCell="A28" sqref="A28:P28"/>
    </sheetView>
  </sheetViews>
  <sheetFormatPr defaultColWidth="9.453125" defaultRowHeight="12.5"/>
  <cols>
    <col min="1" max="1" width="40.81640625" style="187" customWidth="1"/>
    <col min="2" max="3" width="13" style="367" customWidth="1"/>
    <col min="4" max="7" width="12.453125" style="367" customWidth="1"/>
    <col min="8" max="8" width="12.453125" style="367" bestFit="1" customWidth="1"/>
    <col min="9" max="9" width="12.54296875" style="367" customWidth="1"/>
    <col min="10" max="10" width="11.54296875" style="367" bestFit="1" customWidth="1"/>
    <col min="11" max="11" width="12.453125" style="367" bestFit="1" customWidth="1"/>
    <col min="12" max="13" width="11.453125" style="367" customWidth="1"/>
    <col min="14" max="15" width="12.453125" style="367" customWidth="1"/>
    <col min="16" max="16" width="13.1796875" style="367" customWidth="1"/>
    <col min="17" max="17" width="14" style="367" customWidth="1"/>
    <col min="18" max="16384" width="9.453125" style="187"/>
  </cols>
  <sheetData>
    <row r="1" spans="1:18" s="476" customFormat="1" ht="17.5">
      <c r="B1" s="479"/>
      <c r="C1" s="479"/>
      <c r="D1" s="479"/>
      <c r="E1" s="479"/>
      <c r="F1" s="479"/>
      <c r="G1" s="479"/>
      <c r="H1" s="479"/>
      <c r="I1" s="479"/>
      <c r="J1" s="479"/>
      <c r="K1" s="479"/>
      <c r="L1" s="479"/>
      <c r="M1" s="479"/>
      <c r="N1" s="479"/>
      <c r="O1" s="479"/>
      <c r="P1" s="479"/>
      <c r="Q1" s="479"/>
    </row>
    <row r="2" spans="1:18" s="188" customFormat="1" ht="13" thickBot="1">
      <c r="B2" s="351"/>
      <c r="C2" s="351"/>
      <c r="D2" s="351"/>
      <c r="E2" s="351"/>
      <c r="F2" s="351"/>
      <c r="G2" s="351"/>
      <c r="H2" s="351"/>
      <c r="I2" s="351"/>
      <c r="J2" s="351"/>
      <c r="K2" s="351"/>
      <c r="L2" s="351"/>
      <c r="M2" s="351"/>
      <c r="N2" s="351"/>
      <c r="O2" s="351"/>
      <c r="P2" s="351"/>
      <c r="Q2" s="351"/>
    </row>
    <row r="3" spans="1:18" ht="13">
      <c r="A3" s="30" t="s">
        <v>143</v>
      </c>
      <c r="B3" s="352"/>
      <c r="C3" s="352"/>
      <c r="D3" s="353"/>
      <c r="E3" s="353"/>
      <c r="F3" s="353"/>
      <c r="G3" s="353"/>
      <c r="H3" s="353"/>
      <c r="I3" s="353"/>
      <c r="J3" s="353"/>
      <c r="K3" s="353"/>
      <c r="L3" s="353"/>
      <c r="M3" s="353"/>
      <c r="N3" s="353"/>
      <c r="O3" s="353"/>
      <c r="P3" s="353"/>
      <c r="Q3" s="354"/>
    </row>
    <row r="4" spans="1:18" ht="13">
      <c r="A4" s="3"/>
      <c r="B4" s="355"/>
      <c r="C4" s="355"/>
      <c r="D4" s="356"/>
      <c r="E4" s="356"/>
      <c r="F4" s="356"/>
      <c r="G4" s="356"/>
      <c r="H4" s="356"/>
      <c r="I4" s="356"/>
      <c r="J4" s="356"/>
      <c r="K4" s="356"/>
      <c r="L4" s="356"/>
      <c r="M4" s="356"/>
      <c r="N4" s="356"/>
      <c r="O4" s="356"/>
      <c r="P4" s="356"/>
      <c r="Q4" s="357"/>
    </row>
    <row r="5" spans="1:18" ht="53.25" customHeight="1">
      <c r="A5" s="358" t="s">
        <v>242</v>
      </c>
      <c r="B5" s="359" t="s">
        <v>243</v>
      </c>
      <c r="C5" s="359" t="s">
        <v>244</v>
      </c>
      <c r="D5" s="360" t="s">
        <v>5</v>
      </c>
      <c r="E5" s="361" t="s">
        <v>6</v>
      </c>
      <c r="F5" s="361" t="s">
        <v>7</v>
      </c>
      <c r="G5" s="361" t="s">
        <v>8</v>
      </c>
      <c r="H5" s="361" t="s">
        <v>9</v>
      </c>
      <c r="I5" s="361" t="s">
        <v>10</v>
      </c>
      <c r="J5" s="361" t="s">
        <v>33</v>
      </c>
      <c r="K5" s="361" t="s">
        <v>34</v>
      </c>
      <c r="L5" s="361" t="s">
        <v>35</v>
      </c>
      <c r="M5" s="361" t="s">
        <v>36</v>
      </c>
      <c r="N5" s="361" t="s">
        <v>37</v>
      </c>
      <c r="O5" s="361" t="s">
        <v>38</v>
      </c>
      <c r="P5" s="359" t="s">
        <v>244</v>
      </c>
      <c r="Q5" s="359" t="s">
        <v>245</v>
      </c>
    </row>
    <row r="6" spans="1:18" ht="19.5" customHeight="1">
      <c r="A6" s="362" t="s">
        <v>144</v>
      </c>
      <c r="B6" s="363"/>
      <c r="C6" s="363"/>
      <c r="D6" s="351"/>
      <c r="E6" s="351"/>
      <c r="F6" s="351"/>
      <c r="G6" s="351"/>
      <c r="H6" s="351"/>
      <c r="I6" s="351"/>
      <c r="J6" s="351"/>
      <c r="K6" s="351"/>
      <c r="L6" s="351"/>
      <c r="M6" s="351"/>
      <c r="N6" s="351"/>
      <c r="O6" s="364"/>
      <c r="P6" s="364"/>
      <c r="Q6" s="364"/>
    </row>
    <row r="7" spans="1:18" ht="15.65" customHeight="1">
      <c r="A7" s="133" t="s">
        <v>334</v>
      </c>
      <c r="B7" s="365">
        <v>0</v>
      </c>
      <c r="C7" s="480">
        <v>0</v>
      </c>
      <c r="D7" s="351">
        <v>0</v>
      </c>
      <c r="E7" s="351">
        <v>0</v>
      </c>
      <c r="F7" s="351">
        <v>0</v>
      </c>
      <c r="G7" s="351">
        <v>0</v>
      </c>
      <c r="H7" s="351">
        <v>0</v>
      </c>
      <c r="I7" s="351">
        <v>0</v>
      </c>
      <c r="J7" s="351">
        <v>0</v>
      </c>
      <c r="K7" s="351">
        <v>0</v>
      </c>
      <c r="L7" s="366">
        <v>0</v>
      </c>
      <c r="M7" s="351">
        <v>0</v>
      </c>
      <c r="N7" s="351">
        <v>0</v>
      </c>
      <c r="O7" s="351">
        <v>0</v>
      </c>
      <c r="P7" s="365">
        <f>SUM(D7:O7)</f>
        <v>0</v>
      </c>
      <c r="Q7" s="365">
        <f>+P7+B7+C7</f>
        <v>0</v>
      </c>
    </row>
    <row r="8" spans="1:18" ht="15.65" customHeight="1">
      <c r="A8" s="133" t="s">
        <v>145</v>
      </c>
      <c r="B8" s="365">
        <v>674259.53</v>
      </c>
      <c r="C8" s="480">
        <v>11333.57</v>
      </c>
      <c r="D8" s="351">
        <v>327645</v>
      </c>
      <c r="E8" s="351">
        <v>0</v>
      </c>
      <c r="F8" s="351">
        <v>0</v>
      </c>
      <c r="G8" s="351">
        <v>0</v>
      </c>
      <c r="H8" s="351">
        <v>0</v>
      </c>
      <c r="I8" s="351">
        <v>0</v>
      </c>
      <c r="J8" s="351">
        <v>0</v>
      </c>
      <c r="K8" s="351">
        <v>0</v>
      </c>
      <c r="L8" s="351">
        <v>0</v>
      </c>
      <c r="M8" s="351">
        <v>0</v>
      </c>
      <c r="N8" s="351">
        <v>0</v>
      </c>
      <c r="O8" s="351">
        <v>0</v>
      </c>
      <c r="P8" s="365">
        <f t="shared" ref="P8:P18" si="0">SUM(D8:O8)</f>
        <v>327645</v>
      </c>
      <c r="Q8" s="365">
        <f t="shared" ref="Q8:Q18" si="1">+P8+B8+C8</f>
        <v>1013238.1</v>
      </c>
    </row>
    <row r="9" spans="1:18" ht="15.65" customHeight="1">
      <c r="A9" s="133" t="s">
        <v>80</v>
      </c>
      <c r="B9" s="365">
        <v>0</v>
      </c>
      <c r="C9" s="365">
        <v>0</v>
      </c>
      <c r="D9" s="351">
        <v>0</v>
      </c>
      <c r="E9" s="351">
        <v>0</v>
      </c>
      <c r="F9" s="351">
        <v>0</v>
      </c>
      <c r="G9" s="351">
        <v>0</v>
      </c>
      <c r="H9" s="351">
        <v>0</v>
      </c>
      <c r="I9" s="351">
        <v>0</v>
      </c>
      <c r="J9" s="351">
        <v>0</v>
      </c>
      <c r="K9" s="351">
        <v>0</v>
      </c>
      <c r="L9" s="366">
        <v>0</v>
      </c>
      <c r="M9" s="351">
        <v>0</v>
      </c>
      <c r="N9" s="367">
        <v>0</v>
      </c>
      <c r="O9" s="351">
        <v>0</v>
      </c>
      <c r="P9" s="365">
        <f t="shared" si="0"/>
        <v>0</v>
      </c>
      <c r="Q9" s="365">
        <f t="shared" si="1"/>
        <v>0</v>
      </c>
    </row>
    <row r="10" spans="1:18" ht="15.65" customHeight="1">
      <c r="A10" s="133" t="s">
        <v>88</v>
      </c>
      <c r="B10" s="365">
        <v>0</v>
      </c>
      <c r="C10" s="365">
        <v>0</v>
      </c>
      <c r="D10" s="351">
        <v>-396.74</v>
      </c>
      <c r="E10" s="351">
        <v>0</v>
      </c>
      <c r="F10" s="351">
        <v>0</v>
      </c>
      <c r="G10" s="351">
        <v>0</v>
      </c>
      <c r="H10" s="351">
        <v>0</v>
      </c>
      <c r="I10" s="351">
        <v>0</v>
      </c>
      <c r="J10" s="351">
        <v>0</v>
      </c>
      <c r="K10" s="351">
        <v>0</v>
      </c>
      <c r="L10" s="351">
        <v>0</v>
      </c>
      <c r="M10" s="351">
        <v>0</v>
      </c>
      <c r="N10" s="351">
        <v>0</v>
      </c>
      <c r="O10" s="351">
        <v>0</v>
      </c>
      <c r="P10" s="365">
        <f t="shared" si="0"/>
        <v>-396.74</v>
      </c>
      <c r="Q10" s="365">
        <f t="shared" si="1"/>
        <v>-396.74</v>
      </c>
    </row>
    <row r="11" spans="1:18" ht="15.65" customHeight="1">
      <c r="A11" s="133" t="s">
        <v>335</v>
      </c>
      <c r="B11" s="365">
        <v>0</v>
      </c>
      <c r="C11" s="365">
        <v>0</v>
      </c>
      <c r="D11" s="351">
        <v>0</v>
      </c>
      <c r="E11" s="351">
        <v>0</v>
      </c>
      <c r="F11" s="351">
        <v>0</v>
      </c>
      <c r="G11" s="351">
        <v>0</v>
      </c>
      <c r="H11" s="351">
        <v>0</v>
      </c>
      <c r="I11" s="351">
        <v>0</v>
      </c>
      <c r="J11" s="351">
        <v>0</v>
      </c>
      <c r="K11" s="351">
        <v>0</v>
      </c>
      <c r="L11" s="351">
        <v>0</v>
      </c>
      <c r="M11" s="351">
        <v>0</v>
      </c>
      <c r="N11" s="351">
        <v>0</v>
      </c>
      <c r="O11" s="351">
        <v>0</v>
      </c>
      <c r="P11" s="365">
        <f t="shared" si="0"/>
        <v>0</v>
      </c>
      <c r="Q11" s="365">
        <f t="shared" si="1"/>
        <v>0</v>
      </c>
    </row>
    <row r="12" spans="1:18" ht="15.65" customHeight="1">
      <c r="A12" s="133" t="s">
        <v>309</v>
      </c>
      <c r="B12" s="584" t="s">
        <v>308</v>
      </c>
      <c r="C12" s="584" t="s">
        <v>308</v>
      </c>
      <c r="D12" s="582" t="s">
        <v>308</v>
      </c>
      <c r="E12" s="582" t="s">
        <v>308</v>
      </c>
      <c r="F12" s="582" t="s">
        <v>308</v>
      </c>
      <c r="G12" s="582" t="s">
        <v>308</v>
      </c>
      <c r="H12" s="582" t="s">
        <v>308</v>
      </c>
      <c r="I12" s="582" t="s">
        <v>308</v>
      </c>
      <c r="J12" s="582" t="s">
        <v>308</v>
      </c>
      <c r="K12" s="582" t="s">
        <v>308</v>
      </c>
      <c r="L12" s="582" t="s">
        <v>308</v>
      </c>
      <c r="M12" s="582" t="s">
        <v>308</v>
      </c>
      <c r="N12" s="582" t="s">
        <v>308</v>
      </c>
      <c r="O12" s="582" t="s">
        <v>308</v>
      </c>
      <c r="P12" s="584" t="s">
        <v>308</v>
      </c>
      <c r="Q12" s="584" t="s">
        <v>308</v>
      </c>
    </row>
    <row r="13" spans="1:18" ht="15.65" customHeight="1">
      <c r="A13" s="133" t="s">
        <v>310</v>
      </c>
      <c r="B13" s="584" t="s">
        <v>308</v>
      </c>
      <c r="C13" s="584" t="s">
        <v>308</v>
      </c>
      <c r="D13" s="582" t="s">
        <v>308</v>
      </c>
      <c r="E13" s="582" t="s">
        <v>308</v>
      </c>
      <c r="F13" s="582" t="s">
        <v>308</v>
      </c>
      <c r="G13" s="582" t="s">
        <v>308</v>
      </c>
      <c r="H13" s="582" t="s">
        <v>308</v>
      </c>
      <c r="I13" s="582" t="s">
        <v>308</v>
      </c>
      <c r="J13" s="582" t="s">
        <v>308</v>
      </c>
      <c r="K13" s="582" t="s">
        <v>308</v>
      </c>
      <c r="L13" s="582" t="s">
        <v>308</v>
      </c>
      <c r="M13" s="582" t="s">
        <v>308</v>
      </c>
      <c r="N13" s="582" t="s">
        <v>308</v>
      </c>
      <c r="O13" s="582" t="s">
        <v>308</v>
      </c>
      <c r="P13" s="584" t="s">
        <v>308</v>
      </c>
      <c r="Q13" s="584" t="s">
        <v>308</v>
      </c>
    </row>
    <row r="14" spans="1:18" s="114" customFormat="1" ht="15" customHeight="1">
      <c r="A14" s="133" t="s">
        <v>210</v>
      </c>
      <c r="B14" s="365">
        <v>0</v>
      </c>
      <c r="C14" s="365">
        <v>0</v>
      </c>
      <c r="D14" s="351">
        <v>0</v>
      </c>
      <c r="E14" s="351">
        <v>0</v>
      </c>
      <c r="F14" s="351">
        <v>0</v>
      </c>
      <c r="G14" s="351">
        <v>0</v>
      </c>
      <c r="H14" s="351">
        <v>0</v>
      </c>
      <c r="I14" s="351">
        <v>0</v>
      </c>
      <c r="J14" s="351">
        <v>0</v>
      </c>
      <c r="K14" s="351">
        <v>0</v>
      </c>
      <c r="L14" s="368">
        <v>0</v>
      </c>
      <c r="M14" s="368">
        <v>0</v>
      </c>
      <c r="N14" s="368">
        <v>0</v>
      </c>
      <c r="O14" s="368">
        <v>0</v>
      </c>
      <c r="P14" s="365">
        <f t="shared" si="0"/>
        <v>0</v>
      </c>
      <c r="Q14" s="365">
        <f t="shared" si="1"/>
        <v>0</v>
      </c>
    </row>
    <row r="15" spans="1:18" s="114" customFormat="1">
      <c r="A15" s="133" t="s">
        <v>246</v>
      </c>
      <c r="B15" s="365">
        <v>13800</v>
      </c>
      <c r="C15" s="365">
        <v>0</v>
      </c>
      <c r="D15" s="351">
        <v>0</v>
      </c>
      <c r="E15" s="351">
        <v>0</v>
      </c>
      <c r="F15" s="351">
        <v>0</v>
      </c>
      <c r="G15" s="351">
        <v>0</v>
      </c>
      <c r="H15" s="351">
        <v>0</v>
      </c>
      <c r="I15" s="351">
        <v>0</v>
      </c>
      <c r="J15" s="351">
        <v>0</v>
      </c>
      <c r="K15" s="351">
        <v>0</v>
      </c>
      <c r="L15" s="368">
        <v>0</v>
      </c>
      <c r="M15" s="368">
        <v>0</v>
      </c>
      <c r="N15" s="368">
        <v>0</v>
      </c>
      <c r="O15" s="368">
        <v>0</v>
      </c>
      <c r="P15" s="365">
        <f t="shared" si="0"/>
        <v>0</v>
      </c>
      <c r="Q15" s="365">
        <f t="shared" si="1"/>
        <v>13800</v>
      </c>
    </row>
    <row r="16" spans="1:18" ht="14.5">
      <c r="A16" s="137" t="s">
        <v>148</v>
      </c>
      <c r="B16" s="365">
        <v>159753.03</v>
      </c>
      <c r="C16" s="480">
        <v>50</v>
      </c>
      <c r="D16" s="351">
        <f>10573.44-50-250</f>
        <v>10273.44</v>
      </c>
      <c r="E16" s="351">
        <v>0</v>
      </c>
      <c r="F16" s="351">
        <v>0</v>
      </c>
      <c r="G16" s="351">
        <v>0</v>
      </c>
      <c r="H16" s="351">
        <v>0</v>
      </c>
      <c r="I16" s="351">
        <v>0</v>
      </c>
      <c r="J16" s="351">
        <v>0</v>
      </c>
      <c r="K16" s="351">
        <v>0</v>
      </c>
      <c r="L16" s="351">
        <v>0</v>
      </c>
      <c r="M16" s="351">
        <v>0</v>
      </c>
      <c r="N16" s="351">
        <v>0</v>
      </c>
      <c r="O16" s="351">
        <v>0</v>
      </c>
      <c r="P16" s="365">
        <f t="shared" si="0"/>
        <v>10273.44</v>
      </c>
      <c r="Q16" s="365">
        <f t="shared" si="1"/>
        <v>170076.47</v>
      </c>
      <c r="R16" s="37"/>
    </row>
    <row r="17" spans="1:18" ht="15.65" customHeight="1">
      <c r="A17" s="137" t="s">
        <v>149</v>
      </c>
      <c r="B17" s="365">
        <v>967.25</v>
      </c>
      <c r="C17" s="365">
        <v>0</v>
      </c>
      <c r="D17" s="351">
        <v>0</v>
      </c>
      <c r="E17" s="351">
        <v>0</v>
      </c>
      <c r="F17" s="351">
        <v>0</v>
      </c>
      <c r="G17" s="351">
        <v>0</v>
      </c>
      <c r="H17" s="351">
        <v>0</v>
      </c>
      <c r="I17" s="351">
        <v>0</v>
      </c>
      <c r="J17" s="351">
        <v>0</v>
      </c>
      <c r="K17" s="351">
        <v>0</v>
      </c>
      <c r="L17" s="369">
        <v>0</v>
      </c>
      <c r="M17" s="369">
        <v>0</v>
      </c>
      <c r="N17" s="369">
        <v>0</v>
      </c>
      <c r="O17" s="351">
        <v>0</v>
      </c>
      <c r="P17" s="365">
        <f t="shared" si="0"/>
        <v>0</v>
      </c>
      <c r="Q17" s="365">
        <f t="shared" si="1"/>
        <v>967.25</v>
      </c>
    </row>
    <row r="18" spans="1:18" ht="15.65" customHeight="1">
      <c r="A18" s="138" t="s">
        <v>150</v>
      </c>
      <c r="B18" s="365">
        <v>-11600</v>
      </c>
      <c r="C18" s="365">
        <v>0</v>
      </c>
      <c r="D18" s="351">
        <v>0</v>
      </c>
      <c r="E18" s="351">
        <v>0</v>
      </c>
      <c r="F18" s="351">
        <v>0</v>
      </c>
      <c r="G18" s="351">
        <v>0</v>
      </c>
      <c r="H18" s="351">
        <v>0</v>
      </c>
      <c r="I18" s="351">
        <v>0</v>
      </c>
      <c r="J18" s="351">
        <v>0</v>
      </c>
      <c r="K18" s="351">
        <v>0</v>
      </c>
      <c r="L18" s="351">
        <v>0</v>
      </c>
      <c r="M18" s="351">
        <v>0</v>
      </c>
      <c r="N18" s="351">
        <v>0</v>
      </c>
      <c r="O18" s="351">
        <v>0</v>
      </c>
      <c r="P18" s="365">
        <f t="shared" si="0"/>
        <v>0</v>
      </c>
      <c r="Q18" s="365">
        <f t="shared" si="1"/>
        <v>-11600</v>
      </c>
      <c r="R18" s="37"/>
    </row>
    <row r="19" spans="1:18" s="115" customFormat="1" ht="13">
      <c r="A19" s="370" t="s">
        <v>151</v>
      </c>
      <c r="B19" s="371">
        <f>SUM(B7:B18)</f>
        <v>837179.81</v>
      </c>
      <c r="C19" s="481">
        <f>SUM(C7:C18)</f>
        <v>11383.57</v>
      </c>
      <c r="D19" s="372">
        <f>SUM(D7:D18)</f>
        <v>337521.7</v>
      </c>
      <c r="E19" s="372">
        <f t="shared" ref="E19:Q19" si="2">SUM(E7:E18)</f>
        <v>0</v>
      </c>
      <c r="F19" s="372">
        <f t="shared" si="2"/>
        <v>0</v>
      </c>
      <c r="G19" s="372">
        <f t="shared" si="2"/>
        <v>0</v>
      </c>
      <c r="H19" s="372">
        <f t="shared" si="2"/>
        <v>0</v>
      </c>
      <c r="I19" s="372">
        <f t="shared" si="2"/>
        <v>0</v>
      </c>
      <c r="J19" s="372">
        <f t="shared" si="2"/>
        <v>0</v>
      </c>
      <c r="K19" s="372">
        <f t="shared" si="2"/>
        <v>0</v>
      </c>
      <c r="L19" s="372">
        <f t="shared" si="2"/>
        <v>0</v>
      </c>
      <c r="M19" s="372">
        <f t="shared" si="2"/>
        <v>0</v>
      </c>
      <c r="N19" s="372">
        <f t="shared" si="2"/>
        <v>0</v>
      </c>
      <c r="O19" s="372">
        <f t="shared" si="2"/>
        <v>0</v>
      </c>
      <c r="P19" s="371">
        <f t="shared" si="2"/>
        <v>337521.7</v>
      </c>
      <c r="Q19" s="371">
        <f t="shared" si="2"/>
        <v>1186085.08</v>
      </c>
    </row>
    <row r="20" spans="1:18" ht="12.65" hidden="1" customHeight="1">
      <c r="A20" s="373"/>
      <c r="B20" s="365">
        <v>0</v>
      </c>
      <c r="C20" s="365"/>
      <c r="D20" s="351"/>
      <c r="E20" s="351"/>
      <c r="F20" s="351"/>
      <c r="G20" s="351"/>
      <c r="H20" s="351"/>
      <c r="I20" s="374"/>
      <c r="J20" s="351"/>
      <c r="K20" s="351"/>
      <c r="L20" s="351"/>
      <c r="M20" s="351"/>
      <c r="N20" s="351"/>
      <c r="O20" s="351"/>
      <c r="P20" s="363"/>
      <c r="Q20" s="363"/>
    </row>
    <row r="21" spans="1:18" ht="13.5" thickBot="1">
      <c r="A21" s="375"/>
      <c r="B21" s="376"/>
      <c r="C21" s="376"/>
      <c r="D21" s="377"/>
      <c r="E21" s="377"/>
      <c r="F21" s="377"/>
      <c r="G21" s="377"/>
      <c r="H21" s="377"/>
      <c r="I21" s="378"/>
      <c r="J21" s="377"/>
      <c r="K21" s="377"/>
      <c r="L21" s="377"/>
      <c r="M21" s="377"/>
      <c r="N21" s="377"/>
      <c r="O21" s="377"/>
      <c r="P21" s="376"/>
      <c r="Q21" s="376"/>
    </row>
    <row r="22" spans="1:18" ht="9" customHeight="1" thickBot="1">
      <c r="A22" s="362"/>
      <c r="B22" s="376"/>
      <c r="C22" s="376"/>
      <c r="D22" s="351"/>
      <c r="E22" s="351"/>
      <c r="F22" s="351"/>
      <c r="G22" s="351"/>
      <c r="H22" s="351"/>
      <c r="I22" s="374"/>
      <c r="J22" s="351"/>
      <c r="K22" s="351"/>
      <c r="L22" s="351"/>
      <c r="M22" s="351"/>
      <c r="N22" s="351"/>
      <c r="O22" s="351"/>
      <c r="P22" s="365"/>
      <c r="Q22" s="365"/>
    </row>
    <row r="23" spans="1:18" ht="20.25" customHeight="1" thickBot="1">
      <c r="A23" s="379" t="s">
        <v>247</v>
      </c>
      <c r="B23" s="380">
        <v>0</v>
      </c>
      <c r="C23" s="380">
        <v>0</v>
      </c>
      <c r="D23" s="381">
        <v>0</v>
      </c>
      <c r="E23" s="381">
        <v>0</v>
      </c>
      <c r="F23" s="381">
        <v>0</v>
      </c>
      <c r="G23" s="381">
        <v>0</v>
      </c>
      <c r="H23" s="381">
        <v>0</v>
      </c>
      <c r="I23" s="381">
        <v>0</v>
      </c>
      <c r="J23" s="381">
        <v>0</v>
      </c>
      <c r="K23" s="381">
        <v>0</v>
      </c>
      <c r="L23" s="381">
        <v>0</v>
      </c>
      <c r="M23" s="381">
        <v>0</v>
      </c>
      <c r="N23" s="381">
        <v>0</v>
      </c>
      <c r="O23" s="381">
        <v>0</v>
      </c>
      <c r="P23" s="382">
        <f>SUM(D23:O23)</f>
        <v>0</v>
      </c>
      <c r="Q23" s="383">
        <f>B23+P23</f>
        <v>0</v>
      </c>
    </row>
    <row r="24" spans="1:18" ht="13.5" customHeight="1">
      <c r="Q24" s="366"/>
    </row>
    <row r="25" spans="1:18" s="5" customFormat="1" ht="14.5">
      <c r="A25" s="816" t="s">
        <v>290</v>
      </c>
      <c r="B25" s="816"/>
      <c r="C25" s="816"/>
      <c r="D25" s="822"/>
      <c r="E25" s="822"/>
      <c r="F25" s="822"/>
      <c r="G25" s="822"/>
      <c r="H25" s="822"/>
      <c r="I25" s="822"/>
      <c r="J25" s="822"/>
      <c r="K25" s="822"/>
      <c r="L25" s="822"/>
      <c r="M25" s="822"/>
      <c r="N25" s="822"/>
      <c r="O25" s="822"/>
      <c r="P25" s="822"/>
      <c r="Q25" s="384"/>
    </row>
    <row r="26" spans="1:18" ht="14.5">
      <c r="A26" s="816" t="s">
        <v>311</v>
      </c>
      <c r="B26" s="816"/>
      <c r="C26" s="816"/>
      <c r="D26" s="817"/>
      <c r="E26" s="817"/>
      <c r="F26" s="817"/>
      <c r="G26" s="817"/>
      <c r="H26" s="817"/>
      <c r="I26" s="817"/>
      <c r="J26" s="817"/>
      <c r="K26" s="817"/>
      <c r="L26" s="817"/>
      <c r="M26" s="817"/>
      <c r="N26" s="817"/>
      <c r="O26" s="817"/>
      <c r="P26" s="817"/>
    </row>
    <row r="27" spans="1:18">
      <c r="A27" s="823" t="s">
        <v>336</v>
      </c>
      <c r="B27" s="823"/>
      <c r="C27" s="823"/>
      <c r="D27" s="824"/>
      <c r="E27" s="824"/>
      <c r="F27" s="824"/>
      <c r="G27" s="824"/>
      <c r="H27" s="824"/>
      <c r="I27" s="824"/>
      <c r="J27" s="824"/>
      <c r="K27" s="824"/>
      <c r="L27" s="824"/>
      <c r="M27" s="824"/>
      <c r="N27" s="824"/>
      <c r="O27" s="824"/>
      <c r="P27" s="824"/>
    </row>
    <row r="28" spans="1:18">
      <c r="A28" s="825"/>
      <c r="B28" s="825"/>
      <c r="C28" s="825"/>
      <c r="D28" s="825"/>
      <c r="E28" s="825"/>
      <c r="F28" s="825"/>
      <c r="G28" s="825"/>
      <c r="H28" s="825"/>
      <c r="I28" s="825"/>
      <c r="J28" s="825"/>
      <c r="K28" s="825"/>
      <c r="L28" s="825"/>
      <c r="M28" s="825"/>
      <c r="N28" s="825"/>
      <c r="O28" s="825"/>
      <c r="P28" s="825"/>
    </row>
    <row r="29" spans="1:18">
      <c r="J29" s="385"/>
    </row>
    <row r="32" spans="1:18">
      <c r="E32" s="385"/>
    </row>
    <row r="33" spans="5:5">
      <c r="E33" s="385"/>
    </row>
    <row r="34" spans="5:5">
      <c r="E34" s="385"/>
    </row>
    <row r="35" spans="5:5">
      <c r="E35" s="385"/>
    </row>
  </sheetData>
  <mergeCells count="4">
    <mergeCell ref="A25:P25"/>
    <mergeCell ref="A26:P26"/>
    <mergeCell ref="A27:P27"/>
    <mergeCell ref="A28:P28"/>
  </mergeCells>
  <printOptions horizontalCentered="1"/>
  <pageMargins left="0" right="0" top="0.93" bottom="0.25" header="0.13" footer="0.1"/>
  <pageSetup scale="61" orientation="landscape" r:id="rId1"/>
  <headerFooter>
    <oddHeader>&amp;C&amp;"Arial,Bold"&amp;K000000Table I-5b 
Pacific Gas and Electric Company 
Demand Response Programs and Activities
Carry-Over Incentives and Funding
&amp;K000000January 2017</oddHeader>
    <oddFooter>&amp;L&amp;F&amp;CPage 9b of 11&amp;R&amp;A</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view="pageLayout" zoomScale="70" zoomScaleNormal="85" zoomScalePageLayoutView="70" workbookViewId="0">
      <selection activeCell="O13" sqref="O13:O30"/>
    </sheetView>
  </sheetViews>
  <sheetFormatPr defaultColWidth="5.453125" defaultRowHeight="13" outlineLevelRow="1"/>
  <cols>
    <col min="1" max="1" width="65.453125" style="50" bestFit="1" customWidth="1"/>
    <col min="2" max="2" width="12.26953125" style="49" bestFit="1" customWidth="1"/>
    <col min="3" max="3" width="14.26953125" style="50" customWidth="1"/>
    <col min="4" max="5" width="13.453125" style="50" customWidth="1"/>
    <col min="6" max="8" width="10.453125" style="50" customWidth="1"/>
    <col min="9" max="9" width="11.54296875" style="50" customWidth="1"/>
    <col min="10" max="10" width="10.54296875" style="50" customWidth="1"/>
    <col min="11" max="11" width="11.26953125" style="50" customWidth="1"/>
    <col min="12" max="12" width="9.54296875" style="49" customWidth="1"/>
    <col min="13" max="13" width="10.54296875" style="50" bestFit="1" customWidth="1"/>
    <col min="14" max="14" width="11.54296875" style="206" customWidth="1"/>
    <col min="15" max="15" width="14.453125" style="206" customWidth="1"/>
    <col min="16" max="254" width="5.453125" style="206"/>
    <col min="255" max="255" width="65.453125" style="206" bestFit="1" customWidth="1"/>
    <col min="256" max="256" width="12.453125" style="206" customWidth="1"/>
    <col min="257" max="257" width="11.54296875" style="206" bestFit="1" customWidth="1"/>
    <col min="258" max="258" width="12.54296875" style="206" bestFit="1" customWidth="1"/>
    <col min="259" max="259" width="13.453125" style="206" bestFit="1" customWidth="1"/>
    <col min="260" max="260" width="13.54296875" style="206" customWidth="1"/>
    <col min="261" max="261" width="13.453125" style="206" customWidth="1"/>
    <col min="262" max="262" width="13.453125" style="206" bestFit="1" customWidth="1"/>
    <col min="263" max="263" width="14.54296875" style="206" customWidth="1"/>
    <col min="264" max="267" width="8.54296875" style="206" customWidth="1"/>
    <col min="268" max="268" width="16" style="206" customWidth="1"/>
    <col min="269" max="269" width="0" style="206" hidden="1" customWidth="1"/>
    <col min="270" max="270" width="15.453125" style="206" customWidth="1"/>
    <col min="271" max="271" width="14.453125" style="206" customWidth="1"/>
    <col min="272" max="510" width="5.453125" style="206"/>
    <col min="511" max="511" width="65.453125" style="206" bestFit="1" customWidth="1"/>
    <col min="512" max="512" width="12.453125" style="206" customWidth="1"/>
    <col min="513" max="513" width="11.54296875" style="206" bestFit="1" customWidth="1"/>
    <col min="514" max="514" width="12.54296875" style="206" bestFit="1" customWidth="1"/>
    <col min="515" max="515" width="13.453125" style="206" bestFit="1" customWidth="1"/>
    <col min="516" max="516" width="13.54296875" style="206" customWidth="1"/>
    <col min="517" max="517" width="13.453125" style="206" customWidth="1"/>
    <col min="518" max="518" width="13.453125" style="206" bestFit="1" customWidth="1"/>
    <col min="519" max="519" width="14.54296875" style="206" customWidth="1"/>
    <col min="520" max="523" width="8.54296875" style="206" customWidth="1"/>
    <col min="524" max="524" width="16" style="206" customWidth="1"/>
    <col min="525" max="525" width="0" style="206" hidden="1" customWidth="1"/>
    <col min="526" max="526" width="15.453125" style="206" customWidth="1"/>
    <col min="527" max="527" width="14.453125" style="206" customWidth="1"/>
    <col min="528" max="766" width="5.453125" style="206"/>
    <col min="767" max="767" width="65.453125" style="206" bestFit="1" customWidth="1"/>
    <col min="768" max="768" width="12.453125" style="206" customWidth="1"/>
    <col min="769" max="769" width="11.54296875" style="206" bestFit="1" customWidth="1"/>
    <col min="770" max="770" width="12.54296875" style="206" bestFit="1" customWidth="1"/>
    <col min="771" max="771" width="13.453125" style="206" bestFit="1" customWidth="1"/>
    <col min="772" max="772" width="13.54296875" style="206" customWidth="1"/>
    <col min="773" max="773" width="13.453125" style="206" customWidth="1"/>
    <col min="774" max="774" width="13.453125" style="206" bestFit="1" customWidth="1"/>
    <col min="775" max="775" width="14.54296875" style="206" customWidth="1"/>
    <col min="776" max="779" width="8.54296875" style="206" customWidth="1"/>
    <col min="780" max="780" width="16" style="206" customWidth="1"/>
    <col min="781" max="781" width="0" style="206" hidden="1" customWidth="1"/>
    <col min="782" max="782" width="15.453125" style="206" customWidth="1"/>
    <col min="783" max="783" width="14.453125" style="206" customWidth="1"/>
    <col min="784" max="1022" width="5.453125" style="206"/>
    <col min="1023" max="1023" width="65.453125" style="206" bestFit="1" customWidth="1"/>
    <col min="1024" max="1024" width="12.453125" style="206" customWidth="1"/>
    <col min="1025" max="1025" width="11.54296875" style="206" bestFit="1" customWidth="1"/>
    <col min="1026" max="1026" width="12.54296875" style="206" bestFit="1" customWidth="1"/>
    <col min="1027" max="1027" width="13.453125" style="206" bestFit="1" customWidth="1"/>
    <col min="1028" max="1028" width="13.54296875" style="206" customWidth="1"/>
    <col min="1029" max="1029" width="13.453125" style="206" customWidth="1"/>
    <col min="1030" max="1030" width="13.453125" style="206" bestFit="1" customWidth="1"/>
    <col min="1031" max="1031" width="14.54296875" style="206" customWidth="1"/>
    <col min="1032" max="1035" width="8.54296875" style="206" customWidth="1"/>
    <col min="1036" max="1036" width="16" style="206" customWidth="1"/>
    <col min="1037" max="1037" width="0" style="206" hidden="1" customWidth="1"/>
    <col min="1038" max="1038" width="15.453125" style="206" customWidth="1"/>
    <col min="1039" max="1039" width="14.453125" style="206" customWidth="1"/>
    <col min="1040" max="1278" width="5.453125" style="206"/>
    <col min="1279" max="1279" width="65.453125" style="206" bestFit="1" customWidth="1"/>
    <col min="1280" max="1280" width="12.453125" style="206" customWidth="1"/>
    <col min="1281" max="1281" width="11.54296875" style="206" bestFit="1" customWidth="1"/>
    <col min="1282" max="1282" width="12.54296875" style="206" bestFit="1" customWidth="1"/>
    <col min="1283" max="1283" width="13.453125" style="206" bestFit="1" customWidth="1"/>
    <col min="1284" max="1284" width="13.54296875" style="206" customWidth="1"/>
    <col min="1285" max="1285" width="13.453125" style="206" customWidth="1"/>
    <col min="1286" max="1286" width="13.453125" style="206" bestFit="1" customWidth="1"/>
    <col min="1287" max="1287" width="14.54296875" style="206" customWidth="1"/>
    <col min="1288" max="1291" width="8.54296875" style="206" customWidth="1"/>
    <col min="1292" max="1292" width="16" style="206" customWidth="1"/>
    <col min="1293" max="1293" width="0" style="206" hidden="1" customWidth="1"/>
    <col min="1294" max="1294" width="15.453125" style="206" customWidth="1"/>
    <col min="1295" max="1295" width="14.453125" style="206" customWidth="1"/>
    <col min="1296" max="1534" width="5.453125" style="206"/>
    <col min="1535" max="1535" width="65.453125" style="206" bestFit="1" customWidth="1"/>
    <col min="1536" max="1536" width="12.453125" style="206" customWidth="1"/>
    <col min="1537" max="1537" width="11.54296875" style="206" bestFit="1" customWidth="1"/>
    <col min="1538" max="1538" width="12.54296875" style="206" bestFit="1" customWidth="1"/>
    <col min="1539" max="1539" width="13.453125" style="206" bestFit="1" customWidth="1"/>
    <col min="1540" max="1540" width="13.54296875" style="206" customWidth="1"/>
    <col min="1541" max="1541" width="13.453125" style="206" customWidth="1"/>
    <col min="1542" max="1542" width="13.453125" style="206" bestFit="1" customWidth="1"/>
    <col min="1543" max="1543" width="14.54296875" style="206" customWidth="1"/>
    <col min="1544" max="1547" width="8.54296875" style="206" customWidth="1"/>
    <col min="1548" max="1548" width="16" style="206" customWidth="1"/>
    <col min="1549" max="1549" width="0" style="206" hidden="1" customWidth="1"/>
    <col min="1550" max="1550" width="15.453125" style="206" customWidth="1"/>
    <col min="1551" max="1551" width="14.453125" style="206" customWidth="1"/>
    <col min="1552" max="1790" width="5.453125" style="206"/>
    <col min="1791" max="1791" width="65.453125" style="206" bestFit="1" customWidth="1"/>
    <col min="1792" max="1792" width="12.453125" style="206" customWidth="1"/>
    <col min="1793" max="1793" width="11.54296875" style="206" bestFit="1" customWidth="1"/>
    <col min="1794" max="1794" width="12.54296875" style="206" bestFit="1" customWidth="1"/>
    <col min="1795" max="1795" width="13.453125" style="206" bestFit="1" customWidth="1"/>
    <col min="1796" max="1796" width="13.54296875" style="206" customWidth="1"/>
    <col min="1797" max="1797" width="13.453125" style="206" customWidth="1"/>
    <col min="1798" max="1798" width="13.453125" style="206" bestFit="1" customWidth="1"/>
    <col min="1799" max="1799" width="14.54296875" style="206" customWidth="1"/>
    <col min="1800" max="1803" width="8.54296875" style="206" customWidth="1"/>
    <col min="1804" max="1804" width="16" style="206" customWidth="1"/>
    <col min="1805" max="1805" width="0" style="206" hidden="1" customWidth="1"/>
    <col min="1806" max="1806" width="15.453125" style="206" customWidth="1"/>
    <col min="1807" max="1807" width="14.453125" style="206" customWidth="1"/>
    <col min="1808" max="2046" width="5.453125" style="206"/>
    <col min="2047" max="2047" width="65.453125" style="206" bestFit="1" customWidth="1"/>
    <col min="2048" max="2048" width="12.453125" style="206" customWidth="1"/>
    <col min="2049" max="2049" width="11.54296875" style="206" bestFit="1" customWidth="1"/>
    <col min="2050" max="2050" width="12.54296875" style="206" bestFit="1" customWidth="1"/>
    <col min="2051" max="2051" width="13.453125" style="206" bestFit="1" customWidth="1"/>
    <col min="2052" max="2052" width="13.54296875" style="206" customWidth="1"/>
    <col min="2053" max="2053" width="13.453125" style="206" customWidth="1"/>
    <col min="2054" max="2054" width="13.453125" style="206" bestFit="1" customWidth="1"/>
    <col min="2055" max="2055" width="14.54296875" style="206" customWidth="1"/>
    <col min="2056" max="2059" width="8.54296875" style="206" customWidth="1"/>
    <col min="2060" max="2060" width="16" style="206" customWidth="1"/>
    <col min="2061" max="2061" width="0" style="206" hidden="1" customWidth="1"/>
    <col min="2062" max="2062" width="15.453125" style="206" customWidth="1"/>
    <col min="2063" max="2063" width="14.453125" style="206" customWidth="1"/>
    <col min="2064" max="2302" width="5.453125" style="206"/>
    <col min="2303" max="2303" width="65.453125" style="206" bestFit="1" customWidth="1"/>
    <col min="2304" max="2304" width="12.453125" style="206" customWidth="1"/>
    <col min="2305" max="2305" width="11.54296875" style="206" bestFit="1" customWidth="1"/>
    <col min="2306" max="2306" width="12.54296875" style="206" bestFit="1" customWidth="1"/>
    <col min="2307" max="2307" width="13.453125" style="206" bestFit="1" customWidth="1"/>
    <col min="2308" max="2308" width="13.54296875" style="206" customWidth="1"/>
    <col min="2309" max="2309" width="13.453125" style="206" customWidth="1"/>
    <col min="2310" max="2310" width="13.453125" style="206" bestFit="1" customWidth="1"/>
    <col min="2311" max="2311" width="14.54296875" style="206" customWidth="1"/>
    <col min="2312" max="2315" width="8.54296875" style="206" customWidth="1"/>
    <col min="2316" max="2316" width="16" style="206" customWidth="1"/>
    <col min="2317" max="2317" width="0" style="206" hidden="1" customWidth="1"/>
    <col min="2318" max="2318" width="15.453125" style="206" customWidth="1"/>
    <col min="2319" max="2319" width="14.453125" style="206" customWidth="1"/>
    <col min="2320" max="2558" width="5.453125" style="206"/>
    <col min="2559" max="2559" width="65.453125" style="206" bestFit="1" customWidth="1"/>
    <col min="2560" max="2560" width="12.453125" style="206" customWidth="1"/>
    <col min="2561" max="2561" width="11.54296875" style="206" bestFit="1" customWidth="1"/>
    <col min="2562" max="2562" width="12.54296875" style="206" bestFit="1" customWidth="1"/>
    <col min="2563" max="2563" width="13.453125" style="206" bestFit="1" customWidth="1"/>
    <col min="2564" max="2564" width="13.54296875" style="206" customWidth="1"/>
    <col min="2565" max="2565" width="13.453125" style="206" customWidth="1"/>
    <col min="2566" max="2566" width="13.453125" style="206" bestFit="1" customWidth="1"/>
    <col min="2567" max="2567" width="14.54296875" style="206" customWidth="1"/>
    <col min="2568" max="2571" width="8.54296875" style="206" customWidth="1"/>
    <col min="2572" max="2572" width="16" style="206" customWidth="1"/>
    <col min="2573" max="2573" width="0" style="206" hidden="1" customWidth="1"/>
    <col min="2574" max="2574" width="15.453125" style="206" customWidth="1"/>
    <col min="2575" max="2575" width="14.453125" style="206" customWidth="1"/>
    <col min="2576" max="2814" width="5.453125" style="206"/>
    <col min="2815" max="2815" width="65.453125" style="206" bestFit="1" customWidth="1"/>
    <col min="2816" max="2816" width="12.453125" style="206" customWidth="1"/>
    <col min="2817" max="2817" width="11.54296875" style="206" bestFit="1" customWidth="1"/>
    <col min="2818" max="2818" width="12.54296875" style="206" bestFit="1" customWidth="1"/>
    <col min="2819" max="2819" width="13.453125" style="206" bestFit="1" customWidth="1"/>
    <col min="2820" max="2820" width="13.54296875" style="206" customWidth="1"/>
    <col min="2821" max="2821" width="13.453125" style="206" customWidth="1"/>
    <col min="2822" max="2822" width="13.453125" style="206" bestFit="1" customWidth="1"/>
    <col min="2823" max="2823" width="14.54296875" style="206" customWidth="1"/>
    <col min="2824" max="2827" width="8.54296875" style="206" customWidth="1"/>
    <col min="2828" max="2828" width="16" style="206" customWidth="1"/>
    <col min="2829" max="2829" width="0" style="206" hidden="1" customWidth="1"/>
    <col min="2830" max="2830" width="15.453125" style="206" customWidth="1"/>
    <col min="2831" max="2831" width="14.453125" style="206" customWidth="1"/>
    <col min="2832" max="3070" width="5.453125" style="206"/>
    <col min="3071" max="3071" width="65.453125" style="206" bestFit="1" customWidth="1"/>
    <col min="3072" max="3072" width="12.453125" style="206" customWidth="1"/>
    <col min="3073" max="3073" width="11.54296875" style="206" bestFit="1" customWidth="1"/>
    <col min="3074" max="3074" width="12.54296875" style="206" bestFit="1" customWidth="1"/>
    <col min="3075" max="3075" width="13.453125" style="206" bestFit="1" customWidth="1"/>
    <col min="3076" max="3076" width="13.54296875" style="206" customWidth="1"/>
    <col min="3077" max="3077" width="13.453125" style="206" customWidth="1"/>
    <col min="3078" max="3078" width="13.453125" style="206" bestFit="1" customWidth="1"/>
    <col min="3079" max="3079" width="14.54296875" style="206" customWidth="1"/>
    <col min="3080" max="3083" width="8.54296875" style="206" customWidth="1"/>
    <col min="3084" max="3084" width="16" style="206" customWidth="1"/>
    <col min="3085" max="3085" width="0" style="206" hidden="1" customWidth="1"/>
    <col min="3086" max="3086" width="15.453125" style="206" customWidth="1"/>
    <col min="3087" max="3087" width="14.453125" style="206" customWidth="1"/>
    <col min="3088" max="3326" width="5.453125" style="206"/>
    <col min="3327" max="3327" width="65.453125" style="206" bestFit="1" customWidth="1"/>
    <col min="3328" max="3328" width="12.453125" style="206" customWidth="1"/>
    <col min="3329" max="3329" width="11.54296875" style="206" bestFit="1" customWidth="1"/>
    <col min="3330" max="3330" width="12.54296875" style="206" bestFit="1" customWidth="1"/>
    <col min="3331" max="3331" width="13.453125" style="206" bestFit="1" customWidth="1"/>
    <col min="3332" max="3332" width="13.54296875" style="206" customWidth="1"/>
    <col min="3333" max="3333" width="13.453125" style="206" customWidth="1"/>
    <col min="3334" max="3334" width="13.453125" style="206" bestFit="1" customWidth="1"/>
    <col min="3335" max="3335" width="14.54296875" style="206" customWidth="1"/>
    <col min="3336" max="3339" width="8.54296875" style="206" customWidth="1"/>
    <col min="3340" max="3340" width="16" style="206" customWidth="1"/>
    <col min="3341" max="3341" width="0" style="206" hidden="1" customWidth="1"/>
    <col min="3342" max="3342" width="15.453125" style="206" customWidth="1"/>
    <col min="3343" max="3343" width="14.453125" style="206" customWidth="1"/>
    <col min="3344" max="3582" width="5.453125" style="206"/>
    <col min="3583" max="3583" width="65.453125" style="206" bestFit="1" customWidth="1"/>
    <col min="3584" max="3584" width="12.453125" style="206" customWidth="1"/>
    <col min="3585" max="3585" width="11.54296875" style="206" bestFit="1" customWidth="1"/>
    <col min="3586" max="3586" width="12.54296875" style="206" bestFit="1" customWidth="1"/>
    <col min="3587" max="3587" width="13.453125" style="206" bestFit="1" customWidth="1"/>
    <col min="3588" max="3588" width="13.54296875" style="206" customWidth="1"/>
    <col min="3589" max="3589" width="13.453125" style="206" customWidth="1"/>
    <col min="3590" max="3590" width="13.453125" style="206" bestFit="1" customWidth="1"/>
    <col min="3591" max="3591" width="14.54296875" style="206" customWidth="1"/>
    <col min="3592" max="3595" width="8.54296875" style="206" customWidth="1"/>
    <col min="3596" max="3596" width="16" style="206" customWidth="1"/>
    <col min="3597" max="3597" width="0" style="206" hidden="1" customWidth="1"/>
    <col min="3598" max="3598" width="15.453125" style="206" customWidth="1"/>
    <col min="3599" max="3599" width="14.453125" style="206" customWidth="1"/>
    <col min="3600" max="3838" width="5.453125" style="206"/>
    <col min="3839" max="3839" width="65.453125" style="206" bestFit="1" customWidth="1"/>
    <col min="3840" max="3840" width="12.453125" style="206" customWidth="1"/>
    <col min="3841" max="3841" width="11.54296875" style="206" bestFit="1" customWidth="1"/>
    <col min="3842" max="3842" width="12.54296875" style="206" bestFit="1" customWidth="1"/>
    <col min="3843" max="3843" width="13.453125" style="206" bestFit="1" customWidth="1"/>
    <col min="3844" max="3844" width="13.54296875" style="206" customWidth="1"/>
    <col min="3845" max="3845" width="13.453125" style="206" customWidth="1"/>
    <col min="3846" max="3846" width="13.453125" style="206" bestFit="1" customWidth="1"/>
    <col min="3847" max="3847" width="14.54296875" style="206" customWidth="1"/>
    <col min="3848" max="3851" width="8.54296875" style="206" customWidth="1"/>
    <col min="3852" max="3852" width="16" style="206" customWidth="1"/>
    <col min="3853" max="3853" width="0" style="206" hidden="1" customWidth="1"/>
    <col min="3854" max="3854" width="15.453125" style="206" customWidth="1"/>
    <col min="3855" max="3855" width="14.453125" style="206" customWidth="1"/>
    <col min="3856" max="4094" width="5.453125" style="206"/>
    <col min="4095" max="4095" width="65.453125" style="206" bestFit="1" customWidth="1"/>
    <col min="4096" max="4096" width="12.453125" style="206" customWidth="1"/>
    <col min="4097" max="4097" width="11.54296875" style="206" bestFit="1" customWidth="1"/>
    <col min="4098" max="4098" width="12.54296875" style="206" bestFit="1" customWidth="1"/>
    <col min="4099" max="4099" width="13.453125" style="206" bestFit="1" customWidth="1"/>
    <col min="4100" max="4100" width="13.54296875" style="206" customWidth="1"/>
    <col min="4101" max="4101" width="13.453125" style="206" customWidth="1"/>
    <col min="4102" max="4102" width="13.453125" style="206" bestFit="1" customWidth="1"/>
    <col min="4103" max="4103" width="14.54296875" style="206" customWidth="1"/>
    <col min="4104" max="4107" width="8.54296875" style="206" customWidth="1"/>
    <col min="4108" max="4108" width="16" style="206" customWidth="1"/>
    <col min="4109" max="4109" width="0" style="206" hidden="1" customWidth="1"/>
    <col min="4110" max="4110" width="15.453125" style="206" customWidth="1"/>
    <col min="4111" max="4111" width="14.453125" style="206" customWidth="1"/>
    <col min="4112" max="4350" width="5.453125" style="206"/>
    <col min="4351" max="4351" width="65.453125" style="206" bestFit="1" customWidth="1"/>
    <col min="4352" max="4352" width="12.453125" style="206" customWidth="1"/>
    <col min="4353" max="4353" width="11.54296875" style="206" bestFit="1" customWidth="1"/>
    <col min="4354" max="4354" width="12.54296875" style="206" bestFit="1" customWidth="1"/>
    <col min="4355" max="4355" width="13.453125" style="206" bestFit="1" customWidth="1"/>
    <col min="4356" max="4356" width="13.54296875" style="206" customWidth="1"/>
    <col min="4357" max="4357" width="13.453125" style="206" customWidth="1"/>
    <col min="4358" max="4358" width="13.453125" style="206" bestFit="1" customWidth="1"/>
    <col min="4359" max="4359" width="14.54296875" style="206" customWidth="1"/>
    <col min="4360" max="4363" width="8.54296875" style="206" customWidth="1"/>
    <col min="4364" max="4364" width="16" style="206" customWidth="1"/>
    <col min="4365" max="4365" width="0" style="206" hidden="1" customWidth="1"/>
    <col min="4366" max="4366" width="15.453125" style="206" customWidth="1"/>
    <col min="4367" max="4367" width="14.453125" style="206" customWidth="1"/>
    <col min="4368" max="4606" width="5.453125" style="206"/>
    <col min="4607" max="4607" width="65.453125" style="206" bestFit="1" customWidth="1"/>
    <col min="4608" max="4608" width="12.453125" style="206" customWidth="1"/>
    <col min="4609" max="4609" width="11.54296875" style="206" bestFit="1" customWidth="1"/>
    <col min="4610" max="4610" width="12.54296875" style="206" bestFit="1" customWidth="1"/>
    <col min="4611" max="4611" width="13.453125" style="206" bestFit="1" customWidth="1"/>
    <col min="4612" max="4612" width="13.54296875" style="206" customWidth="1"/>
    <col min="4613" max="4613" width="13.453125" style="206" customWidth="1"/>
    <col min="4614" max="4614" width="13.453125" style="206" bestFit="1" customWidth="1"/>
    <col min="4615" max="4615" width="14.54296875" style="206" customWidth="1"/>
    <col min="4616" max="4619" width="8.54296875" style="206" customWidth="1"/>
    <col min="4620" max="4620" width="16" style="206" customWidth="1"/>
    <col min="4621" max="4621" width="0" style="206" hidden="1" customWidth="1"/>
    <col min="4622" max="4622" width="15.453125" style="206" customWidth="1"/>
    <col min="4623" max="4623" width="14.453125" style="206" customWidth="1"/>
    <col min="4624" max="4862" width="5.453125" style="206"/>
    <col min="4863" max="4863" width="65.453125" style="206" bestFit="1" customWidth="1"/>
    <col min="4864" max="4864" width="12.453125" style="206" customWidth="1"/>
    <col min="4865" max="4865" width="11.54296875" style="206" bestFit="1" customWidth="1"/>
    <col min="4866" max="4866" width="12.54296875" style="206" bestFit="1" customWidth="1"/>
    <col min="4867" max="4867" width="13.453125" style="206" bestFit="1" customWidth="1"/>
    <col min="4868" max="4868" width="13.54296875" style="206" customWidth="1"/>
    <col min="4869" max="4869" width="13.453125" style="206" customWidth="1"/>
    <col min="4870" max="4870" width="13.453125" style="206" bestFit="1" customWidth="1"/>
    <col min="4871" max="4871" width="14.54296875" style="206" customWidth="1"/>
    <col min="4872" max="4875" width="8.54296875" style="206" customWidth="1"/>
    <col min="4876" max="4876" width="16" style="206" customWidth="1"/>
    <col min="4877" max="4877" width="0" style="206" hidden="1" customWidth="1"/>
    <col min="4878" max="4878" width="15.453125" style="206" customWidth="1"/>
    <col min="4879" max="4879" width="14.453125" style="206" customWidth="1"/>
    <col min="4880" max="5118" width="5.453125" style="206"/>
    <col min="5119" max="5119" width="65.453125" style="206" bestFit="1" customWidth="1"/>
    <col min="5120" max="5120" width="12.453125" style="206" customWidth="1"/>
    <col min="5121" max="5121" width="11.54296875" style="206" bestFit="1" customWidth="1"/>
    <col min="5122" max="5122" width="12.54296875" style="206" bestFit="1" customWidth="1"/>
    <col min="5123" max="5123" width="13.453125" style="206" bestFit="1" customWidth="1"/>
    <col min="5124" max="5124" width="13.54296875" style="206" customWidth="1"/>
    <col min="5125" max="5125" width="13.453125" style="206" customWidth="1"/>
    <col min="5126" max="5126" width="13.453125" style="206" bestFit="1" customWidth="1"/>
    <col min="5127" max="5127" width="14.54296875" style="206" customWidth="1"/>
    <col min="5128" max="5131" width="8.54296875" style="206" customWidth="1"/>
    <col min="5132" max="5132" width="16" style="206" customWidth="1"/>
    <col min="5133" max="5133" width="0" style="206" hidden="1" customWidth="1"/>
    <col min="5134" max="5134" width="15.453125" style="206" customWidth="1"/>
    <col min="5135" max="5135" width="14.453125" style="206" customWidth="1"/>
    <col min="5136" max="5374" width="5.453125" style="206"/>
    <col min="5375" max="5375" width="65.453125" style="206" bestFit="1" customWidth="1"/>
    <col min="5376" max="5376" width="12.453125" style="206" customWidth="1"/>
    <col min="5377" max="5377" width="11.54296875" style="206" bestFit="1" customWidth="1"/>
    <col min="5378" max="5378" width="12.54296875" style="206" bestFit="1" customWidth="1"/>
    <col min="5379" max="5379" width="13.453125" style="206" bestFit="1" customWidth="1"/>
    <col min="5380" max="5380" width="13.54296875" style="206" customWidth="1"/>
    <col min="5381" max="5381" width="13.453125" style="206" customWidth="1"/>
    <col min="5382" max="5382" width="13.453125" style="206" bestFit="1" customWidth="1"/>
    <col min="5383" max="5383" width="14.54296875" style="206" customWidth="1"/>
    <col min="5384" max="5387" width="8.54296875" style="206" customWidth="1"/>
    <col min="5388" max="5388" width="16" style="206" customWidth="1"/>
    <col min="5389" max="5389" width="0" style="206" hidden="1" customWidth="1"/>
    <col min="5390" max="5390" width="15.453125" style="206" customWidth="1"/>
    <col min="5391" max="5391" width="14.453125" style="206" customWidth="1"/>
    <col min="5392" max="5630" width="5.453125" style="206"/>
    <col min="5631" max="5631" width="65.453125" style="206" bestFit="1" customWidth="1"/>
    <col min="5632" max="5632" width="12.453125" style="206" customWidth="1"/>
    <col min="5633" max="5633" width="11.54296875" style="206" bestFit="1" customWidth="1"/>
    <col min="5634" max="5634" width="12.54296875" style="206" bestFit="1" customWidth="1"/>
    <col min="5635" max="5635" width="13.453125" style="206" bestFit="1" customWidth="1"/>
    <col min="5636" max="5636" width="13.54296875" style="206" customWidth="1"/>
    <col min="5637" max="5637" width="13.453125" style="206" customWidth="1"/>
    <col min="5638" max="5638" width="13.453125" style="206" bestFit="1" customWidth="1"/>
    <col min="5639" max="5639" width="14.54296875" style="206" customWidth="1"/>
    <col min="5640" max="5643" width="8.54296875" style="206" customWidth="1"/>
    <col min="5644" max="5644" width="16" style="206" customWidth="1"/>
    <col min="5645" max="5645" width="0" style="206" hidden="1" customWidth="1"/>
    <col min="5646" max="5646" width="15.453125" style="206" customWidth="1"/>
    <col min="5647" max="5647" width="14.453125" style="206" customWidth="1"/>
    <col min="5648" max="5886" width="5.453125" style="206"/>
    <col min="5887" max="5887" width="65.453125" style="206" bestFit="1" customWidth="1"/>
    <col min="5888" max="5888" width="12.453125" style="206" customWidth="1"/>
    <col min="5889" max="5889" width="11.54296875" style="206" bestFit="1" customWidth="1"/>
    <col min="5890" max="5890" width="12.54296875" style="206" bestFit="1" customWidth="1"/>
    <col min="5891" max="5891" width="13.453125" style="206" bestFit="1" customWidth="1"/>
    <col min="5892" max="5892" width="13.54296875" style="206" customWidth="1"/>
    <col min="5893" max="5893" width="13.453125" style="206" customWidth="1"/>
    <col min="5894" max="5894" width="13.453125" style="206" bestFit="1" customWidth="1"/>
    <col min="5895" max="5895" width="14.54296875" style="206" customWidth="1"/>
    <col min="5896" max="5899" width="8.54296875" style="206" customWidth="1"/>
    <col min="5900" max="5900" width="16" style="206" customWidth="1"/>
    <col min="5901" max="5901" width="0" style="206" hidden="1" customWidth="1"/>
    <col min="5902" max="5902" width="15.453125" style="206" customWidth="1"/>
    <col min="5903" max="5903" width="14.453125" style="206" customWidth="1"/>
    <col min="5904" max="6142" width="5.453125" style="206"/>
    <col min="6143" max="6143" width="65.453125" style="206" bestFit="1" customWidth="1"/>
    <col min="6144" max="6144" width="12.453125" style="206" customWidth="1"/>
    <col min="6145" max="6145" width="11.54296875" style="206" bestFit="1" customWidth="1"/>
    <col min="6146" max="6146" width="12.54296875" style="206" bestFit="1" customWidth="1"/>
    <col min="6147" max="6147" width="13.453125" style="206" bestFit="1" customWidth="1"/>
    <col min="6148" max="6148" width="13.54296875" style="206" customWidth="1"/>
    <col min="6149" max="6149" width="13.453125" style="206" customWidth="1"/>
    <col min="6150" max="6150" width="13.453125" style="206" bestFit="1" customWidth="1"/>
    <col min="6151" max="6151" width="14.54296875" style="206" customWidth="1"/>
    <col min="6152" max="6155" width="8.54296875" style="206" customWidth="1"/>
    <col min="6156" max="6156" width="16" style="206" customWidth="1"/>
    <col min="6157" max="6157" width="0" style="206" hidden="1" customWidth="1"/>
    <col min="6158" max="6158" width="15.453125" style="206" customWidth="1"/>
    <col min="6159" max="6159" width="14.453125" style="206" customWidth="1"/>
    <col min="6160" max="6398" width="5.453125" style="206"/>
    <col min="6399" max="6399" width="65.453125" style="206" bestFit="1" customWidth="1"/>
    <col min="6400" max="6400" width="12.453125" style="206" customWidth="1"/>
    <col min="6401" max="6401" width="11.54296875" style="206" bestFit="1" customWidth="1"/>
    <col min="6402" max="6402" width="12.54296875" style="206" bestFit="1" customWidth="1"/>
    <col min="6403" max="6403" width="13.453125" style="206" bestFit="1" customWidth="1"/>
    <col min="6404" max="6404" width="13.54296875" style="206" customWidth="1"/>
    <col min="6405" max="6405" width="13.453125" style="206" customWidth="1"/>
    <col min="6406" max="6406" width="13.453125" style="206" bestFit="1" customWidth="1"/>
    <col min="6407" max="6407" width="14.54296875" style="206" customWidth="1"/>
    <col min="6408" max="6411" width="8.54296875" style="206" customWidth="1"/>
    <col min="6412" max="6412" width="16" style="206" customWidth="1"/>
    <col min="6413" max="6413" width="0" style="206" hidden="1" customWidth="1"/>
    <col min="6414" max="6414" width="15.453125" style="206" customWidth="1"/>
    <col min="6415" max="6415" width="14.453125" style="206" customWidth="1"/>
    <col min="6416" max="6654" width="5.453125" style="206"/>
    <col min="6655" max="6655" width="65.453125" style="206" bestFit="1" customWidth="1"/>
    <col min="6656" max="6656" width="12.453125" style="206" customWidth="1"/>
    <col min="6657" max="6657" width="11.54296875" style="206" bestFit="1" customWidth="1"/>
    <col min="6658" max="6658" width="12.54296875" style="206" bestFit="1" customWidth="1"/>
    <col min="6659" max="6659" width="13.453125" style="206" bestFit="1" customWidth="1"/>
    <col min="6660" max="6660" width="13.54296875" style="206" customWidth="1"/>
    <col min="6661" max="6661" width="13.453125" style="206" customWidth="1"/>
    <col min="6662" max="6662" width="13.453125" style="206" bestFit="1" customWidth="1"/>
    <col min="6663" max="6663" width="14.54296875" style="206" customWidth="1"/>
    <col min="6664" max="6667" width="8.54296875" style="206" customWidth="1"/>
    <col min="6668" max="6668" width="16" style="206" customWidth="1"/>
    <col min="6669" max="6669" width="0" style="206" hidden="1" customWidth="1"/>
    <col min="6670" max="6670" width="15.453125" style="206" customWidth="1"/>
    <col min="6671" max="6671" width="14.453125" style="206" customWidth="1"/>
    <col min="6672" max="6910" width="5.453125" style="206"/>
    <col min="6911" max="6911" width="65.453125" style="206" bestFit="1" customWidth="1"/>
    <col min="6912" max="6912" width="12.453125" style="206" customWidth="1"/>
    <col min="6913" max="6913" width="11.54296875" style="206" bestFit="1" customWidth="1"/>
    <col min="6914" max="6914" width="12.54296875" style="206" bestFit="1" customWidth="1"/>
    <col min="6915" max="6915" width="13.453125" style="206" bestFit="1" customWidth="1"/>
    <col min="6916" max="6916" width="13.54296875" style="206" customWidth="1"/>
    <col min="6917" max="6917" width="13.453125" style="206" customWidth="1"/>
    <col min="6918" max="6918" width="13.453125" style="206" bestFit="1" customWidth="1"/>
    <col min="6919" max="6919" width="14.54296875" style="206" customWidth="1"/>
    <col min="6920" max="6923" width="8.54296875" style="206" customWidth="1"/>
    <col min="6924" max="6924" width="16" style="206" customWidth="1"/>
    <col min="6925" max="6925" width="0" style="206" hidden="1" customWidth="1"/>
    <col min="6926" max="6926" width="15.453125" style="206" customWidth="1"/>
    <col min="6927" max="6927" width="14.453125" style="206" customWidth="1"/>
    <col min="6928" max="7166" width="5.453125" style="206"/>
    <col min="7167" max="7167" width="65.453125" style="206" bestFit="1" customWidth="1"/>
    <col min="7168" max="7168" width="12.453125" style="206" customWidth="1"/>
    <col min="7169" max="7169" width="11.54296875" style="206" bestFit="1" customWidth="1"/>
    <col min="7170" max="7170" width="12.54296875" style="206" bestFit="1" customWidth="1"/>
    <col min="7171" max="7171" width="13.453125" style="206" bestFit="1" customWidth="1"/>
    <col min="7172" max="7172" width="13.54296875" style="206" customWidth="1"/>
    <col min="7173" max="7173" width="13.453125" style="206" customWidth="1"/>
    <col min="7174" max="7174" width="13.453125" style="206" bestFit="1" customWidth="1"/>
    <col min="7175" max="7175" width="14.54296875" style="206" customWidth="1"/>
    <col min="7176" max="7179" width="8.54296875" style="206" customWidth="1"/>
    <col min="7180" max="7180" width="16" style="206" customWidth="1"/>
    <col min="7181" max="7181" width="0" style="206" hidden="1" customWidth="1"/>
    <col min="7182" max="7182" width="15.453125" style="206" customWidth="1"/>
    <col min="7183" max="7183" width="14.453125" style="206" customWidth="1"/>
    <col min="7184" max="7422" width="5.453125" style="206"/>
    <col min="7423" max="7423" width="65.453125" style="206" bestFit="1" customWidth="1"/>
    <col min="7424" max="7424" width="12.453125" style="206" customWidth="1"/>
    <col min="7425" max="7425" width="11.54296875" style="206" bestFit="1" customWidth="1"/>
    <col min="7426" max="7426" width="12.54296875" style="206" bestFit="1" customWidth="1"/>
    <col min="7427" max="7427" width="13.453125" style="206" bestFit="1" customWidth="1"/>
    <col min="7428" max="7428" width="13.54296875" style="206" customWidth="1"/>
    <col min="7429" max="7429" width="13.453125" style="206" customWidth="1"/>
    <col min="7430" max="7430" width="13.453125" style="206" bestFit="1" customWidth="1"/>
    <col min="7431" max="7431" width="14.54296875" style="206" customWidth="1"/>
    <col min="7432" max="7435" width="8.54296875" style="206" customWidth="1"/>
    <col min="7436" max="7436" width="16" style="206" customWidth="1"/>
    <col min="7437" max="7437" width="0" style="206" hidden="1" customWidth="1"/>
    <col min="7438" max="7438" width="15.453125" style="206" customWidth="1"/>
    <col min="7439" max="7439" width="14.453125" style="206" customWidth="1"/>
    <col min="7440" max="7678" width="5.453125" style="206"/>
    <col min="7679" max="7679" width="65.453125" style="206" bestFit="1" customWidth="1"/>
    <col min="7680" max="7680" width="12.453125" style="206" customWidth="1"/>
    <col min="7681" max="7681" width="11.54296875" style="206" bestFit="1" customWidth="1"/>
    <col min="7682" max="7682" width="12.54296875" style="206" bestFit="1" customWidth="1"/>
    <col min="7683" max="7683" width="13.453125" style="206" bestFit="1" customWidth="1"/>
    <col min="7684" max="7684" width="13.54296875" style="206" customWidth="1"/>
    <col min="7685" max="7685" width="13.453125" style="206" customWidth="1"/>
    <col min="7686" max="7686" width="13.453125" style="206" bestFit="1" customWidth="1"/>
    <col min="7687" max="7687" width="14.54296875" style="206" customWidth="1"/>
    <col min="7688" max="7691" width="8.54296875" style="206" customWidth="1"/>
    <col min="7692" max="7692" width="16" style="206" customWidth="1"/>
    <col min="7693" max="7693" width="0" style="206" hidden="1" customWidth="1"/>
    <col min="7694" max="7694" width="15.453125" style="206" customWidth="1"/>
    <col min="7695" max="7695" width="14.453125" style="206" customWidth="1"/>
    <col min="7696" max="7934" width="5.453125" style="206"/>
    <col min="7935" max="7935" width="65.453125" style="206" bestFit="1" customWidth="1"/>
    <col min="7936" max="7936" width="12.453125" style="206" customWidth="1"/>
    <col min="7937" max="7937" width="11.54296875" style="206" bestFit="1" customWidth="1"/>
    <col min="7938" max="7938" width="12.54296875" style="206" bestFit="1" customWidth="1"/>
    <col min="7939" max="7939" width="13.453125" style="206" bestFit="1" customWidth="1"/>
    <col min="7940" max="7940" width="13.54296875" style="206" customWidth="1"/>
    <col min="7941" max="7941" width="13.453125" style="206" customWidth="1"/>
    <col min="7942" max="7942" width="13.453125" style="206" bestFit="1" customWidth="1"/>
    <col min="7943" max="7943" width="14.54296875" style="206" customWidth="1"/>
    <col min="7944" max="7947" width="8.54296875" style="206" customWidth="1"/>
    <col min="7948" max="7948" width="16" style="206" customWidth="1"/>
    <col min="7949" max="7949" width="0" style="206" hidden="1" customWidth="1"/>
    <col min="7950" max="7950" width="15.453125" style="206" customWidth="1"/>
    <col min="7951" max="7951" width="14.453125" style="206" customWidth="1"/>
    <col min="7952" max="8190" width="5.453125" style="206"/>
    <col min="8191" max="8191" width="65.453125" style="206" bestFit="1" customWidth="1"/>
    <col min="8192" max="8192" width="12.453125" style="206" customWidth="1"/>
    <col min="8193" max="8193" width="11.54296875" style="206" bestFit="1" customWidth="1"/>
    <col min="8194" max="8194" width="12.54296875" style="206" bestFit="1" customWidth="1"/>
    <col min="8195" max="8195" width="13.453125" style="206" bestFit="1" customWidth="1"/>
    <col min="8196" max="8196" width="13.54296875" style="206" customWidth="1"/>
    <col min="8197" max="8197" width="13.453125" style="206" customWidth="1"/>
    <col min="8198" max="8198" width="13.453125" style="206" bestFit="1" customWidth="1"/>
    <col min="8199" max="8199" width="14.54296875" style="206" customWidth="1"/>
    <col min="8200" max="8203" width="8.54296875" style="206" customWidth="1"/>
    <col min="8204" max="8204" width="16" style="206" customWidth="1"/>
    <col min="8205" max="8205" width="0" style="206" hidden="1" customWidth="1"/>
    <col min="8206" max="8206" width="15.453125" style="206" customWidth="1"/>
    <col min="8207" max="8207" width="14.453125" style="206" customWidth="1"/>
    <col min="8208" max="8446" width="5.453125" style="206"/>
    <col min="8447" max="8447" width="65.453125" style="206" bestFit="1" customWidth="1"/>
    <col min="8448" max="8448" width="12.453125" style="206" customWidth="1"/>
    <col min="8449" max="8449" width="11.54296875" style="206" bestFit="1" customWidth="1"/>
    <col min="8450" max="8450" width="12.54296875" style="206" bestFit="1" customWidth="1"/>
    <col min="8451" max="8451" width="13.453125" style="206" bestFit="1" customWidth="1"/>
    <col min="8452" max="8452" width="13.54296875" style="206" customWidth="1"/>
    <col min="8453" max="8453" width="13.453125" style="206" customWidth="1"/>
    <col min="8454" max="8454" width="13.453125" style="206" bestFit="1" customWidth="1"/>
    <col min="8455" max="8455" width="14.54296875" style="206" customWidth="1"/>
    <col min="8456" max="8459" width="8.54296875" style="206" customWidth="1"/>
    <col min="8460" max="8460" width="16" style="206" customWidth="1"/>
    <col min="8461" max="8461" width="0" style="206" hidden="1" customWidth="1"/>
    <col min="8462" max="8462" width="15.453125" style="206" customWidth="1"/>
    <col min="8463" max="8463" width="14.453125" style="206" customWidth="1"/>
    <col min="8464" max="8702" width="5.453125" style="206"/>
    <col min="8703" max="8703" width="65.453125" style="206" bestFit="1" customWidth="1"/>
    <col min="8704" max="8704" width="12.453125" style="206" customWidth="1"/>
    <col min="8705" max="8705" width="11.54296875" style="206" bestFit="1" customWidth="1"/>
    <col min="8706" max="8706" width="12.54296875" style="206" bestFit="1" customWidth="1"/>
    <col min="8707" max="8707" width="13.453125" style="206" bestFit="1" customWidth="1"/>
    <col min="8708" max="8708" width="13.54296875" style="206" customWidth="1"/>
    <col min="8709" max="8709" width="13.453125" style="206" customWidth="1"/>
    <col min="8710" max="8710" width="13.453125" style="206" bestFit="1" customWidth="1"/>
    <col min="8711" max="8711" width="14.54296875" style="206" customWidth="1"/>
    <col min="8712" max="8715" width="8.54296875" style="206" customWidth="1"/>
    <col min="8716" max="8716" width="16" style="206" customWidth="1"/>
    <col min="8717" max="8717" width="0" style="206" hidden="1" customWidth="1"/>
    <col min="8718" max="8718" width="15.453125" style="206" customWidth="1"/>
    <col min="8719" max="8719" width="14.453125" style="206" customWidth="1"/>
    <col min="8720" max="8958" width="5.453125" style="206"/>
    <col min="8959" max="8959" width="65.453125" style="206" bestFit="1" customWidth="1"/>
    <col min="8960" max="8960" width="12.453125" style="206" customWidth="1"/>
    <col min="8961" max="8961" width="11.54296875" style="206" bestFit="1" customWidth="1"/>
    <col min="8962" max="8962" width="12.54296875" style="206" bestFit="1" customWidth="1"/>
    <col min="8963" max="8963" width="13.453125" style="206" bestFit="1" customWidth="1"/>
    <col min="8964" max="8964" width="13.54296875" style="206" customWidth="1"/>
    <col min="8965" max="8965" width="13.453125" style="206" customWidth="1"/>
    <col min="8966" max="8966" width="13.453125" style="206" bestFit="1" customWidth="1"/>
    <col min="8967" max="8967" width="14.54296875" style="206" customWidth="1"/>
    <col min="8968" max="8971" width="8.54296875" style="206" customWidth="1"/>
    <col min="8972" max="8972" width="16" style="206" customWidth="1"/>
    <col min="8973" max="8973" width="0" style="206" hidden="1" customWidth="1"/>
    <col min="8974" max="8974" width="15.453125" style="206" customWidth="1"/>
    <col min="8975" max="8975" width="14.453125" style="206" customWidth="1"/>
    <col min="8976" max="9214" width="5.453125" style="206"/>
    <col min="9215" max="9215" width="65.453125" style="206" bestFit="1" customWidth="1"/>
    <col min="9216" max="9216" width="12.453125" style="206" customWidth="1"/>
    <col min="9217" max="9217" width="11.54296875" style="206" bestFit="1" customWidth="1"/>
    <col min="9218" max="9218" width="12.54296875" style="206" bestFit="1" customWidth="1"/>
    <col min="9219" max="9219" width="13.453125" style="206" bestFit="1" customWidth="1"/>
    <col min="9220" max="9220" width="13.54296875" style="206" customWidth="1"/>
    <col min="9221" max="9221" width="13.453125" style="206" customWidth="1"/>
    <col min="9222" max="9222" width="13.453125" style="206" bestFit="1" customWidth="1"/>
    <col min="9223" max="9223" width="14.54296875" style="206" customWidth="1"/>
    <col min="9224" max="9227" width="8.54296875" style="206" customWidth="1"/>
    <col min="9228" max="9228" width="16" style="206" customWidth="1"/>
    <col min="9229" max="9229" width="0" style="206" hidden="1" customWidth="1"/>
    <col min="9230" max="9230" width="15.453125" style="206" customWidth="1"/>
    <col min="9231" max="9231" width="14.453125" style="206" customWidth="1"/>
    <col min="9232" max="9470" width="5.453125" style="206"/>
    <col min="9471" max="9471" width="65.453125" style="206" bestFit="1" customWidth="1"/>
    <col min="9472" max="9472" width="12.453125" style="206" customWidth="1"/>
    <col min="9473" max="9473" width="11.54296875" style="206" bestFit="1" customWidth="1"/>
    <col min="9474" max="9474" width="12.54296875" style="206" bestFit="1" customWidth="1"/>
    <col min="9475" max="9475" width="13.453125" style="206" bestFit="1" customWidth="1"/>
    <col min="9476" max="9476" width="13.54296875" style="206" customWidth="1"/>
    <col min="9477" max="9477" width="13.453125" style="206" customWidth="1"/>
    <col min="9478" max="9478" width="13.453125" style="206" bestFit="1" customWidth="1"/>
    <col min="9479" max="9479" width="14.54296875" style="206" customWidth="1"/>
    <col min="9480" max="9483" width="8.54296875" style="206" customWidth="1"/>
    <col min="9484" max="9484" width="16" style="206" customWidth="1"/>
    <col min="9485" max="9485" width="0" style="206" hidden="1" customWidth="1"/>
    <col min="9486" max="9486" width="15.453125" style="206" customWidth="1"/>
    <col min="9487" max="9487" width="14.453125" style="206" customWidth="1"/>
    <col min="9488" max="9726" width="5.453125" style="206"/>
    <col min="9727" max="9727" width="65.453125" style="206" bestFit="1" customWidth="1"/>
    <col min="9728" max="9728" width="12.453125" style="206" customWidth="1"/>
    <col min="9729" max="9729" width="11.54296875" style="206" bestFit="1" customWidth="1"/>
    <col min="9730" max="9730" width="12.54296875" style="206" bestFit="1" customWidth="1"/>
    <col min="9731" max="9731" width="13.453125" style="206" bestFit="1" customWidth="1"/>
    <col min="9732" max="9732" width="13.54296875" style="206" customWidth="1"/>
    <col min="9733" max="9733" width="13.453125" style="206" customWidth="1"/>
    <col min="9734" max="9734" width="13.453125" style="206" bestFit="1" customWidth="1"/>
    <col min="9735" max="9735" width="14.54296875" style="206" customWidth="1"/>
    <col min="9736" max="9739" width="8.54296875" style="206" customWidth="1"/>
    <col min="9740" max="9740" width="16" style="206" customWidth="1"/>
    <col min="9741" max="9741" width="0" style="206" hidden="1" customWidth="1"/>
    <col min="9742" max="9742" width="15.453125" style="206" customWidth="1"/>
    <col min="9743" max="9743" width="14.453125" style="206" customWidth="1"/>
    <col min="9744" max="9982" width="5.453125" style="206"/>
    <col min="9983" max="9983" width="65.453125" style="206" bestFit="1" customWidth="1"/>
    <col min="9984" max="9984" width="12.453125" style="206" customWidth="1"/>
    <col min="9985" max="9985" width="11.54296875" style="206" bestFit="1" customWidth="1"/>
    <col min="9986" max="9986" width="12.54296875" style="206" bestFit="1" customWidth="1"/>
    <col min="9987" max="9987" width="13.453125" style="206" bestFit="1" customWidth="1"/>
    <col min="9988" max="9988" width="13.54296875" style="206" customWidth="1"/>
    <col min="9989" max="9989" width="13.453125" style="206" customWidth="1"/>
    <col min="9990" max="9990" width="13.453125" style="206" bestFit="1" customWidth="1"/>
    <col min="9991" max="9991" width="14.54296875" style="206" customWidth="1"/>
    <col min="9992" max="9995" width="8.54296875" style="206" customWidth="1"/>
    <col min="9996" max="9996" width="16" style="206" customWidth="1"/>
    <col min="9997" max="9997" width="0" style="206" hidden="1" customWidth="1"/>
    <col min="9998" max="9998" width="15.453125" style="206" customWidth="1"/>
    <col min="9999" max="9999" width="14.453125" style="206" customWidth="1"/>
    <col min="10000" max="10238" width="5.453125" style="206"/>
    <col min="10239" max="10239" width="65.453125" style="206" bestFit="1" customWidth="1"/>
    <col min="10240" max="10240" width="12.453125" style="206" customWidth="1"/>
    <col min="10241" max="10241" width="11.54296875" style="206" bestFit="1" customWidth="1"/>
    <col min="10242" max="10242" width="12.54296875" style="206" bestFit="1" customWidth="1"/>
    <col min="10243" max="10243" width="13.453125" style="206" bestFit="1" customWidth="1"/>
    <col min="10244" max="10244" width="13.54296875" style="206" customWidth="1"/>
    <col min="10245" max="10245" width="13.453125" style="206" customWidth="1"/>
    <col min="10246" max="10246" width="13.453125" style="206" bestFit="1" customWidth="1"/>
    <col min="10247" max="10247" width="14.54296875" style="206" customWidth="1"/>
    <col min="10248" max="10251" width="8.54296875" style="206" customWidth="1"/>
    <col min="10252" max="10252" width="16" style="206" customWidth="1"/>
    <col min="10253" max="10253" width="0" style="206" hidden="1" customWidth="1"/>
    <col min="10254" max="10254" width="15.453125" style="206" customWidth="1"/>
    <col min="10255" max="10255" width="14.453125" style="206" customWidth="1"/>
    <col min="10256" max="10494" width="5.453125" style="206"/>
    <col min="10495" max="10495" width="65.453125" style="206" bestFit="1" customWidth="1"/>
    <col min="10496" max="10496" width="12.453125" style="206" customWidth="1"/>
    <col min="10497" max="10497" width="11.54296875" style="206" bestFit="1" customWidth="1"/>
    <col min="10498" max="10498" width="12.54296875" style="206" bestFit="1" customWidth="1"/>
    <col min="10499" max="10499" width="13.453125" style="206" bestFit="1" customWidth="1"/>
    <col min="10500" max="10500" width="13.54296875" style="206" customWidth="1"/>
    <col min="10501" max="10501" width="13.453125" style="206" customWidth="1"/>
    <col min="10502" max="10502" width="13.453125" style="206" bestFit="1" customWidth="1"/>
    <col min="10503" max="10503" width="14.54296875" style="206" customWidth="1"/>
    <col min="10504" max="10507" width="8.54296875" style="206" customWidth="1"/>
    <col min="10508" max="10508" width="16" style="206" customWidth="1"/>
    <col min="10509" max="10509" width="0" style="206" hidden="1" customWidth="1"/>
    <col min="10510" max="10510" width="15.453125" style="206" customWidth="1"/>
    <col min="10511" max="10511" width="14.453125" style="206" customWidth="1"/>
    <col min="10512" max="10750" width="5.453125" style="206"/>
    <col min="10751" max="10751" width="65.453125" style="206" bestFit="1" customWidth="1"/>
    <col min="10752" max="10752" width="12.453125" style="206" customWidth="1"/>
    <col min="10753" max="10753" width="11.54296875" style="206" bestFit="1" customWidth="1"/>
    <col min="10754" max="10754" width="12.54296875" style="206" bestFit="1" customWidth="1"/>
    <col min="10755" max="10755" width="13.453125" style="206" bestFit="1" customWidth="1"/>
    <col min="10756" max="10756" width="13.54296875" style="206" customWidth="1"/>
    <col min="10757" max="10757" width="13.453125" style="206" customWidth="1"/>
    <col min="10758" max="10758" width="13.453125" style="206" bestFit="1" customWidth="1"/>
    <col min="10759" max="10759" width="14.54296875" style="206" customWidth="1"/>
    <col min="10760" max="10763" width="8.54296875" style="206" customWidth="1"/>
    <col min="10764" max="10764" width="16" style="206" customWidth="1"/>
    <col min="10765" max="10765" width="0" style="206" hidden="1" customWidth="1"/>
    <col min="10766" max="10766" width="15.453125" style="206" customWidth="1"/>
    <col min="10767" max="10767" width="14.453125" style="206" customWidth="1"/>
    <col min="10768" max="11006" width="5.453125" style="206"/>
    <col min="11007" max="11007" width="65.453125" style="206" bestFit="1" customWidth="1"/>
    <col min="11008" max="11008" width="12.453125" style="206" customWidth="1"/>
    <col min="11009" max="11009" width="11.54296875" style="206" bestFit="1" customWidth="1"/>
    <col min="11010" max="11010" width="12.54296875" style="206" bestFit="1" customWidth="1"/>
    <col min="11011" max="11011" width="13.453125" style="206" bestFit="1" customWidth="1"/>
    <col min="11012" max="11012" width="13.54296875" style="206" customWidth="1"/>
    <col min="11013" max="11013" width="13.453125" style="206" customWidth="1"/>
    <col min="11014" max="11014" width="13.453125" style="206" bestFit="1" customWidth="1"/>
    <col min="11015" max="11015" width="14.54296875" style="206" customWidth="1"/>
    <col min="11016" max="11019" width="8.54296875" style="206" customWidth="1"/>
    <col min="11020" max="11020" width="16" style="206" customWidth="1"/>
    <col min="11021" max="11021" width="0" style="206" hidden="1" customWidth="1"/>
    <col min="11022" max="11022" width="15.453125" style="206" customWidth="1"/>
    <col min="11023" max="11023" width="14.453125" style="206" customWidth="1"/>
    <col min="11024" max="11262" width="5.453125" style="206"/>
    <col min="11263" max="11263" width="65.453125" style="206" bestFit="1" customWidth="1"/>
    <col min="11264" max="11264" width="12.453125" style="206" customWidth="1"/>
    <col min="11265" max="11265" width="11.54296875" style="206" bestFit="1" customWidth="1"/>
    <col min="11266" max="11266" width="12.54296875" style="206" bestFit="1" customWidth="1"/>
    <col min="11267" max="11267" width="13.453125" style="206" bestFit="1" customWidth="1"/>
    <col min="11268" max="11268" width="13.54296875" style="206" customWidth="1"/>
    <col min="11269" max="11269" width="13.453125" style="206" customWidth="1"/>
    <col min="11270" max="11270" width="13.453125" style="206" bestFit="1" customWidth="1"/>
    <col min="11271" max="11271" width="14.54296875" style="206" customWidth="1"/>
    <col min="11272" max="11275" width="8.54296875" style="206" customWidth="1"/>
    <col min="11276" max="11276" width="16" style="206" customWidth="1"/>
    <col min="11277" max="11277" width="0" style="206" hidden="1" customWidth="1"/>
    <col min="11278" max="11278" width="15.453125" style="206" customWidth="1"/>
    <col min="11279" max="11279" width="14.453125" style="206" customWidth="1"/>
    <col min="11280" max="11518" width="5.453125" style="206"/>
    <col min="11519" max="11519" width="65.453125" style="206" bestFit="1" customWidth="1"/>
    <col min="11520" max="11520" width="12.453125" style="206" customWidth="1"/>
    <col min="11521" max="11521" width="11.54296875" style="206" bestFit="1" customWidth="1"/>
    <col min="11522" max="11522" width="12.54296875" style="206" bestFit="1" customWidth="1"/>
    <col min="11523" max="11523" width="13.453125" style="206" bestFit="1" customWidth="1"/>
    <col min="11524" max="11524" width="13.54296875" style="206" customWidth="1"/>
    <col min="11525" max="11525" width="13.453125" style="206" customWidth="1"/>
    <col min="11526" max="11526" width="13.453125" style="206" bestFit="1" customWidth="1"/>
    <col min="11527" max="11527" width="14.54296875" style="206" customWidth="1"/>
    <col min="11528" max="11531" width="8.54296875" style="206" customWidth="1"/>
    <col min="11532" max="11532" width="16" style="206" customWidth="1"/>
    <col min="11533" max="11533" width="0" style="206" hidden="1" customWidth="1"/>
    <col min="11534" max="11534" width="15.453125" style="206" customWidth="1"/>
    <col min="11535" max="11535" width="14.453125" style="206" customWidth="1"/>
    <col min="11536" max="11774" width="5.453125" style="206"/>
    <col min="11775" max="11775" width="65.453125" style="206" bestFit="1" customWidth="1"/>
    <col min="11776" max="11776" width="12.453125" style="206" customWidth="1"/>
    <col min="11777" max="11777" width="11.54296875" style="206" bestFit="1" customWidth="1"/>
    <col min="11778" max="11778" width="12.54296875" style="206" bestFit="1" customWidth="1"/>
    <col min="11779" max="11779" width="13.453125" style="206" bestFit="1" customWidth="1"/>
    <col min="11780" max="11780" width="13.54296875" style="206" customWidth="1"/>
    <col min="11781" max="11781" width="13.453125" style="206" customWidth="1"/>
    <col min="11782" max="11782" width="13.453125" style="206" bestFit="1" customWidth="1"/>
    <col min="11783" max="11783" width="14.54296875" style="206" customWidth="1"/>
    <col min="11784" max="11787" width="8.54296875" style="206" customWidth="1"/>
    <col min="11788" max="11788" width="16" style="206" customWidth="1"/>
    <col min="11789" max="11789" width="0" style="206" hidden="1" customWidth="1"/>
    <col min="11790" max="11790" width="15.453125" style="206" customWidth="1"/>
    <col min="11791" max="11791" width="14.453125" style="206" customWidth="1"/>
    <col min="11792" max="12030" width="5.453125" style="206"/>
    <col min="12031" max="12031" width="65.453125" style="206" bestFit="1" customWidth="1"/>
    <col min="12032" max="12032" width="12.453125" style="206" customWidth="1"/>
    <col min="12033" max="12033" width="11.54296875" style="206" bestFit="1" customWidth="1"/>
    <col min="12034" max="12034" width="12.54296875" style="206" bestFit="1" customWidth="1"/>
    <col min="12035" max="12035" width="13.453125" style="206" bestFit="1" customWidth="1"/>
    <col min="12036" max="12036" width="13.54296875" style="206" customWidth="1"/>
    <col min="12037" max="12037" width="13.453125" style="206" customWidth="1"/>
    <col min="12038" max="12038" width="13.453125" style="206" bestFit="1" customWidth="1"/>
    <col min="12039" max="12039" width="14.54296875" style="206" customWidth="1"/>
    <col min="12040" max="12043" width="8.54296875" style="206" customWidth="1"/>
    <col min="12044" max="12044" width="16" style="206" customWidth="1"/>
    <col min="12045" max="12045" width="0" style="206" hidden="1" customWidth="1"/>
    <col min="12046" max="12046" width="15.453125" style="206" customWidth="1"/>
    <col min="12047" max="12047" width="14.453125" style="206" customWidth="1"/>
    <col min="12048" max="12286" width="5.453125" style="206"/>
    <col min="12287" max="12287" width="65.453125" style="206" bestFit="1" customWidth="1"/>
    <col min="12288" max="12288" width="12.453125" style="206" customWidth="1"/>
    <col min="12289" max="12289" width="11.54296875" style="206" bestFit="1" customWidth="1"/>
    <col min="12290" max="12290" width="12.54296875" style="206" bestFit="1" customWidth="1"/>
    <col min="12291" max="12291" width="13.453125" style="206" bestFit="1" customWidth="1"/>
    <col min="12292" max="12292" width="13.54296875" style="206" customWidth="1"/>
    <col min="12293" max="12293" width="13.453125" style="206" customWidth="1"/>
    <col min="12294" max="12294" width="13.453125" style="206" bestFit="1" customWidth="1"/>
    <col min="12295" max="12295" width="14.54296875" style="206" customWidth="1"/>
    <col min="12296" max="12299" width="8.54296875" style="206" customWidth="1"/>
    <col min="12300" max="12300" width="16" style="206" customWidth="1"/>
    <col min="12301" max="12301" width="0" style="206" hidden="1" customWidth="1"/>
    <col min="12302" max="12302" width="15.453125" style="206" customWidth="1"/>
    <col min="12303" max="12303" width="14.453125" style="206" customWidth="1"/>
    <col min="12304" max="12542" width="5.453125" style="206"/>
    <col min="12543" max="12543" width="65.453125" style="206" bestFit="1" customWidth="1"/>
    <col min="12544" max="12544" width="12.453125" style="206" customWidth="1"/>
    <col min="12545" max="12545" width="11.54296875" style="206" bestFit="1" customWidth="1"/>
    <col min="12546" max="12546" width="12.54296875" style="206" bestFit="1" customWidth="1"/>
    <col min="12547" max="12547" width="13.453125" style="206" bestFit="1" customWidth="1"/>
    <col min="12548" max="12548" width="13.54296875" style="206" customWidth="1"/>
    <col min="12549" max="12549" width="13.453125" style="206" customWidth="1"/>
    <col min="12550" max="12550" width="13.453125" style="206" bestFit="1" customWidth="1"/>
    <col min="12551" max="12551" width="14.54296875" style="206" customWidth="1"/>
    <col min="12552" max="12555" width="8.54296875" style="206" customWidth="1"/>
    <col min="12556" max="12556" width="16" style="206" customWidth="1"/>
    <col min="12557" max="12557" width="0" style="206" hidden="1" customWidth="1"/>
    <col min="12558" max="12558" width="15.453125" style="206" customWidth="1"/>
    <col min="12559" max="12559" width="14.453125" style="206" customWidth="1"/>
    <col min="12560" max="12798" width="5.453125" style="206"/>
    <col min="12799" max="12799" width="65.453125" style="206" bestFit="1" customWidth="1"/>
    <col min="12800" max="12800" width="12.453125" style="206" customWidth="1"/>
    <col min="12801" max="12801" width="11.54296875" style="206" bestFit="1" customWidth="1"/>
    <col min="12802" max="12802" width="12.54296875" style="206" bestFit="1" customWidth="1"/>
    <col min="12803" max="12803" width="13.453125" style="206" bestFit="1" customWidth="1"/>
    <col min="12804" max="12804" width="13.54296875" style="206" customWidth="1"/>
    <col min="12805" max="12805" width="13.453125" style="206" customWidth="1"/>
    <col min="12806" max="12806" width="13.453125" style="206" bestFit="1" customWidth="1"/>
    <col min="12807" max="12807" width="14.54296875" style="206" customWidth="1"/>
    <col min="12808" max="12811" width="8.54296875" style="206" customWidth="1"/>
    <col min="12812" max="12812" width="16" style="206" customWidth="1"/>
    <col min="12813" max="12813" width="0" style="206" hidden="1" customWidth="1"/>
    <col min="12814" max="12814" width="15.453125" style="206" customWidth="1"/>
    <col min="12815" max="12815" width="14.453125" style="206" customWidth="1"/>
    <col min="12816" max="13054" width="5.453125" style="206"/>
    <col min="13055" max="13055" width="65.453125" style="206" bestFit="1" customWidth="1"/>
    <col min="13056" max="13056" width="12.453125" style="206" customWidth="1"/>
    <col min="13057" max="13057" width="11.54296875" style="206" bestFit="1" customWidth="1"/>
    <col min="13058" max="13058" width="12.54296875" style="206" bestFit="1" customWidth="1"/>
    <col min="13059" max="13059" width="13.453125" style="206" bestFit="1" customWidth="1"/>
    <col min="13060" max="13060" width="13.54296875" style="206" customWidth="1"/>
    <col min="13061" max="13061" width="13.453125" style="206" customWidth="1"/>
    <col min="13062" max="13062" width="13.453125" style="206" bestFit="1" customWidth="1"/>
    <col min="13063" max="13063" width="14.54296875" style="206" customWidth="1"/>
    <col min="13064" max="13067" width="8.54296875" style="206" customWidth="1"/>
    <col min="13068" max="13068" width="16" style="206" customWidth="1"/>
    <col min="13069" max="13069" width="0" style="206" hidden="1" customWidth="1"/>
    <col min="13070" max="13070" width="15.453125" style="206" customWidth="1"/>
    <col min="13071" max="13071" width="14.453125" style="206" customWidth="1"/>
    <col min="13072" max="13310" width="5.453125" style="206"/>
    <col min="13311" max="13311" width="65.453125" style="206" bestFit="1" customWidth="1"/>
    <col min="13312" max="13312" width="12.453125" style="206" customWidth="1"/>
    <col min="13313" max="13313" width="11.54296875" style="206" bestFit="1" customWidth="1"/>
    <col min="13314" max="13314" width="12.54296875" style="206" bestFit="1" customWidth="1"/>
    <col min="13315" max="13315" width="13.453125" style="206" bestFit="1" customWidth="1"/>
    <col min="13316" max="13316" width="13.54296875" style="206" customWidth="1"/>
    <col min="13317" max="13317" width="13.453125" style="206" customWidth="1"/>
    <col min="13318" max="13318" width="13.453125" style="206" bestFit="1" customWidth="1"/>
    <col min="13319" max="13319" width="14.54296875" style="206" customWidth="1"/>
    <col min="13320" max="13323" width="8.54296875" style="206" customWidth="1"/>
    <col min="13324" max="13324" width="16" style="206" customWidth="1"/>
    <col min="13325" max="13325" width="0" style="206" hidden="1" customWidth="1"/>
    <col min="13326" max="13326" width="15.453125" style="206" customWidth="1"/>
    <col min="13327" max="13327" width="14.453125" style="206" customWidth="1"/>
    <col min="13328" max="13566" width="5.453125" style="206"/>
    <col min="13567" max="13567" width="65.453125" style="206" bestFit="1" customWidth="1"/>
    <col min="13568" max="13568" width="12.453125" style="206" customWidth="1"/>
    <col min="13569" max="13569" width="11.54296875" style="206" bestFit="1" customWidth="1"/>
    <col min="13570" max="13570" width="12.54296875" style="206" bestFit="1" customWidth="1"/>
    <col min="13571" max="13571" width="13.453125" style="206" bestFit="1" customWidth="1"/>
    <col min="13572" max="13572" width="13.54296875" style="206" customWidth="1"/>
    <col min="13573" max="13573" width="13.453125" style="206" customWidth="1"/>
    <col min="13574" max="13574" width="13.453125" style="206" bestFit="1" customWidth="1"/>
    <col min="13575" max="13575" width="14.54296875" style="206" customWidth="1"/>
    <col min="13576" max="13579" width="8.54296875" style="206" customWidth="1"/>
    <col min="13580" max="13580" width="16" style="206" customWidth="1"/>
    <col min="13581" max="13581" width="0" style="206" hidden="1" customWidth="1"/>
    <col min="13582" max="13582" width="15.453125" style="206" customWidth="1"/>
    <col min="13583" max="13583" width="14.453125" style="206" customWidth="1"/>
    <col min="13584" max="13822" width="5.453125" style="206"/>
    <col min="13823" max="13823" width="65.453125" style="206" bestFit="1" customWidth="1"/>
    <col min="13824" max="13824" width="12.453125" style="206" customWidth="1"/>
    <col min="13825" max="13825" width="11.54296875" style="206" bestFit="1" customWidth="1"/>
    <col min="13826" max="13826" width="12.54296875" style="206" bestFit="1" customWidth="1"/>
    <col min="13827" max="13827" width="13.453125" style="206" bestFit="1" customWidth="1"/>
    <col min="13828" max="13828" width="13.54296875" style="206" customWidth="1"/>
    <col min="13829" max="13829" width="13.453125" style="206" customWidth="1"/>
    <col min="13830" max="13830" width="13.453125" style="206" bestFit="1" customWidth="1"/>
    <col min="13831" max="13831" width="14.54296875" style="206" customWidth="1"/>
    <col min="13832" max="13835" width="8.54296875" style="206" customWidth="1"/>
    <col min="13836" max="13836" width="16" style="206" customWidth="1"/>
    <col min="13837" max="13837" width="0" style="206" hidden="1" customWidth="1"/>
    <col min="13838" max="13838" width="15.453125" style="206" customWidth="1"/>
    <col min="13839" max="13839" width="14.453125" style="206" customWidth="1"/>
    <col min="13840" max="14078" width="5.453125" style="206"/>
    <col min="14079" max="14079" width="65.453125" style="206" bestFit="1" customWidth="1"/>
    <col min="14080" max="14080" width="12.453125" style="206" customWidth="1"/>
    <col min="14081" max="14081" width="11.54296875" style="206" bestFit="1" customWidth="1"/>
    <col min="14082" max="14082" width="12.54296875" style="206" bestFit="1" customWidth="1"/>
    <col min="14083" max="14083" width="13.453125" style="206" bestFit="1" customWidth="1"/>
    <col min="14084" max="14084" width="13.54296875" style="206" customWidth="1"/>
    <col min="14085" max="14085" width="13.453125" style="206" customWidth="1"/>
    <col min="14086" max="14086" width="13.453125" style="206" bestFit="1" customWidth="1"/>
    <col min="14087" max="14087" width="14.54296875" style="206" customWidth="1"/>
    <col min="14088" max="14091" width="8.54296875" style="206" customWidth="1"/>
    <col min="14092" max="14092" width="16" style="206" customWidth="1"/>
    <col min="14093" max="14093" width="0" style="206" hidden="1" customWidth="1"/>
    <col min="14094" max="14094" width="15.453125" style="206" customWidth="1"/>
    <col min="14095" max="14095" width="14.453125" style="206" customWidth="1"/>
    <col min="14096" max="14334" width="5.453125" style="206"/>
    <col min="14335" max="14335" width="65.453125" style="206" bestFit="1" customWidth="1"/>
    <col min="14336" max="14336" width="12.453125" style="206" customWidth="1"/>
    <col min="14337" max="14337" width="11.54296875" style="206" bestFit="1" customWidth="1"/>
    <col min="14338" max="14338" width="12.54296875" style="206" bestFit="1" customWidth="1"/>
    <col min="14339" max="14339" width="13.453125" style="206" bestFit="1" customWidth="1"/>
    <col min="14340" max="14340" width="13.54296875" style="206" customWidth="1"/>
    <col min="14341" max="14341" width="13.453125" style="206" customWidth="1"/>
    <col min="14342" max="14342" width="13.453125" style="206" bestFit="1" customWidth="1"/>
    <col min="14343" max="14343" width="14.54296875" style="206" customWidth="1"/>
    <col min="14344" max="14347" width="8.54296875" style="206" customWidth="1"/>
    <col min="14348" max="14348" width="16" style="206" customWidth="1"/>
    <col min="14349" max="14349" width="0" style="206" hidden="1" customWidth="1"/>
    <col min="14350" max="14350" width="15.453125" style="206" customWidth="1"/>
    <col min="14351" max="14351" width="14.453125" style="206" customWidth="1"/>
    <col min="14352" max="14590" width="5.453125" style="206"/>
    <col min="14591" max="14591" width="65.453125" style="206" bestFit="1" customWidth="1"/>
    <col min="14592" max="14592" width="12.453125" style="206" customWidth="1"/>
    <col min="14593" max="14593" width="11.54296875" style="206" bestFit="1" customWidth="1"/>
    <col min="14594" max="14594" width="12.54296875" style="206" bestFit="1" customWidth="1"/>
    <col min="14595" max="14595" width="13.453125" style="206" bestFit="1" customWidth="1"/>
    <col min="14596" max="14596" width="13.54296875" style="206" customWidth="1"/>
    <col min="14597" max="14597" width="13.453125" style="206" customWidth="1"/>
    <col min="14598" max="14598" width="13.453125" style="206" bestFit="1" customWidth="1"/>
    <col min="14599" max="14599" width="14.54296875" style="206" customWidth="1"/>
    <col min="14600" max="14603" width="8.54296875" style="206" customWidth="1"/>
    <col min="14604" max="14604" width="16" style="206" customWidth="1"/>
    <col min="14605" max="14605" width="0" style="206" hidden="1" customWidth="1"/>
    <col min="14606" max="14606" width="15.453125" style="206" customWidth="1"/>
    <col min="14607" max="14607" width="14.453125" style="206" customWidth="1"/>
    <col min="14608" max="14846" width="5.453125" style="206"/>
    <col min="14847" max="14847" width="65.453125" style="206" bestFit="1" customWidth="1"/>
    <col min="14848" max="14848" width="12.453125" style="206" customWidth="1"/>
    <col min="14849" max="14849" width="11.54296875" style="206" bestFit="1" customWidth="1"/>
    <col min="14850" max="14850" width="12.54296875" style="206" bestFit="1" customWidth="1"/>
    <col min="14851" max="14851" width="13.453125" style="206" bestFit="1" customWidth="1"/>
    <col min="14852" max="14852" width="13.54296875" style="206" customWidth="1"/>
    <col min="14853" max="14853" width="13.453125" style="206" customWidth="1"/>
    <col min="14854" max="14854" width="13.453125" style="206" bestFit="1" customWidth="1"/>
    <col min="14855" max="14855" width="14.54296875" style="206" customWidth="1"/>
    <col min="14856" max="14859" width="8.54296875" style="206" customWidth="1"/>
    <col min="14860" max="14860" width="16" style="206" customWidth="1"/>
    <col min="14861" max="14861" width="0" style="206" hidden="1" customWidth="1"/>
    <col min="14862" max="14862" width="15.453125" style="206" customWidth="1"/>
    <col min="14863" max="14863" width="14.453125" style="206" customWidth="1"/>
    <col min="14864" max="15102" width="5.453125" style="206"/>
    <col min="15103" max="15103" width="65.453125" style="206" bestFit="1" customWidth="1"/>
    <col min="15104" max="15104" width="12.453125" style="206" customWidth="1"/>
    <col min="15105" max="15105" width="11.54296875" style="206" bestFit="1" customWidth="1"/>
    <col min="15106" max="15106" width="12.54296875" style="206" bestFit="1" customWidth="1"/>
    <col min="15107" max="15107" width="13.453125" style="206" bestFit="1" customWidth="1"/>
    <col min="15108" max="15108" width="13.54296875" style="206" customWidth="1"/>
    <col min="15109" max="15109" width="13.453125" style="206" customWidth="1"/>
    <col min="15110" max="15110" width="13.453125" style="206" bestFit="1" customWidth="1"/>
    <col min="15111" max="15111" width="14.54296875" style="206" customWidth="1"/>
    <col min="15112" max="15115" width="8.54296875" style="206" customWidth="1"/>
    <col min="15116" max="15116" width="16" style="206" customWidth="1"/>
    <col min="15117" max="15117" width="0" style="206" hidden="1" customWidth="1"/>
    <col min="15118" max="15118" width="15.453125" style="206" customWidth="1"/>
    <col min="15119" max="15119" width="14.453125" style="206" customWidth="1"/>
    <col min="15120" max="15358" width="5.453125" style="206"/>
    <col min="15359" max="15359" width="65.453125" style="206" bestFit="1" customWidth="1"/>
    <col min="15360" max="15360" width="12.453125" style="206" customWidth="1"/>
    <col min="15361" max="15361" width="11.54296875" style="206" bestFit="1" customWidth="1"/>
    <col min="15362" max="15362" width="12.54296875" style="206" bestFit="1" customWidth="1"/>
    <col min="15363" max="15363" width="13.453125" style="206" bestFit="1" customWidth="1"/>
    <col min="15364" max="15364" width="13.54296875" style="206" customWidth="1"/>
    <col min="15365" max="15365" width="13.453125" style="206" customWidth="1"/>
    <col min="15366" max="15366" width="13.453125" style="206" bestFit="1" customWidth="1"/>
    <col min="15367" max="15367" width="14.54296875" style="206" customWidth="1"/>
    <col min="15368" max="15371" width="8.54296875" style="206" customWidth="1"/>
    <col min="15372" max="15372" width="16" style="206" customWidth="1"/>
    <col min="15373" max="15373" width="0" style="206" hidden="1" customWidth="1"/>
    <col min="15374" max="15374" width="15.453125" style="206" customWidth="1"/>
    <col min="15375" max="15375" width="14.453125" style="206" customWidth="1"/>
    <col min="15376" max="15614" width="5.453125" style="206"/>
    <col min="15615" max="15615" width="65.453125" style="206" bestFit="1" customWidth="1"/>
    <col min="15616" max="15616" width="12.453125" style="206" customWidth="1"/>
    <col min="15617" max="15617" width="11.54296875" style="206" bestFit="1" customWidth="1"/>
    <col min="15618" max="15618" width="12.54296875" style="206" bestFit="1" customWidth="1"/>
    <col min="15619" max="15619" width="13.453125" style="206" bestFit="1" customWidth="1"/>
    <col min="15620" max="15620" width="13.54296875" style="206" customWidth="1"/>
    <col min="15621" max="15621" width="13.453125" style="206" customWidth="1"/>
    <col min="15622" max="15622" width="13.453125" style="206" bestFit="1" customWidth="1"/>
    <col min="15623" max="15623" width="14.54296875" style="206" customWidth="1"/>
    <col min="15624" max="15627" width="8.54296875" style="206" customWidth="1"/>
    <col min="15628" max="15628" width="16" style="206" customWidth="1"/>
    <col min="15629" max="15629" width="0" style="206" hidden="1" customWidth="1"/>
    <col min="15630" max="15630" width="15.453125" style="206" customWidth="1"/>
    <col min="15631" max="15631" width="14.453125" style="206" customWidth="1"/>
    <col min="15632" max="15870" width="5.453125" style="206"/>
    <col min="15871" max="15871" width="65.453125" style="206" bestFit="1" customWidth="1"/>
    <col min="15872" max="15872" width="12.453125" style="206" customWidth="1"/>
    <col min="15873" max="15873" width="11.54296875" style="206" bestFit="1" customWidth="1"/>
    <col min="15874" max="15874" width="12.54296875" style="206" bestFit="1" customWidth="1"/>
    <col min="15875" max="15875" width="13.453125" style="206" bestFit="1" customWidth="1"/>
    <col min="15876" max="15876" width="13.54296875" style="206" customWidth="1"/>
    <col min="15877" max="15877" width="13.453125" style="206" customWidth="1"/>
    <col min="15878" max="15878" width="13.453125" style="206" bestFit="1" customWidth="1"/>
    <col min="15879" max="15879" width="14.54296875" style="206" customWidth="1"/>
    <col min="15880" max="15883" width="8.54296875" style="206" customWidth="1"/>
    <col min="15884" max="15884" width="16" style="206" customWidth="1"/>
    <col min="15885" max="15885" width="0" style="206" hidden="1" customWidth="1"/>
    <col min="15886" max="15886" width="15.453125" style="206" customWidth="1"/>
    <col min="15887" max="15887" width="14.453125" style="206" customWidth="1"/>
    <col min="15888" max="16126" width="5.453125" style="206"/>
    <col min="16127" max="16127" width="65.453125" style="206" bestFit="1" customWidth="1"/>
    <col min="16128" max="16128" width="12.453125" style="206" customWidth="1"/>
    <col min="16129" max="16129" width="11.54296875" style="206" bestFit="1" customWidth="1"/>
    <col min="16130" max="16130" width="12.54296875" style="206" bestFit="1" customWidth="1"/>
    <col min="16131" max="16131" width="13.453125" style="206" bestFit="1" customWidth="1"/>
    <col min="16132" max="16132" width="13.54296875" style="206" customWidth="1"/>
    <col min="16133" max="16133" width="13.453125" style="206" customWidth="1"/>
    <col min="16134" max="16134" width="13.453125" style="206" bestFit="1" customWidth="1"/>
    <col min="16135" max="16135" width="14.54296875" style="206" customWidth="1"/>
    <col min="16136" max="16139" width="8.54296875" style="206" customWidth="1"/>
    <col min="16140" max="16140" width="16" style="206" customWidth="1"/>
    <col min="16141" max="16141" width="0" style="206" hidden="1" customWidth="1"/>
    <col min="16142" max="16142" width="15.453125" style="206" customWidth="1"/>
    <col min="16143" max="16143" width="14.453125" style="206" customWidth="1"/>
    <col min="16144" max="16384" width="5.453125" style="206"/>
  </cols>
  <sheetData>
    <row r="1" spans="1:15" s="48" customFormat="1" ht="18" customHeight="1">
      <c r="A1" s="499" t="s">
        <v>152</v>
      </c>
      <c r="B1" s="826" t="s">
        <v>291</v>
      </c>
      <c r="C1" s="827"/>
      <c r="D1" s="827"/>
      <c r="E1" s="827"/>
      <c r="F1" s="827"/>
      <c r="G1" s="827"/>
      <c r="H1" s="827"/>
      <c r="I1" s="827"/>
      <c r="J1" s="827"/>
      <c r="K1" s="827"/>
      <c r="L1" s="827"/>
      <c r="M1" s="828"/>
      <c r="N1" s="829" t="s">
        <v>264</v>
      </c>
      <c r="O1" s="831" t="s">
        <v>292</v>
      </c>
    </row>
    <row r="2" spans="1:15" s="48" customFormat="1" ht="51" customHeight="1">
      <c r="A2" s="82"/>
      <c r="B2" s="209" t="s">
        <v>5</v>
      </c>
      <c r="C2" s="209" t="s">
        <v>6</v>
      </c>
      <c r="D2" s="209" t="s">
        <v>7</v>
      </c>
      <c r="E2" s="209" t="s">
        <v>8</v>
      </c>
      <c r="F2" s="209" t="s">
        <v>9</v>
      </c>
      <c r="G2" s="209" t="s">
        <v>10</v>
      </c>
      <c r="H2" s="160" t="s">
        <v>33</v>
      </c>
      <c r="I2" s="209" t="s">
        <v>34</v>
      </c>
      <c r="J2" s="209" t="s">
        <v>35</v>
      </c>
      <c r="K2" s="209" t="s">
        <v>36</v>
      </c>
      <c r="L2" s="209" t="s">
        <v>37</v>
      </c>
      <c r="M2" s="500" t="s">
        <v>38</v>
      </c>
      <c r="N2" s="830"/>
      <c r="O2" s="832"/>
    </row>
    <row r="3" spans="1:15" s="49" customFormat="1" ht="15.5">
      <c r="A3" s="501" t="s">
        <v>153</v>
      </c>
      <c r="B3" s="502"/>
      <c r="C3" s="503"/>
      <c r="D3" s="503"/>
      <c r="E3" s="503"/>
      <c r="F3" s="503"/>
      <c r="G3" s="503"/>
      <c r="H3" s="503"/>
      <c r="I3" s="503"/>
      <c r="J3" s="503"/>
      <c r="K3" s="503"/>
      <c r="L3" s="503"/>
      <c r="M3" s="503"/>
      <c r="N3" s="504"/>
      <c r="O3" s="505"/>
    </row>
    <row r="4" spans="1:15" s="48" customFormat="1">
      <c r="A4" s="60" t="s">
        <v>154</v>
      </c>
      <c r="B4" s="61">
        <v>0</v>
      </c>
      <c r="C4" s="61">
        <v>0</v>
      </c>
      <c r="D4" s="61">
        <v>0</v>
      </c>
      <c r="E4" s="61">
        <v>0</v>
      </c>
      <c r="F4" s="61">
        <v>0</v>
      </c>
      <c r="G4" s="61">
        <v>0</v>
      </c>
      <c r="H4" s="61">
        <v>0</v>
      </c>
      <c r="I4" s="61">
        <v>0</v>
      </c>
      <c r="J4" s="61">
        <v>0</v>
      </c>
      <c r="K4" s="61">
        <v>0</v>
      </c>
      <c r="L4" s="61">
        <v>0</v>
      </c>
      <c r="M4" s="61">
        <v>0</v>
      </c>
      <c r="N4" s="61">
        <f>SUM(B4:M4)</f>
        <v>0</v>
      </c>
      <c r="O4" s="208"/>
    </row>
    <row r="5" spans="1:15" s="48" customFormat="1">
      <c r="A5" s="60" t="s">
        <v>155</v>
      </c>
      <c r="B5" s="61">
        <v>0</v>
      </c>
      <c r="C5" s="61">
        <v>0</v>
      </c>
      <c r="D5" s="61">
        <v>0</v>
      </c>
      <c r="E5" s="61">
        <v>0</v>
      </c>
      <c r="F5" s="61">
        <v>0</v>
      </c>
      <c r="G5" s="61">
        <v>0</v>
      </c>
      <c r="H5" s="61">
        <v>0</v>
      </c>
      <c r="I5" s="61">
        <v>0</v>
      </c>
      <c r="J5" s="61">
        <v>0</v>
      </c>
      <c r="K5" s="61">
        <v>0</v>
      </c>
      <c r="L5" s="61">
        <v>0</v>
      </c>
      <c r="M5" s="61">
        <v>0</v>
      </c>
      <c r="N5" s="56">
        <f>SUM(B5:M5)</f>
        <v>0</v>
      </c>
      <c r="O5" s="208"/>
    </row>
    <row r="6" spans="1:15" s="48" customFormat="1" ht="15.5">
      <c r="A6" s="506" t="s">
        <v>156</v>
      </c>
      <c r="B6" s="507">
        <f t="shared" ref="B6:N6" si="0">SUM(B4:B5)</f>
        <v>0</v>
      </c>
      <c r="C6" s="507">
        <f t="shared" si="0"/>
        <v>0</v>
      </c>
      <c r="D6" s="507">
        <f t="shared" si="0"/>
        <v>0</v>
      </c>
      <c r="E6" s="507">
        <f t="shared" si="0"/>
        <v>0</v>
      </c>
      <c r="F6" s="507">
        <f t="shared" si="0"/>
        <v>0</v>
      </c>
      <c r="G6" s="507">
        <f t="shared" si="0"/>
        <v>0</v>
      </c>
      <c r="H6" s="507">
        <f t="shared" si="0"/>
        <v>0</v>
      </c>
      <c r="I6" s="507">
        <f t="shared" si="0"/>
        <v>0</v>
      </c>
      <c r="J6" s="507">
        <f t="shared" si="0"/>
        <v>0</v>
      </c>
      <c r="K6" s="507">
        <f t="shared" si="0"/>
        <v>0</v>
      </c>
      <c r="L6" s="507">
        <f t="shared" si="0"/>
        <v>0</v>
      </c>
      <c r="M6" s="507">
        <f t="shared" si="0"/>
        <v>0</v>
      </c>
      <c r="N6" s="507">
        <f t="shared" si="0"/>
        <v>0</v>
      </c>
      <c r="O6" s="508"/>
    </row>
    <row r="7" spans="1:15" s="48" customFormat="1" ht="8.25" customHeight="1">
      <c r="A7" s="62"/>
      <c r="B7" s="509"/>
      <c r="C7" s="50"/>
      <c r="D7" s="50"/>
      <c r="E7" s="50"/>
      <c r="F7" s="50"/>
      <c r="G7" s="50"/>
      <c r="H7" s="50"/>
      <c r="I7" s="50"/>
      <c r="J7" s="50"/>
      <c r="K7" s="50"/>
      <c r="L7" s="50"/>
      <c r="M7" s="50"/>
      <c r="N7" s="510"/>
      <c r="O7" s="208"/>
    </row>
    <row r="8" spans="1:15" s="48" customFormat="1" ht="17.5">
      <c r="A8" s="63" t="s">
        <v>157</v>
      </c>
      <c r="B8" s="83"/>
      <c r="C8" s="50"/>
      <c r="D8" s="50"/>
      <c r="E8" s="50"/>
      <c r="F8" s="50"/>
      <c r="G8" s="50"/>
      <c r="H8" s="50"/>
      <c r="I8" s="50"/>
      <c r="J8" s="50"/>
      <c r="K8" s="50"/>
      <c r="L8" s="49"/>
      <c r="M8" s="49"/>
      <c r="N8" s="510"/>
      <c r="O8" s="208"/>
    </row>
    <row r="9" spans="1:15" s="48" customFormat="1">
      <c r="A9" s="174" t="s">
        <v>158</v>
      </c>
      <c r="B9" s="51"/>
      <c r="C9" s="51"/>
      <c r="D9" s="51"/>
      <c r="E9" s="51"/>
      <c r="F9" s="51"/>
      <c r="G9" s="51"/>
      <c r="H9" s="51"/>
      <c r="I9" s="51"/>
      <c r="J9" s="51"/>
      <c r="K9" s="51"/>
      <c r="L9" s="51"/>
      <c r="M9" s="51"/>
      <c r="N9" s="511"/>
      <c r="O9" s="140"/>
    </row>
    <row r="10" spans="1:15" s="48" customFormat="1">
      <c r="A10" s="64"/>
      <c r="B10" s="509"/>
      <c r="C10" s="49"/>
      <c r="D10" s="49"/>
      <c r="E10" s="49"/>
      <c r="F10" s="49"/>
      <c r="G10" s="49"/>
      <c r="H10" s="49"/>
      <c r="I10" s="49"/>
      <c r="J10" s="49"/>
      <c r="K10" s="49"/>
      <c r="L10" s="49"/>
      <c r="M10" s="49"/>
      <c r="N10" s="510"/>
      <c r="O10" s="208"/>
    </row>
    <row r="11" spans="1:15" s="48" customFormat="1">
      <c r="A11" s="65" t="s">
        <v>293</v>
      </c>
      <c r="B11" s="83"/>
      <c r="C11" s="52"/>
      <c r="D11" s="52"/>
      <c r="E11" s="52"/>
      <c r="F11" s="52"/>
      <c r="G11" s="52"/>
      <c r="H11" s="52"/>
      <c r="I11" s="52"/>
      <c r="J11" s="52"/>
      <c r="K11" s="52"/>
      <c r="L11" s="74"/>
      <c r="M11" s="74"/>
      <c r="N11" s="512"/>
      <c r="O11" s="211"/>
    </row>
    <row r="12" spans="1:15" s="48" customFormat="1">
      <c r="A12" s="60" t="s">
        <v>159</v>
      </c>
      <c r="B12" s="498" t="s">
        <v>18</v>
      </c>
      <c r="C12" s="498" t="s">
        <v>18</v>
      </c>
      <c r="D12" s="498" t="s">
        <v>18</v>
      </c>
      <c r="E12" s="498" t="s">
        <v>18</v>
      </c>
      <c r="F12" s="498" t="s">
        <v>18</v>
      </c>
      <c r="G12" s="498" t="s">
        <v>18</v>
      </c>
      <c r="H12" s="498" t="s">
        <v>18</v>
      </c>
      <c r="I12" s="498" t="s">
        <v>18</v>
      </c>
      <c r="J12" s="498" t="s">
        <v>18</v>
      </c>
      <c r="K12" s="498" t="s">
        <v>18</v>
      </c>
      <c r="L12" s="498" t="s">
        <v>18</v>
      </c>
      <c r="M12" s="498" t="s">
        <v>18</v>
      </c>
      <c r="N12" s="513" t="s">
        <v>18</v>
      </c>
      <c r="O12" s="508"/>
    </row>
    <row r="13" spans="1:15" s="48" customFormat="1">
      <c r="A13" s="60" t="s">
        <v>160</v>
      </c>
      <c r="B13" s="61">
        <v>0</v>
      </c>
      <c r="C13" s="61"/>
      <c r="D13" s="92"/>
      <c r="E13" s="92"/>
      <c r="F13" s="56"/>
      <c r="G13" s="56"/>
      <c r="H13" s="56"/>
      <c r="I13" s="56"/>
      <c r="J13" s="61"/>
      <c r="K13" s="61"/>
      <c r="L13" s="61"/>
      <c r="M13" s="61"/>
      <c r="N13" s="61">
        <f t="shared" ref="N13" si="1">SUM(B13:M13)</f>
        <v>0</v>
      </c>
      <c r="O13" s="833" t="s">
        <v>2</v>
      </c>
    </row>
    <row r="14" spans="1:15" s="48" customFormat="1">
      <c r="A14" s="66" t="s">
        <v>161</v>
      </c>
      <c r="B14" s="498" t="s">
        <v>18</v>
      </c>
      <c r="C14" s="498" t="s">
        <v>18</v>
      </c>
      <c r="D14" s="498" t="s">
        <v>18</v>
      </c>
      <c r="E14" s="498" t="s">
        <v>18</v>
      </c>
      <c r="F14" s="498" t="s">
        <v>18</v>
      </c>
      <c r="G14" s="498" t="s">
        <v>18</v>
      </c>
      <c r="H14" s="498" t="s">
        <v>18</v>
      </c>
      <c r="I14" s="498" t="s">
        <v>18</v>
      </c>
      <c r="J14" s="498" t="s">
        <v>18</v>
      </c>
      <c r="K14" s="498" t="s">
        <v>18</v>
      </c>
      <c r="L14" s="498" t="s">
        <v>18</v>
      </c>
      <c r="M14" s="498" t="s">
        <v>18</v>
      </c>
      <c r="N14" s="513" t="s">
        <v>18</v>
      </c>
      <c r="O14" s="834"/>
    </row>
    <row r="15" spans="1:15" s="48" customFormat="1">
      <c r="A15" s="66" t="s">
        <v>162</v>
      </c>
      <c r="B15" s="56">
        <v>0</v>
      </c>
      <c r="C15" s="56"/>
      <c r="D15" s="56"/>
      <c r="E15" s="56"/>
      <c r="F15" s="56"/>
      <c r="G15" s="56"/>
      <c r="H15" s="56"/>
      <c r="I15" s="56"/>
      <c r="J15" s="56"/>
      <c r="K15" s="56"/>
      <c r="L15" s="56"/>
      <c r="M15" s="56"/>
      <c r="N15" s="56">
        <f>SUM(B15:M15)</f>
        <v>0</v>
      </c>
      <c r="O15" s="834"/>
    </row>
    <row r="16" spans="1:15" s="48" customFormat="1">
      <c r="A16" s="66" t="s">
        <v>163</v>
      </c>
      <c r="B16" s="498" t="s">
        <v>18</v>
      </c>
      <c r="C16" s="498" t="s">
        <v>18</v>
      </c>
      <c r="D16" s="498" t="s">
        <v>18</v>
      </c>
      <c r="E16" s="498" t="s">
        <v>18</v>
      </c>
      <c r="F16" s="498" t="s">
        <v>18</v>
      </c>
      <c r="G16" s="498" t="s">
        <v>18</v>
      </c>
      <c r="H16" s="498" t="s">
        <v>18</v>
      </c>
      <c r="I16" s="498" t="s">
        <v>18</v>
      </c>
      <c r="J16" s="498" t="s">
        <v>18</v>
      </c>
      <c r="K16" s="498" t="s">
        <v>18</v>
      </c>
      <c r="L16" s="498" t="s">
        <v>18</v>
      </c>
      <c r="M16" s="498" t="s">
        <v>18</v>
      </c>
      <c r="N16" s="513" t="s">
        <v>18</v>
      </c>
      <c r="O16" s="834"/>
    </row>
    <row r="17" spans="1:15" s="48" customFormat="1">
      <c r="A17" s="66" t="s">
        <v>129</v>
      </c>
      <c r="B17" s="56">
        <v>9895.6959999999999</v>
      </c>
      <c r="C17" s="56"/>
      <c r="D17" s="56"/>
      <c r="E17" s="56"/>
      <c r="F17" s="56"/>
      <c r="G17" s="56"/>
      <c r="H17" s="56"/>
      <c r="I17" s="56"/>
      <c r="J17" s="56"/>
      <c r="K17" s="56"/>
      <c r="L17" s="56"/>
      <c r="M17" s="56"/>
      <c r="N17" s="56">
        <f>SUM(B17:M17)</f>
        <v>9895.6959999999999</v>
      </c>
      <c r="O17" s="834"/>
    </row>
    <row r="18" spans="1:15" s="48" customFormat="1">
      <c r="A18" s="66" t="s">
        <v>164</v>
      </c>
      <c r="B18" s="498" t="s">
        <v>18</v>
      </c>
      <c r="C18" s="498" t="s">
        <v>18</v>
      </c>
      <c r="D18" s="498" t="s">
        <v>18</v>
      </c>
      <c r="E18" s="498" t="s">
        <v>18</v>
      </c>
      <c r="F18" s="498" t="s">
        <v>18</v>
      </c>
      <c r="G18" s="498" t="s">
        <v>18</v>
      </c>
      <c r="H18" s="498" t="s">
        <v>18</v>
      </c>
      <c r="I18" s="498" t="s">
        <v>18</v>
      </c>
      <c r="J18" s="498" t="s">
        <v>18</v>
      </c>
      <c r="K18" s="498" t="s">
        <v>18</v>
      </c>
      <c r="L18" s="498" t="s">
        <v>18</v>
      </c>
      <c r="M18" s="498" t="s">
        <v>18</v>
      </c>
      <c r="N18" s="513" t="s">
        <v>18</v>
      </c>
      <c r="O18" s="834"/>
    </row>
    <row r="19" spans="1:15" s="48" customFormat="1">
      <c r="A19" s="66" t="s">
        <v>165</v>
      </c>
      <c r="B19" s="498" t="s">
        <v>18</v>
      </c>
      <c r="C19" s="498" t="s">
        <v>18</v>
      </c>
      <c r="D19" s="498" t="s">
        <v>18</v>
      </c>
      <c r="E19" s="498" t="s">
        <v>18</v>
      </c>
      <c r="F19" s="498" t="s">
        <v>18</v>
      </c>
      <c r="G19" s="498" t="s">
        <v>18</v>
      </c>
      <c r="H19" s="498" t="s">
        <v>18</v>
      </c>
      <c r="I19" s="498" t="s">
        <v>18</v>
      </c>
      <c r="J19" s="498" t="s">
        <v>18</v>
      </c>
      <c r="K19" s="498" t="s">
        <v>18</v>
      </c>
      <c r="L19" s="498" t="s">
        <v>18</v>
      </c>
      <c r="M19" s="498" t="s">
        <v>18</v>
      </c>
      <c r="N19" s="513" t="s">
        <v>18</v>
      </c>
      <c r="O19" s="834"/>
    </row>
    <row r="20" spans="1:15" s="48" customFormat="1">
      <c r="A20" s="66" t="s">
        <v>166</v>
      </c>
      <c r="B20" s="56">
        <v>8843.5439999999981</v>
      </c>
      <c r="C20" s="56"/>
      <c r="D20" s="56"/>
      <c r="E20" s="56"/>
      <c r="F20" s="56"/>
      <c r="G20" s="56"/>
      <c r="H20" s="56"/>
      <c r="I20" s="56"/>
      <c r="J20" s="56"/>
      <c r="K20" s="56"/>
      <c r="L20" s="56"/>
      <c r="M20" s="56"/>
      <c r="N20" s="56">
        <f t="shared" ref="N20" si="2">SUM(B20:M20)</f>
        <v>8843.5439999999981</v>
      </c>
      <c r="O20" s="834"/>
    </row>
    <row r="21" spans="1:15" s="84" customFormat="1">
      <c r="A21" s="60" t="s">
        <v>167</v>
      </c>
      <c r="B21" s="498" t="s">
        <v>18</v>
      </c>
      <c r="C21" s="498" t="s">
        <v>18</v>
      </c>
      <c r="D21" s="498" t="s">
        <v>18</v>
      </c>
      <c r="E21" s="498" t="s">
        <v>18</v>
      </c>
      <c r="F21" s="498" t="s">
        <v>18</v>
      </c>
      <c r="G21" s="498" t="s">
        <v>18</v>
      </c>
      <c r="H21" s="498" t="s">
        <v>18</v>
      </c>
      <c r="I21" s="498" t="s">
        <v>18</v>
      </c>
      <c r="J21" s="498" t="s">
        <v>18</v>
      </c>
      <c r="K21" s="498" t="s">
        <v>18</v>
      </c>
      <c r="L21" s="498" t="s">
        <v>18</v>
      </c>
      <c r="M21" s="498" t="s">
        <v>18</v>
      </c>
      <c r="N21" s="513" t="s">
        <v>18</v>
      </c>
      <c r="O21" s="834"/>
    </row>
    <row r="22" spans="1:15" s="48" customFormat="1">
      <c r="A22" s="60" t="s">
        <v>168</v>
      </c>
      <c r="B22" s="56">
        <v>14739.239999999998</v>
      </c>
      <c r="C22" s="61"/>
      <c r="D22" s="61"/>
      <c r="E22" s="61"/>
      <c r="F22" s="92"/>
      <c r="G22" s="61"/>
      <c r="H22" s="61"/>
      <c r="I22" s="61"/>
      <c r="J22" s="61"/>
      <c r="K22" s="61"/>
      <c r="L22" s="61"/>
      <c r="M22" s="61"/>
      <c r="N22" s="56">
        <f>SUM(B22:M22)</f>
        <v>14739.239999999998</v>
      </c>
      <c r="O22" s="834"/>
    </row>
    <row r="23" spans="1:15" s="49" customFormat="1">
      <c r="A23" s="54"/>
      <c r="B23" s="514"/>
      <c r="C23" s="514"/>
      <c r="D23" s="514"/>
      <c r="E23" s="514"/>
      <c r="F23" s="514"/>
      <c r="G23" s="514"/>
      <c r="H23" s="207"/>
      <c r="I23" s="207"/>
      <c r="J23" s="112"/>
      <c r="K23" s="207"/>
      <c r="L23" s="207"/>
      <c r="M23" s="207"/>
      <c r="N23" s="515"/>
      <c r="O23" s="834"/>
    </row>
    <row r="24" spans="1:15" s="48" customFormat="1">
      <c r="A24" s="54" t="s">
        <v>169</v>
      </c>
      <c r="B24" s="204"/>
      <c r="C24" s="204"/>
      <c r="D24" s="204"/>
      <c r="E24" s="204"/>
      <c r="F24" s="204"/>
      <c r="G24" s="204"/>
      <c r="H24" s="204"/>
      <c r="I24" s="204"/>
      <c r="J24" s="204"/>
      <c r="K24" s="204"/>
      <c r="L24" s="204"/>
      <c r="M24" s="204"/>
      <c r="N24" s="510"/>
      <c r="O24" s="834"/>
    </row>
    <row r="25" spans="1:15" s="48" customFormat="1">
      <c r="A25" s="65" t="s">
        <v>142</v>
      </c>
      <c r="B25" s="139">
        <f t="shared" ref="B25:L25" si="3">SUM(B26:B30)</f>
        <v>30560.739999999998</v>
      </c>
      <c r="C25" s="139">
        <f t="shared" si="3"/>
        <v>0</v>
      </c>
      <c r="D25" s="139">
        <f t="shared" si="3"/>
        <v>0</v>
      </c>
      <c r="E25" s="139">
        <f t="shared" si="3"/>
        <v>0</v>
      </c>
      <c r="F25" s="139">
        <f t="shared" si="3"/>
        <v>0</v>
      </c>
      <c r="G25" s="139">
        <f t="shared" si="3"/>
        <v>0</v>
      </c>
      <c r="H25" s="139">
        <f t="shared" si="3"/>
        <v>0</v>
      </c>
      <c r="I25" s="139">
        <f t="shared" si="3"/>
        <v>0</v>
      </c>
      <c r="J25" s="139">
        <f t="shared" si="3"/>
        <v>0</v>
      </c>
      <c r="K25" s="139">
        <f t="shared" si="3"/>
        <v>0</v>
      </c>
      <c r="L25" s="139">
        <f t="shared" si="3"/>
        <v>0</v>
      </c>
      <c r="M25" s="139"/>
      <c r="N25" s="139">
        <f>SUM(B25:M25)</f>
        <v>30560.739999999998</v>
      </c>
      <c r="O25" s="834"/>
    </row>
    <row r="26" spans="1:15" s="48" customFormat="1">
      <c r="A26" s="60" t="s">
        <v>170</v>
      </c>
      <c r="B26" s="70"/>
      <c r="C26" s="70"/>
      <c r="D26" s="70"/>
      <c r="E26" s="70"/>
      <c r="F26" s="70"/>
      <c r="G26" s="70"/>
      <c r="H26" s="70"/>
      <c r="I26" s="71"/>
      <c r="J26" s="71"/>
      <c r="K26" s="71"/>
      <c r="L26" s="71"/>
      <c r="M26" s="71"/>
      <c r="N26" s="70">
        <f t="shared" ref="N26:N30" si="4">SUM(B26:M26)</f>
        <v>0</v>
      </c>
      <c r="O26" s="834"/>
    </row>
    <row r="27" spans="1:15" s="48" customFormat="1">
      <c r="A27" s="60" t="s">
        <v>171</v>
      </c>
      <c r="B27" s="70">
        <v>10000</v>
      </c>
      <c r="C27" s="70"/>
      <c r="D27" s="70"/>
      <c r="E27" s="70"/>
      <c r="F27" s="70"/>
      <c r="G27" s="70"/>
      <c r="H27" s="70"/>
      <c r="I27" s="71"/>
      <c r="J27" s="71"/>
      <c r="K27" s="71"/>
      <c r="L27" s="71"/>
      <c r="M27" s="71"/>
      <c r="N27" s="70">
        <f t="shared" si="4"/>
        <v>10000</v>
      </c>
      <c r="O27" s="834"/>
    </row>
    <row r="28" spans="1:15" s="48" customFormat="1">
      <c r="A28" s="60" t="s">
        <v>172</v>
      </c>
      <c r="B28" s="70">
        <v>20560.739999999998</v>
      </c>
      <c r="C28" s="72"/>
      <c r="D28" s="72"/>
      <c r="E28" s="72"/>
      <c r="F28" s="72"/>
      <c r="G28" s="72"/>
      <c r="H28" s="72"/>
      <c r="I28" s="73"/>
      <c r="J28" s="73"/>
      <c r="K28" s="73"/>
      <c r="L28" s="71"/>
      <c r="M28" s="71"/>
      <c r="N28" s="70">
        <f t="shared" si="4"/>
        <v>20560.739999999998</v>
      </c>
      <c r="O28" s="834"/>
    </row>
    <row r="29" spans="1:15" s="48" customFormat="1">
      <c r="A29" s="60" t="s">
        <v>173</v>
      </c>
      <c r="B29" s="70"/>
      <c r="C29" s="72"/>
      <c r="D29" s="72"/>
      <c r="E29" s="72"/>
      <c r="F29" s="72"/>
      <c r="G29" s="72"/>
      <c r="H29" s="72"/>
      <c r="I29" s="72"/>
      <c r="J29" s="72"/>
      <c r="K29" s="72"/>
      <c r="L29" s="71"/>
      <c r="M29" s="71"/>
      <c r="N29" s="70">
        <f t="shared" si="4"/>
        <v>0</v>
      </c>
      <c r="O29" s="834"/>
    </row>
    <row r="30" spans="1:15" s="48" customFormat="1">
      <c r="A30" s="60" t="s">
        <v>174</v>
      </c>
      <c r="B30" s="70"/>
      <c r="C30" s="57"/>
      <c r="D30" s="72"/>
      <c r="E30" s="72"/>
      <c r="F30" s="72"/>
      <c r="G30" s="72"/>
      <c r="H30" s="72"/>
      <c r="I30" s="73"/>
      <c r="J30" s="73"/>
      <c r="K30" s="73"/>
      <c r="L30" s="71"/>
      <c r="M30" s="71"/>
      <c r="N30" s="70">
        <f t="shared" si="4"/>
        <v>0</v>
      </c>
      <c r="O30" s="834"/>
    </row>
    <row r="31" spans="1:15" s="48" customFormat="1" hidden="1" outlineLevel="1">
      <c r="A31" s="67" t="s">
        <v>175</v>
      </c>
      <c r="B31" s="835" t="s">
        <v>18</v>
      </c>
      <c r="C31" s="835"/>
      <c r="D31" s="835"/>
      <c r="E31" s="835"/>
      <c r="F31" s="835"/>
      <c r="G31" s="835"/>
      <c r="H31" s="835"/>
      <c r="I31" s="835"/>
      <c r="J31" s="835"/>
      <c r="K31" s="835"/>
      <c r="L31" s="835"/>
      <c r="M31" s="835"/>
      <c r="N31" s="835"/>
      <c r="O31" s="836"/>
    </row>
    <row r="32" spans="1:15" s="48" customFormat="1" hidden="1" outlineLevel="1">
      <c r="A32" s="60" t="s">
        <v>170</v>
      </c>
      <c r="B32" s="81"/>
      <c r="C32" s="205"/>
      <c r="D32" s="205"/>
      <c r="E32" s="205"/>
      <c r="F32" s="205"/>
      <c r="G32" s="205"/>
      <c r="H32" s="205"/>
      <c r="I32" s="205"/>
      <c r="J32" s="205"/>
      <c r="K32" s="205"/>
      <c r="L32" s="205"/>
      <c r="M32" s="205"/>
      <c r="N32" s="205"/>
      <c r="O32" s="68"/>
    </row>
    <row r="33" spans="1:15" s="48" customFormat="1" hidden="1" outlineLevel="1">
      <c r="A33" s="60" t="s">
        <v>171</v>
      </c>
      <c r="B33" s="81"/>
      <c r="C33" s="205"/>
      <c r="D33" s="205"/>
      <c r="E33" s="205"/>
      <c r="F33" s="205"/>
      <c r="G33" s="205"/>
      <c r="H33" s="205"/>
      <c r="I33" s="205"/>
      <c r="J33" s="205"/>
      <c r="K33" s="205"/>
      <c r="L33" s="205"/>
      <c r="M33" s="205"/>
      <c r="N33" s="205"/>
      <c r="O33" s="68"/>
    </row>
    <row r="34" spans="1:15" s="48" customFormat="1" hidden="1" outlineLevel="1">
      <c r="A34" s="60" t="s">
        <v>176</v>
      </c>
      <c r="B34" s="81"/>
      <c r="C34" s="205"/>
      <c r="D34" s="205"/>
      <c r="E34" s="205"/>
      <c r="F34" s="205"/>
      <c r="G34" s="205"/>
      <c r="H34" s="205"/>
      <c r="I34" s="205"/>
      <c r="J34" s="205"/>
      <c r="K34" s="205"/>
      <c r="L34" s="205"/>
      <c r="M34" s="205"/>
      <c r="N34" s="205"/>
      <c r="O34" s="68"/>
    </row>
    <row r="35" spans="1:15" s="48" customFormat="1" hidden="1" outlineLevel="1">
      <c r="A35" s="60" t="s">
        <v>173</v>
      </c>
      <c r="B35" s="81"/>
      <c r="C35" s="205"/>
      <c r="D35" s="205"/>
      <c r="E35" s="205"/>
      <c r="F35" s="205"/>
      <c r="G35" s="205"/>
      <c r="H35" s="205"/>
      <c r="I35" s="205"/>
      <c r="J35" s="205"/>
      <c r="K35" s="205"/>
      <c r="L35" s="205"/>
      <c r="M35" s="205"/>
      <c r="N35" s="205"/>
      <c r="O35" s="68"/>
    </row>
    <row r="36" spans="1:15" s="48" customFormat="1" hidden="1" outlineLevel="1">
      <c r="A36" s="60" t="s">
        <v>174</v>
      </c>
      <c r="B36" s="81"/>
      <c r="C36" s="205"/>
      <c r="D36" s="205"/>
      <c r="E36" s="205"/>
      <c r="F36" s="205"/>
      <c r="G36" s="205"/>
      <c r="H36" s="205"/>
      <c r="I36" s="205"/>
      <c r="J36" s="205"/>
      <c r="K36" s="205"/>
      <c r="L36" s="205"/>
      <c r="M36" s="205"/>
      <c r="N36" s="205"/>
      <c r="O36" s="68"/>
    </row>
    <row r="37" spans="1:15" s="48" customFormat="1" hidden="1" outlineLevel="1">
      <c r="A37" s="67" t="s">
        <v>177</v>
      </c>
      <c r="B37" s="835" t="s">
        <v>18</v>
      </c>
      <c r="C37" s="835"/>
      <c r="D37" s="835"/>
      <c r="E37" s="835"/>
      <c r="F37" s="835"/>
      <c r="G37" s="835"/>
      <c r="H37" s="835"/>
      <c r="I37" s="835"/>
      <c r="J37" s="835"/>
      <c r="K37" s="835"/>
      <c r="L37" s="835"/>
      <c r="M37" s="835"/>
      <c r="N37" s="835"/>
      <c r="O37" s="836"/>
    </row>
    <row r="38" spans="1:15" s="48" customFormat="1" hidden="1" outlineLevel="1">
      <c r="A38" s="60" t="s">
        <v>170</v>
      </c>
      <c r="B38" s="81"/>
      <c r="C38" s="205"/>
      <c r="D38" s="205"/>
      <c r="E38" s="205"/>
      <c r="F38" s="205"/>
      <c r="G38" s="205"/>
      <c r="H38" s="205"/>
      <c r="I38" s="205"/>
      <c r="J38" s="205"/>
      <c r="K38" s="205"/>
      <c r="L38" s="205"/>
      <c r="M38" s="205"/>
      <c r="N38" s="205"/>
      <c r="O38" s="68"/>
    </row>
    <row r="39" spans="1:15" s="48" customFormat="1" hidden="1" outlineLevel="1">
      <c r="A39" s="60" t="s">
        <v>171</v>
      </c>
      <c r="B39" s="81"/>
      <c r="C39" s="205"/>
      <c r="D39" s="205"/>
      <c r="E39" s="205"/>
      <c r="F39" s="205"/>
      <c r="G39" s="205"/>
      <c r="H39" s="205"/>
      <c r="I39" s="205"/>
      <c r="J39" s="205"/>
      <c r="K39" s="205"/>
      <c r="L39" s="205"/>
      <c r="M39" s="205"/>
      <c r="N39" s="205"/>
      <c r="O39" s="68"/>
    </row>
    <row r="40" spans="1:15" s="48" customFormat="1" hidden="1" outlineLevel="1">
      <c r="A40" s="60" t="s">
        <v>176</v>
      </c>
      <c r="B40" s="81"/>
      <c r="C40" s="205"/>
      <c r="D40" s="205"/>
      <c r="E40" s="205"/>
      <c r="F40" s="205"/>
      <c r="G40" s="205"/>
      <c r="H40" s="205"/>
      <c r="I40" s="205"/>
      <c r="J40" s="205"/>
      <c r="K40" s="204"/>
      <c r="L40" s="205"/>
      <c r="M40" s="205"/>
      <c r="N40" s="205"/>
      <c r="O40" s="68"/>
    </row>
    <row r="41" spans="1:15" s="48" customFormat="1" hidden="1" outlineLevel="1">
      <c r="A41" s="60" t="s">
        <v>173</v>
      </c>
      <c r="B41" s="81"/>
      <c r="C41" s="205"/>
      <c r="D41" s="205"/>
      <c r="E41" s="205"/>
      <c r="F41" s="205"/>
      <c r="G41" s="205"/>
      <c r="H41" s="205"/>
      <c r="I41" s="205"/>
      <c r="J41" s="205"/>
      <c r="K41" s="205"/>
      <c r="L41" s="205"/>
      <c r="M41" s="205"/>
      <c r="N41" s="205"/>
      <c r="O41" s="68"/>
    </row>
    <row r="42" spans="1:15" s="48" customFormat="1" hidden="1" outlineLevel="1">
      <c r="A42" s="60" t="s">
        <v>174</v>
      </c>
      <c r="B42" s="81"/>
      <c r="C42" s="205"/>
      <c r="D42" s="205"/>
      <c r="E42" s="205"/>
      <c r="F42" s="205"/>
      <c r="G42" s="205"/>
      <c r="H42" s="205"/>
      <c r="I42" s="205"/>
      <c r="J42" s="205"/>
      <c r="K42" s="205"/>
      <c r="L42" s="205"/>
      <c r="M42" s="205"/>
      <c r="N42" s="205"/>
      <c r="O42" s="68"/>
    </row>
    <row r="43" spans="1:15" s="49" customFormat="1" ht="15.5" collapsed="1">
      <c r="A43" s="516" t="s">
        <v>178</v>
      </c>
      <c r="B43" s="517">
        <f>B22+B15+B17+B20+B25</f>
        <v>64039.219999999994</v>
      </c>
      <c r="C43" s="517">
        <f t="shared" ref="C43:N43" si="5">C22+C15+C17+C20+C25</f>
        <v>0</v>
      </c>
      <c r="D43" s="517">
        <f t="shared" si="5"/>
        <v>0</v>
      </c>
      <c r="E43" s="517">
        <f t="shared" si="5"/>
        <v>0</v>
      </c>
      <c r="F43" s="517">
        <f t="shared" si="5"/>
        <v>0</v>
      </c>
      <c r="G43" s="517">
        <f t="shared" si="5"/>
        <v>0</v>
      </c>
      <c r="H43" s="517">
        <f t="shared" si="5"/>
        <v>0</v>
      </c>
      <c r="I43" s="517">
        <f t="shared" si="5"/>
        <v>0</v>
      </c>
      <c r="J43" s="517">
        <f t="shared" si="5"/>
        <v>0</v>
      </c>
      <c r="K43" s="517">
        <f t="shared" si="5"/>
        <v>0</v>
      </c>
      <c r="L43" s="517">
        <f t="shared" si="5"/>
        <v>0</v>
      </c>
      <c r="M43" s="517">
        <f t="shared" si="5"/>
        <v>0</v>
      </c>
      <c r="N43" s="517">
        <f t="shared" si="5"/>
        <v>64039.219999999994</v>
      </c>
      <c r="O43" s="518"/>
    </row>
    <row r="44" spans="1:15" ht="7.5" customHeight="1">
      <c r="A44" s="210"/>
      <c r="B44" s="204"/>
      <c r="C44" s="204"/>
      <c r="D44" s="204"/>
      <c r="E44" s="204"/>
      <c r="F44" s="204"/>
      <c r="G44" s="204"/>
      <c r="H44" s="204"/>
      <c r="I44" s="204"/>
      <c r="J44" s="204"/>
      <c r="K44" s="204"/>
      <c r="L44" s="204"/>
      <c r="M44" s="204"/>
      <c r="N44" s="204"/>
      <c r="O44" s="519"/>
    </row>
    <row r="45" spans="1:15" ht="15.5">
      <c r="A45" s="69" t="s">
        <v>179</v>
      </c>
      <c r="B45" s="53"/>
      <c r="C45" s="53"/>
      <c r="D45" s="53"/>
      <c r="E45" s="53"/>
      <c r="F45" s="53"/>
      <c r="G45" s="53"/>
      <c r="H45" s="53"/>
      <c r="I45" s="53"/>
      <c r="J45" s="53"/>
      <c r="K45" s="53"/>
      <c r="L45" s="53"/>
      <c r="M45" s="53"/>
      <c r="N45" s="53"/>
      <c r="O45" s="208"/>
    </row>
    <row r="46" spans="1:15">
      <c r="A46" s="66" t="s">
        <v>170</v>
      </c>
      <c r="B46" s="56"/>
      <c r="C46" s="56"/>
      <c r="D46" s="56"/>
      <c r="E46" s="56"/>
      <c r="F46" s="56"/>
      <c r="G46" s="56"/>
      <c r="H46" s="56"/>
      <c r="I46" s="56"/>
      <c r="J46" s="56"/>
      <c r="K46" s="56"/>
      <c r="L46" s="59"/>
      <c r="M46" s="59"/>
      <c r="N46" s="56">
        <f t="shared" ref="N46:N50" si="6">SUM(B46:M46)</f>
        <v>0</v>
      </c>
      <c r="O46" s="208"/>
    </row>
    <row r="47" spans="1:15">
      <c r="A47" s="60" t="s">
        <v>171</v>
      </c>
      <c r="B47" s="56">
        <v>14000</v>
      </c>
      <c r="C47" s="56"/>
      <c r="D47" s="56"/>
      <c r="E47" s="520"/>
      <c r="F47" s="56"/>
      <c r="G47" s="56"/>
      <c r="H47" s="56"/>
      <c r="I47" s="59"/>
      <c r="J47" s="59"/>
      <c r="K47" s="59"/>
      <c r="L47" s="59"/>
      <c r="M47" s="59"/>
      <c r="N47" s="56">
        <f t="shared" si="6"/>
        <v>14000</v>
      </c>
      <c r="O47" s="208"/>
    </row>
    <row r="48" spans="1:15" s="48" customFormat="1">
      <c r="A48" s="60" t="s">
        <v>176</v>
      </c>
      <c r="B48" s="57">
        <v>50039.219999999994</v>
      </c>
      <c r="C48" s="57"/>
      <c r="D48" s="57"/>
      <c r="E48" s="520"/>
      <c r="F48" s="57"/>
      <c r="G48" s="57"/>
      <c r="H48" s="57"/>
      <c r="I48" s="58"/>
      <c r="J48" s="58"/>
      <c r="K48" s="58"/>
      <c r="L48" s="59"/>
      <c r="M48" s="59"/>
      <c r="N48" s="56">
        <f t="shared" si="6"/>
        <v>50039.219999999994</v>
      </c>
      <c r="O48" s="141"/>
    </row>
    <row r="49" spans="1:15" s="48" customFormat="1">
      <c r="A49" s="60" t="s">
        <v>173</v>
      </c>
      <c r="B49" s="56"/>
      <c r="C49" s="57"/>
      <c r="D49" s="57"/>
      <c r="E49" s="520"/>
      <c r="F49" s="57"/>
      <c r="G49" s="57"/>
      <c r="H49" s="57"/>
      <c r="I49" s="57"/>
      <c r="J49" s="57"/>
      <c r="K49" s="57"/>
      <c r="L49" s="57"/>
      <c r="M49" s="57"/>
      <c r="N49" s="56">
        <f t="shared" si="6"/>
        <v>0</v>
      </c>
      <c r="O49" s="141"/>
    </row>
    <row r="50" spans="1:15" s="48" customFormat="1">
      <c r="A50" s="60" t="s">
        <v>174</v>
      </c>
      <c r="B50" s="56"/>
      <c r="C50" s="57"/>
      <c r="D50" s="57"/>
      <c r="E50" s="520"/>
      <c r="F50" s="57"/>
      <c r="G50" s="57"/>
      <c r="H50" s="57"/>
      <c r="I50" s="58"/>
      <c r="J50" s="58"/>
      <c r="K50" s="58"/>
      <c r="L50" s="59"/>
      <c r="M50" s="59"/>
      <c r="N50" s="56">
        <f t="shared" si="6"/>
        <v>0</v>
      </c>
      <c r="O50" s="141"/>
    </row>
    <row r="51" spans="1:15" s="48" customFormat="1" ht="15.5">
      <c r="A51" s="506" t="s">
        <v>180</v>
      </c>
      <c r="B51" s="521">
        <f>SUM(B46:B50)</f>
        <v>64039.219999999994</v>
      </c>
      <c r="C51" s="521">
        <f t="shared" ref="C51:M51" si="7">SUM(C46:C50)</f>
        <v>0</v>
      </c>
      <c r="D51" s="521">
        <f t="shared" si="7"/>
        <v>0</v>
      </c>
      <c r="E51" s="521">
        <f t="shared" si="7"/>
        <v>0</v>
      </c>
      <c r="F51" s="521">
        <f t="shared" si="7"/>
        <v>0</v>
      </c>
      <c r="G51" s="521">
        <f t="shared" si="7"/>
        <v>0</v>
      </c>
      <c r="H51" s="521">
        <f t="shared" si="7"/>
        <v>0</v>
      </c>
      <c r="I51" s="521">
        <f t="shared" si="7"/>
        <v>0</v>
      </c>
      <c r="J51" s="521">
        <f t="shared" si="7"/>
        <v>0</v>
      </c>
      <c r="K51" s="521">
        <f t="shared" si="7"/>
        <v>0</v>
      </c>
      <c r="L51" s="521">
        <f t="shared" si="7"/>
        <v>0</v>
      </c>
      <c r="M51" s="521">
        <f t="shared" si="7"/>
        <v>0</v>
      </c>
      <c r="N51" s="521">
        <f>SUM(N46:N50)</f>
        <v>64039.219999999994</v>
      </c>
      <c r="O51" s="522"/>
    </row>
    <row r="52" spans="1:15" ht="10.4" customHeight="1">
      <c r="A52" s="523"/>
      <c r="B52" s="524"/>
      <c r="C52" s="524"/>
      <c r="D52" s="524"/>
      <c r="E52" s="524"/>
      <c r="F52" s="524"/>
      <c r="G52" s="524"/>
      <c r="H52" s="524"/>
      <c r="I52" s="524"/>
      <c r="J52" s="524"/>
      <c r="K52" s="524"/>
      <c r="L52" s="524"/>
      <c r="M52" s="524"/>
      <c r="N52" s="49"/>
      <c r="O52" s="525"/>
    </row>
    <row r="53" spans="1:15" ht="15.5">
      <c r="A53" s="69" t="s">
        <v>211</v>
      </c>
      <c r="B53" s="53"/>
      <c r="C53" s="53"/>
      <c r="D53" s="53"/>
      <c r="E53" s="53"/>
      <c r="F53" s="53"/>
      <c r="G53" s="53"/>
      <c r="H53" s="53"/>
      <c r="I53" s="53"/>
      <c r="J53" s="53"/>
      <c r="K53" s="53"/>
      <c r="L53" s="53"/>
      <c r="M53" s="53"/>
      <c r="N53" s="53"/>
      <c r="O53" s="208"/>
    </row>
    <row r="54" spans="1:15" s="48" customFormat="1">
      <c r="A54" s="60" t="s">
        <v>181</v>
      </c>
      <c r="B54" s="59">
        <v>5021.771999999999</v>
      </c>
      <c r="C54" s="59"/>
      <c r="D54" s="59"/>
      <c r="E54" s="59"/>
      <c r="F54" s="59"/>
      <c r="G54" s="59"/>
      <c r="H54" s="59"/>
      <c r="I54" s="59"/>
      <c r="J54" s="59"/>
      <c r="K54" s="59"/>
      <c r="L54" s="59"/>
      <c r="M54" s="59"/>
      <c r="N54" s="56">
        <f t="shared" ref="N54:N57" si="8">SUM(B54:M54)</f>
        <v>5021.771999999999</v>
      </c>
      <c r="O54" s="208"/>
    </row>
    <row r="55" spans="1:15" s="48" customFormat="1">
      <c r="A55" s="66" t="s">
        <v>182</v>
      </c>
      <c r="B55" s="59">
        <v>28456.707999999995</v>
      </c>
      <c r="C55" s="59"/>
      <c r="D55" s="59"/>
      <c r="E55" s="59"/>
      <c r="F55" s="59"/>
      <c r="G55" s="59"/>
      <c r="H55" s="59"/>
      <c r="I55" s="59"/>
      <c r="J55" s="59"/>
      <c r="K55" s="59"/>
      <c r="L55" s="59"/>
      <c r="M55" s="59"/>
      <c r="N55" s="56">
        <f t="shared" si="8"/>
        <v>28456.707999999995</v>
      </c>
      <c r="O55" s="208"/>
    </row>
    <row r="56" spans="1:15" s="48" customFormat="1" ht="14.25" customHeight="1">
      <c r="A56" s="60" t="s">
        <v>183</v>
      </c>
      <c r="B56" s="59">
        <v>0</v>
      </c>
      <c r="C56" s="59"/>
      <c r="D56" s="59"/>
      <c r="E56" s="59"/>
      <c r="F56" s="59"/>
      <c r="G56" s="59"/>
      <c r="H56" s="59"/>
      <c r="I56" s="59"/>
      <c r="J56" s="59"/>
      <c r="K56" s="59"/>
      <c r="L56" s="59"/>
      <c r="M56" s="59"/>
      <c r="N56" s="56">
        <f t="shared" si="8"/>
        <v>0</v>
      </c>
      <c r="O56" s="208"/>
    </row>
    <row r="57" spans="1:15" s="48" customFormat="1">
      <c r="A57" s="60" t="s">
        <v>184</v>
      </c>
      <c r="B57" s="59">
        <v>30560.739999999998</v>
      </c>
      <c r="C57" s="59"/>
      <c r="D57" s="59"/>
      <c r="E57" s="59"/>
      <c r="F57" s="59"/>
      <c r="G57" s="59"/>
      <c r="H57" s="59"/>
      <c r="I57" s="59"/>
      <c r="J57" s="59"/>
      <c r="K57" s="59"/>
      <c r="L57" s="59"/>
      <c r="M57" s="59"/>
      <c r="N57" s="56">
        <f t="shared" si="8"/>
        <v>30560.739999999998</v>
      </c>
      <c r="O57" s="141"/>
    </row>
    <row r="58" spans="1:15" s="48" customFormat="1" ht="15.5">
      <c r="A58" s="506" t="s">
        <v>185</v>
      </c>
      <c r="B58" s="521">
        <f>SUM(B54:B57)</f>
        <v>64039.219999999994</v>
      </c>
      <c r="C58" s="521">
        <f t="shared" ref="C58:M58" si="9">SUM(C54:C57)</f>
        <v>0</v>
      </c>
      <c r="D58" s="521">
        <f t="shared" si="9"/>
        <v>0</v>
      </c>
      <c r="E58" s="521">
        <f t="shared" si="9"/>
        <v>0</v>
      </c>
      <c r="F58" s="521">
        <f t="shared" si="9"/>
        <v>0</v>
      </c>
      <c r="G58" s="521">
        <f t="shared" si="9"/>
        <v>0</v>
      </c>
      <c r="H58" s="521">
        <f t="shared" si="9"/>
        <v>0</v>
      </c>
      <c r="I58" s="521">
        <f t="shared" si="9"/>
        <v>0</v>
      </c>
      <c r="J58" s="521">
        <f t="shared" si="9"/>
        <v>0</v>
      </c>
      <c r="K58" s="521">
        <f t="shared" si="9"/>
        <v>0</v>
      </c>
      <c r="L58" s="521">
        <f t="shared" si="9"/>
        <v>0</v>
      </c>
      <c r="M58" s="521">
        <f t="shared" si="9"/>
        <v>0</v>
      </c>
      <c r="N58" s="521">
        <f>SUM(N54:N57)</f>
        <v>64039.219999999994</v>
      </c>
      <c r="O58" s="518"/>
    </row>
    <row r="59" spans="1:15">
      <c r="A59" s="55" t="s">
        <v>186</v>
      </c>
      <c r="B59" s="207"/>
      <c r="C59" s="207"/>
      <c r="D59" s="207"/>
      <c r="E59" s="207"/>
      <c r="F59" s="207"/>
      <c r="G59" s="207"/>
      <c r="H59" s="207"/>
      <c r="I59" s="207"/>
      <c r="J59" s="207"/>
      <c r="K59" s="207"/>
      <c r="L59" s="207"/>
      <c r="M59" s="207"/>
      <c r="N59" s="207"/>
      <c r="O59" s="207"/>
    </row>
    <row r="60" spans="1:15" ht="60" customHeight="1">
      <c r="A60" s="815" t="s">
        <v>187</v>
      </c>
      <c r="B60" s="765"/>
      <c r="C60" s="765"/>
      <c r="D60" s="765"/>
      <c r="E60" s="765"/>
      <c r="F60" s="765"/>
      <c r="G60" s="765"/>
      <c r="H60" s="765"/>
      <c r="I60" s="765"/>
      <c r="J60" s="765"/>
      <c r="K60" s="765"/>
      <c r="L60" s="765"/>
      <c r="M60" s="765"/>
      <c r="N60" s="815"/>
      <c r="O60" s="765"/>
    </row>
  </sheetData>
  <mergeCells count="8">
    <mergeCell ref="A60:M60"/>
    <mergeCell ref="N60:O60"/>
    <mergeCell ref="B1:M1"/>
    <mergeCell ref="N1:N2"/>
    <mergeCell ref="O1:O2"/>
    <mergeCell ref="O13:O30"/>
    <mergeCell ref="B31:O31"/>
    <mergeCell ref="B37:O37"/>
  </mergeCells>
  <pageMargins left="0.25" right="0.25" top="0.88571428571428568" bottom="0.35416666666666702" header="0.05" footer="0.05"/>
  <pageSetup scale="59" orientation="landscape" r:id="rId1"/>
  <headerFooter alignWithMargins="0">
    <oddHeader>&amp;C&amp;"Arial,Bold"&amp;K000000Table I-7
Pacific Gas and Electric Company 
2017 Marketing, Education and Outreach 
Actual Expenditures
January 2017</oddHeader>
    <oddFooter>&amp;L&amp;F&amp;CPage 10 of 11&amp;R&amp;A</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view="pageLayout" zoomScale="85" zoomScaleNormal="100" zoomScalePageLayoutView="85" workbookViewId="0">
      <selection activeCell="O13" sqref="O13:O30"/>
    </sheetView>
  </sheetViews>
  <sheetFormatPr defaultColWidth="9.453125" defaultRowHeight="12.5"/>
  <cols>
    <col min="1" max="1" width="19.1796875" style="78" customWidth="1"/>
    <col min="2" max="2" width="16.54296875" style="79" customWidth="1"/>
    <col min="3" max="3" width="55.54296875" style="79" customWidth="1"/>
    <col min="4" max="4" width="10.54296875" style="79" customWidth="1"/>
    <col min="5" max="5" width="64.54296875" style="79" customWidth="1"/>
    <col min="6" max="16384" width="9.453125" style="76"/>
  </cols>
  <sheetData>
    <row r="1" spans="1:5">
      <c r="A1" s="839" t="s">
        <v>188</v>
      </c>
      <c r="B1" s="838"/>
      <c r="C1" s="838"/>
      <c r="D1" s="838"/>
      <c r="E1" s="838"/>
    </row>
    <row r="3" spans="1:5" s="75" customFormat="1" ht="13">
      <c r="A3" s="116" t="s">
        <v>189</v>
      </c>
      <c r="B3" s="80" t="s">
        <v>190</v>
      </c>
      <c r="C3" s="80"/>
      <c r="D3" s="80"/>
      <c r="E3" s="80"/>
    </row>
    <row r="4" spans="1:5" s="75" customFormat="1" ht="13">
      <c r="A4" s="116"/>
      <c r="B4" s="80" t="s">
        <v>191</v>
      </c>
      <c r="C4" s="80"/>
      <c r="D4" s="80"/>
      <c r="E4" s="80"/>
    </row>
    <row r="5" spans="1:5" s="75" customFormat="1" ht="13">
      <c r="A5" s="116"/>
      <c r="B5" s="80" t="s">
        <v>192</v>
      </c>
      <c r="C5" s="80"/>
      <c r="D5" s="80"/>
      <c r="E5" s="80"/>
    </row>
    <row r="6" spans="1:5" s="75" customFormat="1" ht="13">
      <c r="A6" s="116"/>
      <c r="B6" s="80" t="s">
        <v>193</v>
      </c>
      <c r="C6" s="80"/>
      <c r="D6" s="80"/>
      <c r="E6" s="80"/>
    </row>
    <row r="7" spans="1:5" s="75" customFormat="1" ht="13">
      <c r="A7" s="116"/>
      <c r="B7" s="80" t="s">
        <v>194</v>
      </c>
      <c r="C7" s="80"/>
      <c r="D7" s="80"/>
      <c r="E7" s="80"/>
    </row>
    <row r="8" spans="1:5" s="75" customFormat="1" ht="13">
      <c r="A8" s="116"/>
      <c r="B8" s="80" t="s">
        <v>195</v>
      </c>
      <c r="C8" s="80"/>
      <c r="D8" s="80"/>
      <c r="E8" s="80"/>
    </row>
    <row r="9" spans="1:5" s="75" customFormat="1" ht="13">
      <c r="A9" s="116"/>
      <c r="B9" s="80" t="s">
        <v>196</v>
      </c>
      <c r="C9" s="80"/>
      <c r="D9" s="80"/>
      <c r="E9" s="80"/>
    </row>
    <row r="10" spans="1:5" s="75" customFormat="1" ht="13">
      <c r="A10" s="116"/>
      <c r="B10" s="80" t="s">
        <v>197</v>
      </c>
      <c r="C10" s="80"/>
      <c r="D10" s="80"/>
      <c r="E10" s="80"/>
    </row>
    <row r="11" spans="1:5" s="75" customFormat="1" ht="13.5" thickBot="1">
      <c r="A11" s="116"/>
      <c r="B11" s="80"/>
      <c r="C11" s="80"/>
      <c r="D11" s="80"/>
      <c r="E11" s="80"/>
    </row>
    <row r="12" spans="1:5" s="88" customFormat="1" ht="21" customHeight="1">
      <c r="A12" s="144" t="s">
        <v>132</v>
      </c>
      <c r="B12" s="145" t="s">
        <v>198</v>
      </c>
      <c r="C12" s="146" t="s">
        <v>199</v>
      </c>
      <c r="D12" s="147" t="s">
        <v>200</v>
      </c>
      <c r="E12" s="148" t="s">
        <v>201</v>
      </c>
    </row>
    <row r="13" spans="1:5" s="164" customFormat="1" ht="37.5" customHeight="1">
      <c r="A13" s="162" t="s">
        <v>78</v>
      </c>
      <c r="B13" s="236">
        <v>0</v>
      </c>
      <c r="C13" s="237" t="s">
        <v>2</v>
      </c>
      <c r="D13" s="238"/>
      <c r="E13" s="163" t="s">
        <v>2</v>
      </c>
    </row>
    <row r="14" spans="1:5" s="164" customFormat="1" ht="37.5" customHeight="1">
      <c r="A14" s="165" t="s">
        <v>84</v>
      </c>
      <c r="B14" s="236">
        <v>0</v>
      </c>
      <c r="C14" s="239" t="s">
        <v>2</v>
      </c>
      <c r="D14" s="238"/>
      <c r="E14" s="163" t="s">
        <v>2</v>
      </c>
    </row>
    <row r="15" spans="1:5" s="164" customFormat="1" ht="37.5" customHeight="1">
      <c r="A15" s="162" t="s">
        <v>90</v>
      </c>
      <c r="B15" s="236">
        <v>0</v>
      </c>
      <c r="C15" s="237" t="s">
        <v>2</v>
      </c>
      <c r="D15" s="240"/>
      <c r="E15" s="166" t="s">
        <v>2</v>
      </c>
    </row>
    <row r="16" spans="1:5" s="168" customFormat="1" ht="37.5" customHeight="1">
      <c r="A16" s="167" t="s">
        <v>94</v>
      </c>
      <c r="B16" s="236">
        <v>0</v>
      </c>
      <c r="C16" s="241" t="s">
        <v>2</v>
      </c>
      <c r="D16" s="240"/>
      <c r="E16" s="166" t="s">
        <v>2</v>
      </c>
    </row>
    <row r="17" spans="1:11" s="168" customFormat="1" ht="37.5" customHeight="1">
      <c r="A17" s="167" t="s">
        <v>99</v>
      </c>
      <c r="B17" s="236">
        <v>0</v>
      </c>
      <c r="C17" s="241" t="s">
        <v>2</v>
      </c>
      <c r="D17" s="240"/>
      <c r="E17" s="166" t="s">
        <v>2</v>
      </c>
      <c r="K17" s="169"/>
    </row>
    <row r="18" spans="1:11" s="168" customFormat="1" ht="37.5" customHeight="1">
      <c r="A18" s="167" t="s">
        <v>106</v>
      </c>
      <c r="B18" s="236">
        <v>0</v>
      </c>
      <c r="C18" s="241" t="s">
        <v>2</v>
      </c>
      <c r="D18" s="240"/>
      <c r="E18" s="166" t="s">
        <v>2</v>
      </c>
    </row>
    <row r="19" spans="1:11" s="168" customFormat="1" ht="37.5" customHeight="1">
      <c r="A19" s="167" t="s">
        <v>110</v>
      </c>
      <c r="B19" s="236">
        <v>0</v>
      </c>
      <c r="C19" s="241" t="s">
        <v>2</v>
      </c>
      <c r="D19" s="240"/>
      <c r="E19" s="166" t="s">
        <v>2</v>
      </c>
      <c r="K19" s="170"/>
    </row>
    <row r="20" spans="1:11" s="168" customFormat="1" ht="37.5" customHeight="1">
      <c r="A20" s="321" t="s">
        <v>115</v>
      </c>
      <c r="B20" s="482">
        <v>3000000</v>
      </c>
      <c r="C20" s="483" t="s">
        <v>213</v>
      </c>
      <c r="D20" s="484">
        <v>42629</v>
      </c>
      <c r="E20" s="485" t="s">
        <v>214</v>
      </c>
    </row>
    <row r="21" spans="1:11" s="168" customFormat="1" ht="37.5" customHeight="1">
      <c r="A21" s="171" t="s">
        <v>202</v>
      </c>
      <c r="B21" s="236">
        <v>0</v>
      </c>
      <c r="C21" s="486"/>
      <c r="D21" s="487"/>
      <c r="E21" s="166"/>
    </row>
    <row r="22" spans="1:11" s="151" customFormat="1" ht="30" customHeight="1">
      <c r="A22" s="843" t="s">
        <v>127</v>
      </c>
      <c r="B22" s="482">
        <v>100000</v>
      </c>
      <c r="C22" s="483" t="s">
        <v>259</v>
      </c>
      <c r="D22" s="484">
        <v>42230</v>
      </c>
      <c r="E22" s="488" t="s">
        <v>203</v>
      </c>
    </row>
    <row r="23" spans="1:11" s="151" customFormat="1" ht="30" customHeight="1">
      <c r="A23" s="844"/>
      <c r="B23" s="489">
        <v>200000</v>
      </c>
      <c r="C23" s="483" t="s">
        <v>259</v>
      </c>
      <c r="D23" s="490">
        <v>42354</v>
      </c>
      <c r="E23" s="488" t="s">
        <v>203</v>
      </c>
    </row>
    <row r="24" spans="1:11" s="151" customFormat="1" ht="30" customHeight="1">
      <c r="A24" s="844"/>
      <c r="B24" s="489">
        <v>1700000</v>
      </c>
      <c r="C24" s="483" t="s">
        <v>259</v>
      </c>
      <c r="D24" s="490">
        <v>42400</v>
      </c>
      <c r="E24" s="488" t="s">
        <v>203</v>
      </c>
    </row>
    <row r="25" spans="1:11" s="151" customFormat="1" ht="30" customHeight="1">
      <c r="A25" s="844"/>
      <c r="B25" s="489">
        <v>5000000</v>
      </c>
      <c r="C25" s="483" t="s">
        <v>260</v>
      </c>
      <c r="D25" s="490">
        <v>42719</v>
      </c>
      <c r="E25" s="488" t="s">
        <v>203</v>
      </c>
    </row>
    <row r="26" spans="1:11" s="151" customFormat="1" ht="30" customHeight="1">
      <c r="A26" s="844"/>
      <c r="B26" s="726">
        <v>550000</v>
      </c>
      <c r="C26" s="483" t="s">
        <v>286</v>
      </c>
      <c r="D26" s="490">
        <v>42766</v>
      </c>
      <c r="E26" s="485" t="s">
        <v>287</v>
      </c>
    </row>
    <row r="27" spans="1:11" s="151" customFormat="1" ht="30" customHeight="1">
      <c r="A27" s="845"/>
      <c r="B27" s="726">
        <v>1550000</v>
      </c>
      <c r="C27" s="483" t="s">
        <v>285</v>
      </c>
      <c r="D27" s="490">
        <v>42766</v>
      </c>
      <c r="E27" s="488" t="s">
        <v>203</v>
      </c>
    </row>
    <row r="28" spans="1:11" s="77" customFormat="1" ht="13" thickBot="1">
      <c r="A28" s="196" t="s">
        <v>71</v>
      </c>
      <c r="B28" s="491">
        <f>SUM(B13:B27)</f>
        <v>12100000</v>
      </c>
      <c r="C28" s="492"/>
      <c r="D28" s="492"/>
      <c r="E28" s="493"/>
    </row>
    <row r="29" spans="1:11" s="77" customFormat="1">
      <c r="A29" s="840"/>
      <c r="B29" s="838"/>
      <c r="C29" s="838"/>
      <c r="D29" s="838"/>
      <c r="E29" s="838"/>
    </row>
    <row r="30" spans="1:11" s="77" customFormat="1">
      <c r="A30" s="841"/>
      <c r="B30" s="838"/>
      <c r="C30" s="838"/>
      <c r="D30" s="838"/>
      <c r="E30" s="838"/>
    </row>
    <row r="31" spans="1:11" s="77" customFormat="1">
      <c r="A31" s="842"/>
      <c r="B31" s="838"/>
      <c r="C31" s="838"/>
      <c r="D31" s="838"/>
      <c r="E31" s="838"/>
    </row>
    <row r="32" spans="1:11" s="77" customFormat="1">
      <c r="A32" s="842"/>
      <c r="B32" s="838"/>
      <c r="C32" s="838"/>
      <c r="D32" s="838"/>
      <c r="E32" s="838"/>
    </row>
    <row r="33" spans="1:11" s="77" customFormat="1">
      <c r="A33" s="837"/>
      <c r="B33" s="838"/>
      <c r="C33" s="838"/>
      <c r="D33" s="838"/>
      <c r="E33" s="838"/>
    </row>
    <row r="34" spans="1:11">
      <c r="K34" s="117"/>
    </row>
    <row r="35" spans="1:11">
      <c r="K35" s="117"/>
    </row>
    <row r="45" spans="1:11">
      <c r="K45" s="150"/>
    </row>
  </sheetData>
  <mergeCells count="7">
    <mergeCell ref="A33:E33"/>
    <mergeCell ref="A1:E1"/>
    <mergeCell ref="A29:E29"/>
    <mergeCell ref="A30:E30"/>
    <mergeCell ref="A31:E31"/>
    <mergeCell ref="A32:E32"/>
    <mergeCell ref="A22:A27"/>
  </mergeCells>
  <printOptions horizontalCentered="1"/>
  <pageMargins left="0" right="0" top="0.93" bottom="0.25" header="0.13" footer="0.1"/>
  <pageSetup scale="71" orientation="landscape" r:id="rId1"/>
  <headerFooter>
    <oddHeader xml:space="preserve">&amp;C&amp;"Arial,Bold"&amp;K000000Pacific Gas and Electric Company 
2015-2016 Fund Shifting Documentation
</oddHeader>
    <oddFooter>&amp;L&amp;F&amp;CPage 11 of 11&amp;R&amp;A</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E8A576FDAD8B41A9E2C64BBA7AD241" ma:contentTypeVersion="2" ma:contentTypeDescription="Create a new document." ma:contentTypeScope="" ma:versionID="7e9dbfd8e30f997a48b00a01d13b88b6">
  <xsd:schema xmlns:xsd="http://www.w3.org/2001/XMLSchema" xmlns:xs="http://www.w3.org/2001/XMLSchema" xmlns:p="http://schemas.microsoft.com/office/2006/metadata/properties" xmlns:ns2="ac14f4ca-13eb-4eab-b5c1-26a3760f851a" targetNamespace="http://schemas.microsoft.com/office/2006/metadata/properties" ma:root="true" ma:fieldsID="821999be89f94b4831ddbc675ecd92b0" ns2:_="">
    <xsd:import namespace="ac14f4ca-13eb-4eab-b5c1-26a3760f851a"/>
    <xsd:element name="properties">
      <xsd:complexType>
        <xsd:sequence>
          <xsd:element name="documentManagement">
            <xsd:complexType>
              <xsd:all>
                <xsd:element ref="ns2:Reques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14f4ca-13eb-4eab-b5c1-26a3760f851a" elementFormDefault="qualified">
    <xsd:import namespace="http://schemas.microsoft.com/office/2006/documentManagement/types"/>
    <xsd:import namespace="http://schemas.microsoft.com/office/infopath/2007/PartnerControls"/>
    <xsd:element name="Requestor" ma:index="8" nillable="true" ma:displayName="Requestor" ma:description="Requestor" ma:internalName="Request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questor xmlns="ac14f4ca-13eb-4eab-b5c1-26a3760f851a" xsi:nil="true"/>
  </documentManagement>
</p:properties>
</file>

<file path=customXml/itemProps1.xml><?xml version="1.0" encoding="utf-8"?>
<ds:datastoreItem xmlns:ds="http://schemas.openxmlformats.org/officeDocument/2006/customXml" ds:itemID="{8753F33C-41B2-49AB-A1D0-A9CF6C77B7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14f4ca-13eb-4eab-b5c1-26a3760f85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7D5A63-6E41-4EA8-9615-8ECB164F1469}">
  <ds:schemaRefs>
    <ds:schemaRef ds:uri="http://schemas.microsoft.com/sharepoint/v3/contenttype/forms"/>
  </ds:schemaRefs>
</ds:datastoreItem>
</file>

<file path=customXml/itemProps3.xml><?xml version="1.0" encoding="utf-8"?>
<ds:datastoreItem xmlns:ds="http://schemas.openxmlformats.org/officeDocument/2006/customXml" ds:itemID="{C04FFFEA-D033-4BC2-B681-FFA43C216FC9}">
  <ds:schemaRefs>
    <ds:schemaRef ds:uri="http://schemas.microsoft.com/office/2006/documentManagement/types"/>
    <ds:schemaRef ds:uri="ac14f4ca-13eb-4eab-b5c1-26a3760f851a"/>
    <ds:schemaRef ds:uri="http://purl.org/dc/dcmitype/"/>
    <ds:schemaRef ds:uri="http://schemas.microsoft.com/office/2006/metadata/properties"/>
    <ds:schemaRef ds:uri="http://purl.org/dc/elements/1.1/"/>
    <ds:schemaRef ds:uri="http://purl.org/dc/term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Report Cover</vt:lpstr>
      <vt:lpstr>Cover Page</vt:lpstr>
      <vt:lpstr>Program MW</vt:lpstr>
      <vt:lpstr>Ex Ante LI &amp; Eligibility Stats</vt:lpstr>
      <vt:lpstr>Ex Post LI &amp; Eligibility Stats</vt:lpstr>
      <vt:lpstr>TA-TI Distribution</vt:lpstr>
      <vt:lpstr>DREBA 2017</vt:lpstr>
      <vt:lpstr>2017 ILP Exp Carryover</vt:lpstr>
      <vt:lpstr>Event Summary</vt:lpstr>
      <vt:lpstr>Incentives 2017</vt:lpstr>
      <vt:lpstr>2017 ILP Incent Carryover</vt:lpstr>
      <vt:lpstr>ME&amp;O Actual Expenditures</vt:lpstr>
      <vt:lpstr>Fund Shift Log 2015-2016</vt:lpstr>
      <vt:lpstr>'2017 ILP Exp Carryover'!Print_Area</vt:lpstr>
      <vt:lpstr>'2017 ILP Incent Carryover'!Print_Area</vt:lpstr>
      <vt:lpstr>'DREBA 2017'!Print_Area</vt:lpstr>
      <vt:lpstr>'Event Summary'!Print_Area</vt:lpstr>
      <vt:lpstr>'Ex Ante LI &amp; Eligibility Stats'!Print_Area</vt:lpstr>
      <vt:lpstr>'Ex Post LI &amp; Eligibility Stats'!Print_Area</vt:lpstr>
      <vt:lpstr>'Fund Shift Log 2015-2016'!Print_Area</vt:lpstr>
      <vt:lpstr>'Incentives 2017'!Print_Area</vt:lpstr>
      <vt:lpstr>'ME&amp;O Actual Expenditures'!Print_Area</vt:lpstr>
      <vt:lpstr>'Program MW'!Print_Area</vt:lpstr>
      <vt:lpstr>'TA-TI Distribution'!Print_Area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Lerma, Yolanda</dc:creator>
  <cp:lastModifiedBy>Lerma, Yolanda</cp:lastModifiedBy>
  <cp:lastPrinted>2017-02-21T17:33:08Z</cp:lastPrinted>
  <dcterms:created xsi:type="dcterms:W3CDTF">2012-02-10T21:21:31Z</dcterms:created>
  <dcterms:modified xsi:type="dcterms:W3CDTF">2017-02-21T20:46:07Z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0x010100A7E8A576FDAD8B41A9E2C64BBA7AD241</vt:lpwstr>
  </property>
</Properties>
</file>