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E3-FS01\E3Data\E3 Projects\CPUC IDER\CPUC 2019 ACC Update\2019 Source Files\"/>
    </mc:Choice>
  </mc:AlternateContent>
  <xr:revisionPtr revIDLastSave="0" documentId="13_ncr:1_{DAC0C1EB-F82B-4504-BAA8-C3316E15FEC6}" xr6:coauthVersionLast="43" xr6:coauthVersionMax="43" xr10:uidLastSave="{00000000-0000-0000-0000-000000000000}"/>
  <bookViews>
    <workbookView xWindow="-120" yWindow="-120" windowWidth="29040" windowHeight="15990" xr2:uid="{53B41C33-BD9A-4BE9-8195-D90150976ECF}"/>
  </bookViews>
  <sheets>
    <sheet name="Electricity Forwards" sheetId="1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" i="1" l="1"/>
  <c r="V8" i="1"/>
  <c r="W8" i="1"/>
  <c r="X8" i="1"/>
  <c r="Y8" i="1"/>
  <c r="V9" i="1"/>
  <c r="W9" i="1"/>
  <c r="X9" i="1"/>
  <c r="Y9" i="1"/>
  <c r="V10" i="1"/>
  <c r="W10" i="1"/>
  <c r="X10" i="1"/>
  <c r="Y10" i="1"/>
  <c r="V11" i="1"/>
  <c r="W11" i="1"/>
  <c r="X11" i="1"/>
  <c r="Y11" i="1"/>
  <c r="V12" i="1"/>
  <c r="W12" i="1"/>
  <c r="X12" i="1"/>
  <c r="Y12" i="1"/>
  <c r="V13" i="1"/>
  <c r="W13" i="1"/>
  <c r="X13" i="1"/>
  <c r="Y13" i="1"/>
  <c r="Y7" i="1"/>
  <c r="X7" i="1"/>
  <c r="W7" i="1"/>
  <c r="V7" i="1"/>
  <c r="L58" i="1"/>
  <c r="L59" i="1" s="1"/>
  <c r="C58" i="1"/>
  <c r="C24" i="1"/>
  <c r="AA13" i="1" l="1"/>
  <c r="AA11" i="1"/>
  <c r="AA9" i="1"/>
  <c r="AA7" i="1"/>
  <c r="AA12" i="1"/>
  <c r="Z9" i="1"/>
  <c r="AB9" i="1" s="1"/>
  <c r="Z13" i="1"/>
  <c r="AB13" i="1" s="1"/>
  <c r="Z11" i="1"/>
  <c r="AB11" i="1" s="1"/>
  <c r="Z7" i="1"/>
  <c r="AA10" i="1"/>
  <c r="AA8" i="1"/>
  <c r="Z12" i="1"/>
  <c r="AB12" i="1" s="1"/>
  <c r="Z10" i="1"/>
  <c r="Z8" i="1"/>
  <c r="C59" i="1"/>
  <c r="M58" i="1"/>
  <c r="D58" i="1"/>
  <c r="L60" i="1"/>
  <c r="D24" i="1"/>
  <c r="L24" i="1"/>
  <c r="C60" i="1"/>
  <c r="AB7" i="1" l="1"/>
  <c r="AB8" i="1"/>
  <c r="AB10" i="1"/>
  <c r="D59" i="1"/>
  <c r="E58" i="1"/>
  <c r="N58" i="1"/>
  <c r="M59" i="1"/>
  <c r="M60" i="1"/>
  <c r="E24" i="1"/>
  <c r="D60" i="1"/>
  <c r="M24" i="1"/>
  <c r="O58" i="1" l="1"/>
  <c r="N59" i="1"/>
  <c r="F58" i="1"/>
  <c r="E59" i="1"/>
  <c r="F24" i="1"/>
  <c r="N24" i="1"/>
  <c r="N60" i="1"/>
  <c r="E60" i="1"/>
  <c r="P58" i="1" l="1"/>
  <c r="O59" i="1"/>
  <c r="G58" i="1"/>
  <c r="F59" i="1"/>
  <c r="O24" i="1"/>
  <c r="F60" i="1"/>
  <c r="G24" i="1"/>
  <c r="O60" i="1"/>
  <c r="Q58" i="1" l="1"/>
  <c r="P59" i="1"/>
  <c r="H58" i="1"/>
  <c r="G59" i="1"/>
  <c r="G60" i="1"/>
  <c r="H24" i="1"/>
  <c r="P60" i="1"/>
  <c r="P24" i="1"/>
  <c r="H59" i="1" l="1"/>
  <c r="I58" i="1"/>
  <c r="R58" i="1"/>
  <c r="Q59" i="1"/>
  <c r="H60" i="1"/>
  <c r="Q60" i="1"/>
  <c r="I24" i="1"/>
  <c r="Q24" i="1"/>
  <c r="I59" i="1" l="1"/>
  <c r="R59" i="1"/>
  <c r="I60" i="1"/>
  <c r="R24" i="1"/>
  <c r="R60" i="1"/>
</calcChain>
</file>

<file path=xl/sharedStrings.xml><?xml version="1.0" encoding="utf-8"?>
<sst xmlns="http://schemas.openxmlformats.org/spreadsheetml/2006/main" count="45" uniqueCount="16">
  <si>
    <t>Term Start &gt;&gt;</t>
  </si>
  <si>
    <t>Term End &gt;&gt;</t>
  </si>
  <si>
    <t>-</t>
  </si>
  <si>
    <t>Peak</t>
  </si>
  <si>
    <t>Off Peak</t>
  </si>
  <si>
    <t>High Peak Hours</t>
  </si>
  <si>
    <t>Low Peak Hours</t>
  </si>
  <si>
    <t>On Peak - Annual Average NP Prices</t>
  </si>
  <si>
    <t>On Peak - Annual Average SP Prices</t>
  </si>
  <si>
    <t>Off Peak - Annual Average NP Prices</t>
  </si>
  <si>
    <t>Off Peak - Annual Average SP Prices</t>
  </si>
  <si>
    <t>NP Average</t>
  </si>
  <si>
    <t>SP Average</t>
  </si>
  <si>
    <t>System Average</t>
  </si>
  <si>
    <t>Total Hours</t>
  </si>
  <si>
    <t>&lt;&lt; Output to Avoided Cost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</si>
</sst>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/d/yyyy;@"/>
    <numFmt numFmtId="165" formatCode="#,##0.00;\(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252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0" borderId="0" xfId="0" applyFont="1" applyAlignment="1">
      <alignment horizontal="right"/>
    </xf>
    <xf numFmtId="14" fontId="4" fillId="0" borderId="0" xfId="0" applyNumberFormat="1" applyFont="1"/>
    <xf numFmtId="0" fontId="5" fillId="0" borderId="0" xfId="0" applyFont="1"/>
    <xf numFmtId="0" fontId="6" fillId="2" borderId="0" xfId="0" applyFont="1" applyFill="1" applyBorder="1" applyAlignment="1">
      <alignment horizontal="right" wrapText="1"/>
    </xf>
    <xf numFmtId="0" fontId="5" fillId="0" borderId="0" xfId="0" applyFont="1" applyBorder="1"/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8" fillId="0" borderId="2" xfId="2" applyNumberFormat="1" applyFont="1" applyBorder="1" applyAlignment="1">
      <alignment horizontal="right" vertical="top" wrapText="1"/>
    </xf>
    <xf numFmtId="0" fontId="8" fillId="0" borderId="3" xfId="2" applyNumberFormat="1" applyFont="1" applyBorder="1" applyAlignment="1">
      <alignment horizontal="right" vertical="top" wrapText="1"/>
    </xf>
    <xf numFmtId="0" fontId="8" fillId="0" borderId="0" xfId="2" applyNumberFormat="1" applyFont="1" applyBorder="1" applyAlignment="1">
      <alignment horizontal="right" vertical="top" wrapText="1"/>
    </xf>
    <xf numFmtId="0" fontId="8" fillId="0" borderId="6" xfId="2" applyNumberFormat="1" applyFont="1" applyBorder="1" applyAlignment="1">
      <alignment horizontal="right" vertical="top" wrapText="1"/>
    </xf>
    <xf numFmtId="165" fontId="10" fillId="4" borderId="5" xfId="0" applyNumberFormat="1" applyFont="1" applyFill="1" applyBorder="1" applyAlignment="1">
      <alignment horizontal="right" vertical="top"/>
    </xf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8" fillId="0" borderId="8" xfId="2" applyNumberFormat="1" applyFont="1" applyBorder="1" applyAlignment="1">
      <alignment horizontal="right" vertical="top" wrapText="1"/>
    </xf>
    <xf numFmtId="44" fontId="0" fillId="0" borderId="0" xfId="1" applyFont="1" applyBorder="1"/>
    <xf numFmtId="44" fontId="0" fillId="0" borderId="0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9" fillId="0" borderId="7" xfId="0" applyFont="1" applyBorder="1"/>
    <xf numFmtId="0" fontId="9" fillId="0" borderId="4" xfId="0" applyFont="1" applyBorder="1"/>
    <xf numFmtId="165" fontId="7" fillId="5" borderId="4" xfId="2" applyNumberFormat="1" applyFill="1" applyBorder="1" applyAlignment="1">
      <alignment horizontal="right" vertical="top"/>
    </xf>
    <xf numFmtId="165" fontId="7" fillId="5" borderId="1" xfId="2" applyNumberFormat="1" applyFill="1" applyBorder="1" applyAlignment="1">
      <alignment horizontal="right" vertical="top"/>
    </xf>
    <xf numFmtId="44" fontId="0" fillId="3" borderId="8" xfId="0" applyNumberFormat="1" applyFill="1" applyBorder="1"/>
    <xf numFmtId="44" fontId="0" fillId="3" borderId="5" xfId="0" applyNumberFormat="1" applyFill="1" applyBorder="1"/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16" xfId="2" xr:uid="{64260362-AB13-4E3B-95B4-FDBD20607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201705</xdr:colOff>
      <xdr:row>0</xdr:row>
      <xdr:rowOff>145676</xdr:rowOff>
    </xdr:from>
    <xdr:to>
      <xdr:col>14</xdr:col>
      <xdr:colOff>763395</xdr:colOff>
      <xdr:row>13</xdr:row>
      <xdr:rowOff>183366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5EC15D-C1E8-4544-802E-C94CFB4E7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05" y="145676"/>
          <a:ext cx="10742857" cy="327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SNL%20Financial\SNLxl\SNLXLAddin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SNL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E3 Colors">
  <a:themeElements>
    <a:clrScheme name="E3">
      <a:dk1>
        <a:sysClr val="windowText" lastClr="000000"/>
      </a:dk1>
      <a:lt1>
        <a:sysClr val="window" lastClr="FFFFFF"/>
      </a:lt1>
      <a:dk2>
        <a:srgbClr val="315361"/>
      </a:dk2>
      <a:lt2>
        <a:srgbClr val="EEECE1"/>
      </a:lt2>
      <a:accent1>
        <a:srgbClr val="034E6E"/>
      </a:accent1>
      <a:accent2>
        <a:srgbClr val="AF7E00"/>
      </a:accent2>
      <a:accent3>
        <a:srgbClr val="AF2200"/>
      </a:accent3>
      <a:accent4>
        <a:srgbClr val="007E33"/>
      </a:accent4>
      <a:accent5>
        <a:srgbClr val="AF5D00"/>
      </a:accent5>
      <a:accent6>
        <a:srgbClr val="0A197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6645C-E783-4845-AAC2-8B92E57E2396}">
  <dimension ref="B3:AC91"/>
  <sheetViews>
    <sheetView tabSelected="1" topLeftCell="B1" zoomScale="90" zoomScaleNormal="90" workbookViewId="0">
      <selection activeCell="AB16" sqref="AB16:AB22"/>
    </sheetView>
  </sheetViews>
  <sheetFormatPr defaultRowHeight="15" x14ac:dyDescent="0.25"/>
  <cols>
    <col min="2" max="2" width="13.140625" bestFit="1" customWidth="1"/>
    <col min="3" max="3" width="11.5703125" bestFit="1" customWidth="1"/>
    <col min="4" max="4" width="11.85546875" bestFit="1" customWidth="1"/>
    <col min="5" max="5" width="11.5703125" bestFit="1" customWidth="1"/>
    <col min="6" max="9" width="11.85546875" bestFit="1" customWidth="1"/>
    <col min="10" max="10" width="4.28515625" customWidth="1"/>
    <col min="11" max="11" width="8.42578125" bestFit="1" customWidth="1"/>
    <col min="12" max="12" width="11.5703125" bestFit="1" customWidth="1"/>
    <col min="13" max="13" width="11.85546875" bestFit="1" customWidth="1"/>
    <col min="14" max="14" width="11.5703125" bestFit="1" customWidth="1"/>
    <col min="15" max="18" width="11.85546875" bestFit="1" customWidth="1"/>
    <col min="22" max="22" width="11" customWidth="1"/>
    <col min="23" max="23" width="13.140625" customWidth="1"/>
    <col min="29" max="29" width="31" bestFit="1" customWidth="1"/>
  </cols>
  <sheetData>
    <row r="3" spans="21:29" ht="25.5" x14ac:dyDescent="0.25">
      <c r="U3" s="15"/>
      <c r="V3" s="10" t="s">
        <v>5</v>
      </c>
      <c r="W3" s="13" t="s">
        <v>6</v>
      </c>
      <c r="X3" s="11" t="s">
        <v>14</v>
      </c>
      <c r="Y3" s="16"/>
      <c r="Z3" s="16"/>
      <c r="AA3" s="16"/>
      <c r="AB3" s="17"/>
    </row>
    <row r="4" spans="21:29" x14ac:dyDescent="0.25">
      <c r="U4" s="18"/>
      <c r="V4" s="28">
        <v>16</v>
      </c>
      <c r="W4" s="29">
        <v>8</v>
      </c>
      <c r="X4" s="14">
        <f>SUM(V4:W4)</f>
        <v>24</v>
      </c>
      <c r="Y4" s="19"/>
      <c r="Z4" s="19"/>
      <c r="AA4" s="19"/>
      <c r="AB4" s="20"/>
    </row>
    <row r="5" spans="21:29" x14ac:dyDescent="0.25">
      <c r="U5" s="18"/>
      <c r="V5" s="19"/>
      <c r="W5" s="19"/>
      <c r="X5" s="19"/>
      <c r="Y5" s="19"/>
      <c r="Z5" s="19"/>
      <c r="AA5" s="19"/>
      <c r="AB5" s="20"/>
    </row>
    <row r="6" spans="21:29" ht="63.75" x14ac:dyDescent="0.25">
      <c r="U6" s="18"/>
      <c r="V6" s="12" t="s">
        <v>7</v>
      </c>
      <c r="W6" s="12" t="s">
        <v>8</v>
      </c>
      <c r="X6" s="12" t="s">
        <v>9</v>
      </c>
      <c r="Y6" s="12" t="s">
        <v>10</v>
      </c>
      <c r="Z6" s="12" t="s">
        <v>11</v>
      </c>
      <c r="AA6" s="12" t="s">
        <v>12</v>
      </c>
      <c r="AB6" s="21" t="s">
        <v>13</v>
      </c>
    </row>
    <row r="7" spans="21:29" x14ac:dyDescent="0.25">
      <c r="U7" s="26">
        <v>2019</v>
      </c>
      <c r="V7" s="22">
        <f ca="1">AVERAGE(OFFSET($C$25,0,$U7-$U$7,22,1))</f>
        <v>48.289549999999991</v>
      </c>
      <c r="W7" s="22">
        <f ca="1">AVERAGE(OFFSET($C$61,0,$U7-$U$7,22,1))</f>
        <v>49.466136363636366</v>
      </c>
      <c r="X7" s="22">
        <f ca="1">AVERAGE(OFFSET($L$25,0,$U7-$U$7,22,1))</f>
        <v>35.399722727272724</v>
      </c>
      <c r="Y7" s="22">
        <f ca="1">AVERAGE(OFFSET($L$61,0,$U7-$U$7,22,1))</f>
        <v>35.923663636363635</v>
      </c>
      <c r="Z7" s="23">
        <f ca="1">(($V$4*V7)+($W$4*X7))/$X$4</f>
        <v>43.992940909090898</v>
      </c>
      <c r="AA7" s="23">
        <f t="shared" ref="AA7:AA13" ca="1" si="0">(($V$4*W7)+($W$4*Y7))/$X$4</f>
        <v>44.951978787878794</v>
      </c>
      <c r="AB7" s="30">
        <f ca="1">AVERAGE(Z7:AA7)</f>
        <v>44.472459848484846</v>
      </c>
      <c r="AC7" s="32" t="s">
        <v>15</v>
      </c>
    </row>
    <row r="8" spans="21:29" x14ac:dyDescent="0.25">
      <c r="U8" s="26">
        <v>2020</v>
      </c>
      <c r="V8" s="22">
        <f t="shared" ref="V8:V13" ca="1" si="1">AVERAGE(OFFSET($C$25,0,$U8-$U$7,22,1))</f>
        <v>43.782845454545452</v>
      </c>
      <c r="W8" s="22">
        <f t="shared" ref="W8:W13" ca="1" si="2">AVERAGE(OFFSET($C$61,0,$U8-$U$7,22,1))</f>
        <v>42.805699999999995</v>
      </c>
      <c r="X8" s="22">
        <f t="shared" ref="X8:X13" ca="1" si="3">AVERAGE(OFFSET($L$25,0,$U8-$U$7,22,1))</f>
        <v>36.489622727272732</v>
      </c>
      <c r="Y8" s="22">
        <f t="shared" ref="Y8:Y13" ca="1" si="4">AVERAGE(OFFSET($L$61,0,$U8-$U$7,22,1))</f>
        <v>35.814449999999994</v>
      </c>
      <c r="Z8" s="23">
        <f t="shared" ref="Z8:Z13" ca="1" si="5">(($V$4*V8)+($W$4*X8))/$X$4</f>
        <v>41.351771212121214</v>
      </c>
      <c r="AA8" s="23">
        <f t="shared" ca="1" si="0"/>
        <v>40.47528333333333</v>
      </c>
      <c r="AB8" s="30">
        <f t="shared" ref="AB8:AB13" ca="1" si="6">AVERAGE(Z8:AA8)</f>
        <v>40.913527272727272</v>
      </c>
      <c r="AC8" s="33"/>
    </row>
    <row r="9" spans="21:29" x14ac:dyDescent="0.25">
      <c r="U9" s="26">
        <v>2021</v>
      </c>
      <c r="V9" s="22">
        <f t="shared" ca="1" si="1"/>
        <v>44.797477272727271</v>
      </c>
      <c r="W9" s="22">
        <f t="shared" ca="1" si="2"/>
        <v>44.158904545454554</v>
      </c>
      <c r="X9" s="22">
        <f t="shared" ca="1" si="3"/>
        <v>37.231004545454546</v>
      </c>
      <c r="Y9" s="22">
        <f t="shared" ca="1" si="4"/>
        <v>36.702768181818165</v>
      </c>
      <c r="Z9" s="23">
        <f t="shared" ca="1" si="5"/>
        <v>42.275319696969696</v>
      </c>
      <c r="AA9" s="23">
        <f t="shared" ca="1" si="0"/>
        <v>41.67352575757576</v>
      </c>
      <c r="AB9" s="30">
        <f t="shared" ca="1" si="6"/>
        <v>41.974422727272724</v>
      </c>
      <c r="AC9" s="33"/>
    </row>
    <row r="10" spans="21:29" x14ac:dyDescent="0.25">
      <c r="U10" s="26">
        <v>2022</v>
      </c>
      <c r="V10" s="22">
        <f t="shared" ca="1" si="1"/>
        <v>45.48563636363636</v>
      </c>
      <c r="W10" s="22">
        <f t="shared" ca="1" si="2"/>
        <v>44.863400000000006</v>
      </c>
      <c r="X10" s="22">
        <f t="shared" ca="1" si="3"/>
        <v>38.246059090909085</v>
      </c>
      <c r="Y10" s="22">
        <f t="shared" ca="1" si="4"/>
        <v>37.820136363636358</v>
      </c>
      <c r="Z10" s="23">
        <f t="shared" ca="1" si="5"/>
        <v>43.072443939393935</v>
      </c>
      <c r="AA10" s="23">
        <f t="shared" ca="1" si="0"/>
        <v>42.515645454545457</v>
      </c>
      <c r="AB10" s="30">
        <f t="shared" ca="1" si="6"/>
        <v>42.794044696969692</v>
      </c>
      <c r="AC10" s="33"/>
    </row>
    <row r="11" spans="21:29" x14ac:dyDescent="0.25">
      <c r="U11" s="26">
        <v>2023</v>
      </c>
      <c r="V11" s="22">
        <f t="shared" ca="1" si="1"/>
        <v>46.135831818181821</v>
      </c>
      <c r="W11" s="22">
        <f t="shared" ca="1" si="2"/>
        <v>45.36690909090909</v>
      </c>
      <c r="X11" s="22">
        <f t="shared" ca="1" si="3"/>
        <v>39.305868181818177</v>
      </c>
      <c r="Y11" s="22">
        <f t="shared" ca="1" si="4"/>
        <v>38.821836363636372</v>
      </c>
      <c r="Z11" s="23">
        <f t="shared" ca="1" si="5"/>
        <v>43.859177272727273</v>
      </c>
      <c r="AA11" s="23">
        <f t="shared" ca="1" si="0"/>
        <v>43.185218181818186</v>
      </c>
      <c r="AB11" s="30">
        <f t="shared" ca="1" si="6"/>
        <v>43.522197727272726</v>
      </c>
      <c r="AC11" s="33"/>
    </row>
    <row r="12" spans="21:29" x14ac:dyDescent="0.25">
      <c r="U12" s="26">
        <v>2024</v>
      </c>
      <c r="V12" s="22">
        <f t="shared" ca="1" si="1"/>
        <v>46.90814090909091</v>
      </c>
      <c r="W12" s="22">
        <f t="shared" ca="1" si="2"/>
        <v>46.09162727272728</v>
      </c>
      <c r="X12" s="22">
        <f t="shared" ca="1" si="3"/>
        <v>40.377195454545465</v>
      </c>
      <c r="Y12" s="22">
        <f t="shared" ca="1" si="4"/>
        <v>39.783090909090909</v>
      </c>
      <c r="Z12" s="23">
        <f t="shared" ca="1" si="5"/>
        <v>44.731159090909095</v>
      </c>
      <c r="AA12" s="23">
        <f t="shared" ca="1" si="0"/>
        <v>43.98878181818182</v>
      </c>
      <c r="AB12" s="30">
        <f t="shared" ca="1" si="6"/>
        <v>44.359970454545461</v>
      </c>
      <c r="AC12" s="33"/>
    </row>
    <row r="13" spans="21:29" x14ac:dyDescent="0.25">
      <c r="U13" s="27">
        <v>2025</v>
      </c>
      <c r="V13" s="24">
        <f t="shared" ca="1" si="1"/>
        <v>47.937731818181831</v>
      </c>
      <c r="W13" s="24">
        <f t="shared" ca="1" si="2"/>
        <v>47.126436363636365</v>
      </c>
      <c r="X13" s="24">
        <f t="shared" ca="1" si="3"/>
        <v>41.561327272727269</v>
      </c>
      <c r="Y13" s="24">
        <f t="shared" ca="1" si="4"/>
        <v>40.940763636363627</v>
      </c>
      <c r="Z13" s="25">
        <f t="shared" ca="1" si="5"/>
        <v>45.812263636363639</v>
      </c>
      <c r="AA13" s="25">
        <f t="shared" ca="1" si="0"/>
        <v>45.064545454545453</v>
      </c>
      <c r="AB13" s="31">
        <f t="shared" ca="1" si="6"/>
        <v>45.438404545454546</v>
      </c>
      <c r="AC13" s="34"/>
    </row>
    <row r="20" spans="2:18" x14ac:dyDescent="0.25">
      <c r="C20" s="9" t="s">
        <v>3</v>
      </c>
      <c r="D20" s="9"/>
      <c r="E20" s="9"/>
      <c r="F20" s="9"/>
      <c r="G20" s="9"/>
      <c r="H20" s="9"/>
      <c r="I20" s="9"/>
      <c r="L20" s="9" t="s">
        <v>4</v>
      </c>
      <c r="M20" s="9"/>
      <c r="N20" s="9"/>
      <c r="O20" s="9"/>
      <c r="P20" s="9"/>
      <c r="Q20" s="9"/>
      <c r="R20" s="9"/>
    </row>
    <row r="22" spans="2:18" x14ac:dyDescent="0.25">
      <c r="B22" s="1" t="s">
        <v>0</v>
      </c>
      <c r="C22" s="2">
        <v>43466</v>
      </c>
      <c r="D22" s="2">
        <v>43831</v>
      </c>
      <c r="E22" s="2">
        <v>44197</v>
      </c>
      <c r="F22" s="2">
        <v>44562</v>
      </c>
      <c r="G22" s="2">
        <v>44927</v>
      </c>
      <c r="H22" s="2">
        <v>45292</v>
      </c>
      <c r="I22" s="2">
        <v>45658</v>
      </c>
      <c r="J22" s="3"/>
      <c r="K22" s="3"/>
      <c r="L22" s="2">
        <v>43466</v>
      </c>
      <c r="M22" s="2">
        <v>43831</v>
      </c>
      <c r="N22" s="2">
        <v>44197</v>
      </c>
      <c r="O22" s="2">
        <v>44562</v>
      </c>
      <c r="P22" s="2">
        <v>44927</v>
      </c>
      <c r="Q22" s="2">
        <v>45292</v>
      </c>
      <c r="R22" s="2">
        <v>45658</v>
      </c>
    </row>
    <row r="23" spans="2:18" x14ac:dyDescent="0.25">
      <c r="B23" s="1" t="s">
        <v>1</v>
      </c>
      <c r="C23" s="2">
        <v>43830</v>
      </c>
      <c r="D23" s="2">
        <v>44196</v>
      </c>
      <c r="E23" s="2">
        <v>44561</v>
      </c>
      <c r="F23" s="2">
        <v>44926</v>
      </c>
      <c r="G23" s="2">
        <v>45291</v>
      </c>
      <c r="H23" s="2">
        <v>45657</v>
      </c>
      <c r="I23" s="2">
        <v>46022</v>
      </c>
      <c r="J23" s="3"/>
      <c r="K23" s="3"/>
      <c r="L23" s="2">
        <v>43830</v>
      </c>
      <c r="M23" s="2">
        <v>44196</v>
      </c>
      <c r="N23" s="2">
        <v>44561</v>
      </c>
      <c r="O23" s="2">
        <v>44926</v>
      </c>
      <c r="P23" s="2">
        <v>45291</v>
      </c>
      <c r="Q23" s="2">
        <v>45657</v>
      </c>
      <c r="R23" s="2">
        <v>46022</v>
      </c>
    </row>
    <row r="24" spans="2:18" x14ac:dyDescent="0.25">
      <c r="B24" s="3"/>
      <c r="C24" s="4" t="str">
        <f>[1]!SNL("Commodities.History.Price","["&amp;$E$14&amp;"].[Forward Power Index On-Peak Annual Strip].[OTCGH].[USD].["&amp;C22&amp;"].["&amp;C23&amp;"]","["&amp;$E$15&amp;"],["&amp;$E$16&amp;"]","ET","Options:Caption="&amp;$E$14&amp;",Dates=Before,Fill=Daily,Pad=On,Sort=Desc,NA=-")</f>
        <v/>
      </c>
      <c r="D24" s="4" t="str">
        <f>[1]!SNL("Commodities.History.Price","["&amp;$E$14&amp;"].[Forward Power Index On-Peak Annual Strip].[OTCGH].[USD].["&amp;D22&amp;"].["&amp;D23&amp;"]","["&amp;$E$15&amp;"],["&amp;$E$16&amp;"]","ET","Options:Caption="&amp;$E$14&amp;",Fill=Daily,Pad=On,Sort=Desc,NA=-")</f>
        <v/>
      </c>
      <c r="E24" s="4" t="str">
        <f>[1]!SNL("Commodities.History.Price","["&amp;$E$14&amp;"].[Forward Power Index On-Peak Annual Strip].[OTCGH].[USD].["&amp;E22&amp;"].["&amp;E23&amp;"]","["&amp;$E$15&amp;"],["&amp;$E$16&amp;"]","ET","Options:Caption="&amp;$E$14&amp;",Fill=Daily,Pad=On,Sort=Desc,NA=-")</f>
        <v/>
      </c>
      <c r="F24" s="4" t="str">
        <f>[1]!SNL("Commodities.History.Price","["&amp;$E$14&amp;"].[Forward Power Index On-Peak Annual Strip].[OTCGH].[USD].["&amp;F22&amp;"].["&amp;F23&amp;"]","["&amp;$E$15&amp;"],["&amp;$E$16&amp;"]","ET","Options:Caption="&amp;$E$14&amp;",Fill=Daily,Pad=On,Sort=Desc,NA=-")</f>
        <v/>
      </c>
      <c r="G24" s="4" t="str">
        <f>[1]!SNL("Commodities.History.Price","["&amp;$E$14&amp;"].[Forward Power Index On-Peak Annual Strip].[OTCGH].[USD].["&amp;G22&amp;"].["&amp;G23&amp;"]","["&amp;$E$15&amp;"],["&amp;$E$16&amp;"]","ET","Options:Caption="&amp;$E$14&amp;",Fill=Daily,Pad=On,Sort=Desc,NA=-")</f>
        <v/>
      </c>
      <c r="H24" s="4" t="str">
        <f>[1]!SNL("Commodities.History.Price","["&amp;$E$14&amp;"].[Forward Power Index On-Peak Annual Strip].[OTCGH].[USD].["&amp;H22&amp;"].["&amp;H23&amp;"]","["&amp;$E$15&amp;"],["&amp;$E$16&amp;"]","ET","Options:Caption="&amp;$E$14&amp;",Fill=Daily,Pad=On,Sort=Desc,NA=-")</f>
        <v/>
      </c>
      <c r="I24" s="4" t="str">
        <f>[1]!SNL("Commodities.History.Price","["&amp;$E$14&amp;"].[Forward Power Index On-Peak Annual Strip].[OTCGH].[USD].["&amp;I22&amp;"].["&amp;I23&amp;"]","["&amp;$E$15&amp;"],["&amp;$E$16&amp;"]","ET","Options:Caption="&amp;$E$14&amp;",Fill=Daily,Pad=On,Sort=Desc,NA=-")</f>
        <v/>
      </c>
      <c r="J24" s="5"/>
      <c r="K24" s="5"/>
      <c r="L24" s="4" t="str">
        <f>[1]!SNL("Commodities.History.Price","["&amp;$E$14&amp;"].[Forward Power Index Off-Peak Annual Strip].[OTCGH].[USD].["&amp;L22&amp;"].["&amp;L23&amp;"]","["&amp;$E$15&amp;"],["&amp;$E$16&amp;"]","ET","Options:Caption="&amp;$E$14&amp;",Dates=Before,Fill=Daily,Pad=On,Sort=Desc,NA=-")</f>
        <v/>
      </c>
      <c r="M24" s="4" t="str">
        <f>[1]!SNL("Commodities.History.Price","["&amp;$E$14&amp;"].[Forward Power Index Off-Peak Annual Strip].[OTCGH].[USD].["&amp;M22&amp;"].["&amp;M23&amp;"]","["&amp;$E$15&amp;"],["&amp;$E$16&amp;"]","ET","Options:Caption="&amp;$E$14&amp;",Fill=Daily,Pad=On,Sort=Desc,NA=-")</f>
        <v/>
      </c>
      <c r="N24" s="4" t="str">
        <f>[1]!SNL("Commodities.History.Price","["&amp;$E$14&amp;"].[Forward Power Index Off-Peak Annual Strip].[OTCGH].[USD].["&amp;N22&amp;"].["&amp;N23&amp;"]","["&amp;$E$15&amp;"],["&amp;$E$16&amp;"]","ET","Options:Caption="&amp;$E$14&amp;",Fill=Daily,Pad=On,Sort=Desc,NA=-")</f>
        <v/>
      </c>
      <c r="O24" s="4" t="str">
        <f>[1]!SNL("Commodities.History.Price","["&amp;$E$14&amp;"].[Forward Power Index Off-Peak Annual Strip].[OTCGH].[USD].["&amp;O22&amp;"].["&amp;O23&amp;"]","["&amp;$E$15&amp;"],["&amp;$E$16&amp;"]","ET","Options:Caption="&amp;$E$14&amp;",Fill=Daily,Pad=On,Sort=Desc,NA=-")</f>
        <v/>
      </c>
      <c r="P24" s="4" t="str">
        <f>[1]!SNL("Commodities.History.Price","["&amp;$E$14&amp;"].[Forward Power Index Off-Peak Annual Strip].[OTCGH].[USD].["&amp;P22&amp;"].["&amp;P23&amp;"]","["&amp;$E$15&amp;"],["&amp;$E$16&amp;"]","ET","Options:Caption="&amp;$E$14&amp;",Fill=Daily,Pad=On,Sort=Desc,NA=-")</f>
        <v/>
      </c>
      <c r="Q24" s="4" t="str">
        <f>[1]!SNL("Commodities.History.Price","["&amp;$E$14&amp;"].[Forward Power Index Off-Peak Annual Strip].[OTCGH].[USD].["&amp;Q22&amp;"].["&amp;Q23&amp;"]","["&amp;$E$15&amp;"],["&amp;$E$16&amp;"]","ET","Options:Caption="&amp;$E$14&amp;",Fill=Daily,Pad=On,Sort=Desc,NA=-")</f>
        <v/>
      </c>
      <c r="R24" s="4" t="str">
        <f>[1]!SNL("Commodities.History.Price","["&amp;$E$14&amp;"].[Forward Power Index Off-Peak Annual Strip].[OTCGH].[USD].["&amp;R22&amp;"].["&amp;R23&amp;"]","["&amp;$E$15&amp;"],["&amp;$E$16&amp;"]","ET","Options:Caption="&amp;$E$14&amp;",Fill=Daily,Pad=On,Sort=Desc,NA=-")</f>
        <v/>
      </c>
    </row>
    <row r="25" spans="2:18" x14ac:dyDescent="0.25">
      <c r="B25" s="6">
        <v>43592</v>
      </c>
      <c r="C25" s="7">
        <v>55.5503</v>
      </c>
      <c r="D25" s="7">
        <v>44.757100000000001</v>
      </c>
      <c r="E25" s="7">
        <v>45.045299999999997</v>
      </c>
      <c r="F25" s="7">
        <v>45.698</v>
      </c>
      <c r="G25" s="7">
        <v>46.1126</v>
      </c>
      <c r="H25" s="7">
        <v>46.780999999999999</v>
      </c>
      <c r="I25" s="7">
        <v>47.672600000000003</v>
      </c>
      <c r="J25" s="8"/>
      <c r="K25" s="6">
        <v>43592</v>
      </c>
      <c r="L25" s="7">
        <v>37.890900000000002</v>
      </c>
      <c r="M25" s="7">
        <v>37.278100000000002</v>
      </c>
      <c r="N25" s="7">
        <v>37.324599999999997</v>
      </c>
      <c r="O25" s="7">
        <v>38.384799999999998</v>
      </c>
      <c r="P25" s="7">
        <v>39.421199999999999</v>
      </c>
      <c r="Q25" s="7">
        <v>40.342700000000001</v>
      </c>
      <c r="R25" s="7">
        <v>41.479799999999997</v>
      </c>
    </row>
    <row r="26" spans="2:18" x14ac:dyDescent="0.25">
      <c r="B26" s="6">
        <v>43591</v>
      </c>
      <c r="C26" s="7">
        <v>54.605800000000002</v>
      </c>
      <c r="D26" s="7">
        <v>45.923099999999998</v>
      </c>
      <c r="E26" s="7">
        <v>46.696100000000001</v>
      </c>
      <c r="F26" s="7">
        <v>47.404299999999999</v>
      </c>
      <c r="G26" s="7">
        <v>47.900300000000001</v>
      </c>
      <c r="H26" s="7">
        <v>48.653599999999997</v>
      </c>
      <c r="I26" s="7">
        <v>49.6556</v>
      </c>
      <c r="J26" s="3"/>
      <c r="K26" s="6">
        <v>43591</v>
      </c>
      <c r="L26" s="7">
        <v>37.9587</v>
      </c>
      <c r="M26" s="7">
        <v>38.206600000000002</v>
      </c>
      <c r="N26" s="7">
        <v>38.749099999999999</v>
      </c>
      <c r="O26" s="7">
        <v>39.9587</v>
      </c>
      <c r="P26" s="7">
        <v>41.055100000000003</v>
      </c>
      <c r="Q26" s="7">
        <v>42.046100000000003</v>
      </c>
      <c r="R26" s="7">
        <v>43.244300000000003</v>
      </c>
    </row>
    <row r="27" spans="2:18" x14ac:dyDescent="0.25">
      <c r="B27" s="6">
        <v>43590</v>
      </c>
      <c r="C27" s="7">
        <v>52.8919</v>
      </c>
      <c r="D27" s="7">
        <v>44.836399999999998</v>
      </c>
      <c r="E27" s="7">
        <v>45.183100000000003</v>
      </c>
      <c r="F27" s="7">
        <v>45.717599999999997</v>
      </c>
      <c r="G27" s="7">
        <v>46.201799999999999</v>
      </c>
      <c r="H27" s="7">
        <v>47.074100000000001</v>
      </c>
      <c r="I27" s="7">
        <v>48.311900000000001</v>
      </c>
      <c r="J27" s="3"/>
      <c r="K27" s="6">
        <v>43590</v>
      </c>
      <c r="L27" s="7">
        <v>37.248199999999997</v>
      </c>
      <c r="M27" s="7">
        <v>37.4011</v>
      </c>
      <c r="N27" s="7">
        <v>37.615499999999997</v>
      </c>
      <c r="O27" s="7">
        <v>38.753799999999998</v>
      </c>
      <c r="P27" s="7">
        <v>39.814100000000003</v>
      </c>
      <c r="Q27" s="7">
        <v>40.917299999999997</v>
      </c>
      <c r="R27" s="7">
        <v>42.324399999999997</v>
      </c>
    </row>
    <row r="28" spans="2:18" x14ac:dyDescent="0.25">
      <c r="B28" s="6">
        <v>43589</v>
      </c>
      <c r="C28" s="7">
        <v>52.8919</v>
      </c>
      <c r="D28" s="7">
        <v>44.836399999999998</v>
      </c>
      <c r="E28" s="7">
        <v>45.183100000000003</v>
      </c>
      <c r="F28" s="7">
        <v>45.717599999999997</v>
      </c>
      <c r="G28" s="7">
        <v>46.201799999999999</v>
      </c>
      <c r="H28" s="7">
        <v>47.074100000000001</v>
      </c>
      <c r="I28" s="7">
        <v>48.311900000000001</v>
      </c>
      <c r="J28" s="3"/>
      <c r="K28" s="6">
        <v>43589</v>
      </c>
      <c r="L28" s="7">
        <v>37.248199999999997</v>
      </c>
      <c r="M28" s="7">
        <v>37.4011</v>
      </c>
      <c r="N28" s="7">
        <v>37.615499999999997</v>
      </c>
      <c r="O28" s="7">
        <v>38.753799999999998</v>
      </c>
      <c r="P28" s="7">
        <v>39.814100000000003</v>
      </c>
      <c r="Q28" s="7">
        <v>40.917299999999997</v>
      </c>
      <c r="R28" s="7">
        <v>42.324399999999997</v>
      </c>
    </row>
    <row r="29" spans="2:18" x14ac:dyDescent="0.25">
      <c r="B29" s="6">
        <v>43588</v>
      </c>
      <c r="C29" s="7">
        <v>52.8919</v>
      </c>
      <c r="D29" s="7">
        <v>44.836399999999998</v>
      </c>
      <c r="E29" s="7">
        <v>45.183100000000003</v>
      </c>
      <c r="F29" s="7">
        <v>45.717599999999997</v>
      </c>
      <c r="G29" s="7">
        <v>46.201799999999999</v>
      </c>
      <c r="H29" s="7">
        <v>47.074100000000001</v>
      </c>
      <c r="I29" s="7">
        <v>48.311900000000001</v>
      </c>
      <c r="J29" s="3"/>
      <c r="K29" s="6">
        <v>43588</v>
      </c>
      <c r="L29" s="7">
        <v>37.248199999999997</v>
      </c>
      <c r="M29" s="7">
        <v>37.4011</v>
      </c>
      <c r="N29" s="7">
        <v>37.615499999999997</v>
      </c>
      <c r="O29" s="7">
        <v>38.753799999999998</v>
      </c>
      <c r="P29" s="7">
        <v>39.814100000000003</v>
      </c>
      <c r="Q29" s="7">
        <v>40.917299999999997</v>
      </c>
      <c r="R29" s="7">
        <v>42.324399999999997</v>
      </c>
    </row>
    <row r="30" spans="2:18" x14ac:dyDescent="0.25">
      <c r="B30" s="6">
        <v>43587</v>
      </c>
      <c r="C30" s="7">
        <v>51.050400000000003</v>
      </c>
      <c r="D30" s="7">
        <v>44.140900000000002</v>
      </c>
      <c r="E30" s="7">
        <v>44.567799999999998</v>
      </c>
      <c r="F30" s="7">
        <v>45.149500000000003</v>
      </c>
      <c r="G30" s="7">
        <v>45.577399999999997</v>
      </c>
      <c r="H30" s="7">
        <v>46.254600000000003</v>
      </c>
      <c r="I30" s="7">
        <v>47.152099999999997</v>
      </c>
      <c r="J30" s="3"/>
      <c r="K30" s="6">
        <v>43587</v>
      </c>
      <c r="L30" s="7">
        <v>37.119100000000003</v>
      </c>
      <c r="M30" s="7">
        <v>36.980499999999999</v>
      </c>
      <c r="N30" s="7">
        <v>37.683900000000001</v>
      </c>
      <c r="O30" s="7">
        <v>38.842700000000001</v>
      </c>
      <c r="P30" s="7">
        <v>39.926099999999998</v>
      </c>
      <c r="Q30" s="7">
        <v>40.867100000000001</v>
      </c>
      <c r="R30" s="7">
        <v>42.033299999999997</v>
      </c>
    </row>
    <row r="31" spans="2:18" x14ac:dyDescent="0.25">
      <c r="B31" s="6">
        <v>43586</v>
      </c>
      <c r="C31" s="7">
        <v>53.021700000000003</v>
      </c>
      <c r="D31" s="7">
        <v>45.143799999999999</v>
      </c>
      <c r="E31" s="7">
        <v>46.376899999999999</v>
      </c>
      <c r="F31" s="7">
        <v>46.990699999999997</v>
      </c>
      <c r="G31" s="7">
        <v>47.434399999999997</v>
      </c>
      <c r="H31" s="7">
        <v>48.135399999999997</v>
      </c>
      <c r="I31" s="7">
        <v>49.062399999999997</v>
      </c>
      <c r="J31" s="3"/>
      <c r="K31" s="6">
        <v>43586</v>
      </c>
      <c r="L31" s="7">
        <v>37.509099999999997</v>
      </c>
      <c r="M31" s="7">
        <v>37.470199999999998</v>
      </c>
      <c r="N31" s="7">
        <v>37.861800000000002</v>
      </c>
      <c r="O31" s="7">
        <v>39.049199999999999</v>
      </c>
      <c r="P31" s="7">
        <v>40.130899999999997</v>
      </c>
      <c r="Q31" s="7">
        <v>41.085099999999997</v>
      </c>
      <c r="R31" s="7">
        <v>42.263399999999997</v>
      </c>
    </row>
    <row r="32" spans="2:18" x14ac:dyDescent="0.25">
      <c r="B32" s="6">
        <v>43585</v>
      </c>
      <c r="C32" s="7">
        <v>47.417200000000001</v>
      </c>
      <c r="D32" s="7">
        <v>43.642699999999998</v>
      </c>
      <c r="E32" s="7">
        <v>44.508800000000001</v>
      </c>
      <c r="F32" s="7">
        <v>45.120399999999997</v>
      </c>
      <c r="G32" s="7">
        <v>45.885100000000001</v>
      </c>
      <c r="H32" s="7">
        <v>46.668399999999998</v>
      </c>
      <c r="I32" s="7">
        <v>47.674999999999997</v>
      </c>
      <c r="J32" s="3"/>
      <c r="K32" s="6">
        <v>43585</v>
      </c>
      <c r="L32" s="7">
        <v>34.081699999999998</v>
      </c>
      <c r="M32" s="7">
        <v>36.473700000000001</v>
      </c>
      <c r="N32" s="7">
        <v>37.015700000000002</v>
      </c>
      <c r="O32" s="7">
        <v>37.981499999999997</v>
      </c>
      <c r="P32" s="7">
        <v>39.062899999999999</v>
      </c>
      <c r="Q32" s="7">
        <v>40.149700000000003</v>
      </c>
      <c r="R32" s="7">
        <v>41.296300000000002</v>
      </c>
    </row>
    <row r="33" spans="2:18" x14ac:dyDescent="0.25">
      <c r="B33" s="6">
        <v>43584</v>
      </c>
      <c r="C33" s="7">
        <v>48.123800000000003</v>
      </c>
      <c r="D33" s="7">
        <v>43.791800000000002</v>
      </c>
      <c r="E33" s="7">
        <v>44.914299999999997</v>
      </c>
      <c r="F33" s="7">
        <v>45.622599999999998</v>
      </c>
      <c r="G33" s="7">
        <v>46.393300000000004</v>
      </c>
      <c r="H33" s="7">
        <v>47.081699999999998</v>
      </c>
      <c r="I33" s="7">
        <v>48.079700000000003</v>
      </c>
      <c r="J33" s="3"/>
      <c r="K33" s="6">
        <v>43584</v>
      </c>
      <c r="L33" s="7">
        <v>34.762300000000003</v>
      </c>
      <c r="M33" s="7">
        <v>36.552700000000002</v>
      </c>
      <c r="N33" s="7">
        <v>37.404299999999999</v>
      </c>
      <c r="O33" s="7">
        <v>38.376899999999999</v>
      </c>
      <c r="P33" s="7">
        <v>39.468200000000003</v>
      </c>
      <c r="Q33" s="7">
        <v>40.489199999999997</v>
      </c>
      <c r="R33" s="7">
        <v>41.619399999999999</v>
      </c>
    </row>
    <row r="34" spans="2:18" x14ac:dyDescent="0.25">
      <c r="B34" s="6">
        <v>43583</v>
      </c>
      <c r="C34" s="7">
        <v>48.078400000000002</v>
      </c>
      <c r="D34" s="7">
        <v>44.4724</v>
      </c>
      <c r="E34" s="7">
        <v>45.808199999999999</v>
      </c>
      <c r="F34" s="7">
        <v>46.6021</v>
      </c>
      <c r="G34" s="7">
        <v>47.334299999999999</v>
      </c>
      <c r="H34" s="7">
        <v>48.130499999999998</v>
      </c>
      <c r="I34" s="7">
        <v>49.178400000000003</v>
      </c>
      <c r="J34" s="3"/>
      <c r="K34" s="6">
        <v>43583</v>
      </c>
      <c r="L34" s="7">
        <v>34.831099999999999</v>
      </c>
      <c r="M34" s="7">
        <v>36.773299999999999</v>
      </c>
      <c r="N34" s="7">
        <v>37.6203</v>
      </c>
      <c r="O34" s="7">
        <v>38.6556</v>
      </c>
      <c r="P34" s="7">
        <v>39.71</v>
      </c>
      <c r="Q34" s="7">
        <v>40.817900000000002</v>
      </c>
      <c r="R34" s="7">
        <v>41.982999999999997</v>
      </c>
    </row>
    <row r="35" spans="2:18" x14ac:dyDescent="0.25">
      <c r="B35" s="6">
        <v>43582</v>
      </c>
      <c r="C35" s="7">
        <v>48.078400000000002</v>
      </c>
      <c r="D35" s="7">
        <v>44.4724</v>
      </c>
      <c r="E35" s="7">
        <v>45.808199999999999</v>
      </c>
      <c r="F35" s="7">
        <v>46.6021</v>
      </c>
      <c r="G35" s="7">
        <v>47.334299999999999</v>
      </c>
      <c r="H35" s="7">
        <v>48.130499999999998</v>
      </c>
      <c r="I35" s="7">
        <v>49.178400000000003</v>
      </c>
      <c r="J35" s="3"/>
      <c r="K35" s="6">
        <v>43582</v>
      </c>
      <c r="L35" s="7">
        <v>34.831099999999999</v>
      </c>
      <c r="M35" s="7">
        <v>36.773299999999999</v>
      </c>
      <c r="N35" s="7">
        <v>37.6203</v>
      </c>
      <c r="O35" s="7">
        <v>38.6556</v>
      </c>
      <c r="P35" s="7">
        <v>39.71</v>
      </c>
      <c r="Q35" s="7">
        <v>40.817900000000002</v>
      </c>
      <c r="R35" s="7">
        <v>41.982999999999997</v>
      </c>
    </row>
    <row r="36" spans="2:18" x14ac:dyDescent="0.25">
      <c r="B36" s="6">
        <v>43581</v>
      </c>
      <c r="C36" s="7">
        <v>48.078400000000002</v>
      </c>
      <c r="D36" s="7">
        <v>44.4724</v>
      </c>
      <c r="E36" s="7">
        <v>45.808199999999999</v>
      </c>
      <c r="F36" s="7">
        <v>46.6021</v>
      </c>
      <c r="G36" s="7">
        <v>47.334299999999999</v>
      </c>
      <c r="H36" s="7">
        <v>48.130499999999998</v>
      </c>
      <c r="I36" s="7">
        <v>49.178400000000003</v>
      </c>
      <c r="J36" s="3"/>
      <c r="K36" s="6">
        <v>43581</v>
      </c>
      <c r="L36" s="7">
        <v>34.831099999999999</v>
      </c>
      <c r="M36" s="7">
        <v>36.773299999999999</v>
      </c>
      <c r="N36" s="7">
        <v>37.6203</v>
      </c>
      <c r="O36" s="7">
        <v>38.6556</v>
      </c>
      <c r="P36" s="7">
        <v>39.71</v>
      </c>
      <c r="Q36" s="7">
        <v>40.817900000000002</v>
      </c>
      <c r="R36" s="7">
        <v>41.982999999999997</v>
      </c>
    </row>
    <row r="37" spans="2:18" x14ac:dyDescent="0.25">
      <c r="B37" s="6">
        <v>43580</v>
      </c>
      <c r="C37" s="7">
        <v>46.062199999999997</v>
      </c>
      <c r="D37" s="7">
        <v>43.002499999999998</v>
      </c>
      <c r="E37" s="7">
        <v>44.613199999999999</v>
      </c>
      <c r="F37" s="7">
        <v>45.270200000000003</v>
      </c>
      <c r="G37" s="7">
        <v>45.997399999999999</v>
      </c>
      <c r="H37" s="7">
        <v>46.766399999999997</v>
      </c>
      <c r="I37" s="7">
        <v>47.7866</v>
      </c>
      <c r="J37" s="3"/>
      <c r="K37" s="6">
        <v>43580</v>
      </c>
      <c r="L37" s="7">
        <v>34.538200000000003</v>
      </c>
      <c r="M37" s="7">
        <v>36.066000000000003</v>
      </c>
      <c r="N37" s="7">
        <v>37.037700000000001</v>
      </c>
      <c r="O37" s="7">
        <v>37.9724</v>
      </c>
      <c r="P37" s="7">
        <v>39.033000000000001</v>
      </c>
      <c r="Q37" s="7">
        <v>40.133299999999998</v>
      </c>
      <c r="R37" s="7">
        <v>41.2881</v>
      </c>
    </row>
    <row r="38" spans="2:18" x14ac:dyDescent="0.25">
      <c r="B38" s="6">
        <v>43579</v>
      </c>
      <c r="C38" s="7">
        <v>45.1723</v>
      </c>
      <c r="D38" s="7">
        <v>42.546300000000002</v>
      </c>
      <c r="E38" s="7">
        <v>44.172600000000003</v>
      </c>
      <c r="F38" s="7">
        <v>44.899900000000002</v>
      </c>
      <c r="G38" s="7">
        <v>45.622500000000002</v>
      </c>
      <c r="H38" s="7">
        <v>46.379100000000001</v>
      </c>
      <c r="I38" s="7">
        <v>47.372199999999999</v>
      </c>
      <c r="J38" s="3"/>
      <c r="K38" s="6">
        <v>43579</v>
      </c>
      <c r="L38" s="7">
        <v>33.8123</v>
      </c>
      <c r="M38" s="7">
        <v>35.464700000000001</v>
      </c>
      <c r="N38" s="7">
        <v>36.474499999999999</v>
      </c>
      <c r="O38" s="7">
        <v>37.456699999999998</v>
      </c>
      <c r="P38" s="7">
        <v>38.501100000000001</v>
      </c>
      <c r="Q38" s="7">
        <v>39.575299999999999</v>
      </c>
      <c r="R38" s="7">
        <v>40.707099999999997</v>
      </c>
    </row>
    <row r="39" spans="2:18" x14ac:dyDescent="0.25">
      <c r="B39" s="6">
        <v>43578</v>
      </c>
      <c r="C39" s="7">
        <v>44.475299999999997</v>
      </c>
      <c r="D39" s="7">
        <v>42.791899999999998</v>
      </c>
      <c r="E39" s="7">
        <v>44.703400000000002</v>
      </c>
      <c r="F39" s="7">
        <v>45.439399999999999</v>
      </c>
      <c r="G39" s="7">
        <v>46.230899999999998</v>
      </c>
      <c r="H39" s="7">
        <v>47.02</v>
      </c>
      <c r="I39" s="7">
        <v>48.043100000000003</v>
      </c>
      <c r="J39" s="3"/>
      <c r="K39" s="6">
        <v>43578</v>
      </c>
      <c r="L39" s="7">
        <v>33.703000000000003</v>
      </c>
      <c r="M39" s="7">
        <v>35.728700000000003</v>
      </c>
      <c r="N39" s="7">
        <v>37.074100000000001</v>
      </c>
      <c r="O39" s="7">
        <v>38.088999999999999</v>
      </c>
      <c r="P39" s="7">
        <v>39.183</v>
      </c>
      <c r="Q39" s="7">
        <v>40.289400000000001</v>
      </c>
      <c r="R39" s="7">
        <v>41.447099999999999</v>
      </c>
    </row>
    <row r="40" spans="2:18" x14ac:dyDescent="0.25">
      <c r="B40" s="6">
        <v>43577</v>
      </c>
      <c r="C40" s="7">
        <v>45.407200000000003</v>
      </c>
      <c r="D40" s="7">
        <v>42.489400000000003</v>
      </c>
      <c r="E40" s="7">
        <v>43.778500000000001</v>
      </c>
      <c r="F40" s="7">
        <v>44.4621</v>
      </c>
      <c r="G40" s="7">
        <v>45.195799999999998</v>
      </c>
      <c r="H40" s="7">
        <v>45.975200000000001</v>
      </c>
      <c r="I40" s="7">
        <v>46.993600000000001</v>
      </c>
      <c r="J40" s="3"/>
      <c r="K40" s="6">
        <v>43577</v>
      </c>
      <c r="L40" s="7">
        <v>34.248100000000001</v>
      </c>
      <c r="M40" s="7">
        <v>35.605200000000004</v>
      </c>
      <c r="N40" s="7">
        <v>36.461799999999997</v>
      </c>
      <c r="O40" s="7">
        <v>37.369799999999998</v>
      </c>
      <c r="P40" s="7">
        <v>38.430900000000001</v>
      </c>
      <c r="Q40" s="7">
        <v>39.509799999999998</v>
      </c>
      <c r="R40" s="7">
        <v>40.646700000000003</v>
      </c>
    </row>
    <row r="41" spans="2:18" x14ac:dyDescent="0.25">
      <c r="B41" s="6">
        <v>43576</v>
      </c>
      <c r="C41" s="7">
        <v>44.299500000000002</v>
      </c>
      <c r="D41" s="7">
        <v>42.484099999999998</v>
      </c>
      <c r="E41" s="7">
        <v>43.523600000000002</v>
      </c>
      <c r="F41" s="7">
        <v>44.271900000000002</v>
      </c>
      <c r="G41" s="7">
        <v>44.996699999999997</v>
      </c>
      <c r="H41" s="7">
        <v>45.764000000000003</v>
      </c>
      <c r="I41" s="7">
        <v>46.761600000000001</v>
      </c>
      <c r="J41" s="3"/>
      <c r="K41" s="6">
        <v>43576</v>
      </c>
      <c r="L41" s="7">
        <v>34.030799999999999</v>
      </c>
      <c r="M41" s="7">
        <v>35.3001</v>
      </c>
      <c r="N41" s="7">
        <v>36.256700000000002</v>
      </c>
      <c r="O41" s="7">
        <v>37.166600000000003</v>
      </c>
      <c r="P41" s="7">
        <v>38.190899999999999</v>
      </c>
      <c r="Q41" s="7">
        <v>39.281999999999996</v>
      </c>
      <c r="R41" s="7">
        <v>40.405900000000003</v>
      </c>
    </row>
    <row r="42" spans="2:18" x14ac:dyDescent="0.25">
      <c r="B42" s="6">
        <v>43575</v>
      </c>
      <c r="C42" s="7">
        <v>44.299500000000002</v>
      </c>
      <c r="D42" s="7">
        <v>42.484099999999998</v>
      </c>
      <c r="E42" s="7">
        <v>43.523600000000002</v>
      </c>
      <c r="F42" s="7">
        <v>44.271900000000002</v>
      </c>
      <c r="G42" s="7">
        <v>44.996699999999997</v>
      </c>
      <c r="H42" s="7">
        <v>45.764000000000003</v>
      </c>
      <c r="I42" s="7">
        <v>46.761600000000001</v>
      </c>
      <c r="J42" s="3"/>
      <c r="K42" s="6">
        <v>43575</v>
      </c>
      <c r="L42" s="7">
        <v>34.030799999999999</v>
      </c>
      <c r="M42" s="7">
        <v>35.3001</v>
      </c>
      <c r="N42" s="7">
        <v>36.256700000000002</v>
      </c>
      <c r="O42" s="7">
        <v>37.166600000000003</v>
      </c>
      <c r="P42" s="7">
        <v>38.190899999999999</v>
      </c>
      <c r="Q42" s="7">
        <v>39.281999999999996</v>
      </c>
      <c r="R42" s="7">
        <v>40.405900000000003</v>
      </c>
    </row>
    <row r="43" spans="2:18" x14ac:dyDescent="0.25">
      <c r="B43" s="6">
        <v>43574</v>
      </c>
      <c r="C43" s="7">
        <v>44.299500000000002</v>
      </c>
      <c r="D43" s="7">
        <v>42.484099999999998</v>
      </c>
      <c r="E43" s="7">
        <v>43.523600000000002</v>
      </c>
      <c r="F43" s="7">
        <v>44.271900000000002</v>
      </c>
      <c r="G43" s="7">
        <v>44.996699999999997</v>
      </c>
      <c r="H43" s="7">
        <v>45.764000000000003</v>
      </c>
      <c r="I43" s="7">
        <v>46.761600000000001</v>
      </c>
      <c r="J43" s="3"/>
      <c r="K43" s="6">
        <v>43574</v>
      </c>
      <c r="L43" s="7">
        <v>34.030799999999999</v>
      </c>
      <c r="M43" s="7">
        <v>35.3001</v>
      </c>
      <c r="N43" s="7">
        <v>36.256700000000002</v>
      </c>
      <c r="O43" s="7">
        <v>37.166600000000003</v>
      </c>
      <c r="P43" s="7">
        <v>38.190899999999999</v>
      </c>
      <c r="Q43" s="7">
        <v>39.281999999999996</v>
      </c>
      <c r="R43" s="7">
        <v>40.405900000000003</v>
      </c>
    </row>
    <row r="44" spans="2:18" x14ac:dyDescent="0.25">
      <c r="B44" s="6">
        <v>43573</v>
      </c>
      <c r="C44" s="7">
        <v>44.299500000000002</v>
      </c>
      <c r="D44" s="7">
        <v>42.484099999999998</v>
      </c>
      <c r="E44" s="7">
        <v>43.523600000000002</v>
      </c>
      <c r="F44" s="7">
        <v>44.271900000000002</v>
      </c>
      <c r="G44" s="7">
        <v>44.996699999999997</v>
      </c>
      <c r="H44" s="7">
        <v>45.764000000000003</v>
      </c>
      <c r="I44" s="7">
        <v>46.761600000000001</v>
      </c>
      <c r="J44" s="3"/>
      <c r="K44" s="6">
        <v>43573</v>
      </c>
      <c r="L44" s="7">
        <v>34.030799999999999</v>
      </c>
      <c r="M44" s="7">
        <v>35.3001</v>
      </c>
      <c r="N44" s="7">
        <v>36.256700000000002</v>
      </c>
      <c r="O44" s="7">
        <v>37.166600000000003</v>
      </c>
      <c r="P44" s="7">
        <v>38.190899999999999</v>
      </c>
      <c r="Q44" s="7">
        <v>39.281999999999996</v>
      </c>
      <c r="R44" s="7">
        <v>40.405900000000003</v>
      </c>
    </row>
    <row r="45" spans="2:18" x14ac:dyDescent="0.25">
      <c r="B45" s="6">
        <v>43572</v>
      </c>
      <c r="C45" s="7">
        <v>44.867100000000001</v>
      </c>
      <c r="D45" s="7">
        <v>42.9024</v>
      </c>
      <c r="E45" s="7">
        <v>43.911000000000001</v>
      </c>
      <c r="F45" s="7">
        <v>44.6738</v>
      </c>
      <c r="G45" s="7">
        <v>45.414999999999999</v>
      </c>
      <c r="H45" s="7">
        <v>46.1843</v>
      </c>
      <c r="I45" s="7">
        <v>47.1892</v>
      </c>
      <c r="J45" s="3"/>
      <c r="K45" s="6">
        <v>43572</v>
      </c>
      <c r="L45" s="7">
        <v>35.012700000000002</v>
      </c>
      <c r="M45" s="7">
        <v>36.067599999999999</v>
      </c>
      <c r="N45" s="7">
        <v>37.1631</v>
      </c>
      <c r="O45" s="7">
        <v>38.077500000000001</v>
      </c>
      <c r="P45" s="7">
        <v>39.165500000000002</v>
      </c>
      <c r="Q45" s="7">
        <v>40.317700000000002</v>
      </c>
      <c r="R45" s="7">
        <v>41.465899999999998</v>
      </c>
    </row>
    <row r="46" spans="2:18" x14ac:dyDescent="0.25">
      <c r="B46" s="6">
        <v>43571</v>
      </c>
      <c r="C46" s="7">
        <v>46.507899999999999</v>
      </c>
      <c r="D46" s="7">
        <v>44.227899999999998</v>
      </c>
      <c r="E46" s="7">
        <v>45.188299999999998</v>
      </c>
      <c r="F46" s="7">
        <v>45.906399999999998</v>
      </c>
      <c r="G46" s="7">
        <v>46.628500000000003</v>
      </c>
      <c r="H46" s="7">
        <v>47.409599999999998</v>
      </c>
      <c r="I46" s="7">
        <v>48.430700000000002</v>
      </c>
      <c r="J46" s="3"/>
      <c r="K46" s="6">
        <v>43571</v>
      </c>
      <c r="L46" s="7">
        <v>35.796700000000001</v>
      </c>
      <c r="M46" s="7">
        <v>37.1541</v>
      </c>
      <c r="N46" s="7">
        <v>38.097299999999997</v>
      </c>
      <c r="O46" s="7">
        <v>38.959499999999998</v>
      </c>
      <c r="P46" s="7">
        <v>40.015300000000003</v>
      </c>
      <c r="Q46" s="7">
        <v>41.159300000000002</v>
      </c>
      <c r="R46" s="7">
        <v>42.311999999999998</v>
      </c>
    </row>
    <row r="47" spans="2:18" x14ac:dyDescent="0.25">
      <c r="B47" s="6">
        <v>43570</v>
      </c>
      <c r="C47" s="7">
        <v>44.551099999999998</v>
      </c>
      <c r="D47" s="7">
        <v>42.186599999999999</v>
      </c>
      <c r="E47" s="7">
        <v>43.288800000000002</v>
      </c>
      <c r="F47" s="7">
        <v>44.118200000000002</v>
      </c>
      <c r="G47" s="7">
        <v>44.8294</v>
      </c>
      <c r="H47" s="7">
        <v>45.578899999999997</v>
      </c>
      <c r="I47" s="7">
        <v>46.561300000000003</v>
      </c>
      <c r="J47" s="3"/>
      <c r="K47" s="6">
        <v>43570</v>
      </c>
      <c r="L47" s="7">
        <v>33.7273</v>
      </c>
      <c r="M47" s="7">
        <v>34.776899999999998</v>
      </c>
      <c r="N47" s="7">
        <v>35.808599999999998</v>
      </c>
      <c r="O47" s="7">
        <v>36.7393</v>
      </c>
      <c r="P47" s="7">
        <v>37.756599999999999</v>
      </c>
      <c r="Q47" s="7">
        <v>38.837499999999999</v>
      </c>
      <c r="R47" s="7">
        <v>39.926499999999997</v>
      </c>
    </row>
    <row r="48" spans="2:18" x14ac:dyDescent="0.25">
      <c r="B48" s="6">
        <v>43569</v>
      </c>
      <c r="C48" s="7">
        <v>46.1646</v>
      </c>
      <c r="D48" s="7">
        <v>43.484000000000002</v>
      </c>
      <c r="E48" s="7">
        <v>44.269300000000001</v>
      </c>
      <c r="F48" s="7">
        <v>45.011099999999999</v>
      </c>
      <c r="G48" s="7">
        <v>45.770099999999999</v>
      </c>
      <c r="H48" s="7">
        <v>46.553899999999999</v>
      </c>
      <c r="I48" s="7">
        <v>47.567900000000002</v>
      </c>
      <c r="J48" s="3"/>
      <c r="K48" s="6">
        <v>43569</v>
      </c>
      <c r="L48" s="7">
        <v>33.801000000000002</v>
      </c>
      <c r="M48" s="7">
        <v>34.383299999999998</v>
      </c>
      <c r="N48" s="7">
        <v>35.083199999999998</v>
      </c>
      <c r="O48" s="7">
        <v>35.906399999999998</v>
      </c>
      <c r="P48" s="7">
        <v>36.887700000000002</v>
      </c>
      <c r="Q48" s="7">
        <v>37.944099999999999</v>
      </c>
      <c r="R48" s="7">
        <v>39.008499999999998</v>
      </c>
    </row>
    <row r="49" spans="2:18" x14ac:dyDescent="0.25">
      <c r="B49" s="6">
        <v>43568</v>
      </c>
      <c r="C49" s="7">
        <v>46.1646</v>
      </c>
      <c r="D49" s="7">
        <v>43.484000000000002</v>
      </c>
      <c r="E49" s="7">
        <v>44.269300000000001</v>
      </c>
      <c r="F49" s="7">
        <v>45.011099999999999</v>
      </c>
      <c r="G49" s="7">
        <v>45.770099999999999</v>
      </c>
      <c r="H49" s="7">
        <v>46.553899999999999</v>
      </c>
      <c r="I49" s="7">
        <v>47.567900000000002</v>
      </c>
      <c r="J49" s="3"/>
      <c r="K49" s="6">
        <v>43568</v>
      </c>
      <c r="L49" s="7">
        <v>33.801000000000002</v>
      </c>
      <c r="M49" s="7">
        <v>34.383299999999998</v>
      </c>
      <c r="N49" s="7">
        <v>35.083199999999998</v>
      </c>
      <c r="O49" s="7">
        <v>35.906399999999998</v>
      </c>
      <c r="P49" s="7">
        <v>36.887700000000002</v>
      </c>
      <c r="Q49" s="7">
        <v>37.944099999999999</v>
      </c>
      <c r="R49" s="7">
        <v>39.008499999999998</v>
      </c>
    </row>
    <row r="50" spans="2:18" x14ac:dyDescent="0.25">
      <c r="B50" s="6">
        <v>43567</v>
      </c>
      <c r="C50" s="7">
        <v>46.1646</v>
      </c>
      <c r="D50" s="7">
        <v>43.484000000000002</v>
      </c>
      <c r="E50" s="7">
        <v>44.269300000000001</v>
      </c>
      <c r="F50" s="7">
        <v>45.011099999999999</v>
      </c>
      <c r="G50" s="7">
        <v>45.770099999999999</v>
      </c>
      <c r="H50" s="7">
        <v>46.553899999999999</v>
      </c>
      <c r="I50" s="7">
        <v>47.567900000000002</v>
      </c>
      <c r="J50" s="3"/>
      <c r="K50" s="6">
        <v>43567</v>
      </c>
      <c r="L50" s="7">
        <v>33.801000000000002</v>
      </c>
      <c r="M50" s="7">
        <v>34.383299999999998</v>
      </c>
      <c r="N50" s="7">
        <v>35.083199999999998</v>
      </c>
      <c r="O50" s="7">
        <v>35.906399999999998</v>
      </c>
      <c r="P50" s="7">
        <v>36.887700000000002</v>
      </c>
      <c r="Q50" s="7">
        <v>37.944099999999999</v>
      </c>
      <c r="R50" s="7">
        <v>39.008499999999998</v>
      </c>
    </row>
    <row r="51" spans="2:18" x14ac:dyDescent="0.25">
      <c r="B51" s="6">
        <v>43566</v>
      </c>
      <c r="C51" s="7">
        <v>47.5747</v>
      </c>
      <c r="D51" s="7">
        <v>45.062899999999999</v>
      </c>
      <c r="E51" s="7">
        <v>46.0702</v>
      </c>
      <c r="F51" s="7">
        <v>46.819899999999997</v>
      </c>
      <c r="G51" s="7">
        <v>47.587499999999999</v>
      </c>
      <c r="H51" s="7">
        <v>48.390599999999999</v>
      </c>
      <c r="I51" s="7">
        <v>49.442399999999999</v>
      </c>
      <c r="J51" s="3"/>
      <c r="K51" s="6">
        <v>43566</v>
      </c>
      <c r="L51" s="7">
        <v>36.682200000000002</v>
      </c>
      <c r="M51" s="7">
        <v>38.022300000000001</v>
      </c>
      <c r="N51" s="7">
        <v>38.923200000000001</v>
      </c>
      <c r="O51" s="7">
        <v>39.793999999999997</v>
      </c>
      <c r="P51" s="7">
        <v>40.910899999999998</v>
      </c>
      <c r="Q51" s="7">
        <v>42.051099999999998</v>
      </c>
      <c r="R51" s="7">
        <v>43.265999999999998</v>
      </c>
    </row>
    <row r="52" spans="2:18" x14ac:dyDescent="0.25">
      <c r="B52" s="6">
        <v>43565</v>
      </c>
      <c r="C52" s="7">
        <v>44.835500000000003</v>
      </c>
      <c r="D52" s="7">
        <v>41.611699999999999</v>
      </c>
      <c r="E52" s="7">
        <v>42.391199999999998</v>
      </c>
      <c r="F52" s="7">
        <v>43.014200000000002</v>
      </c>
      <c r="G52" s="7">
        <v>43.6357</v>
      </c>
      <c r="H52" s="7">
        <v>44.299199999999999</v>
      </c>
      <c r="I52" s="7">
        <v>45.2042</v>
      </c>
      <c r="J52" s="3"/>
      <c r="K52" s="6">
        <v>43565</v>
      </c>
      <c r="L52" s="7">
        <v>33.738100000000003</v>
      </c>
      <c r="M52" s="7">
        <v>34.517299999999999</v>
      </c>
      <c r="N52" s="7">
        <v>35.195700000000002</v>
      </c>
      <c r="O52" s="7">
        <v>35.930100000000003</v>
      </c>
      <c r="P52" s="7">
        <v>36.881599999999999</v>
      </c>
      <c r="Q52" s="7">
        <v>37.853200000000001</v>
      </c>
      <c r="R52" s="7">
        <v>38.899500000000003</v>
      </c>
    </row>
    <row r="53" spans="2:18" x14ac:dyDescent="0.25">
      <c r="B53" s="6">
        <v>43564</v>
      </c>
      <c r="C53" s="7">
        <v>46.624200000000002</v>
      </c>
      <c r="D53" s="7">
        <v>43.008899999999997</v>
      </c>
      <c r="E53" s="7">
        <v>43.882399999999997</v>
      </c>
      <c r="F53" s="7">
        <v>44.598199999999999</v>
      </c>
      <c r="G53" s="7">
        <v>45.3108</v>
      </c>
      <c r="H53" s="7">
        <v>46.080199999999998</v>
      </c>
      <c r="I53" s="7">
        <v>47.064700000000002</v>
      </c>
      <c r="J53" s="3"/>
      <c r="K53" s="6">
        <v>43564</v>
      </c>
      <c r="L53" s="7">
        <v>34.714799999999997</v>
      </c>
      <c r="M53" s="7">
        <v>35.464399999999998</v>
      </c>
      <c r="N53" s="7">
        <v>36.224299999999999</v>
      </c>
      <c r="O53" s="7">
        <v>37.048400000000001</v>
      </c>
      <c r="P53" s="7">
        <v>38.073700000000002</v>
      </c>
      <c r="Q53" s="7">
        <v>39.132199999999997</v>
      </c>
      <c r="R53" s="7">
        <v>40.2727</v>
      </c>
    </row>
    <row r="54" spans="2:18" x14ac:dyDescent="0.25">
      <c r="B54" s="6">
        <v>43563</v>
      </c>
      <c r="C54" s="7">
        <v>47.940100000000001</v>
      </c>
      <c r="D54" s="7">
        <v>42.814900000000002</v>
      </c>
      <c r="E54" s="7">
        <v>43.425199999999997</v>
      </c>
      <c r="F54" s="7">
        <v>44.107300000000002</v>
      </c>
      <c r="G54" s="7">
        <v>44.805599999999998</v>
      </c>
      <c r="H54" s="7">
        <v>45.564700000000002</v>
      </c>
      <c r="I54" s="7">
        <v>46.5364</v>
      </c>
      <c r="J54" s="3"/>
      <c r="K54" s="6">
        <v>43563</v>
      </c>
      <c r="L54" s="7">
        <v>35.982100000000003</v>
      </c>
      <c r="M54" s="7">
        <v>36.603099999999998</v>
      </c>
      <c r="N54" s="7">
        <v>37.427900000000001</v>
      </c>
      <c r="O54" s="7">
        <v>38.239100000000001</v>
      </c>
      <c r="P54" s="7">
        <v>39.313000000000002</v>
      </c>
      <c r="Q54" s="7">
        <v>40.411200000000001</v>
      </c>
      <c r="R54" s="7">
        <v>41.555500000000002</v>
      </c>
    </row>
    <row r="55" spans="2:18" x14ac:dyDescent="0.25">
      <c r="B55" s="6">
        <v>43562</v>
      </c>
      <c r="C55" s="7" t="s">
        <v>2</v>
      </c>
      <c r="D55" s="7" t="s">
        <v>2</v>
      </c>
      <c r="E55" s="7" t="s">
        <v>2</v>
      </c>
      <c r="F55" s="7" t="s">
        <v>2</v>
      </c>
      <c r="G55" s="7" t="s">
        <v>2</v>
      </c>
      <c r="H55" s="7" t="s">
        <v>2</v>
      </c>
      <c r="I55" s="7" t="s">
        <v>2</v>
      </c>
      <c r="J55" s="3"/>
      <c r="K55" s="6">
        <v>43562</v>
      </c>
      <c r="L55" s="7" t="s">
        <v>2</v>
      </c>
      <c r="M55" s="7" t="s">
        <v>2</v>
      </c>
      <c r="N55" s="7" t="s">
        <v>2</v>
      </c>
      <c r="O55" s="7" t="s">
        <v>2</v>
      </c>
      <c r="P55" s="7" t="s">
        <v>2</v>
      </c>
      <c r="Q55" s="7" t="s">
        <v>2</v>
      </c>
      <c r="R55" s="7" t="s">
        <v>2</v>
      </c>
    </row>
    <row r="58" spans="2:18" x14ac:dyDescent="0.25">
      <c r="B58" s="1" t="s">
        <v>0</v>
      </c>
      <c r="C58" s="2">
        <f>DATE(E30,1,1)</f>
        <v>16072</v>
      </c>
      <c r="D58" s="2">
        <f t="shared" ref="D58:I58" si="7">DATE(YEAR(C58)+1,MONTH(C58),DAY(C58))</f>
        <v>16438</v>
      </c>
      <c r="E58" s="2">
        <f t="shared" si="7"/>
        <v>16803</v>
      </c>
      <c r="F58" s="2">
        <f t="shared" si="7"/>
        <v>17168</v>
      </c>
      <c r="G58" s="2">
        <f t="shared" si="7"/>
        <v>17533</v>
      </c>
      <c r="H58" s="2">
        <f t="shared" si="7"/>
        <v>17899</v>
      </c>
      <c r="I58" s="2">
        <f t="shared" si="7"/>
        <v>18264</v>
      </c>
      <c r="J58" s="3"/>
      <c r="K58" s="3"/>
      <c r="L58" s="2">
        <f>DATE($E$17,1,1)</f>
        <v>1</v>
      </c>
      <c r="M58" s="2">
        <f t="shared" ref="M58:R58" si="8">DATE(YEAR(L58)+1,MONTH(L58),DAY(L58))</f>
        <v>367</v>
      </c>
      <c r="N58" s="2">
        <f t="shared" si="8"/>
        <v>732</v>
      </c>
      <c r="O58" s="2">
        <f t="shared" si="8"/>
        <v>1097</v>
      </c>
      <c r="P58" s="2">
        <f t="shared" si="8"/>
        <v>1462</v>
      </c>
      <c r="Q58" s="2">
        <f t="shared" si="8"/>
        <v>1828</v>
      </c>
      <c r="R58" s="2">
        <f t="shared" si="8"/>
        <v>2193</v>
      </c>
    </row>
    <row r="59" spans="2:18" x14ac:dyDescent="0.25">
      <c r="B59" s="1" t="s">
        <v>1</v>
      </c>
      <c r="C59" s="2">
        <f t="shared" ref="C59:I59" si="9">DATE(YEAR(C58)+1,MONTH(C58),DAY(C58)-1)</f>
        <v>16437</v>
      </c>
      <c r="D59" s="2">
        <f t="shared" si="9"/>
        <v>16802</v>
      </c>
      <c r="E59" s="2">
        <f t="shared" si="9"/>
        <v>17167</v>
      </c>
      <c r="F59" s="2">
        <f t="shared" si="9"/>
        <v>17532</v>
      </c>
      <c r="G59" s="2">
        <f t="shared" si="9"/>
        <v>17898</v>
      </c>
      <c r="H59" s="2">
        <f t="shared" si="9"/>
        <v>18263</v>
      </c>
      <c r="I59" s="2">
        <f t="shared" si="9"/>
        <v>18628</v>
      </c>
      <c r="J59" s="3"/>
      <c r="K59" s="3"/>
      <c r="L59" s="2">
        <f t="shared" ref="L59:R59" si="10">DATE(YEAR(L58)+1,MONTH(L58),DAY(L58)-1)</f>
        <v>366</v>
      </c>
      <c r="M59" s="2">
        <f t="shared" si="10"/>
        <v>731</v>
      </c>
      <c r="N59" s="2">
        <f t="shared" si="10"/>
        <v>1096</v>
      </c>
      <c r="O59" s="2">
        <f t="shared" si="10"/>
        <v>1461</v>
      </c>
      <c r="P59" s="2">
        <f t="shared" si="10"/>
        <v>1827</v>
      </c>
      <c r="Q59" s="2">
        <f t="shared" si="10"/>
        <v>2192</v>
      </c>
      <c r="R59" s="2">
        <f t="shared" si="10"/>
        <v>2557</v>
      </c>
    </row>
    <row r="60" spans="2:18" x14ac:dyDescent="0.25">
      <c r="B60" s="3"/>
      <c r="C60" s="4" t="str">
        <f>[1]!SNL("Commodities.History.Price","["&amp;$E$14&amp;"].[Forward Power Index On-Peak Annual Strip].[OTCGH].[USD].["&amp;C58&amp;"].["&amp;C59&amp;"]","["&amp;$E$15&amp;"],["&amp;$E$16&amp;"]","ET","Options:Caption="&amp;$E$14&amp;",Dates=Before,Fill=Daily,Pad=On,Sort=Desc,NA=-")</f>
        <v/>
      </c>
      <c r="D60" s="4" t="str">
        <f>[1]!SNL("Commodities.History.Price","["&amp;$E$14&amp;"].[Forward Power Index On-Peak Annual Strip].[OTCGH].[USD].["&amp;D58&amp;"].["&amp;D59&amp;"]","["&amp;$E$15&amp;"],["&amp;$E$16&amp;"]","ET","Options:Caption="&amp;$E$14&amp;",Fill=Daily,Pad=On,Sort=Desc,NA=-")</f>
        <v/>
      </c>
      <c r="E60" s="4" t="str">
        <f>[1]!SNL("Commodities.History.Price","["&amp;$E$14&amp;"].[Forward Power Index On-Peak Annual Strip].[OTCGH].[USD].["&amp;E58&amp;"].["&amp;E59&amp;"]","["&amp;$E$15&amp;"],["&amp;$E$16&amp;"]","ET","Options:Caption="&amp;$E$14&amp;",Fill=Daily,Pad=On,Sort=Desc,NA=-")</f>
        <v/>
      </c>
      <c r="F60" s="4" t="str">
        <f>[1]!SNL("Commodities.History.Price","["&amp;$E$14&amp;"].[Forward Power Index On-Peak Annual Strip].[OTCGH].[USD].["&amp;F58&amp;"].["&amp;F59&amp;"]","["&amp;$E$15&amp;"],["&amp;$E$16&amp;"]","ET","Options:Caption="&amp;$E$14&amp;",Fill=Daily,Pad=On,Sort=Desc,NA=-")</f>
        <v/>
      </c>
      <c r="G60" s="4" t="str">
        <f>[1]!SNL("Commodities.History.Price","["&amp;$E$14&amp;"].[Forward Power Index On-Peak Annual Strip].[OTCGH].[USD].["&amp;G58&amp;"].["&amp;G59&amp;"]","["&amp;$E$15&amp;"],["&amp;$E$16&amp;"]","ET","Options:Caption="&amp;$E$14&amp;",Fill=Daily,Pad=On,Sort=Desc,NA=-")</f>
        <v/>
      </c>
      <c r="H60" s="4" t="str">
        <f>[1]!SNL("Commodities.History.Price","["&amp;$E$14&amp;"].[Forward Power Index On-Peak Annual Strip].[OTCGH].[USD].["&amp;H58&amp;"].["&amp;H59&amp;"]","["&amp;$E$15&amp;"],["&amp;$E$16&amp;"]","ET","Options:Caption="&amp;$E$14&amp;",Fill=Daily,Pad=On,Sort=Desc,NA=-")</f>
        <v/>
      </c>
      <c r="I60" s="4" t="str">
        <f>[1]!SNL("Commodities.History.Price","["&amp;$E$14&amp;"].[Forward Power Index On-Peak Annual Strip].[OTCGH].[USD].["&amp;I58&amp;"].["&amp;I59&amp;"]","["&amp;$E$15&amp;"],["&amp;$E$16&amp;"]","ET","Options:Caption="&amp;$E$14&amp;",Fill=Daily,Pad=On,Sort=Desc,NA=-")</f>
        <v/>
      </c>
      <c r="J60" s="5"/>
      <c r="K60" s="5"/>
      <c r="L60" s="4" t="str">
        <f>[1]!SNL("Commodities.History.Price","["&amp;$E$14&amp;"].[Forward Power Index Off-Peak Annual Strip].[OTCGH].[USD].["&amp;L58&amp;"].["&amp;L59&amp;"]","["&amp;$E$15&amp;"],["&amp;$E$16&amp;"]","ET","Options:Caption="&amp;$E$14&amp;",Dates=Before,Fill=Daily,Pad=On,Sort=Desc,NA=-")</f>
        <v/>
      </c>
      <c r="M60" s="4" t="str">
        <f>[1]!SNL("Commodities.History.Price","["&amp;$E$14&amp;"].[Forward Power Index Off-Peak Annual Strip].[OTCGH].[USD].["&amp;M58&amp;"].["&amp;M59&amp;"]","["&amp;$E$15&amp;"],["&amp;$E$16&amp;"]","ET","Options:Caption="&amp;$E$14&amp;",Fill=Daily,Pad=On,Sort=Desc,NA=-")</f>
        <v/>
      </c>
      <c r="N60" s="4" t="str">
        <f>[1]!SNL("Commodities.History.Price","["&amp;$E$14&amp;"].[Forward Power Index Off-Peak Annual Strip].[OTCGH].[USD].["&amp;N58&amp;"].["&amp;N59&amp;"]","["&amp;$E$15&amp;"],["&amp;$E$16&amp;"]","ET","Options:Caption="&amp;$E$14&amp;",Fill=Daily,Pad=On,Sort=Desc,NA=-")</f>
        <v/>
      </c>
      <c r="O60" s="4" t="str">
        <f>[1]!SNL("Commodities.History.Price","["&amp;$E$14&amp;"].[Forward Power Index Off-Peak Annual Strip].[OTCGH].[USD].["&amp;O58&amp;"].["&amp;O59&amp;"]","["&amp;$E$15&amp;"],["&amp;$E$16&amp;"]","ET","Options:Caption="&amp;$E$14&amp;",Fill=Daily,Pad=On,Sort=Desc,NA=-")</f>
        <v/>
      </c>
      <c r="P60" s="4" t="str">
        <f>[1]!SNL("Commodities.History.Price","["&amp;$E$14&amp;"].[Forward Power Index Off-Peak Annual Strip].[OTCGH].[USD].["&amp;P58&amp;"].["&amp;P59&amp;"]","["&amp;$E$15&amp;"],["&amp;$E$16&amp;"]","ET","Options:Caption="&amp;$E$14&amp;",Fill=Daily,Pad=On,Sort=Desc,NA=-")</f>
        <v/>
      </c>
      <c r="Q60" s="4" t="str">
        <f>[1]!SNL("Commodities.History.Price","["&amp;$E$14&amp;"].[Forward Power Index Off-Peak Annual Strip].[OTCGH].[USD].["&amp;Q58&amp;"].["&amp;Q59&amp;"]","["&amp;$E$15&amp;"],["&amp;$E$16&amp;"]","ET","Options:Caption="&amp;$E$14&amp;",Fill=Daily,Pad=On,Sort=Desc,NA=-")</f>
        <v/>
      </c>
      <c r="R60" s="4" t="str">
        <f>[1]!SNL("Commodities.History.Price","["&amp;$E$14&amp;"].[Forward Power Index Off-Peak Annual Strip].[OTCGH].[USD].["&amp;R58&amp;"].["&amp;R59&amp;"]","["&amp;$E$15&amp;"],["&amp;$E$16&amp;"]","ET","Options:Caption="&amp;$E$14&amp;",Fill=Daily,Pad=On,Sort=Desc,NA=-")</f>
        <v/>
      </c>
    </row>
    <row r="61" spans="2:18" x14ac:dyDescent="0.25">
      <c r="B61" s="6">
        <v>43592</v>
      </c>
      <c r="C61" s="7">
        <v>56.837000000000003</v>
      </c>
      <c r="D61" s="7">
        <v>44.347099999999998</v>
      </c>
      <c r="E61" s="7">
        <v>44.8855</v>
      </c>
      <c r="F61" s="7">
        <v>45.596400000000003</v>
      </c>
      <c r="G61" s="7">
        <v>46.121899999999997</v>
      </c>
      <c r="H61" s="7">
        <v>46.802</v>
      </c>
      <c r="I61" s="7">
        <v>47.714500000000001</v>
      </c>
      <c r="J61" s="8"/>
      <c r="K61" s="6">
        <v>43592</v>
      </c>
      <c r="L61" s="7">
        <v>38.9268</v>
      </c>
      <c r="M61" s="7">
        <v>36.997</v>
      </c>
      <c r="N61" s="7">
        <v>37.244799999999998</v>
      </c>
      <c r="O61" s="7">
        <v>38.349600000000002</v>
      </c>
      <c r="P61" s="7">
        <v>39.349800000000002</v>
      </c>
      <c r="Q61" s="7">
        <v>40.283200000000001</v>
      </c>
      <c r="R61" s="7">
        <v>41.428199999999997</v>
      </c>
    </row>
    <row r="62" spans="2:18" x14ac:dyDescent="0.25">
      <c r="B62" s="6">
        <v>43591</v>
      </c>
      <c r="C62" s="7">
        <v>55.619399999999999</v>
      </c>
      <c r="D62" s="7">
        <v>44.715299999999999</v>
      </c>
      <c r="E62" s="7">
        <v>45.8414</v>
      </c>
      <c r="F62" s="7">
        <v>46.6434</v>
      </c>
      <c r="G62" s="7">
        <v>47.229700000000001</v>
      </c>
      <c r="H62" s="7">
        <v>47.994199999999999</v>
      </c>
      <c r="I62" s="7">
        <v>48.990600000000001</v>
      </c>
      <c r="J62" s="3"/>
      <c r="K62" s="6">
        <v>43591</v>
      </c>
      <c r="L62" s="7">
        <v>38.678400000000003</v>
      </c>
      <c r="M62" s="7">
        <v>37.556699999999999</v>
      </c>
      <c r="N62" s="7">
        <v>38.231400000000001</v>
      </c>
      <c r="O62" s="7">
        <v>39.463000000000001</v>
      </c>
      <c r="P62" s="7">
        <v>40.499400000000001</v>
      </c>
      <c r="Q62" s="7">
        <v>41.490200000000002</v>
      </c>
      <c r="R62" s="7">
        <v>42.697000000000003</v>
      </c>
    </row>
    <row r="63" spans="2:18" x14ac:dyDescent="0.25">
      <c r="B63" s="6">
        <v>43590</v>
      </c>
      <c r="C63" s="7">
        <v>53.969099999999997</v>
      </c>
      <c r="D63" s="7">
        <v>43.446100000000001</v>
      </c>
      <c r="E63" s="7">
        <v>44.4848</v>
      </c>
      <c r="F63" s="7">
        <v>45.060499999999998</v>
      </c>
      <c r="G63" s="7">
        <v>45.631300000000003</v>
      </c>
      <c r="H63" s="7">
        <v>46.518999999999998</v>
      </c>
      <c r="I63" s="7">
        <v>47.751300000000001</v>
      </c>
      <c r="J63" s="3"/>
      <c r="K63" s="6">
        <v>43590</v>
      </c>
      <c r="L63" s="7">
        <v>37.8215</v>
      </c>
      <c r="M63" s="7">
        <v>36.140799999999999</v>
      </c>
      <c r="N63" s="7">
        <v>36.702399999999997</v>
      </c>
      <c r="O63" s="7">
        <v>37.850200000000001</v>
      </c>
      <c r="P63" s="7">
        <v>38.847999999999999</v>
      </c>
      <c r="Q63" s="7">
        <v>39.940600000000003</v>
      </c>
      <c r="R63" s="7">
        <v>41.353299999999997</v>
      </c>
    </row>
    <row r="64" spans="2:18" x14ac:dyDescent="0.25">
      <c r="B64" s="6">
        <v>43589</v>
      </c>
      <c r="C64" s="7">
        <v>53.969099999999997</v>
      </c>
      <c r="D64" s="7">
        <v>43.446100000000001</v>
      </c>
      <c r="E64" s="7">
        <v>44.4848</v>
      </c>
      <c r="F64" s="7">
        <v>45.060499999999998</v>
      </c>
      <c r="G64" s="7">
        <v>45.631300000000003</v>
      </c>
      <c r="H64" s="7">
        <v>46.518999999999998</v>
      </c>
      <c r="I64" s="7">
        <v>47.751300000000001</v>
      </c>
      <c r="J64" s="3"/>
      <c r="K64" s="6">
        <v>43589</v>
      </c>
      <c r="L64" s="7">
        <v>37.8215</v>
      </c>
      <c r="M64" s="7">
        <v>36.140799999999999</v>
      </c>
      <c r="N64" s="7">
        <v>36.702399999999997</v>
      </c>
      <c r="O64" s="7">
        <v>37.850200000000001</v>
      </c>
      <c r="P64" s="7">
        <v>38.847999999999999</v>
      </c>
      <c r="Q64" s="7">
        <v>39.940600000000003</v>
      </c>
      <c r="R64" s="7">
        <v>41.353299999999997</v>
      </c>
    </row>
    <row r="65" spans="2:18" x14ac:dyDescent="0.25">
      <c r="B65" s="6">
        <v>43588</v>
      </c>
      <c r="C65" s="7">
        <v>53.969099999999997</v>
      </c>
      <c r="D65" s="7">
        <v>43.446100000000001</v>
      </c>
      <c r="E65" s="7">
        <v>44.4848</v>
      </c>
      <c r="F65" s="7">
        <v>45.060499999999998</v>
      </c>
      <c r="G65" s="7">
        <v>45.631300000000003</v>
      </c>
      <c r="H65" s="7">
        <v>46.518999999999998</v>
      </c>
      <c r="I65" s="7">
        <v>47.751300000000001</v>
      </c>
      <c r="J65" s="3"/>
      <c r="K65" s="6">
        <v>43588</v>
      </c>
      <c r="L65" s="7">
        <v>37.8215</v>
      </c>
      <c r="M65" s="7">
        <v>36.140799999999999</v>
      </c>
      <c r="N65" s="7">
        <v>36.702399999999997</v>
      </c>
      <c r="O65" s="7">
        <v>37.850200000000001</v>
      </c>
      <c r="P65" s="7">
        <v>38.847999999999999</v>
      </c>
      <c r="Q65" s="7">
        <v>39.940600000000003</v>
      </c>
      <c r="R65" s="7">
        <v>41.353299999999997</v>
      </c>
    </row>
    <row r="66" spans="2:18" x14ac:dyDescent="0.25">
      <c r="B66" s="6">
        <v>43587</v>
      </c>
      <c r="C66" s="7">
        <v>53.337000000000003</v>
      </c>
      <c r="D66" s="7">
        <v>43.51</v>
      </c>
      <c r="E66" s="7">
        <v>44.828699999999998</v>
      </c>
      <c r="F66" s="7">
        <v>45.471499999999999</v>
      </c>
      <c r="G66" s="7">
        <v>45.999200000000002</v>
      </c>
      <c r="H66" s="7">
        <v>46.695</v>
      </c>
      <c r="I66" s="7">
        <v>47.621000000000002</v>
      </c>
      <c r="J66" s="3"/>
      <c r="K66" s="6">
        <v>43587</v>
      </c>
      <c r="L66" s="7">
        <v>37.351100000000002</v>
      </c>
      <c r="M66" s="7">
        <v>36.331699999999998</v>
      </c>
      <c r="N66" s="7">
        <v>37.0366</v>
      </c>
      <c r="O66" s="7">
        <v>38.206499999999998</v>
      </c>
      <c r="P66" s="7">
        <v>39.228400000000001</v>
      </c>
      <c r="Q66" s="7">
        <v>40.166200000000003</v>
      </c>
      <c r="R66" s="7">
        <v>41.323799999999999</v>
      </c>
    </row>
    <row r="67" spans="2:18" x14ac:dyDescent="0.25">
      <c r="B67" s="6">
        <v>43586</v>
      </c>
      <c r="C67" s="7">
        <v>53.999600000000001</v>
      </c>
      <c r="D67" s="7">
        <v>43.68</v>
      </c>
      <c r="E67" s="7">
        <v>45.243200000000002</v>
      </c>
      <c r="F67" s="7">
        <v>45.892800000000001</v>
      </c>
      <c r="G67" s="7">
        <v>46.434699999999999</v>
      </c>
      <c r="H67" s="7">
        <v>47.146700000000003</v>
      </c>
      <c r="I67" s="7">
        <v>48.0901</v>
      </c>
      <c r="J67" s="3"/>
      <c r="K67" s="6">
        <v>43586</v>
      </c>
      <c r="L67" s="7">
        <v>37.391599999999997</v>
      </c>
      <c r="M67" s="7">
        <v>35.290799999999997</v>
      </c>
      <c r="N67" s="7">
        <v>36.197899999999997</v>
      </c>
      <c r="O67" s="7">
        <v>37.430300000000003</v>
      </c>
      <c r="P67" s="7">
        <v>38.427100000000003</v>
      </c>
      <c r="Q67" s="7">
        <v>39.367699999999999</v>
      </c>
      <c r="R67" s="7">
        <v>40.526400000000002</v>
      </c>
    </row>
    <row r="68" spans="2:18" x14ac:dyDescent="0.25">
      <c r="B68" s="6">
        <v>43585</v>
      </c>
      <c r="C68" s="7">
        <v>48.600900000000003</v>
      </c>
      <c r="D68" s="7">
        <v>42.448300000000003</v>
      </c>
      <c r="E68" s="7">
        <v>43.395499999999998</v>
      </c>
      <c r="F68" s="7">
        <v>43.997399999999999</v>
      </c>
      <c r="G68" s="7">
        <v>44.554600000000001</v>
      </c>
      <c r="H68" s="7">
        <v>45.250399999999999</v>
      </c>
      <c r="I68" s="7">
        <v>46.262999999999998</v>
      </c>
      <c r="J68" s="3"/>
      <c r="K68" s="6">
        <v>43585</v>
      </c>
      <c r="L68" s="7">
        <v>34.709899999999998</v>
      </c>
      <c r="M68" s="7">
        <v>35.725099999999998</v>
      </c>
      <c r="N68" s="7">
        <v>36.406599999999997</v>
      </c>
      <c r="O68" s="7">
        <v>37.595799999999997</v>
      </c>
      <c r="P68" s="7">
        <v>38.604599999999998</v>
      </c>
      <c r="Q68" s="7">
        <v>39.534599999999998</v>
      </c>
      <c r="R68" s="7">
        <v>40.628500000000003</v>
      </c>
    </row>
    <row r="69" spans="2:18" x14ac:dyDescent="0.25">
      <c r="B69" s="6">
        <v>43584</v>
      </c>
      <c r="C69" s="7">
        <v>50.062399999999997</v>
      </c>
      <c r="D69" s="7">
        <v>43.011200000000002</v>
      </c>
      <c r="E69" s="7">
        <v>44.610100000000003</v>
      </c>
      <c r="F69" s="7">
        <v>45.320599999999999</v>
      </c>
      <c r="G69" s="7">
        <v>45.9069</v>
      </c>
      <c r="H69" s="7">
        <v>46.545099999999998</v>
      </c>
      <c r="I69" s="7">
        <v>47.561900000000001</v>
      </c>
      <c r="J69" s="3"/>
      <c r="K69" s="6">
        <v>43584</v>
      </c>
      <c r="L69" s="7">
        <v>35.810200000000002</v>
      </c>
      <c r="M69" s="7">
        <v>36.179200000000002</v>
      </c>
      <c r="N69" s="7">
        <v>37.243099999999998</v>
      </c>
      <c r="O69" s="7">
        <v>38.436300000000003</v>
      </c>
      <c r="P69" s="7">
        <v>39.473700000000001</v>
      </c>
      <c r="Q69" s="7">
        <v>40.373699999999999</v>
      </c>
      <c r="R69" s="7">
        <v>41.476300000000002</v>
      </c>
    </row>
    <row r="70" spans="2:18" x14ac:dyDescent="0.25">
      <c r="B70" s="6">
        <v>43583</v>
      </c>
      <c r="C70" s="7">
        <v>48.293599999999998</v>
      </c>
      <c r="D70" s="7">
        <v>42.409599999999998</v>
      </c>
      <c r="E70" s="7">
        <v>44.045499999999997</v>
      </c>
      <c r="F70" s="7">
        <v>44.826799999999999</v>
      </c>
      <c r="G70" s="7">
        <v>45.349200000000003</v>
      </c>
      <c r="H70" s="7">
        <v>46.050199999999997</v>
      </c>
      <c r="I70" s="7">
        <v>47.066800000000001</v>
      </c>
      <c r="J70" s="3"/>
      <c r="K70" s="6">
        <v>43583</v>
      </c>
      <c r="L70" s="7">
        <v>35.122399999999999</v>
      </c>
      <c r="M70" s="7">
        <v>35.911700000000003</v>
      </c>
      <c r="N70" s="7">
        <v>36.792400000000001</v>
      </c>
      <c r="O70" s="7">
        <v>38.056899999999999</v>
      </c>
      <c r="P70" s="7">
        <v>39.038899999999998</v>
      </c>
      <c r="Q70" s="7">
        <v>39.988199999999999</v>
      </c>
      <c r="R70" s="7">
        <v>41.098100000000002</v>
      </c>
    </row>
    <row r="71" spans="2:18" x14ac:dyDescent="0.25">
      <c r="B71" s="6">
        <v>43582</v>
      </c>
      <c r="C71" s="7">
        <v>48.293599999999998</v>
      </c>
      <c r="D71" s="7">
        <v>42.409599999999998</v>
      </c>
      <c r="E71" s="7">
        <v>44.045499999999997</v>
      </c>
      <c r="F71" s="7">
        <v>44.826799999999999</v>
      </c>
      <c r="G71" s="7">
        <v>45.349200000000003</v>
      </c>
      <c r="H71" s="7">
        <v>46.050199999999997</v>
      </c>
      <c r="I71" s="7">
        <v>47.066800000000001</v>
      </c>
      <c r="J71" s="3"/>
      <c r="K71" s="6">
        <v>43582</v>
      </c>
      <c r="L71" s="7">
        <v>35.122399999999999</v>
      </c>
      <c r="M71" s="7">
        <v>35.911700000000003</v>
      </c>
      <c r="N71" s="7">
        <v>36.792400000000001</v>
      </c>
      <c r="O71" s="7">
        <v>38.056899999999999</v>
      </c>
      <c r="P71" s="7">
        <v>39.038899999999998</v>
      </c>
      <c r="Q71" s="7">
        <v>39.988199999999999</v>
      </c>
      <c r="R71" s="7">
        <v>41.098100000000002</v>
      </c>
    </row>
    <row r="72" spans="2:18" x14ac:dyDescent="0.25">
      <c r="B72" s="6">
        <v>43581</v>
      </c>
      <c r="C72" s="7">
        <v>48.293599999999998</v>
      </c>
      <c r="D72" s="7">
        <v>42.409599999999998</v>
      </c>
      <c r="E72" s="7">
        <v>44.045499999999997</v>
      </c>
      <c r="F72" s="7">
        <v>44.826799999999999</v>
      </c>
      <c r="G72" s="7">
        <v>45.349200000000003</v>
      </c>
      <c r="H72" s="7">
        <v>46.050199999999997</v>
      </c>
      <c r="I72" s="7">
        <v>47.066800000000001</v>
      </c>
      <c r="J72" s="3"/>
      <c r="K72" s="6">
        <v>43581</v>
      </c>
      <c r="L72" s="7">
        <v>35.122399999999999</v>
      </c>
      <c r="M72" s="7">
        <v>35.911700000000003</v>
      </c>
      <c r="N72" s="7">
        <v>36.792400000000001</v>
      </c>
      <c r="O72" s="7">
        <v>38.056899999999999</v>
      </c>
      <c r="P72" s="7">
        <v>39.038899999999998</v>
      </c>
      <c r="Q72" s="7">
        <v>39.988199999999999</v>
      </c>
      <c r="R72" s="7">
        <v>41.098100000000002</v>
      </c>
    </row>
    <row r="73" spans="2:18" x14ac:dyDescent="0.25">
      <c r="B73" s="6">
        <v>43580</v>
      </c>
      <c r="C73" s="7">
        <v>47.503100000000003</v>
      </c>
      <c r="D73" s="7">
        <v>42.458300000000001</v>
      </c>
      <c r="E73" s="7">
        <v>44.138399999999997</v>
      </c>
      <c r="F73" s="7">
        <v>44.780099999999997</v>
      </c>
      <c r="G73" s="7">
        <v>45.328600000000002</v>
      </c>
      <c r="H73" s="7">
        <v>46.036499999999997</v>
      </c>
      <c r="I73" s="7">
        <v>47.058799999999998</v>
      </c>
      <c r="J73" s="3"/>
      <c r="K73" s="6">
        <v>43580</v>
      </c>
      <c r="L73" s="7">
        <v>34.923699999999997</v>
      </c>
      <c r="M73" s="7">
        <v>35.230499999999999</v>
      </c>
      <c r="N73" s="7">
        <v>36.163800000000002</v>
      </c>
      <c r="O73" s="7">
        <v>37.312899999999999</v>
      </c>
      <c r="P73" s="7">
        <v>38.302799999999998</v>
      </c>
      <c r="Q73" s="7">
        <v>39.241500000000002</v>
      </c>
      <c r="R73" s="7">
        <v>40.3294</v>
      </c>
    </row>
    <row r="74" spans="2:18" x14ac:dyDescent="0.25">
      <c r="B74" s="6">
        <v>43579</v>
      </c>
      <c r="C74" s="7">
        <v>45.872700000000002</v>
      </c>
      <c r="D74" s="7">
        <v>41.832599999999999</v>
      </c>
      <c r="E74" s="7">
        <v>43.7241</v>
      </c>
      <c r="F74" s="7">
        <v>44.441299999999998</v>
      </c>
      <c r="G74" s="7">
        <v>44.960700000000003</v>
      </c>
      <c r="H74" s="7">
        <v>45.645699999999998</v>
      </c>
      <c r="I74" s="7">
        <v>46.6586</v>
      </c>
      <c r="J74" s="3"/>
      <c r="K74" s="6">
        <v>43579</v>
      </c>
      <c r="L74" s="7">
        <v>33.957700000000003</v>
      </c>
      <c r="M74" s="7">
        <v>35.126899999999999</v>
      </c>
      <c r="N74" s="7">
        <v>36.209600000000002</v>
      </c>
      <c r="O74" s="7">
        <v>37.430100000000003</v>
      </c>
      <c r="P74" s="7">
        <v>38.421999999999997</v>
      </c>
      <c r="Q74" s="7">
        <v>39.357799999999997</v>
      </c>
      <c r="R74" s="7">
        <v>40.459699999999998</v>
      </c>
    </row>
    <row r="75" spans="2:18" x14ac:dyDescent="0.25">
      <c r="B75" s="6">
        <v>43578</v>
      </c>
      <c r="C75" s="7">
        <v>44.911499999999997</v>
      </c>
      <c r="D75" s="7">
        <v>41.527900000000002</v>
      </c>
      <c r="E75" s="7">
        <v>43.595599999999997</v>
      </c>
      <c r="F75" s="7">
        <v>44.325899999999997</v>
      </c>
      <c r="G75" s="7">
        <v>44.877299999999998</v>
      </c>
      <c r="H75" s="7">
        <v>45.573700000000002</v>
      </c>
      <c r="I75" s="7">
        <v>46.585000000000001</v>
      </c>
      <c r="J75" s="3"/>
      <c r="K75" s="6">
        <v>43578</v>
      </c>
      <c r="L75" s="7">
        <v>34.109400000000001</v>
      </c>
      <c r="M75" s="7">
        <v>35.487200000000001</v>
      </c>
      <c r="N75" s="7">
        <v>37.017800000000001</v>
      </c>
      <c r="O75" s="7">
        <v>37.9786</v>
      </c>
      <c r="P75" s="7">
        <v>38.993000000000002</v>
      </c>
      <c r="Q75" s="7">
        <v>39.939700000000002</v>
      </c>
      <c r="R75" s="7">
        <v>41.0411</v>
      </c>
    </row>
    <row r="76" spans="2:18" x14ac:dyDescent="0.25">
      <c r="B76" s="6">
        <v>43577</v>
      </c>
      <c r="C76" s="7">
        <v>46.1783</v>
      </c>
      <c r="D76" s="7">
        <v>41.521700000000003</v>
      </c>
      <c r="E76" s="7">
        <v>43.055599999999998</v>
      </c>
      <c r="F76" s="7">
        <v>43.7532</v>
      </c>
      <c r="G76" s="7">
        <v>44.185299999999998</v>
      </c>
      <c r="H76" s="7">
        <v>44.871400000000001</v>
      </c>
      <c r="I76" s="7">
        <v>45.876300000000001</v>
      </c>
      <c r="J76" s="3"/>
      <c r="K76" s="6">
        <v>43577</v>
      </c>
      <c r="L76" s="7">
        <v>34.752499999999998</v>
      </c>
      <c r="M76" s="7">
        <v>35.073399999999999</v>
      </c>
      <c r="N76" s="7">
        <v>35.976100000000002</v>
      </c>
      <c r="O76" s="7">
        <v>36.9133</v>
      </c>
      <c r="P76" s="7">
        <v>37.899700000000003</v>
      </c>
      <c r="Q76" s="7">
        <v>38.825299999999999</v>
      </c>
      <c r="R76" s="7">
        <v>39.9206</v>
      </c>
    </row>
    <row r="77" spans="2:18" x14ac:dyDescent="0.25">
      <c r="B77" s="6">
        <v>43576</v>
      </c>
      <c r="C77" s="7">
        <v>46.295699999999997</v>
      </c>
      <c r="D77" s="7">
        <v>42.502000000000002</v>
      </c>
      <c r="E77" s="7">
        <v>43.756100000000004</v>
      </c>
      <c r="F77" s="7">
        <v>44.500399999999999</v>
      </c>
      <c r="G77" s="7">
        <v>44.902200000000001</v>
      </c>
      <c r="H77" s="7">
        <v>45.608800000000002</v>
      </c>
      <c r="I77" s="7">
        <v>46.639000000000003</v>
      </c>
      <c r="J77" s="3"/>
      <c r="K77" s="6">
        <v>43576</v>
      </c>
      <c r="L77" s="7">
        <v>35.005000000000003</v>
      </c>
      <c r="M77" s="7">
        <v>35.414900000000003</v>
      </c>
      <c r="N77" s="7">
        <v>36.506</v>
      </c>
      <c r="O77" s="7">
        <v>37.497500000000002</v>
      </c>
      <c r="P77" s="7">
        <v>38.492400000000004</v>
      </c>
      <c r="Q77" s="7">
        <v>39.427900000000001</v>
      </c>
      <c r="R77" s="7">
        <v>40.540900000000001</v>
      </c>
    </row>
    <row r="78" spans="2:18" x14ac:dyDescent="0.25">
      <c r="B78" s="6">
        <v>43575</v>
      </c>
      <c r="C78" s="7">
        <v>46.295699999999997</v>
      </c>
      <c r="D78" s="7">
        <v>42.502000000000002</v>
      </c>
      <c r="E78" s="7">
        <v>43.756100000000004</v>
      </c>
      <c r="F78" s="7">
        <v>44.500399999999999</v>
      </c>
      <c r="G78" s="7">
        <v>44.902200000000001</v>
      </c>
      <c r="H78" s="7">
        <v>45.608800000000002</v>
      </c>
      <c r="I78" s="7">
        <v>46.639000000000003</v>
      </c>
      <c r="J78" s="3"/>
      <c r="K78" s="6">
        <v>43575</v>
      </c>
      <c r="L78" s="7">
        <v>35.005000000000003</v>
      </c>
      <c r="M78" s="7">
        <v>35.414900000000003</v>
      </c>
      <c r="N78" s="7">
        <v>36.506</v>
      </c>
      <c r="O78" s="7">
        <v>37.497500000000002</v>
      </c>
      <c r="P78" s="7">
        <v>38.492400000000004</v>
      </c>
      <c r="Q78" s="7">
        <v>39.427900000000001</v>
      </c>
      <c r="R78" s="7">
        <v>40.540900000000001</v>
      </c>
    </row>
    <row r="79" spans="2:18" x14ac:dyDescent="0.25">
      <c r="B79" s="6">
        <v>43574</v>
      </c>
      <c r="C79" s="7">
        <v>46.295699999999997</v>
      </c>
      <c r="D79" s="7">
        <v>42.502000000000002</v>
      </c>
      <c r="E79" s="7">
        <v>43.756100000000004</v>
      </c>
      <c r="F79" s="7">
        <v>44.500399999999999</v>
      </c>
      <c r="G79" s="7">
        <v>44.902200000000001</v>
      </c>
      <c r="H79" s="7">
        <v>45.608800000000002</v>
      </c>
      <c r="I79" s="7">
        <v>46.639000000000003</v>
      </c>
      <c r="J79" s="3"/>
      <c r="K79" s="6">
        <v>43574</v>
      </c>
      <c r="L79" s="7">
        <v>35.005000000000003</v>
      </c>
      <c r="M79" s="7">
        <v>35.414900000000003</v>
      </c>
      <c r="N79" s="7">
        <v>36.506</v>
      </c>
      <c r="O79" s="7">
        <v>37.497500000000002</v>
      </c>
      <c r="P79" s="7">
        <v>38.492400000000004</v>
      </c>
      <c r="Q79" s="7">
        <v>39.427900000000001</v>
      </c>
      <c r="R79" s="7">
        <v>40.540900000000001</v>
      </c>
    </row>
    <row r="80" spans="2:18" x14ac:dyDescent="0.25">
      <c r="B80" s="6">
        <v>43573</v>
      </c>
      <c r="C80" s="7">
        <v>46.295699999999997</v>
      </c>
      <c r="D80" s="7">
        <v>42.502000000000002</v>
      </c>
      <c r="E80" s="7">
        <v>43.756100000000004</v>
      </c>
      <c r="F80" s="7">
        <v>44.500399999999999</v>
      </c>
      <c r="G80" s="7">
        <v>44.902200000000001</v>
      </c>
      <c r="H80" s="7">
        <v>45.608800000000002</v>
      </c>
      <c r="I80" s="7">
        <v>46.639000000000003</v>
      </c>
      <c r="J80" s="3"/>
      <c r="K80" s="6">
        <v>43573</v>
      </c>
      <c r="L80" s="7">
        <v>35.005000000000003</v>
      </c>
      <c r="M80" s="7">
        <v>35.414900000000003</v>
      </c>
      <c r="N80" s="7">
        <v>36.506</v>
      </c>
      <c r="O80" s="7">
        <v>37.497500000000002</v>
      </c>
      <c r="P80" s="7">
        <v>38.492400000000004</v>
      </c>
      <c r="Q80" s="7">
        <v>39.427900000000001</v>
      </c>
      <c r="R80" s="7">
        <v>40.540900000000001</v>
      </c>
    </row>
    <row r="81" spans="2:18" x14ac:dyDescent="0.25">
      <c r="B81" s="6">
        <v>43572</v>
      </c>
      <c r="C81" s="7">
        <v>46.598500000000001</v>
      </c>
      <c r="D81" s="7">
        <v>42.465000000000003</v>
      </c>
      <c r="E81" s="7">
        <v>43.802399999999999</v>
      </c>
      <c r="F81" s="7">
        <v>44.622700000000002</v>
      </c>
      <c r="G81" s="7">
        <v>45.026400000000002</v>
      </c>
      <c r="H81" s="7">
        <v>45.719000000000001</v>
      </c>
      <c r="I81" s="7">
        <v>46.738799999999998</v>
      </c>
      <c r="J81" s="3"/>
      <c r="K81" s="6">
        <v>43572</v>
      </c>
      <c r="L81" s="7">
        <v>35.365099999999998</v>
      </c>
      <c r="M81" s="7">
        <v>35.445900000000002</v>
      </c>
      <c r="N81" s="7">
        <v>36.6175</v>
      </c>
      <c r="O81" s="7">
        <v>37.670099999999998</v>
      </c>
      <c r="P81" s="7">
        <v>38.686399999999999</v>
      </c>
      <c r="Q81" s="7">
        <v>39.632800000000003</v>
      </c>
      <c r="R81" s="7">
        <v>40.730600000000003</v>
      </c>
    </row>
    <row r="82" spans="2:18" x14ac:dyDescent="0.25">
      <c r="B82" s="6">
        <v>43571</v>
      </c>
      <c r="C82" s="7">
        <v>46.7637</v>
      </c>
      <c r="D82" s="7">
        <v>42.632899999999999</v>
      </c>
      <c r="E82" s="7">
        <v>43.760100000000001</v>
      </c>
      <c r="F82" s="7">
        <v>44.485999999999997</v>
      </c>
      <c r="G82" s="7">
        <v>44.8964</v>
      </c>
      <c r="H82" s="7">
        <v>45.593299999999999</v>
      </c>
      <c r="I82" s="7">
        <v>46.612699999999997</v>
      </c>
      <c r="J82" s="3"/>
      <c r="K82" s="6">
        <v>43571</v>
      </c>
      <c r="L82" s="7">
        <v>35.4925</v>
      </c>
      <c r="M82" s="7">
        <v>35.656399999999998</v>
      </c>
      <c r="N82" s="7">
        <v>36.607300000000002</v>
      </c>
      <c r="O82" s="7">
        <v>37.545200000000001</v>
      </c>
      <c r="P82" s="7">
        <v>38.563200000000002</v>
      </c>
      <c r="Q82" s="7">
        <v>39.517299999999999</v>
      </c>
      <c r="R82" s="7">
        <v>40.617400000000004</v>
      </c>
    </row>
    <row r="83" spans="2:18" x14ac:dyDescent="0.25">
      <c r="B83" s="6">
        <v>43570</v>
      </c>
      <c r="C83" s="7">
        <v>45.0931</v>
      </c>
      <c r="D83" s="7">
        <v>40.785800000000002</v>
      </c>
      <c r="E83" s="7">
        <v>42.115200000000002</v>
      </c>
      <c r="F83" s="7">
        <v>42.928899999999999</v>
      </c>
      <c r="G83" s="7">
        <v>43.312899999999999</v>
      </c>
      <c r="H83" s="7">
        <v>43.971600000000002</v>
      </c>
      <c r="I83" s="7">
        <v>44.9482</v>
      </c>
      <c r="J83" s="3"/>
      <c r="K83" s="6">
        <v>43570</v>
      </c>
      <c r="L83" s="7">
        <v>34.049300000000002</v>
      </c>
      <c r="M83" s="7">
        <v>34.137999999999998</v>
      </c>
      <c r="N83" s="7">
        <v>35.266599999999997</v>
      </c>
      <c r="O83" s="7">
        <v>36.284500000000001</v>
      </c>
      <c r="P83" s="7">
        <v>37.272199999999998</v>
      </c>
      <c r="Q83" s="7">
        <v>38.182200000000002</v>
      </c>
      <c r="R83" s="7">
        <v>39.238300000000002</v>
      </c>
    </row>
    <row r="84" spans="2:18" x14ac:dyDescent="0.25">
      <c r="B84" s="6">
        <v>43569</v>
      </c>
      <c r="C84" s="7">
        <v>45.945799999999998</v>
      </c>
      <c r="D84" s="7">
        <v>41.090400000000002</v>
      </c>
      <c r="E84" s="7">
        <v>42.055500000000002</v>
      </c>
      <c r="F84" s="7">
        <v>42.761800000000001</v>
      </c>
      <c r="G84" s="7">
        <v>43.126600000000003</v>
      </c>
      <c r="H84" s="7">
        <v>43.7821</v>
      </c>
      <c r="I84" s="7">
        <v>44.7545</v>
      </c>
      <c r="J84" s="3"/>
      <c r="K84" s="6">
        <v>43569</v>
      </c>
      <c r="L84" s="7">
        <v>34.817799999999998</v>
      </c>
      <c r="M84" s="7">
        <v>34.4009</v>
      </c>
      <c r="N84" s="7">
        <v>35.222000000000001</v>
      </c>
      <c r="O84" s="7">
        <v>36.1479</v>
      </c>
      <c r="P84" s="7">
        <v>37.116999999999997</v>
      </c>
      <c r="Q84" s="7">
        <v>38.023400000000002</v>
      </c>
      <c r="R84" s="7">
        <v>39.075200000000002</v>
      </c>
    </row>
    <row r="85" spans="2:18" x14ac:dyDescent="0.25">
      <c r="B85" s="6">
        <v>43568</v>
      </c>
      <c r="C85" s="7">
        <v>45.945799999999998</v>
      </c>
      <c r="D85" s="7">
        <v>41.090400000000002</v>
      </c>
      <c r="E85" s="7">
        <v>42.055500000000002</v>
      </c>
      <c r="F85" s="7">
        <v>42.761800000000001</v>
      </c>
      <c r="G85" s="7">
        <v>43.126600000000003</v>
      </c>
      <c r="H85" s="7">
        <v>43.7821</v>
      </c>
      <c r="I85" s="7">
        <v>44.7545</v>
      </c>
      <c r="J85" s="3"/>
      <c r="K85" s="6">
        <v>43568</v>
      </c>
      <c r="L85" s="7">
        <v>34.817799999999998</v>
      </c>
      <c r="M85" s="7">
        <v>34.4009</v>
      </c>
      <c r="N85" s="7">
        <v>35.222000000000001</v>
      </c>
      <c r="O85" s="7">
        <v>36.1479</v>
      </c>
      <c r="P85" s="7">
        <v>37.116999999999997</v>
      </c>
      <c r="Q85" s="7">
        <v>38.023400000000002</v>
      </c>
      <c r="R85" s="7">
        <v>39.075200000000002</v>
      </c>
    </row>
    <row r="86" spans="2:18" x14ac:dyDescent="0.25">
      <c r="B86" s="6">
        <v>43567</v>
      </c>
      <c r="C86" s="7">
        <v>45.945799999999998</v>
      </c>
      <c r="D86" s="7">
        <v>41.090400000000002</v>
      </c>
      <c r="E86" s="7">
        <v>42.055500000000002</v>
      </c>
      <c r="F86" s="7">
        <v>42.761800000000001</v>
      </c>
      <c r="G86" s="7">
        <v>43.126600000000003</v>
      </c>
      <c r="H86" s="7">
        <v>43.7821</v>
      </c>
      <c r="I86" s="7">
        <v>44.7545</v>
      </c>
      <c r="J86" s="3"/>
      <c r="K86" s="6">
        <v>43567</v>
      </c>
      <c r="L86" s="7">
        <v>34.817799999999998</v>
      </c>
      <c r="M86" s="7">
        <v>34.4009</v>
      </c>
      <c r="N86" s="7">
        <v>35.222000000000001</v>
      </c>
      <c r="O86" s="7">
        <v>36.1479</v>
      </c>
      <c r="P86" s="7">
        <v>37.116999999999997</v>
      </c>
      <c r="Q86" s="7">
        <v>38.023400000000002</v>
      </c>
      <c r="R86" s="7">
        <v>39.075200000000002</v>
      </c>
    </row>
    <row r="87" spans="2:18" x14ac:dyDescent="0.25">
      <c r="B87" s="6">
        <v>43566</v>
      </c>
      <c r="C87" s="7">
        <v>49.007199999999997</v>
      </c>
      <c r="D87" s="7">
        <v>44.691299999999998</v>
      </c>
      <c r="E87" s="7">
        <v>45.972900000000003</v>
      </c>
      <c r="F87" s="7">
        <v>46.747399999999999</v>
      </c>
      <c r="G87" s="7">
        <v>47.155000000000001</v>
      </c>
      <c r="H87" s="7">
        <v>47.881</v>
      </c>
      <c r="I87" s="7">
        <v>48.947800000000001</v>
      </c>
      <c r="J87" s="3"/>
      <c r="K87" s="6">
        <v>43566</v>
      </c>
      <c r="L87" s="7">
        <v>35.3855</v>
      </c>
      <c r="M87" s="7">
        <v>35.682400000000001</v>
      </c>
      <c r="N87" s="7">
        <v>36.588900000000002</v>
      </c>
      <c r="O87" s="7">
        <v>37.533999999999999</v>
      </c>
      <c r="P87" s="7">
        <v>38.5854</v>
      </c>
      <c r="Q87" s="7">
        <v>39.519100000000002</v>
      </c>
      <c r="R87" s="7">
        <v>40.620600000000003</v>
      </c>
    </row>
    <row r="88" spans="2:18" x14ac:dyDescent="0.25">
      <c r="B88" s="6">
        <v>43565</v>
      </c>
      <c r="C88" s="7">
        <v>45.677700000000002</v>
      </c>
      <c r="D88" s="7">
        <v>40.962600000000002</v>
      </c>
      <c r="E88" s="7">
        <v>41.981999999999999</v>
      </c>
      <c r="F88" s="7">
        <v>42.623800000000003</v>
      </c>
      <c r="G88" s="7">
        <v>42.908200000000001</v>
      </c>
      <c r="H88" s="7">
        <v>43.493899999999996</v>
      </c>
      <c r="I88" s="7">
        <v>44.403799999999997</v>
      </c>
      <c r="J88" s="3"/>
      <c r="K88" s="6">
        <v>43565</v>
      </c>
      <c r="L88" s="7">
        <v>34.734200000000001</v>
      </c>
      <c r="M88" s="7">
        <v>34.276299999999999</v>
      </c>
      <c r="N88" s="7">
        <v>35.142200000000003</v>
      </c>
      <c r="O88" s="7">
        <v>36.012500000000003</v>
      </c>
      <c r="P88" s="7">
        <v>36.910299999999999</v>
      </c>
      <c r="Q88" s="7">
        <v>37.754800000000003</v>
      </c>
      <c r="R88" s="7">
        <v>38.751300000000001</v>
      </c>
    </row>
    <row r="89" spans="2:18" x14ac:dyDescent="0.25">
      <c r="B89" s="6">
        <v>43564</v>
      </c>
      <c r="C89" s="7">
        <v>46.707999999999998</v>
      </c>
      <c r="D89" s="7">
        <v>41.506799999999998</v>
      </c>
      <c r="E89" s="7">
        <v>42.644599999999997</v>
      </c>
      <c r="F89" s="7">
        <v>43.353200000000001</v>
      </c>
      <c r="G89" s="7">
        <v>43.700600000000001</v>
      </c>
      <c r="H89" s="7">
        <v>44.361899999999999</v>
      </c>
      <c r="I89" s="7">
        <v>45.344099999999997</v>
      </c>
      <c r="J89" s="3"/>
      <c r="K89" s="6">
        <v>43564</v>
      </c>
      <c r="L89" s="7">
        <v>35.735300000000002</v>
      </c>
      <c r="M89" s="7">
        <v>35.305700000000002</v>
      </c>
      <c r="N89" s="7">
        <v>36.326599999999999</v>
      </c>
      <c r="O89" s="7">
        <v>37.283700000000003</v>
      </c>
      <c r="P89" s="7">
        <v>38.2654</v>
      </c>
      <c r="Q89" s="7">
        <v>39.198599999999999</v>
      </c>
      <c r="R89" s="7">
        <v>40.2881</v>
      </c>
    </row>
    <row r="90" spans="2:18" x14ac:dyDescent="0.25">
      <c r="B90" s="6">
        <v>43563</v>
      </c>
      <c r="C90" s="7">
        <v>50.397799999999997</v>
      </c>
      <c r="D90" s="7">
        <v>43.216000000000001</v>
      </c>
      <c r="E90" s="7">
        <v>44.0946</v>
      </c>
      <c r="F90" s="7">
        <v>44.7849</v>
      </c>
      <c r="G90" s="7">
        <v>45.168500000000002</v>
      </c>
      <c r="H90" s="7">
        <v>45.868600000000001</v>
      </c>
      <c r="I90" s="7">
        <v>46.8902</v>
      </c>
      <c r="J90" s="3"/>
      <c r="K90" s="6">
        <v>43563</v>
      </c>
      <c r="L90" s="7">
        <v>36.263500000000001</v>
      </c>
      <c r="M90" s="7">
        <v>34.7926</v>
      </c>
      <c r="N90" s="7">
        <v>35.524900000000002</v>
      </c>
      <c r="O90" s="7">
        <v>36.432699999999997</v>
      </c>
      <c r="P90" s="7">
        <v>37.387300000000003</v>
      </c>
      <c r="Q90" s="7">
        <v>38.299300000000002</v>
      </c>
      <c r="R90" s="7">
        <v>39.357500000000002</v>
      </c>
    </row>
    <row r="91" spans="2:18" x14ac:dyDescent="0.25">
      <c r="B91" s="6">
        <v>43562</v>
      </c>
      <c r="C91" s="7" t="s">
        <v>2</v>
      </c>
      <c r="D91" s="7" t="s">
        <v>2</v>
      </c>
      <c r="E91" s="7" t="s">
        <v>2</v>
      </c>
      <c r="F91" s="7" t="s">
        <v>2</v>
      </c>
      <c r="G91" s="7" t="s">
        <v>2</v>
      </c>
      <c r="H91" s="7" t="s">
        <v>2</v>
      </c>
      <c r="I91" s="7" t="s">
        <v>2</v>
      </c>
      <c r="J91" s="3"/>
      <c r="K91" s="6">
        <v>43562</v>
      </c>
      <c r="L91" s="7" t="s">
        <v>2</v>
      </c>
      <c r="M91" s="7" t="s">
        <v>2</v>
      </c>
      <c r="N91" s="7" t="s">
        <v>2</v>
      </c>
      <c r="O91" s="7" t="s">
        <v>2</v>
      </c>
      <c r="P91" s="7" t="s">
        <v>2</v>
      </c>
      <c r="Q91" s="7" t="s">
        <v>2</v>
      </c>
      <c r="R91" s="7" t="s">
        <v>2</v>
      </c>
    </row>
  </sheetData>
  <mergeCells count="3">
    <mergeCell ref="C20:I20"/>
    <mergeCell ref="L20:R20"/>
    <mergeCell ref="AC7:A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 Forwards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Shapiro</dc:creator>
  <cp:lastModifiedBy>Ben Shapiro</cp:lastModifiedBy>
  <dcterms:created xsi:type="dcterms:W3CDTF">2019-05-09T19:49:41Z</dcterms:created>
  <dcterms:modified xsi:type="dcterms:W3CDTF">2019-05-09T20:25:42Z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{02EDC5D9-1A03-4964-9E22-9F36130E9031}</vt:lpwstr>
  </property>
</Properties>
</file>