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<sst xmlns="http://schemas.openxmlformats.org/spreadsheetml/2006/main" count="127" uniqueCount="91">
  <si>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</si>
  <si>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</si>
  <si>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</si>
  <si>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</si>
  <si>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</si>
  <si>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</si>
  <si>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</si>
  <si>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</si>
  <si>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</si>
  <si>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(05/15/2011)</t>
  </si>
  <si>
    <t>Date filed
(08/15/2011)</t>
  </si>
  <si>
    <t>Date filed
(11/15/2011)</t>
  </si>
  <si>
    <t>Date filed
(02/15/2012)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</si>
  <si>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</si>
  <si>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</si>
  <si>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</si>
  <si>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</si>
  <si>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</si>
  <si>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</si>
  <si>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</si>
  <si>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</si>
  <si>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</si>
  <si>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</si>
  <si>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</si>
  <si>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</si>
  <si>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</si>
  <si>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</si>
  <si>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</si>
  <si>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</si>
  <si>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</si>
  <si>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</si>
  <si>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</si>
  <si>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</si>
  <si>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</si>
  <si>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</si>
  <si>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</si>
  <si>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</si>
  <si>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</si>
  <si>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 xml:space="preserve"> </t>
  </si>
  <si>
    <t>Customer Trouble Report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</si>
  <si>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</si>
  <si>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</si>
  <si>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</si>
  <si>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</si>
  <si>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</si>
  <si>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</si>
  <si>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</si>
  <si>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</si>
  <si>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</si>
  <si>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</si>
  <si>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</si>
  <si>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</si>
  <si>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</si>
  <si>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</si>
  <si>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396:08</t>
  </si>
  <si>
    <t>386:02</t>
  </si>
  <si>
    <t>408:19</t>
  </si>
  <si>
    <t>348:26</t>
  </si>
  <si>
    <t>509:01</t>
  </si>
  <si>
    <t>522:08</t>
  </si>
  <si>
    <t>321:24</t>
  </si>
  <si>
    <t>349:43</t>
  </si>
  <si>
    <t>524:34</t>
  </si>
  <si>
    <t>234:08</t>
  </si>
  <si>
    <t>214:13</t>
  </si>
  <si>
    <t>483:44</t>
  </si>
  <si>
    <t>Avg. outage duration  (hh:mm)</t>
  </si>
  <si>
    <t>9:23</t>
  </si>
  <si>
    <t>8:28</t>
  </si>
  <si>
    <t>6:47</t>
  </si>
  <si>
    <t>8:21</t>
  </si>
  <si>
    <t>9:59</t>
  </si>
  <si>
    <t>10:25</t>
  </si>
  <si>
    <t>11:28</t>
  </si>
  <si>
    <t>12:03</t>
  </si>
  <si>
    <t>11:09</t>
  </si>
  <si>
    <t>6:53</t>
  </si>
  <si>
    <t>9:19</t>
  </si>
  <si>
    <t>9:40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</si>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</sst>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34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10" fontId="19" fillId="35" borderId="24" xfId="0" applyNumberFormat="1" applyFont="1" applyFill="1" applyBorder="1" applyAlignment="1">
      <alignment/>
    </xf>
    <xf numFmtId="10" fontId="19" fillId="36" borderId="23" xfId="0" applyNumberFormat="1" applyFont="1" applyFill="1" applyBorder="1" applyAlignment="1">
      <alignment/>
    </xf>
    <xf numFmtId="10" fontId="19" fillId="0" borderId="23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46" fillId="33" borderId="24" xfId="0" applyFont="1" applyFill="1" applyBorder="1" applyAlignment="1">
      <alignment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10" fontId="19" fillId="33" borderId="28" xfId="0" applyNumberFormat="1" applyFont="1" applyFill="1" applyBorder="1" applyAlignment="1">
      <alignment/>
    </xf>
    <xf numFmtId="10" fontId="19" fillId="35" borderId="28" xfId="0" applyNumberFormat="1" applyFont="1" applyFill="1" applyBorder="1" applyAlignment="1">
      <alignment/>
    </xf>
    <xf numFmtId="10" fontId="19" fillId="36" borderId="28" xfId="0" applyNumberFormat="1" applyFont="1" applyFill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0" fontId="19" fillId="36" borderId="24" xfId="0" applyNumberFormat="1" applyFont="1" applyFill="1" applyBorder="1" applyAlignment="1">
      <alignment/>
    </xf>
    <xf numFmtId="10" fontId="19" fillId="0" borderId="25" xfId="0" applyNumberFormat="1" applyFont="1" applyBorder="1" applyAlignment="1">
      <alignment/>
    </xf>
    <xf numFmtId="49" fontId="19" fillId="37" borderId="24" xfId="0" applyNumberFormat="1" applyFont="1" applyFill="1" applyBorder="1" applyAlignment="1">
      <alignment horizontal="center"/>
    </xf>
    <xf numFmtId="0" fontId="19" fillId="37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36" borderId="24" xfId="0" applyNumberFormat="1" applyFont="1" applyFill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9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m\AppData\Local\Microsoft\Windows\Temporary%20Internet%20Files\Content.IE5\55CEOIAO\Copy%20of%202012%20GO133_Kerman%20Telephone_4th%20Qtr%20Reporting%20(3)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 133-C Report-KERMAN"/>
      <sheetName val="Query Explanations"/>
      <sheetName val="RAW DATA - Service Orders"/>
      <sheetName val="RAW DATA - Working Lines"/>
      <sheetName val="RAW DATA-trouble tickets"/>
      <sheetName val="RAW DATA-business days"/>
    </sheetNames>
    <sheetDataSet>
      <sheetData sheetId="1">
        <row r="3">
          <cell r="A3">
            <v>21</v>
          </cell>
          <cell r="B3">
            <v>20</v>
          </cell>
          <cell r="C3">
            <v>22</v>
          </cell>
          <cell r="D3">
            <v>21</v>
          </cell>
          <cell r="E3">
            <v>22</v>
          </cell>
          <cell r="F3">
            <v>21</v>
          </cell>
        </row>
        <row r="7">
          <cell r="A7">
            <v>49</v>
          </cell>
          <cell r="B7">
            <v>47</v>
          </cell>
          <cell r="C7">
            <v>54</v>
          </cell>
          <cell r="D7">
            <v>52</v>
          </cell>
          <cell r="E7">
            <v>46</v>
          </cell>
          <cell r="F7">
            <v>39</v>
          </cell>
        </row>
        <row r="11">
          <cell r="A11">
            <v>1.5</v>
          </cell>
          <cell r="B11">
            <v>1.25</v>
          </cell>
          <cell r="C11">
            <v>5.29</v>
          </cell>
          <cell r="D11">
            <v>2.5</v>
          </cell>
          <cell r="E11">
            <v>4.3</v>
          </cell>
          <cell r="F11">
            <v>1.3</v>
          </cell>
        </row>
        <row r="15">
          <cell r="A15">
            <v>48</v>
          </cell>
          <cell r="B15">
            <v>47</v>
          </cell>
          <cell r="C15">
            <v>39</v>
          </cell>
          <cell r="D15">
            <v>50</v>
          </cell>
          <cell r="E15">
            <v>45</v>
          </cell>
          <cell r="F15">
            <v>39</v>
          </cell>
        </row>
        <row r="19">
          <cell r="A19">
            <v>1</v>
          </cell>
          <cell r="B19">
            <v>0</v>
          </cell>
          <cell r="C19">
            <v>15</v>
          </cell>
          <cell r="D19">
            <v>2</v>
          </cell>
          <cell r="E19">
            <v>1</v>
          </cell>
          <cell r="F19">
            <v>0</v>
          </cell>
        </row>
        <row r="23">
          <cell r="A23">
            <v>5783</v>
          </cell>
          <cell r="B23">
            <v>5756</v>
          </cell>
          <cell r="C23">
            <v>5709</v>
          </cell>
          <cell r="D23">
            <v>5822</v>
          </cell>
          <cell r="E23">
            <v>5722</v>
          </cell>
          <cell r="F23">
            <v>5687</v>
          </cell>
        </row>
        <row r="27">
          <cell r="A27">
            <v>92</v>
          </cell>
          <cell r="B27">
            <v>110</v>
          </cell>
          <cell r="C27">
            <v>111</v>
          </cell>
          <cell r="D27">
            <v>125</v>
          </cell>
          <cell r="E27">
            <v>104</v>
          </cell>
          <cell r="F27">
            <v>98</v>
          </cell>
        </row>
        <row r="31">
          <cell r="A31">
            <v>47</v>
          </cell>
          <cell r="B31">
            <v>52</v>
          </cell>
          <cell r="C31">
            <v>65</v>
          </cell>
          <cell r="D31">
            <v>54</v>
          </cell>
          <cell r="E31">
            <v>53</v>
          </cell>
          <cell r="F31">
            <v>51</v>
          </cell>
        </row>
        <row r="35">
          <cell r="A35">
            <v>43</v>
          </cell>
          <cell r="B35">
            <v>49</v>
          </cell>
          <cell r="C35">
            <v>63</v>
          </cell>
          <cell r="D35">
            <v>53</v>
          </cell>
          <cell r="E35">
            <v>48</v>
          </cell>
          <cell r="F35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9" width="9.7109375" style="1" customWidth="1"/>
    <col min="10" max="10" width="10.28125" style="1" bestFit="1" customWidth="1"/>
    <col min="11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2012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>
      <c r="B11" s="51" t="s">
        <v>29</v>
      </c>
      <c r="C11" s="15"/>
      <c r="D11" s="52" t="s">
        <v>30</v>
      </c>
      <c r="E11" s="53">
        <f>'[1]Query Explanations'!A3</f>
        <v>21</v>
      </c>
      <c r="F11" s="54">
        <f>'[1]Query Explanations'!B3</f>
        <v>20</v>
      </c>
      <c r="G11" s="55">
        <f>'[1]Query Explanations'!C3</f>
        <v>22</v>
      </c>
      <c r="H11" s="56">
        <f>'[1]Query Explanations'!D3</f>
        <v>21</v>
      </c>
      <c r="I11" s="57">
        <f>'[1]Query Explanations'!E3</f>
        <v>22</v>
      </c>
      <c r="J11" s="56">
        <f>'[1]Query Explanations'!F3</f>
        <v>21</v>
      </c>
      <c r="K11" s="58">
        <v>21</v>
      </c>
      <c r="L11" s="59">
        <v>23</v>
      </c>
      <c r="M11" s="58">
        <v>19</v>
      </c>
      <c r="N11" s="56">
        <v>23</v>
      </c>
      <c r="O11" s="57">
        <v>20</v>
      </c>
      <c r="P11" s="56">
        <v>19</v>
      </c>
    </row>
    <row r="12" spans="2:16" ht="12.75">
      <c r="B12" s="23"/>
      <c r="C12" s="25"/>
      <c r="D12" s="56" t="s">
        <v>31</v>
      </c>
      <c r="E12" s="55">
        <f>'[1]Query Explanations'!A7</f>
        <v>49</v>
      </c>
      <c r="F12" s="54">
        <f>'[1]Query Explanations'!B7</f>
        <v>47</v>
      </c>
      <c r="G12" s="55">
        <f>'[1]Query Explanations'!C7</f>
        <v>54</v>
      </c>
      <c r="H12" s="56">
        <f>'[1]Query Explanations'!D7</f>
        <v>52</v>
      </c>
      <c r="I12" s="57">
        <f>'[1]Query Explanations'!E7</f>
        <v>46</v>
      </c>
      <c r="J12" s="56">
        <f>'[1]Query Explanations'!F7</f>
        <v>39</v>
      </c>
      <c r="K12" s="58">
        <v>35</v>
      </c>
      <c r="L12" s="59">
        <v>50</v>
      </c>
      <c r="M12" s="58">
        <v>42</v>
      </c>
      <c r="N12" s="56">
        <v>50</v>
      </c>
      <c r="O12" s="57">
        <v>46</v>
      </c>
      <c r="P12" s="56">
        <v>34</v>
      </c>
    </row>
    <row r="13" spans="2:16" ht="12.75">
      <c r="B13" s="42"/>
      <c r="C13" s="44"/>
      <c r="D13" s="52" t="s">
        <v>32</v>
      </c>
      <c r="E13" s="60">
        <f>'[1]Query Explanations'!A11</f>
        <v>1.5</v>
      </c>
      <c r="F13" s="61">
        <f>'[1]Query Explanations'!B11</f>
        <v>1.25</v>
      </c>
      <c r="G13" s="60">
        <f>'[1]Query Explanations'!C11</f>
        <v>5.29</v>
      </c>
      <c r="H13" s="62">
        <f>'[1]Query Explanations'!D11</f>
        <v>2.5</v>
      </c>
      <c r="I13" s="62">
        <f>'[1]Query Explanations'!E11</f>
        <v>4.3</v>
      </c>
      <c r="J13" s="62">
        <f>'[1]Query Explanations'!F11</f>
        <v>1.3</v>
      </c>
      <c r="K13" s="63">
        <v>1.08</v>
      </c>
      <c r="L13" s="63">
        <v>1.36</v>
      </c>
      <c r="M13" s="63">
        <v>1.04</v>
      </c>
      <c r="N13" s="64">
        <v>1.12</v>
      </c>
      <c r="O13" s="65">
        <v>1.45</v>
      </c>
      <c r="P13" s="64">
        <v>1.34</v>
      </c>
    </row>
    <row r="14" spans="2:16" ht="12.75" customHeight="1">
      <c r="B14" s="51" t="s">
        <v>33</v>
      </c>
      <c r="C14" s="15"/>
      <c r="D14" s="66" t="s">
        <v>34</v>
      </c>
      <c r="E14" s="67">
        <f aca="true" t="shared" si="0" ref="E14:J14">E12</f>
        <v>49</v>
      </c>
      <c r="F14" s="68">
        <f t="shared" si="0"/>
        <v>47</v>
      </c>
      <c r="G14" s="67">
        <f t="shared" si="0"/>
        <v>54</v>
      </c>
      <c r="H14" s="69">
        <f t="shared" si="0"/>
        <v>52</v>
      </c>
      <c r="I14" s="70">
        <f t="shared" si="0"/>
        <v>46</v>
      </c>
      <c r="J14" s="69">
        <f t="shared" si="0"/>
        <v>39</v>
      </c>
      <c r="K14" s="71">
        <v>35</v>
      </c>
      <c r="L14" s="72">
        <v>50</v>
      </c>
      <c r="M14" s="71">
        <v>42</v>
      </c>
      <c r="N14" s="69">
        <v>50</v>
      </c>
      <c r="O14" s="70">
        <v>46</v>
      </c>
      <c r="P14" s="69">
        <v>34</v>
      </c>
    </row>
    <row r="15" spans="2:16" ht="15" customHeight="1">
      <c r="B15" s="23"/>
      <c r="C15" s="25"/>
      <c r="D15" s="73" t="s">
        <v>35</v>
      </c>
      <c r="E15" s="55">
        <f>'[1]Query Explanations'!A15</f>
        <v>48</v>
      </c>
      <c r="F15" s="54">
        <f>'[1]Query Explanations'!B15</f>
        <v>47</v>
      </c>
      <c r="G15" s="55">
        <f>'[1]Query Explanations'!C15</f>
        <v>39</v>
      </c>
      <c r="H15" s="56">
        <f>'[1]Query Explanations'!D15</f>
        <v>50</v>
      </c>
      <c r="I15" s="57">
        <f>'[1]Query Explanations'!E15</f>
        <v>45</v>
      </c>
      <c r="J15" s="56">
        <f>'[1]Query Explanations'!F15</f>
        <v>39</v>
      </c>
      <c r="K15" s="58">
        <v>35</v>
      </c>
      <c r="L15" s="59">
        <v>50</v>
      </c>
      <c r="M15" s="58">
        <v>41</v>
      </c>
      <c r="N15" s="56">
        <v>50</v>
      </c>
      <c r="O15" s="57">
        <v>46</v>
      </c>
      <c r="P15" s="56">
        <v>34</v>
      </c>
    </row>
    <row r="16" spans="2:16" ht="13.5" customHeight="1">
      <c r="B16" s="23"/>
      <c r="C16" s="25"/>
      <c r="D16" s="74" t="s">
        <v>36</v>
      </c>
      <c r="E16" s="60">
        <f>'[1]Query Explanations'!A19</f>
        <v>1</v>
      </c>
      <c r="F16" s="61">
        <f>'[1]Query Explanations'!B19</f>
        <v>0</v>
      </c>
      <c r="G16" s="60">
        <f>'[1]Query Explanations'!C19</f>
        <v>15</v>
      </c>
      <c r="H16" s="64">
        <f>'[1]Query Explanations'!D19</f>
        <v>2</v>
      </c>
      <c r="I16" s="65">
        <f>'[1]Query Explanations'!E19</f>
        <v>1</v>
      </c>
      <c r="J16" s="64">
        <f>'[1]Query Explanations'!F19</f>
        <v>0</v>
      </c>
      <c r="K16" s="75">
        <v>0</v>
      </c>
      <c r="L16" s="76">
        <v>0</v>
      </c>
      <c r="M16" s="75">
        <v>1</v>
      </c>
      <c r="N16" s="64">
        <v>0</v>
      </c>
      <c r="O16" s="65">
        <v>0</v>
      </c>
      <c r="P16" s="64">
        <v>0</v>
      </c>
    </row>
    <row r="17" spans="2:16" ht="21.75" customHeight="1">
      <c r="B17" s="42"/>
      <c r="C17" s="44"/>
      <c r="D17" s="64" t="s">
        <v>37</v>
      </c>
      <c r="E17" s="77">
        <f aca="true" t="shared" si="1" ref="E17:J17">E15/E14</f>
        <v>0.9795918367346939</v>
      </c>
      <c r="F17" s="77">
        <f t="shared" si="1"/>
        <v>1</v>
      </c>
      <c r="G17" s="77">
        <f t="shared" si="1"/>
        <v>0.7222222222222222</v>
      </c>
      <c r="H17" s="78">
        <f t="shared" si="1"/>
        <v>0.9615384615384616</v>
      </c>
      <c r="I17" s="78">
        <f t="shared" si="1"/>
        <v>0.9782608695652174</v>
      </c>
      <c r="J17" s="78">
        <f t="shared" si="1"/>
        <v>1</v>
      </c>
      <c r="K17" s="79">
        <f>SUM(K15/K14)</f>
        <v>1</v>
      </c>
      <c r="L17" s="79">
        <f>SUM(L15/L14)</f>
        <v>1</v>
      </c>
      <c r="M17" s="79">
        <f>SUM(M15/M14)</f>
        <v>0.9761904761904762</v>
      </c>
      <c r="N17" s="80" t="s">
        <v>38</v>
      </c>
      <c r="O17" s="80" t="s">
        <v>38</v>
      </c>
      <c r="P17" s="80" t="s">
        <v>38</v>
      </c>
    </row>
    <row r="18" spans="2:16" ht="12.75">
      <c r="B18" s="81" t="s">
        <v>39</v>
      </c>
      <c r="C18" s="82"/>
      <c r="D18" s="56"/>
      <c r="E18" s="55" t="s">
        <v>38</v>
      </c>
      <c r="F18" s="54" t="s">
        <v>38</v>
      </c>
      <c r="G18" s="55" t="s">
        <v>38</v>
      </c>
      <c r="H18" s="56" t="s">
        <v>38</v>
      </c>
      <c r="I18" s="57" t="s">
        <v>38</v>
      </c>
      <c r="J18" s="56"/>
      <c r="K18" s="58" t="s">
        <v>38</v>
      </c>
      <c r="L18" s="59" t="s">
        <v>38</v>
      </c>
      <c r="M18" s="58" t="s">
        <v>38</v>
      </c>
      <c r="N18" s="56" t="s">
        <v>38</v>
      </c>
      <c r="O18" s="57" t="s">
        <v>38</v>
      </c>
      <c r="P18" s="56" t="s">
        <v>38</v>
      </c>
    </row>
    <row r="19" spans="2:16" ht="12.75">
      <c r="B19" s="83" t="s">
        <v>40</v>
      </c>
      <c r="C19" s="84" t="s">
        <v>41</v>
      </c>
      <c r="D19" s="69" t="s">
        <v>42</v>
      </c>
      <c r="E19" s="85">
        <f>'[1]Query Explanations'!A23</f>
        <v>5783</v>
      </c>
      <c r="F19" s="86">
        <f>'[1]Query Explanations'!B23</f>
        <v>5756</v>
      </c>
      <c r="G19" s="87">
        <f>'[1]Query Explanations'!C23</f>
        <v>5709</v>
      </c>
      <c r="H19" s="69">
        <f>'[1]Query Explanations'!D23</f>
        <v>5822</v>
      </c>
      <c r="I19" s="70">
        <f>'[1]Query Explanations'!E23</f>
        <v>5722</v>
      </c>
      <c r="J19" s="69">
        <f>'[1]Query Explanations'!F23</f>
        <v>5687</v>
      </c>
      <c r="K19" s="71">
        <v>5558</v>
      </c>
      <c r="L19" s="72">
        <v>5589</v>
      </c>
      <c r="M19" s="71">
        <v>5631</v>
      </c>
      <c r="N19" s="69">
        <v>5606</v>
      </c>
      <c r="O19" s="70">
        <v>5586</v>
      </c>
      <c r="P19" s="69">
        <v>5543</v>
      </c>
    </row>
    <row r="20" spans="2:16" ht="12.75">
      <c r="B20" s="88"/>
      <c r="C20" s="89"/>
      <c r="D20" s="56" t="s">
        <v>43</v>
      </c>
      <c r="E20" s="90">
        <f>'[1]Query Explanations'!A27</f>
        <v>92</v>
      </c>
      <c r="F20" s="90">
        <f>'[1]Query Explanations'!B27</f>
        <v>110</v>
      </c>
      <c r="G20" s="90">
        <f>'[1]Query Explanations'!C27</f>
        <v>111</v>
      </c>
      <c r="H20" s="56">
        <f>'[1]Query Explanations'!D27</f>
        <v>125</v>
      </c>
      <c r="I20" s="57">
        <f>'[1]Query Explanations'!E27</f>
        <v>104</v>
      </c>
      <c r="J20" s="56">
        <f>'[1]Query Explanations'!F27</f>
        <v>98</v>
      </c>
      <c r="K20" s="58">
        <v>58</v>
      </c>
      <c r="L20" s="59">
        <v>64</v>
      </c>
      <c r="M20" s="58">
        <v>88</v>
      </c>
      <c r="N20" s="56" t="s">
        <v>38</v>
      </c>
      <c r="O20" s="57" t="s">
        <v>38</v>
      </c>
      <c r="P20" s="56" t="s">
        <v>38</v>
      </c>
    </row>
    <row r="21" spans="2:16" ht="13.5" thickBot="1">
      <c r="B21" s="88"/>
      <c r="C21" s="91"/>
      <c r="D21" s="92" t="s">
        <v>44</v>
      </c>
      <c r="E21" s="93">
        <f aca="true" t="shared" si="2" ref="E21:M21">E20/E19</f>
        <v>0.015908697907660384</v>
      </c>
      <c r="F21" s="93">
        <f t="shared" si="2"/>
        <v>0.01911049339819319</v>
      </c>
      <c r="G21" s="93">
        <f t="shared" si="2"/>
        <v>0.019442984760903836</v>
      </c>
      <c r="H21" s="94">
        <f t="shared" si="2"/>
        <v>0.021470285125386464</v>
      </c>
      <c r="I21" s="94">
        <f t="shared" si="2"/>
        <v>0.018175463124781546</v>
      </c>
      <c r="J21" s="94">
        <f t="shared" si="2"/>
        <v>0.017232284156848954</v>
      </c>
      <c r="K21" s="95">
        <f t="shared" si="2"/>
        <v>0.01043540842029507</v>
      </c>
      <c r="L21" s="95">
        <f t="shared" si="2"/>
        <v>0.011451064591161209</v>
      </c>
      <c r="M21" s="95">
        <f t="shared" si="2"/>
        <v>0.01562777481797194</v>
      </c>
      <c r="N21" s="80" t="s">
        <v>38</v>
      </c>
      <c r="O21" s="80" t="s">
        <v>38</v>
      </c>
      <c r="P21" s="80" t="s">
        <v>38</v>
      </c>
    </row>
    <row r="22" spans="2:16" ht="12.75" customHeight="1">
      <c r="B22" s="88"/>
      <c r="C22" s="96" t="s">
        <v>45</v>
      </c>
      <c r="D22" s="97" t="s">
        <v>46</v>
      </c>
      <c r="E22" s="98"/>
      <c r="F22" s="99"/>
      <c r="G22" s="98"/>
      <c r="H22" s="100"/>
      <c r="I22" s="101"/>
      <c r="J22" s="100"/>
      <c r="K22" s="102"/>
      <c r="L22" s="103"/>
      <c r="M22" s="102"/>
      <c r="N22" s="69"/>
      <c r="O22" s="70"/>
      <c r="P22" s="69"/>
    </row>
    <row r="23" spans="2:16" ht="12.75">
      <c r="B23" s="88"/>
      <c r="C23" s="96"/>
      <c r="D23" s="104" t="s">
        <v>47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6" ht="12.75">
      <c r="B24" s="88"/>
      <c r="C24" s="105"/>
      <c r="D24" s="106" t="s">
        <v>44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6" ht="12.75" customHeight="1">
      <c r="B25" s="88"/>
      <c r="C25" s="107" t="s">
        <v>48</v>
      </c>
      <c r="D25" s="108" t="s">
        <v>46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6" ht="12.75">
      <c r="B26" s="88"/>
      <c r="C26" s="96"/>
      <c r="D26" s="104" t="s">
        <v>47</v>
      </c>
      <c r="E26" s="55"/>
      <c r="F26" s="54"/>
      <c r="G26" s="55"/>
      <c r="H26" s="56"/>
      <c r="I26" s="57"/>
      <c r="J26" s="56"/>
      <c r="K26" s="58"/>
      <c r="L26" s="59"/>
      <c r="M26" s="58"/>
      <c r="N26" s="56"/>
      <c r="O26" s="57"/>
      <c r="P26" s="56"/>
    </row>
    <row r="27" spans="2:16" ht="12.75">
      <c r="B27" s="109"/>
      <c r="C27" s="105"/>
      <c r="D27" s="106" t="s">
        <v>44</v>
      </c>
      <c r="E27" s="60" t="s">
        <v>38</v>
      </c>
      <c r="F27" s="61"/>
      <c r="G27" s="60" t="s">
        <v>38</v>
      </c>
      <c r="H27" s="64"/>
      <c r="I27" s="65"/>
      <c r="J27" s="64"/>
      <c r="K27" s="75"/>
      <c r="L27" s="76"/>
      <c r="M27" s="75"/>
      <c r="N27" s="64"/>
      <c r="O27" s="65"/>
      <c r="P27" s="64"/>
    </row>
    <row r="28" spans="2:16" ht="25.5">
      <c r="B28" s="110" t="s">
        <v>49</v>
      </c>
      <c r="C28" s="15"/>
      <c r="D28" s="111" t="s">
        <v>50</v>
      </c>
      <c r="E28" s="67">
        <f>'[1]Query Explanations'!A31</f>
        <v>47</v>
      </c>
      <c r="F28" s="68">
        <f>'[1]Query Explanations'!B31</f>
        <v>52</v>
      </c>
      <c r="G28" s="67">
        <f>'[1]Query Explanations'!C31</f>
        <v>65</v>
      </c>
      <c r="H28" s="69">
        <f>'[1]Query Explanations'!D31</f>
        <v>54</v>
      </c>
      <c r="I28" s="70">
        <f>'[1]Query Explanations'!E31</f>
        <v>53</v>
      </c>
      <c r="J28" s="69">
        <f>'[1]Query Explanations'!F31</f>
        <v>51</v>
      </c>
      <c r="K28" s="71">
        <v>28</v>
      </c>
      <c r="L28" s="72">
        <v>29</v>
      </c>
      <c r="M28" s="71">
        <v>47</v>
      </c>
      <c r="N28" s="69">
        <v>34</v>
      </c>
      <c r="O28" s="70">
        <v>23</v>
      </c>
      <c r="P28" s="69">
        <v>50</v>
      </c>
    </row>
    <row r="29" spans="2:16" ht="12.75">
      <c r="B29" s="23"/>
      <c r="C29" s="25"/>
      <c r="D29" s="112" t="s">
        <v>51</v>
      </c>
      <c r="E29" s="55">
        <f>'[1]Query Explanations'!A35</f>
        <v>43</v>
      </c>
      <c r="F29" s="54">
        <f>'[1]Query Explanations'!B35</f>
        <v>49</v>
      </c>
      <c r="G29" s="55">
        <f>'[1]Query Explanations'!C35</f>
        <v>63</v>
      </c>
      <c r="H29" s="56">
        <f>'[1]Query Explanations'!D35</f>
        <v>53</v>
      </c>
      <c r="I29" s="57">
        <f>'[1]Query Explanations'!E35</f>
        <v>48</v>
      </c>
      <c r="J29" s="56">
        <f>'[1]Query Explanations'!F35</f>
        <v>44</v>
      </c>
      <c r="K29" s="58">
        <v>26</v>
      </c>
      <c r="L29" s="59">
        <v>29</v>
      </c>
      <c r="M29" s="58">
        <v>43</v>
      </c>
      <c r="N29" s="56">
        <v>33</v>
      </c>
      <c r="O29" s="57">
        <v>21</v>
      </c>
      <c r="P29" s="56">
        <v>45</v>
      </c>
    </row>
    <row r="30" spans="2:16" ht="12.75">
      <c r="B30" s="23"/>
      <c r="C30" s="25"/>
      <c r="D30" s="113" t="s">
        <v>52</v>
      </c>
      <c r="E30" s="77">
        <f aca="true" t="shared" si="3" ref="E30:M30">E29/E28</f>
        <v>0.9148936170212766</v>
      </c>
      <c r="F30" s="77">
        <f t="shared" si="3"/>
        <v>0.9423076923076923</v>
      </c>
      <c r="G30" s="77">
        <f t="shared" si="3"/>
        <v>0.9692307692307692</v>
      </c>
      <c r="H30" s="78">
        <f t="shared" si="3"/>
        <v>0.9814814814814815</v>
      </c>
      <c r="I30" s="78">
        <f t="shared" si="3"/>
        <v>0.9056603773584906</v>
      </c>
      <c r="J30" s="78">
        <f t="shared" si="3"/>
        <v>0.8627450980392157</v>
      </c>
      <c r="K30" s="114">
        <f t="shared" si="3"/>
        <v>0.9285714285714286</v>
      </c>
      <c r="L30" s="114">
        <f t="shared" si="3"/>
        <v>1</v>
      </c>
      <c r="M30" s="114">
        <f t="shared" si="3"/>
        <v>0.9148936170212766</v>
      </c>
      <c r="N30" s="115">
        <v>0.97</v>
      </c>
      <c r="O30" s="115">
        <v>0.91</v>
      </c>
      <c r="P30" s="115">
        <v>0.9</v>
      </c>
    </row>
    <row r="31" spans="2:16" ht="12.75">
      <c r="B31" s="23"/>
      <c r="C31" s="25"/>
      <c r="D31" s="112" t="s">
        <v>53</v>
      </c>
      <c r="E31" s="116" t="s">
        <v>54</v>
      </c>
      <c r="F31" s="117" t="s">
        <v>55</v>
      </c>
      <c r="G31" s="117" t="s">
        <v>56</v>
      </c>
      <c r="H31" s="118" t="s">
        <v>57</v>
      </c>
      <c r="I31" s="118" t="s">
        <v>58</v>
      </c>
      <c r="J31" s="118" t="s">
        <v>59</v>
      </c>
      <c r="K31" s="119" t="s">
        <v>60</v>
      </c>
      <c r="L31" s="119" t="s">
        <v>61</v>
      </c>
      <c r="M31" s="119" t="s">
        <v>62</v>
      </c>
      <c r="N31" s="120" t="s">
        <v>63</v>
      </c>
      <c r="O31" s="120" t="s">
        <v>64</v>
      </c>
      <c r="P31" s="120" t="s">
        <v>65</v>
      </c>
    </row>
    <row r="32" spans="2:16" ht="12.75">
      <c r="B32" s="42"/>
      <c r="C32" s="44"/>
      <c r="D32" s="52" t="s">
        <v>66</v>
      </c>
      <c r="E32" s="116" t="s">
        <v>67</v>
      </c>
      <c r="F32" s="116" t="s">
        <v>68</v>
      </c>
      <c r="G32" s="116" t="s">
        <v>69</v>
      </c>
      <c r="H32" s="118" t="s">
        <v>70</v>
      </c>
      <c r="I32" s="118" t="s">
        <v>71</v>
      </c>
      <c r="J32" s="118" t="s">
        <v>72</v>
      </c>
      <c r="K32" s="119" t="s">
        <v>73</v>
      </c>
      <c r="L32" s="119" t="s">
        <v>74</v>
      </c>
      <c r="M32" s="119" t="s">
        <v>75</v>
      </c>
      <c r="N32" s="120" t="s">
        <v>76</v>
      </c>
      <c r="O32" s="120" t="s">
        <v>77</v>
      </c>
      <c r="P32" s="120" t="s">
        <v>78</v>
      </c>
    </row>
    <row r="34" spans="2:16" s="5" customFormat="1" ht="12.75">
      <c r="B34" s="35" t="s">
        <v>79</v>
      </c>
      <c r="C34" s="121"/>
      <c r="D34" s="121"/>
      <c r="E34" s="121"/>
      <c r="F34" s="121"/>
      <c r="G34" s="121"/>
      <c r="H34" s="122"/>
      <c r="I34" s="123" t="s">
        <v>13</v>
      </c>
      <c r="J34" s="124"/>
      <c r="K34" s="125" t="s">
        <v>14</v>
      </c>
      <c r="L34" s="126"/>
      <c r="M34" s="123" t="s">
        <v>15</v>
      </c>
      <c r="N34" s="124"/>
      <c r="O34" s="125" t="s">
        <v>16</v>
      </c>
      <c r="P34" s="126"/>
    </row>
    <row r="35" spans="2:16" ht="12.75" customHeight="1">
      <c r="B35" s="127" t="s">
        <v>80</v>
      </c>
      <c r="C35" s="128"/>
      <c r="D35" s="128"/>
      <c r="E35" s="129" t="s">
        <v>81</v>
      </c>
      <c r="F35" s="129"/>
      <c r="G35" s="129"/>
      <c r="H35" s="129"/>
      <c r="I35" s="130" t="s">
        <v>38</v>
      </c>
      <c r="J35" s="131"/>
      <c r="K35" s="132" t="s">
        <v>38</v>
      </c>
      <c r="L35" s="133"/>
      <c r="M35" s="130" t="s">
        <v>38</v>
      </c>
      <c r="N35" s="134"/>
      <c r="O35" s="135"/>
      <c r="P35" s="82"/>
    </row>
    <row r="36" spans="2:16" ht="12.75">
      <c r="B36" s="128"/>
      <c r="C36" s="128"/>
      <c r="D36" s="128"/>
      <c r="E36" s="129" t="s">
        <v>82</v>
      </c>
      <c r="F36" s="129"/>
      <c r="G36" s="129"/>
      <c r="H36" s="129"/>
      <c r="I36" s="130" t="s">
        <v>38</v>
      </c>
      <c r="J36" s="131"/>
      <c r="K36" s="132" t="s">
        <v>38</v>
      </c>
      <c r="L36" s="133"/>
      <c r="M36" s="130"/>
      <c r="N36" s="134"/>
      <c r="O36" s="135"/>
      <c r="P36" s="82"/>
    </row>
    <row r="37" spans="2:16" ht="12.75">
      <c r="B37" s="128"/>
      <c r="C37" s="128"/>
      <c r="D37" s="128"/>
      <c r="E37" s="129" t="s">
        <v>83</v>
      </c>
      <c r="F37" s="129"/>
      <c r="G37" s="129"/>
      <c r="H37" s="129"/>
      <c r="I37" s="130" t="s">
        <v>38</v>
      </c>
      <c r="J37" s="131"/>
      <c r="K37" s="136" t="s">
        <v>38</v>
      </c>
      <c r="L37" s="137"/>
      <c r="M37" s="130"/>
      <c r="N37" s="134"/>
      <c r="O37" s="135"/>
      <c r="P37" s="82"/>
    </row>
    <row r="38" spans="2:16" ht="12.75">
      <c r="B38" s="138"/>
      <c r="C38" s="138"/>
      <c r="D38" s="138"/>
      <c r="E38" s="139"/>
      <c r="F38" s="138"/>
      <c r="G38" s="138"/>
      <c r="H38" s="139"/>
      <c r="I38" s="139"/>
      <c r="J38" s="139"/>
      <c r="K38" s="139"/>
      <c r="L38" s="139"/>
      <c r="M38" s="139"/>
      <c r="N38" s="139"/>
      <c r="O38" s="139"/>
      <c r="P38" s="138"/>
    </row>
    <row r="39" spans="2:16" ht="12.75">
      <c r="B39" s="138"/>
      <c r="C39" s="138"/>
      <c r="D39" s="138"/>
      <c r="E39" s="139"/>
      <c r="F39" s="138"/>
      <c r="G39" s="138"/>
      <c r="H39" s="139"/>
      <c r="I39" s="139"/>
      <c r="J39" s="139"/>
      <c r="K39" s="139"/>
      <c r="L39" s="139"/>
      <c r="M39" s="139"/>
      <c r="N39" s="139"/>
      <c r="O39" s="139"/>
      <c r="P39" s="138"/>
    </row>
    <row r="41" spans="3:16" ht="12.75">
      <c r="C41" s="140" t="s">
        <v>84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3:16" ht="12.75"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ht="12.75">
      <c r="J43" s="5"/>
    </row>
    <row r="44" spans="3:15" s="10" customFormat="1" ht="13.5" thickBot="1">
      <c r="C44" s="10" t="s">
        <v>85</v>
      </c>
      <c r="D44" s="144" t="s">
        <v>86</v>
      </c>
      <c r="G44" s="10" t="s">
        <v>87</v>
      </c>
      <c r="H44" s="145" t="s">
        <v>88</v>
      </c>
      <c r="I44" s="145"/>
      <c r="J44" s="145"/>
      <c r="L44" s="10" t="s">
        <v>89</v>
      </c>
      <c r="M44" s="146" t="s">
        <v>90</v>
      </c>
      <c r="N44" s="145"/>
      <c r="O44" s="145"/>
    </row>
    <row r="45" spans="5:11" ht="12.75">
      <c r="E45" s="5"/>
      <c r="H45" s="5"/>
      <c r="K45" s="147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dclark@sebastian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2013-04-05T16:16:17Z</dcterms:created>
  <dcterms:modified xsi:type="dcterms:W3CDTF">2013-04-05T16:17:06Z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