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74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<sst xmlns="http://schemas.openxmlformats.org/spreadsheetml/2006/main" count="100" uniqueCount="81">
  <si>
    <t>California Public Utilities Commission
Service Quality Standards Reporting
General Order No. 133-C</t>
  </si>
  <si>
    <t xml:space="preserve">   Company Name: </t>
  </si>
  <si>
    <t>Sebastian dba Foresthill Telephone</t>
  </si>
  <si>
    <t>U#:</t>
  </si>
  <si>
    <t>1009-C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</si>
  <si>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</si>
  <si>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</si>
  <si>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</si>
  <si>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</si>
  <si>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(05/15/2013)</t>
  </si>
  <si>
    <t>Date filed
(08/15/2013)</t>
  </si>
  <si>
    <t>Date filed
(11/15/2013)</t>
  </si>
  <si>
    <t>Date filed
(02/15/2014)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</si>
  <si>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</si>
  <si>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</si>
  <si>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</si>
  <si>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</si>
  <si>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</si>
  <si>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</si>
  <si>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</si>
  <si>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</si>
  <si>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</si>
  <si>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</si>
  <si>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</si>
  <si>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</si>
  <si>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</si>
  <si>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</si>
  <si>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</si>
  <si>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</si>
  <si>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0"/>
      </rPr>
      <t xml:space="preserve">
Min. standard = 5 bus. days</t>
    </r>
  </si>
  <si>
    <t>Total # of business days</t>
  </si>
  <si>
    <t>Total # of service orders</t>
  </si>
  <si>
    <t>Avg. # of business days</t>
  </si>
  <si>
    <r>
      <t xml:space="preserve">Installation Commitment </t>
    </r>
    <r>
      <rPr>
        <b/>
        <sz val="10"/>
        <color indexed="10"/>
        <rFont val="Arial"/>
        <family val="2"/>
      </rPr>
      <t>New Installs &amp; reconnects (LCC USOC $28.00) only</t>
    </r>
    <r>
      <rPr>
        <sz val="10"/>
        <rFont val="Arial"/>
        <family val="0"/>
      </rPr>
      <t xml:space="preserve">
Min. standard = 95% commitment met</t>
    </r>
  </si>
  <si>
    <t>Total # of installation commitments</t>
  </si>
  <si>
    <t>Total # of installation commitment met</t>
  </si>
  <si>
    <t>Total # of installation commitment missed</t>
  </si>
  <si>
    <t>% of commitment met</t>
  </si>
  <si>
    <t>Customer Trouble Report</t>
  </si>
  <si>
    <t xml:space="preserve"> </t>
  </si>
  <si>
    <t>Min. Standard</t>
  </si>
  <si>
    <r>
      <t xml:space="preserve"> 6% (6 per 100 working lines for units w/ </t>
    </r>
    <r>
      <rPr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</si>
  <si>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 xml:space="preserve"># of working lines </t>
    </r>
  </si>
  <si>
    <r>
      <t>Total</t>
    </r>
    <r>
      <rPr>
        <sz val="10"/>
        <rFont val="Arial"/>
        <family val="0"/>
      </rPr>
      <t xml:space="preserve"> # of trouble reports</t>
    </r>
    <r>
      <rPr>
        <sz val="10"/>
        <color indexed="10"/>
        <rFont val="Arial"/>
        <family val="2"/>
      </rPr>
      <t xml:space="preserve">  </t>
    </r>
  </si>
  <si>
    <t>% of trouble reports</t>
  </si>
  <si>
    <t xml:space="preserve"> 8% (8 per 100 working lines for units w/ 1,001 - 2,999 lines)</t>
  </si>
  <si>
    <t>Total # of working lines</t>
  </si>
  <si>
    <t>Total # of trouble reports</t>
  </si>
  <si>
    <r>
      <t xml:space="preserve"> 10% (10 per 100 working lines for units w/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</si>
  <si>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</si>
  <si>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of outage report tickets                  </t>
    </r>
    <r>
      <rPr>
        <b/>
        <sz val="10"/>
        <color indexed="10"/>
        <rFont val="Arial"/>
        <family val="2"/>
      </rPr>
      <t>NO DIAL TONE -Voice only</t>
    </r>
  </si>
  <si>
    <r>
      <t xml:space="preserve">Total # 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</si>
  <si>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</si>
  <si>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t>Sum of the duration of all outages (hh:mm)</t>
  </si>
  <si>
    <t>349:05</t>
  </si>
  <si>
    <t>45:57</t>
  </si>
  <si>
    <t>48:02</t>
  </si>
  <si>
    <t>53:55</t>
  </si>
  <si>
    <t>109:26</t>
  </si>
  <si>
    <t>23:37</t>
  </si>
  <si>
    <t>22:48</t>
  </si>
  <si>
    <t>61:56</t>
  </si>
  <si>
    <t>22:47</t>
  </si>
  <si>
    <t>Avg. outage duration  (hh:mm)</t>
  </si>
  <si>
    <t>4:56</t>
  </si>
  <si>
    <t>4:80</t>
  </si>
  <si>
    <t>2:50</t>
  </si>
  <si>
    <t>9:56</t>
  </si>
  <si>
    <t>2:37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</si>
  <si>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</si>
  <si>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</si>
  <si>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t>Total # of calls for TR, Billing &amp; Non-Billing</t>
  </si>
  <si>
    <t>Total # of call seconds to reach live agent</t>
  </si>
  <si>
    <r>
      <t xml:space="preserve">%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60 seconds</t>
    </r>
  </si>
  <si>
    <t>Primary Utility Contact Information</t>
  </si>
  <si>
    <t>Name:</t>
  </si>
  <si>
    <t>David D Clark</t>
  </si>
  <si>
    <t>Phone:</t>
  </si>
  <si>
    <t>559-846-6277</t>
  </si>
  <si>
    <t>Email:</t>
  </si>
  <si>
    <t>dclark@sebastiancorp.com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</si>
</sst>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h:mm;@"/>
    <numFmt numFmtId="166" formatCode="[hh]:m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4" borderId="12" xfId="0" applyFont="1" applyFill="1" applyBorder="1" applyAlignment="1">
      <alignment horizontal="center" wrapText="1"/>
    </xf>
    <xf numFmtId="0" fontId="19" fillId="34" borderId="12" xfId="0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4" borderId="2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0" xfId="0" applyFont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24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34" borderId="23" xfId="0" applyNumberFormat="1" applyFont="1" applyFill="1" applyBorder="1" applyAlignment="1">
      <alignment/>
    </xf>
    <xf numFmtId="0" fontId="19" fillId="0" borderId="2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2" xfId="0" applyFont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12" xfId="0" applyFont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19" fillId="0" borderId="24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19" fillId="34" borderId="17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10" fontId="19" fillId="33" borderId="24" xfId="0" applyNumberFormat="1" applyFont="1" applyFill="1" applyBorder="1" applyAlignment="1">
      <alignment/>
    </xf>
    <xf numFmtId="10" fontId="19" fillId="35" borderId="24" xfId="0" applyNumberFormat="1" applyFont="1" applyFill="1" applyBorder="1" applyAlignment="1">
      <alignment/>
    </xf>
    <xf numFmtId="10" fontId="19" fillId="36" borderId="23" xfId="0" applyNumberFormat="1" applyFont="1" applyFill="1" applyBorder="1" applyAlignment="1">
      <alignment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0" fontId="46" fillId="33" borderId="12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46" fillId="33" borderId="24" xfId="0" applyFont="1" applyFill="1" applyBorder="1" applyAlignment="1">
      <alignment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/>
    </xf>
    <xf numFmtId="10" fontId="19" fillId="33" borderId="28" xfId="0" applyNumberFormat="1" applyFont="1" applyFill="1" applyBorder="1" applyAlignment="1">
      <alignment/>
    </xf>
    <xf numFmtId="10" fontId="19" fillId="35" borderId="28" xfId="0" applyNumberFormat="1" applyFont="1" applyFill="1" applyBorder="1" applyAlignment="1">
      <alignment/>
    </xf>
    <xf numFmtId="10" fontId="19" fillId="36" borderId="28" xfId="0" applyNumberFormat="1" applyFont="1" applyFill="1" applyBorder="1" applyAlignment="1">
      <alignment/>
    </xf>
    <xf numFmtId="10" fontId="19" fillId="0" borderId="23" xfId="0" applyNumberFormat="1" applyFont="1" applyBorder="1" applyAlignment="1">
      <alignment/>
    </xf>
    <xf numFmtId="0" fontId="26" fillId="0" borderId="14" xfId="0" applyFont="1" applyBorder="1" applyAlignment="1">
      <alignment vertical="center" wrapText="1"/>
    </xf>
    <xf numFmtId="0" fontId="26" fillId="0" borderId="25" xfId="0" applyFont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25" xfId="0" applyFont="1" applyFill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25" xfId="0" applyFont="1" applyFill="1" applyBorder="1" applyAlignment="1">
      <alignment/>
    </xf>
    <xf numFmtId="0" fontId="26" fillId="0" borderId="24" xfId="0" applyFont="1" applyBorder="1" applyAlignment="1">
      <alignment/>
    </xf>
    <xf numFmtId="0" fontId="26" fillId="0" borderId="16" xfId="0" applyFont="1" applyBorder="1" applyAlignment="1">
      <alignment vertical="center" wrapText="1"/>
    </xf>
    <xf numFmtId="0" fontId="26" fillId="0" borderId="23" xfId="0" applyFont="1" applyBorder="1" applyAlignment="1">
      <alignment/>
    </xf>
    <xf numFmtId="0" fontId="26" fillId="0" borderId="11" xfId="0" applyFont="1" applyBorder="1" applyAlignment="1">
      <alignment vertical="center" wrapText="1"/>
    </xf>
    <xf numFmtId="0" fontId="26" fillId="0" borderId="22" xfId="0" applyFont="1" applyBorder="1" applyAlignment="1">
      <alignment/>
    </xf>
    <xf numFmtId="0" fontId="21" fillId="0" borderId="23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10" fontId="19" fillId="36" borderId="24" xfId="0" applyNumberFormat="1" applyFont="1" applyFill="1" applyBorder="1" applyAlignment="1">
      <alignment/>
    </xf>
    <xf numFmtId="10" fontId="19" fillId="0" borderId="25" xfId="0" applyNumberFormat="1" applyFont="1" applyBorder="1" applyAlignment="1">
      <alignment/>
    </xf>
    <xf numFmtId="49" fontId="19" fillId="37" borderId="24" xfId="0" applyNumberFormat="1" applyFont="1" applyFill="1" applyBorder="1" applyAlignment="1">
      <alignment horizontal="center"/>
    </xf>
    <xf numFmtId="46" fontId="19" fillId="0" borderId="24" xfId="0" applyNumberFormat="1" applyFont="1" applyBorder="1" applyAlignment="1">
      <alignment horizontal="center"/>
    </xf>
    <xf numFmtId="164" fontId="19" fillId="36" borderId="24" xfId="0" applyNumberFormat="1" applyFont="1" applyFill="1" applyBorder="1" applyAlignment="1">
      <alignment horizontal="right"/>
    </xf>
    <xf numFmtId="49" fontId="19" fillId="0" borderId="24" xfId="0" applyNumberFormat="1" applyFont="1" applyBorder="1" applyAlignment="1">
      <alignment horizontal="right"/>
    </xf>
    <xf numFmtId="165" fontId="19" fillId="37" borderId="24" xfId="0" applyNumberFormat="1" applyFont="1" applyFill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164" fontId="19" fillId="36" borderId="24" xfId="0" applyNumberFormat="1" applyFont="1" applyFill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34" borderId="19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/>
    </xf>
    <xf numFmtId="0" fontId="47" fillId="0" borderId="24" xfId="0" applyFont="1" applyFill="1" applyBorder="1" applyAlignment="1">
      <alignment/>
    </xf>
    <xf numFmtId="0" fontId="19" fillId="34" borderId="19" xfId="0" applyFont="1" applyFill="1" applyBorder="1" applyAlignment="1">
      <alignment/>
    </xf>
    <xf numFmtId="0" fontId="19" fillId="34" borderId="21" xfId="0" applyFont="1" applyFill="1" applyBorder="1" applyAlignment="1">
      <alignment/>
    </xf>
    <xf numFmtId="49" fontId="19" fillId="0" borderId="19" xfId="0" applyNumberFormat="1" applyFont="1" applyFill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19" fillId="34" borderId="2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10" fontId="19" fillId="0" borderId="19" xfId="0" applyNumberFormat="1" applyFont="1" applyFill="1" applyBorder="1" applyAlignment="1">
      <alignment/>
    </xf>
    <xf numFmtId="10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9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166" fontId="19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m\AppData\Local\Microsoft\Windows\Temporary%20Internet%20Files\Content.Outlook\N5J1MW66\Copy%20of%20Copy%20of%202013%20GO133_Foresthill%20Telephone_3nd%20Qtr%20Reporting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 133-C Report-Foresthill"/>
      <sheetName val="Query Explanations"/>
      <sheetName val="RAW DATA - Service Orders"/>
      <sheetName val="RAW DATA - Working Lines"/>
      <sheetName val="RAW DATA-trouble tickets"/>
      <sheetName val="RAW DATA-business days"/>
      <sheetName val="Compatibility Report"/>
    </sheetNames>
    <sheetDataSet>
      <sheetData sheetId="1">
        <row r="19">
          <cell r="A19">
            <v>0</v>
          </cell>
        </row>
        <row r="31">
          <cell r="A31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clark@sebastiancorp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9" width="9.7109375" style="1" customWidth="1"/>
    <col min="10" max="10" width="10.28125" style="1" bestFit="1" customWidth="1"/>
    <col min="11" max="16" width="9.7109375" style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7"/>
      <c r="I2" s="8" t="s">
        <v>3</v>
      </c>
      <c r="J2" s="9" t="s">
        <v>4</v>
      </c>
      <c r="M2" s="5" t="s">
        <v>5</v>
      </c>
      <c r="N2" s="10"/>
      <c r="O2" s="9">
        <v>2013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6</v>
      </c>
      <c r="D4" s="11"/>
      <c r="E4" s="11"/>
      <c r="I4" s="8" t="s">
        <v>7</v>
      </c>
      <c r="J4" s="10"/>
      <c r="L4" s="9"/>
      <c r="M4" s="9"/>
      <c r="N4" s="9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8</v>
      </c>
      <c r="C7" s="14"/>
      <c r="D7" s="15"/>
      <c r="E7" s="16" t="s">
        <v>9</v>
      </c>
      <c r="F7" s="17"/>
      <c r="G7" s="17"/>
      <c r="H7" s="18" t="s">
        <v>10</v>
      </c>
      <c r="I7" s="19"/>
      <c r="J7" s="20"/>
      <c r="K7" s="21" t="s">
        <v>11</v>
      </c>
      <c r="L7" s="22"/>
      <c r="M7" s="22"/>
      <c r="N7" s="18" t="s">
        <v>12</v>
      </c>
      <c r="O7" s="19"/>
      <c r="P7" s="20"/>
    </row>
    <row r="8" spans="2:16" ht="12.75" customHeight="1">
      <c r="B8" s="23"/>
      <c r="C8" s="24"/>
      <c r="D8" s="25"/>
      <c r="E8" s="26"/>
      <c r="F8" s="27"/>
      <c r="G8" s="27"/>
      <c r="H8" s="28"/>
      <c r="I8" s="29"/>
      <c r="J8" s="30"/>
      <c r="K8" s="31"/>
      <c r="L8" s="31"/>
      <c r="M8" s="31"/>
      <c r="N8" s="28"/>
      <c r="O8" s="29"/>
      <c r="P8" s="30"/>
    </row>
    <row r="9" spans="2:16" ht="12.75" customHeight="1">
      <c r="B9" s="23"/>
      <c r="C9" s="24"/>
      <c r="D9" s="25"/>
      <c r="E9" s="32" t="s">
        <v>13</v>
      </c>
      <c r="F9" s="33"/>
      <c r="G9" s="34"/>
      <c r="H9" s="35" t="s">
        <v>14</v>
      </c>
      <c r="I9" s="36"/>
      <c r="J9" s="37"/>
      <c r="K9" s="38" t="s">
        <v>15</v>
      </c>
      <c r="L9" s="39"/>
      <c r="M9" s="40"/>
      <c r="N9" s="35" t="s">
        <v>16</v>
      </c>
      <c r="O9" s="36"/>
      <c r="P9" s="37"/>
    </row>
    <row r="10" spans="2:16" s="41" customFormat="1" ht="12.75" customHeight="1">
      <c r="B10" s="42"/>
      <c r="C10" s="43"/>
      <c r="D10" s="44"/>
      <c r="E10" s="45" t="s">
        <v>17</v>
      </c>
      <c r="F10" s="45" t="s">
        <v>18</v>
      </c>
      <c r="G10" s="46" t="s">
        <v>19</v>
      </c>
      <c r="H10" s="47" t="s">
        <v>20</v>
      </c>
      <c r="I10" s="48" t="s">
        <v>21</v>
      </c>
      <c r="J10" s="47" t="s">
        <v>22</v>
      </c>
      <c r="K10" s="49" t="s">
        <v>23</v>
      </c>
      <c r="L10" s="50" t="s">
        <v>24</v>
      </c>
      <c r="M10" s="49" t="s">
        <v>25</v>
      </c>
      <c r="N10" s="47" t="s">
        <v>26</v>
      </c>
      <c r="O10" s="48" t="s">
        <v>27</v>
      </c>
      <c r="P10" s="47" t="s">
        <v>28</v>
      </c>
    </row>
    <row r="11" spans="2:16" ht="12.75" customHeight="1">
      <c r="B11" s="51" t="s">
        <v>29</v>
      </c>
      <c r="C11" s="15"/>
      <c r="D11" s="52" t="s">
        <v>30</v>
      </c>
      <c r="E11" s="53">
        <v>22</v>
      </c>
      <c r="F11" s="54">
        <v>19</v>
      </c>
      <c r="G11" s="55">
        <v>21</v>
      </c>
      <c r="H11" s="56">
        <v>22</v>
      </c>
      <c r="I11" s="57">
        <v>21</v>
      </c>
      <c r="J11" s="56">
        <v>21</v>
      </c>
      <c r="K11" s="58">
        <v>22</v>
      </c>
      <c r="L11" s="59">
        <v>22</v>
      </c>
      <c r="M11" s="58">
        <v>20</v>
      </c>
      <c r="N11" s="56"/>
      <c r="O11" s="57"/>
      <c r="P11" s="56"/>
    </row>
    <row r="12" spans="2:16" ht="12.75">
      <c r="B12" s="23"/>
      <c r="C12" s="25"/>
      <c r="D12" s="56" t="s">
        <v>31</v>
      </c>
      <c r="E12" s="55">
        <v>25</v>
      </c>
      <c r="F12" s="54">
        <v>12</v>
      </c>
      <c r="G12" s="55">
        <v>40</v>
      </c>
      <c r="H12" s="56">
        <v>35</v>
      </c>
      <c r="I12" s="57">
        <v>25</v>
      </c>
      <c r="J12" s="56">
        <v>24</v>
      </c>
      <c r="K12" s="58">
        <v>18</v>
      </c>
      <c r="L12" s="59">
        <v>10</v>
      </c>
      <c r="M12" s="58">
        <v>12</v>
      </c>
      <c r="N12" s="56"/>
      <c r="O12" s="57"/>
      <c r="P12" s="56"/>
    </row>
    <row r="13" spans="2:16" ht="12.75">
      <c r="B13" s="42"/>
      <c r="C13" s="44"/>
      <c r="D13" s="52" t="s">
        <v>32</v>
      </c>
      <c r="E13" s="60">
        <v>2.81</v>
      </c>
      <c r="F13" s="61">
        <v>1.46</v>
      </c>
      <c r="G13" s="60">
        <v>1.1</v>
      </c>
      <c r="H13" s="62">
        <v>2.25</v>
      </c>
      <c r="I13" s="62">
        <v>3.13</v>
      </c>
      <c r="J13" s="62">
        <v>4.36</v>
      </c>
      <c r="K13" s="63">
        <v>1.33</v>
      </c>
      <c r="L13" s="63">
        <v>0.75</v>
      </c>
      <c r="M13" s="63">
        <v>0.85</v>
      </c>
      <c r="N13" s="64"/>
      <c r="O13" s="65"/>
      <c r="P13" s="64"/>
    </row>
    <row r="14" spans="2:16" ht="12.75" customHeight="1">
      <c r="B14" s="51" t="s">
        <v>33</v>
      </c>
      <c r="C14" s="15"/>
      <c r="D14" s="66" t="s">
        <v>34</v>
      </c>
      <c r="E14" s="67">
        <v>25</v>
      </c>
      <c r="F14" s="68">
        <f>F12</f>
        <v>12</v>
      </c>
      <c r="G14" s="67">
        <f>G12</f>
        <v>40</v>
      </c>
      <c r="H14" s="69">
        <v>35</v>
      </c>
      <c r="I14" s="70">
        <v>25</v>
      </c>
      <c r="J14" s="69">
        <v>24</v>
      </c>
      <c r="K14" s="71">
        <v>18</v>
      </c>
      <c r="L14" s="72">
        <v>10</v>
      </c>
      <c r="M14" s="71">
        <v>12</v>
      </c>
      <c r="N14" s="69"/>
      <c r="O14" s="70"/>
      <c r="P14" s="69"/>
    </row>
    <row r="15" spans="2:16" ht="15" customHeight="1">
      <c r="B15" s="23"/>
      <c r="C15" s="25"/>
      <c r="D15" s="73" t="s">
        <v>35</v>
      </c>
      <c r="E15" s="55">
        <v>25</v>
      </c>
      <c r="F15" s="54">
        <v>12</v>
      </c>
      <c r="G15" s="55">
        <v>40</v>
      </c>
      <c r="H15" s="56">
        <v>34</v>
      </c>
      <c r="I15" s="57">
        <v>25</v>
      </c>
      <c r="J15" s="56">
        <v>24</v>
      </c>
      <c r="K15" s="58">
        <v>18</v>
      </c>
      <c r="L15" s="59">
        <v>10</v>
      </c>
      <c r="M15" s="58">
        <v>12</v>
      </c>
      <c r="N15" s="56"/>
      <c r="O15" s="57"/>
      <c r="P15" s="56"/>
    </row>
    <row r="16" spans="2:16" ht="13.5" customHeight="1">
      <c r="B16" s="23"/>
      <c r="C16" s="25"/>
      <c r="D16" s="74" t="s">
        <v>36</v>
      </c>
      <c r="E16" s="60">
        <f>'[1]Query Explanations'!A19</f>
        <v>0</v>
      </c>
      <c r="F16" s="61">
        <v>0</v>
      </c>
      <c r="G16" s="60">
        <v>0</v>
      </c>
      <c r="H16" s="64">
        <v>1</v>
      </c>
      <c r="I16" s="65">
        <v>0</v>
      </c>
      <c r="J16" s="64">
        <v>0</v>
      </c>
      <c r="K16" s="75">
        <v>0</v>
      </c>
      <c r="L16" s="76">
        <v>0</v>
      </c>
      <c r="M16" s="75">
        <v>0</v>
      </c>
      <c r="N16" s="64"/>
      <c r="O16" s="65"/>
      <c r="P16" s="64"/>
    </row>
    <row r="17" spans="2:16" ht="21.75" customHeight="1">
      <c r="B17" s="42"/>
      <c r="C17" s="44"/>
      <c r="D17" s="64" t="s">
        <v>37</v>
      </c>
      <c r="E17" s="77">
        <f>E15/E14</f>
        <v>1</v>
      </c>
      <c r="F17" s="77">
        <f>F15/F14</f>
        <v>1</v>
      </c>
      <c r="G17" s="77">
        <f>G15/G14</f>
        <v>1</v>
      </c>
      <c r="H17" s="78">
        <f>SUM(H15/H14)</f>
        <v>0.9714285714285714</v>
      </c>
      <c r="I17" s="78">
        <v>1</v>
      </c>
      <c r="J17" s="78">
        <v>1</v>
      </c>
      <c r="K17" s="79">
        <v>1</v>
      </c>
      <c r="L17" s="79">
        <v>1</v>
      </c>
      <c r="M17" s="79">
        <v>1</v>
      </c>
      <c r="N17" s="79"/>
      <c r="O17" s="79"/>
      <c r="P17" s="79"/>
    </row>
    <row r="18" spans="2:16" ht="12.75">
      <c r="B18" s="80" t="s">
        <v>38</v>
      </c>
      <c r="C18" s="81"/>
      <c r="D18" s="56"/>
      <c r="E18" s="55" t="s">
        <v>39</v>
      </c>
      <c r="F18" s="54" t="s">
        <v>39</v>
      </c>
      <c r="G18" s="55" t="s">
        <v>39</v>
      </c>
      <c r="H18" s="56"/>
      <c r="I18" s="57"/>
      <c r="J18" s="56"/>
      <c r="K18" s="58"/>
      <c r="L18" s="59"/>
      <c r="M18" s="58"/>
      <c r="N18" s="56"/>
      <c r="O18" s="57"/>
      <c r="P18" s="56"/>
    </row>
    <row r="19" spans="2:16" ht="12.75">
      <c r="B19" s="82" t="s">
        <v>40</v>
      </c>
      <c r="C19" s="83" t="s">
        <v>41</v>
      </c>
      <c r="D19" s="69" t="s">
        <v>42</v>
      </c>
      <c r="E19" s="84">
        <v>2495</v>
      </c>
      <c r="F19" s="85">
        <v>2490</v>
      </c>
      <c r="G19" s="86">
        <v>2468</v>
      </c>
      <c r="H19" s="69">
        <v>2462</v>
      </c>
      <c r="I19" s="70">
        <v>2448</v>
      </c>
      <c r="J19" s="69">
        <v>2438</v>
      </c>
      <c r="K19" s="71">
        <v>2584</v>
      </c>
      <c r="L19" s="72">
        <v>2588</v>
      </c>
      <c r="M19" s="71">
        <v>2605</v>
      </c>
      <c r="N19" s="69"/>
      <c r="O19" s="70"/>
      <c r="P19" s="69"/>
    </row>
    <row r="20" spans="2:16" ht="12.75">
      <c r="B20" s="87"/>
      <c r="C20" s="88"/>
      <c r="D20" s="56" t="s">
        <v>43</v>
      </c>
      <c r="E20" s="89">
        <v>37</v>
      </c>
      <c r="F20" s="89">
        <v>22</v>
      </c>
      <c r="G20" s="89">
        <v>23</v>
      </c>
      <c r="H20" s="56">
        <v>25</v>
      </c>
      <c r="I20" s="57">
        <v>18</v>
      </c>
      <c r="J20" s="56">
        <v>15</v>
      </c>
      <c r="K20" s="58">
        <v>20</v>
      </c>
      <c r="L20" s="59">
        <v>15</v>
      </c>
      <c r="M20" s="58">
        <v>16</v>
      </c>
      <c r="N20" s="56"/>
      <c r="O20" s="57"/>
      <c r="P20" s="56"/>
    </row>
    <row r="21" spans="2:16" ht="13.5" thickBot="1">
      <c r="B21" s="87"/>
      <c r="C21" s="90"/>
      <c r="D21" s="91" t="s">
        <v>44</v>
      </c>
      <c r="E21" s="92">
        <f>E20/E19</f>
        <v>0.014829659318637275</v>
      </c>
      <c r="F21" s="92">
        <f>F20/F19</f>
        <v>0.008835341365461847</v>
      </c>
      <c r="G21" s="92">
        <f>G20/G19</f>
        <v>0.009319286871961102</v>
      </c>
      <c r="H21" s="93">
        <f aca="true" t="shared" si="0" ref="H21:M21">SUM(H20/H19)</f>
        <v>0.010154346060113728</v>
      </c>
      <c r="I21" s="93">
        <f t="shared" si="0"/>
        <v>0.007352941176470588</v>
      </c>
      <c r="J21" s="93">
        <f t="shared" si="0"/>
        <v>0.0061525840853158325</v>
      </c>
      <c r="K21" s="94">
        <f t="shared" si="0"/>
        <v>0.007739938080495356</v>
      </c>
      <c r="L21" s="94">
        <f t="shared" si="0"/>
        <v>0.005795981452859351</v>
      </c>
      <c r="M21" s="94">
        <f t="shared" si="0"/>
        <v>0.006142034548944338</v>
      </c>
      <c r="N21" s="95"/>
      <c r="O21" s="95"/>
      <c r="P21" s="95"/>
    </row>
    <row r="22" spans="2:16" ht="12.75" customHeight="1">
      <c r="B22" s="87"/>
      <c r="C22" s="96" t="s">
        <v>45</v>
      </c>
      <c r="D22" s="97" t="s">
        <v>46</v>
      </c>
      <c r="E22" s="98"/>
      <c r="F22" s="99"/>
      <c r="G22" s="98"/>
      <c r="H22" s="100"/>
      <c r="I22" s="101"/>
      <c r="J22" s="100"/>
      <c r="K22" s="102"/>
      <c r="L22" s="103"/>
      <c r="M22" s="102"/>
      <c r="N22" s="69"/>
      <c r="O22" s="70"/>
      <c r="P22" s="69"/>
    </row>
    <row r="23" spans="2:16" ht="12.75">
      <c r="B23" s="87"/>
      <c r="C23" s="96"/>
      <c r="D23" s="104" t="s">
        <v>47</v>
      </c>
      <c r="E23" s="55"/>
      <c r="F23" s="54"/>
      <c r="G23" s="55"/>
      <c r="H23" s="56"/>
      <c r="I23" s="57"/>
      <c r="J23" s="56"/>
      <c r="K23" s="58"/>
      <c r="L23" s="59"/>
      <c r="M23" s="58"/>
      <c r="N23" s="56"/>
      <c r="O23" s="57"/>
      <c r="P23" s="56"/>
    </row>
    <row r="24" spans="2:16" ht="12.75">
      <c r="B24" s="87"/>
      <c r="C24" s="105"/>
      <c r="D24" s="106" t="s">
        <v>44</v>
      </c>
      <c r="E24" s="60"/>
      <c r="F24" s="61"/>
      <c r="G24" s="60"/>
      <c r="H24" s="64"/>
      <c r="I24" s="65"/>
      <c r="J24" s="64"/>
      <c r="K24" s="75"/>
      <c r="L24" s="76"/>
      <c r="M24" s="75"/>
      <c r="N24" s="64"/>
      <c r="O24" s="65"/>
      <c r="P24" s="64"/>
    </row>
    <row r="25" spans="2:16" ht="12.75" customHeight="1">
      <c r="B25" s="87"/>
      <c r="C25" s="107" t="s">
        <v>48</v>
      </c>
      <c r="D25" s="108" t="s">
        <v>46</v>
      </c>
      <c r="E25" s="67"/>
      <c r="F25" s="68"/>
      <c r="G25" s="67"/>
      <c r="H25" s="69"/>
      <c r="I25" s="70"/>
      <c r="J25" s="69"/>
      <c r="K25" s="71"/>
      <c r="L25" s="72"/>
      <c r="M25" s="71"/>
      <c r="N25" s="69"/>
      <c r="O25" s="70"/>
      <c r="P25" s="69"/>
    </row>
    <row r="26" spans="2:16" ht="12.75">
      <c r="B26" s="87"/>
      <c r="C26" s="96"/>
      <c r="D26" s="104" t="s">
        <v>47</v>
      </c>
      <c r="E26" s="55"/>
      <c r="F26" s="54"/>
      <c r="G26" s="55"/>
      <c r="H26" s="56"/>
      <c r="I26" s="57"/>
      <c r="J26" s="56"/>
      <c r="K26" s="58"/>
      <c r="L26" s="59"/>
      <c r="M26" s="58"/>
      <c r="N26" s="56"/>
      <c r="O26" s="57"/>
      <c r="P26" s="56"/>
    </row>
    <row r="27" spans="2:16" ht="12.75">
      <c r="B27" s="109"/>
      <c r="C27" s="105"/>
      <c r="D27" s="106" t="s">
        <v>44</v>
      </c>
      <c r="E27" s="60" t="s">
        <v>39</v>
      </c>
      <c r="F27" s="61"/>
      <c r="G27" s="60" t="s">
        <v>39</v>
      </c>
      <c r="H27" s="64"/>
      <c r="I27" s="65"/>
      <c r="J27" s="64"/>
      <c r="K27" s="75"/>
      <c r="L27" s="76"/>
      <c r="M27" s="75"/>
      <c r="N27" s="64"/>
      <c r="O27" s="65"/>
      <c r="P27" s="64"/>
    </row>
    <row r="28" spans="2:16" ht="25.5">
      <c r="B28" s="110" t="s">
        <v>49</v>
      </c>
      <c r="C28" s="15"/>
      <c r="D28" s="111" t="s">
        <v>50</v>
      </c>
      <c r="E28" s="67">
        <f>'[1]Query Explanations'!A31</f>
        <v>19</v>
      </c>
      <c r="F28" s="68">
        <v>10</v>
      </c>
      <c r="G28" s="67">
        <v>10</v>
      </c>
      <c r="H28" s="69">
        <v>19</v>
      </c>
      <c r="I28" s="70">
        <v>11</v>
      </c>
      <c r="J28" s="69">
        <v>9</v>
      </c>
      <c r="K28" s="71">
        <v>13</v>
      </c>
      <c r="L28" s="72">
        <v>11</v>
      </c>
      <c r="M28" s="71">
        <v>11</v>
      </c>
      <c r="N28" s="69"/>
      <c r="O28" s="70"/>
      <c r="P28" s="69"/>
    </row>
    <row r="29" spans="2:16" ht="12.75">
      <c r="B29" s="23"/>
      <c r="C29" s="25"/>
      <c r="D29" s="112" t="s">
        <v>51</v>
      </c>
      <c r="E29" s="55">
        <v>14</v>
      </c>
      <c r="F29" s="54">
        <v>9</v>
      </c>
      <c r="G29" s="55">
        <v>10</v>
      </c>
      <c r="H29" s="56">
        <v>19</v>
      </c>
      <c r="I29" s="57">
        <v>10</v>
      </c>
      <c r="J29" s="56">
        <v>9</v>
      </c>
      <c r="K29" s="58">
        <v>13</v>
      </c>
      <c r="L29" s="59">
        <v>11</v>
      </c>
      <c r="M29" s="58">
        <v>11</v>
      </c>
      <c r="N29" s="56"/>
      <c r="O29" s="57"/>
      <c r="P29" s="56"/>
    </row>
    <row r="30" spans="2:16" ht="12.75">
      <c r="B30" s="23"/>
      <c r="C30" s="25"/>
      <c r="D30" s="113" t="s">
        <v>52</v>
      </c>
      <c r="E30" s="77">
        <f>E29/E28</f>
        <v>0.7368421052631579</v>
      </c>
      <c r="F30" s="77">
        <f>F29/F28</f>
        <v>0.9</v>
      </c>
      <c r="G30" s="77">
        <f>G29/G28</f>
        <v>1</v>
      </c>
      <c r="H30" s="78">
        <v>1</v>
      </c>
      <c r="I30" s="78">
        <f>SUM(I29/I28)</f>
        <v>0.9090909090909091</v>
      </c>
      <c r="J30" s="78">
        <v>1</v>
      </c>
      <c r="K30" s="114">
        <v>1</v>
      </c>
      <c r="L30" s="114">
        <v>1</v>
      </c>
      <c r="M30" s="114">
        <v>1</v>
      </c>
      <c r="N30" s="115"/>
      <c r="O30" s="115"/>
      <c r="P30" s="115"/>
    </row>
    <row r="31" spans="2:16" ht="12.75">
      <c r="B31" s="23"/>
      <c r="C31" s="25"/>
      <c r="D31" s="112" t="s">
        <v>53</v>
      </c>
      <c r="E31" s="116" t="s">
        <v>54</v>
      </c>
      <c r="F31" s="116" t="s">
        <v>55</v>
      </c>
      <c r="G31" s="116" t="s">
        <v>56</v>
      </c>
      <c r="H31" s="117" t="s">
        <v>57</v>
      </c>
      <c r="I31" s="117" t="s">
        <v>58</v>
      </c>
      <c r="J31" s="117" t="s">
        <v>59</v>
      </c>
      <c r="K31" s="118" t="s">
        <v>60</v>
      </c>
      <c r="L31" s="118" t="s">
        <v>61</v>
      </c>
      <c r="M31" s="118" t="s">
        <v>62</v>
      </c>
      <c r="N31" s="119"/>
      <c r="O31" s="119"/>
      <c r="P31" s="119"/>
    </row>
    <row r="32" spans="2:16" ht="12.75">
      <c r="B32" s="42"/>
      <c r="C32" s="44"/>
      <c r="D32" s="52" t="s">
        <v>63</v>
      </c>
      <c r="E32" s="120">
        <v>0.7756944444444445</v>
      </c>
      <c r="F32" s="116" t="s">
        <v>64</v>
      </c>
      <c r="G32" s="116" t="s">
        <v>65</v>
      </c>
      <c r="H32" s="121" t="s">
        <v>66</v>
      </c>
      <c r="I32" s="121" t="s">
        <v>67</v>
      </c>
      <c r="J32" s="121" t="s">
        <v>68</v>
      </c>
      <c r="K32" s="122">
        <f>SUM(K31/K28)</f>
        <v>0.07307692307692308</v>
      </c>
      <c r="L32" s="122">
        <f>SUM(L31/L28)</f>
        <v>0.23459595959595958</v>
      </c>
      <c r="M32" s="122">
        <f>SUM(M31/M28)</f>
        <v>0.08630050505050506</v>
      </c>
      <c r="N32" s="119"/>
      <c r="O32" s="119"/>
      <c r="P32" s="119"/>
    </row>
    <row r="34" spans="2:16" s="5" customFormat="1" ht="12.75">
      <c r="B34" s="35" t="s">
        <v>69</v>
      </c>
      <c r="C34" s="123"/>
      <c r="D34" s="123"/>
      <c r="E34" s="123"/>
      <c r="F34" s="123"/>
      <c r="G34" s="123"/>
      <c r="H34" s="124"/>
      <c r="I34" s="125" t="s">
        <v>13</v>
      </c>
      <c r="J34" s="126"/>
      <c r="K34" s="127" t="s">
        <v>14</v>
      </c>
      <c r="L34" s="128"/>
      <c r="M34" s="125" t="s">
        <v>15</v>
      </c>
      <c r="N34" s="126"/>
      <c r="O34" s="127" t="s">
        <v>16</v>
      </c>
      <c r="P34" s="128"/>
    </row>
    <row r="35" spans="2:16" ht="12.75" customHeight="1">
      <c r="B35" s="129" t="s">
        <v>70</v>
      </c>
      <c r="C35" s="130"/>
      <c r="D35" s="130"/>
      <c r="E35" s="131" t="s">
        <v>71</v>
      </c>
      <c r="F35" s="131"/>
      <c r="G35" s="131"/>
      <c r="H35" s="131"/>
      <c r="I35" s="132" t="s">
        <v>39</v>
      </c>
      <c r="J35" s="133"/>
      <c r="K35" s="134" t="s">
        <v>39</v>
      </c>
      <c r="L35" s="135"/>
      <c r="M35" s="132" t="s">
        <v>39</v>
      </c>
      <c r="N35" s="136"/>
      <c r="O35" s="137"/>
      <c r="P35" s="81"/>
    </row>
    <row r="36" spans="2:16" ht="12.75">
      <c r="B36" s="130"/>
      <c r="C36" s="130"/>
      <c r="D36" s="130"/>
      <c r="E36" s="131" t="s">
        <v>72</v>
      </c>
      <c r="F36" s="131"/>
      <c r="G36" s="131"/>
      <c r="H36" s="131"/>
      <c r="I36" s="132" t="s">
        <v>39</v>
      </c>
      <c r="J36" s="133"/>
      <c r="K36" s="134" t="s">
        <v>39</v>
      </c>
      <c r="L36" s="135"/>
      <c r="M36" s="132"/>
      <c r="N36" s="136"/>
      <c r="O36" s="137"/>
      <c r="P36" s="81"/>
    </row>
    <row r="37" spans="2:16" ht="12.75">
      <c r="B37" s="130"/>
      <c r="C37" s="130"/>
      <c r="D37" s="130"/>
      <c r="E37" s="131" t="s">
        <v>73</v>
      </c>
      <c r="F37" s="131"/>
      <c r="G37" s="131"/>
      <c r="H37" s="131"/>
      <c r="I37" s="132" t="s">
        <v>39</v>
      </c>
      <c r="J37" s="133"/>
      <c r="K37" s="138" t="s">
        <v>39</v>
      </c>
      <c r="L37" s="139"/>
      <c r="M37" s="132"/>
      <c r="N37" s="136"/>
      <c r="O37" s="137"/>
      <c r="P37" s="81"/>
    </row>
    <row r="38" spans="2:16" ht="12.75">
      <c r="B38" s="140"/>
      <c r="C38" s="140"/>
      <c r="D38" s="140"/>
      <c r="E38" s="141"/>
      <c r="F38" s="140"/>
      <c r="G38" s="140"/>
      <c r="H38" s="141"/>
      <c r="I38" s="141"/>
      <c r="J38" s="141"/>
      <c r="K38" s="141"/>
      <c r="L38" s="141"/>
      <c r="M38" s="141"/>
      <c r="N38" s="141"/>
      <c r="O38" s="141"/>
      <c r="P38" s="140"/>
    </row>
    <row r="39" spans="2:16" ht="12.75">
      <c r="B39" s="140"/>
      <c r="C39" s="140"/>
      <c r="D39" s="140"/>
      <c r="E39" s="141"/>
      <c r="F39" s="140"/>
      <c r="G39" s="140"/>
      <c r="H39" s="141"/>
      <c r="I39" s="141"/>
      <c r="J39" s="141"/>
      <c r="K39" s="141"/>
      <c r="L39" s="141"/>
      <c r="M39" s="141"/>
      <c r="N39" s="141"/>
      <c r="O39" s="141"/>
      <c r="P39" s="140"/>
    </row>
    <row r="41" spans="3:16" ht="12.75">
      <c r="C41" s="142" t="s">
        <v>74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</row>
    <row r="42" spans="3:16" ht="12.75">
      <c r="C42" s="144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</row>
    <row r="43" ht="12.75">
      <c r="J43" s="5"/>
    </row>
    <row r="44" spans="3:15" s="10" customFormat="1" ht="13.5" thickBot="1">
      <c r="C44" s="10" t="s">
        <v>75</v>
      </c>
      <c r="D44" s="146" t="s">
        <v>76</v>
      </c>
      <c r="G44" s="10" t="s">
        <v>77</v>
      </c>
      <c r="H44" s="147" t="s">
        <v>78</v>
      </c>
      <c r="I44" s="147"/>
      <c r="J44" s="147"/>
      <c r="L44" s="10" t="s">
        <v>79</v>
      </c>
      <c r="M44" s="148" t="s">
        <v>80</v>
      </c>
      <c r="N44" s="147"/>
      <c r="O44" s="147"/>
    </row>
    <row r="45" spans="5:11" ht="12.75">
      <c r="E45" s="5"/>
      <c r="H45" s="5"/>
      <c r="K45" s="149"/>
    </row>
    <row r="57" spans="9:11" ht="12.75">
      <c r="I57" s="150">
        <f>SUM(H31/H28)</f>
        <v>0.11823830409356724</v>
      </c>
      <c r="J57" s="150">
        <f>SUM(I31/I28)</f>
        <v>0.41452020202020207</v>
      </c>
      <c r="K57" s="150">
        <f>SUM(J31/J28)</f>
        <v>0.10933641975308643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dclark@sebastiancorp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Morehouse, Katherine S.</dc:creator>
  <cp:keywords/>
  <dc:description/>
  <cp:lastModifiedBy>Morehouse, Katherine S.</cp:lastModifiedBy>
  <dcterms:created xsi:type="dcterms:W3CDTF">2013-11-18T22:43:47Z</dcterms:created>
  <dcterms:modified xsi:type="dcterms:W3CDTF">2013-11-18T22:44:20Z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