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590" windowHeight="13050" activeTab="4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<sst xmlns="http://schemas.openxmlformats.org/spreadsheetml/2006/main" count="385" uniqueCount="71">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</sst>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5" s="3" customFormat="1" ht="13.5" thickBot="1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3" t="s">
        <v>43</v>
      </c>
      <c r="C11" s="79"/>
      <c r="D11" s="15" t="s">
        <v>26</v>
      </c>
      <c r="E11" s="16">
        <v>32</v>
      </c>
      <c r="F11" s="17">
        <v>49</v>
      </c>
      <c r="G11" s="18">
        <v>32</v>
      </c>
      <c r="H11" s="19">
        <v>65</v>
      </c>
      <c r="I11" s="20">
        <v>46</v>
      </c>
      <c r="J11" s="19">
        <v>43</v>
      </c>
      <c r="K11" s="18">
        <v>39</v>
      </c>
      <c r="L11" s="17">
        <v>40</v>
      </c>
      <c r="M11" s="18">
        <v>37</v>
      </c>
      <c r="N11" s="19">
        <v>30</v>
      </c>
      <c r="O11" s="20">
        <v>41</v>
      </c>
      <c r="P11" s="19">
        <v>32</v>
      </c>
    </row>
    <row r="12" spans="2:16" ht="12.75">
      <c r="B12" s="80"/>
      <c r="C12" s="81"/>
      <c r="D12" s="19" t="s">
        <v>27</v>
      </c>
      <c r="E12" s="18">
        <v>21</v>
      </c>
      <c r="F12" s="17">
        <v>24</v>
      </c>
      <c r="G12" s="18">
        <v>26</v>
      </c>
      <c r="H12" s="19">
        <v>24</v>
      </c>
      <c r="I12" s="20">
        <v>21</v>
      </c>
      <c r="J12" s="19">
        <v>19</v>
      </c>
      <c r="K12" s="18">
        <v>16</v>
      </c>
      <c r="L12" s="17">
        <v>15</v>
      </c>
      <c r="M12" s="18">
        <v>16</v>
      </c>
      <c r="N12" s="19">
        <v>10</v>
      </c>
      <c r="O12" s="20">
        <v>17</v>
      </c>
      <c r="P12" s="19">
        <v>12</v>
      </c>
    </row>
    <row r="13" spans="2:18" ht="12.75">
      <c r="B13" s="82"/>
      <c r="C13" s="83"/>
      <c r="D13" s="15" t="s">
        <v>28</v>
      </c>
      <c r="E13" s="52">
        <f aca="true" t="shared" si="0" ref="E13:J13">E11/E12</f>
        <v>1.5238095238095237</v>
      </c>
      <c r="F13" s="53">
        <f t="shared" si="0"/>
        <v>2.0416666666666665</v>
      </c>
      <c r="G13" s="52">
        <f t="shared" si="0"/>
        <v>1.2307692307692308</v>
      </c>
      <c r="H13" s="44">
        <f t="shared" si="0"/>
        <v>2.7083333333333335</v>
      </c>
      <c r="I13" s="46">
        <f t="shared" si="0"/>
        <v>2.1904761904761907</v>
      </c>
      <c r="J13" s="44">
        <f t="shared" si="0"/>
        <v>2.263157894736842</v>
      </c>
      <c r="K13" s="50">
        <f aca="true" t="shared" si="1" ref="K13:P13">K11/K12</f>
        <v>2.4375</v>
      </c>
      <c r="L13" s="53">
        <f t="shared" si="1"/>
        <v>2.6666666666666665</v>
      </c>
      <c r="M13" s="50">
        <f t="shared" si="1"/>
        <v>2.3125</v>
      </c>
      <c r="N13" s="44">
        <f t="shared" si="1"/>
        <v>3</v>
      </c>
      <c r="O13" s="46">
        <f t="shared" si="1"/>
        <v>2.411764705882353</v>
      </c>
      <c r="P13" s="44">
        <f t="shared" si="1"/>
        <v>2.6666666666666665</v>
      </c>
      <c r="R13" s="66"/>
    </row>
    <row r="14" spans="2:16" ht="12.75" customHeight="1">
      <c r="B14" s="93" t="s">
        <v>44</v>
      </c>
      <c r="C14" s="79"/>
      <c r="D14" s="24" t="s">
        <v>45</v>
      </c>
      <c r="E14" s="25">
        <v>21</v>
      </c>
      <c r="F14" s="26">
        <v>24</v>
      </c>
      <c r="G14" s="25">
        <v>26</v>
      </c>
      <c r="H14" s="24">
        <v>24</v>
      </c>
      <c r="I14" s="27">
        <v>21</v>
      </c>
      <c r="J14" s="24">
        <v>19</v>
      </c>
      <c r="K14" s="25">
        <v>16</v>
      </c>
      <c r="L14" s="26">
        <v>15</v>
      </c>
      <c r="M14" s="25">
        <v>16</v>
      </c>
      <c r="N14" s="24">
        <v>10</v>
      </c>
      <c r="O14" s="27">
        <v>17</v>
      </c>
      <c r="P14" s="24">
        <v>32</v>
      </c>
    </row>
    <row r="15" spans="2:16" ht="15" customHeight="1">
      <c r="B15" s="80"/>
      <c r="C15" s="81"/>
      <c r="D15" s="28" t="s">
        <v>29</v>
      </c>
      <c r="E15" s="18">
        <v>21</v>
      </c>
      <c r="F15" s="17">
        <v>23</v>
      </c>
      <c r="G15" s="18">
        <v>26</v>
      </c>
      <c r="H15" s="19">
        <v>23</v>
      </c>
      <c r="I15" s="20">
        <v>21</v>
      </c>
      <c r="J15" s="19">
        <v>18</v>
      </c>
      <c r="K15" s="18">
        <v>15</v>
      </c>
      <c r="L15" s="17">
        <v>15</v>
      </c>
      <c r="M15" s="18">
        <v>15</v>
      </c>
      <c r="N15" s="19">
        <v>9</v>
      </c>
      <c r="O15" s="20">
        <v>17</v>
      </c>
      <c r="P15" s="19">
        <v>31</v>
      </c>
    </row>
    <row r="16" spans="2:16" ht="13.5" customHeight="1">
      <c r="B16" s="80"/>
      <c r="C16" s="81"/>
      <c r="D16" s="28" t="s">
        <v>30</v>
      </c>
      <c r="E16" s="21">
        <v>0</v>
      </c>
      <c r="F16" s="22">
        <v>1</v>
      </c>
      <c r="G16" s="21">
        <v>0</v>
      </c>
      <c r="H16" s="15">
        <v>1</v>
      </c>
      <c r="I16" s="23">
        <v>0</v>
      </c>
      <c r="J16" s="15">
        <v>1</v>
      </c>
      <c r="K16" s="21">
        <v>1</v>
      </c>
      <c r="L16" s="22">
        <v>0</v>
      </c>
      <c r="M16" s="21">
        <v>1</v>
      </c>
      <c r="N16" s="15">
        <v>1</v>
      </c>
      <c r="O16" s="23">
        <v>0</v>
      </c>
      <c r="P16" s="15">
        <v>1</v>
      </c>
    </row>
    <row r="17" spans="2:16" ht="12.75">
      <c r="B17" s="82"/>
      <c r="C17" s="83"/>
      <c r="D17" s="15" t="s">
        <v>17</v>
      </c>
      <c r="E17" s="37">
        <v>1</v>
      </c>
      <c r="F17" s="39">
        <f>F15/F14</f>
        <v>0.9583333333333334</v>
      </c>
      <c r="G17" s="37">
        <v>1</v>
      </c>
      <c r="H17" s="41">
        <f>H15/H14</f>
        <v>0.9583333333333334</v>
      </c>
      <c r="I17" s="45">
        <v>1</v>
      </c>
      <c r="J17" s="41">
        <f>J15/J14</f>
        <v>0.9473684210526315</v>
      </c>
      <c r="K17" s="39">
        <f>K15/K14</f>
        <v>0.9375</v>
      </c>
      <c r="L17" s="39">
        <v>1</v>
      </c>
      <c r="M17" s="39">
        <f>M15/M14</f>
        <v>0.9375</v>
      </c>
      <c r="N17" s="41">
        <f>N15/N14</f>
        <v>0.9</v>
      </c>
      <c r="O17" s="41">
        <v>1</v>
      </c>
      <c r="P17" s="41">
        <f>P15/P14</f>
        <v>0.96875</v>
      </c>
    </row>
    <row r="18" spans="2:16" ht="12.75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6"/>
      <c r="C21" s="100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6"/>
      <c r="C22" s="98" t="s">
        <v>31</v>
      </c>
      <c r="D22" s="24" t="s">
        <v>47</v>
      </c>
      <c r="E22" s="25">
        <f>'Dorris Exchange'!E25+'Macdoel Exchange'!E25+'Tulelake Exchange'!E25+'Newell Exchange'!E25</f>
        <v>2009</v>
      </c>
      <c r="F22" s="26">
        <f>'Dorris Exchange'!F25+'Macdoel Exchange'!F25+'Tulelake Exchange'!F25+'Newell Exchange'!F25</f>
        <v>1971</v>
      </c>
      <c r="G22" s="25">
        <f>'Dorris Exchange'!G25+'Macdoel Exchange'!G25+'Tulelake Exchange'!G25+'Newell Exchange'!G25</f>
        <v>1980</v>
      </c>
      <c r="H22" s="24">
        <v>2032</v>
      </c>
      <c r="I22" s="27">
        <f>'Newell Exchange'!I25+'Tulelake Exchange'!I25+'Macdoel Exchange'!I25+'Dorris Exchange'!I25</f>
        <v>2006</v>
      </c>
      <c r="J22" s="24">
        <f>'Dorris Exchange'!J25+'Macdoel Exchange'!J25+'Tulelake Exchange'!J25+'Newell Exchange'!J25</f>
        <v>2022</v>
      </c>
      <c r="K22" s="25">
        <v>1935</v>
      </c>
      <c r="L22" s="26">
        <v>1940</v>
      </c>
      <c r="M22" s="25">
        <v>1939</v>
      </c>
      <c r="N22" s="24">
        <v>1984</v>
      </c>
      <c r="O22" s="27">
        <v>1974</v>
      </c>
      <c r="P22" s="24">
        <v>2006</v>
      </c>
    </row>
    <row r="23" spans="2:16" ht="12.75">
      <c r="B23" s="96"/>
      <c r="C23" s="99"/>
      <c r="D23" s="19" t="s">
        <v>48</v>
      </c>
      <c r="E23" s="18">
        <v>28</v>
      </c>
      <c r="F23" s="17">
        <v>31</v>
      </c>
      <c r="G23" s="18">
        <v>18</v>
      </c>
      <c r="H23" s="19">
        <v>38</v>
      </c>
      <c r="I23" s="20">
        <v>38</v>
      </c>
      <c r="J23" s="19">
        <v>31</v>
      </c>
      <c r="K23" s="18">
        <v>38</v>
      </c>
      <c r="L23" s="17">
        <v>46</v>
      </c>
      <c r="M23" s="18">
        <v>24</v>
      </c>
      <c r="N23" s="19">
        <v>19</v>
      </c>
      <c r="O23" s="20">
        <v>27</v>
      </c>
      <c r="P23" s="19">
        <v>24</v>
      </c>
    </row>
    <row r="24" spans="2:16" ht="12.75">
      <c r="B24" s="96"/>
      <c r="C24" s="100"/>
      <c r="D24" s="15" t="s">
        <v>40</v>
      </c>
      <c r="E24" s="51">
        <f aca="true" t="shared" si="2" ref="E24:J24">E23/E22</f>
        <v>0.013937282229965157</v>
      </c>
      <c r="F24" s="54">
        <f t="shared" si="2"/>
        <v>0.015728056823947234</v>
      </c>
      <c r="G24" s="51">
        <f t="shared" si="2"/>
        <v>0.00909090909090909</v>
      </c>
      <c r="H24" s="42">
        <f t="shared" si="2"/>
        <v>0.018700787401574805</v>
      </c>
      <c r="I24" s="47">
        <f t="shared" si="2"/>
        <v>0.018943170488534396</v>
      </c>
      <c r="J24" s="42">
        <f t="shared" si="2"/>
        <v>0.01533135509396637</v>
      </c>
      <c r="K24" s="51">
        <f aca="true" t="shared" si="3" ref="K24:P24">K23/K22</f>
        <v>0.019638242894056846</v>
      </c>
      <c r="L24" s="62">
        <f t="shared" si="3"/>
        <v>0.023711340206185566</v>
      </c>
      <c r="M24" s="51">
        <f t="shared" si="3"/>
        <v>0.012377514182568335</v>
      </c>
      <c r="N24" s="42">
        <f t="shared" si="3"/>
        <v>0.009576612903225807</v>
      </c>
      <c r="O24" s="42">
        <f t="shared" si="3"/>
        <v>0.013677811550151976</v>
      </c>
      <c r="P24" s="42">
        <f t="shared" si="3"/>
        <v>0.011964107676969093</v>
      </c>
    </row>
    <row r="25" spans="2:16" ht="12.75" customHeight="1">
      <c r="B25" s="96"/>
      <c r="C25" s="98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6"/>
      <c r="C26" s="99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7"/>
      <c r="C27" s="100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78" t="s">
        <v>50</v>
      </c>
      <c r="C28" s="79"/>
      <c r="D28" s="29" t="s">
        <v>51</v>
      </c>
      <c r="E28" s="25">
        <v>6</v>
      </c>
      <c r="F28" s="26">
        <v>6</v>
      </c>
      <c r="G28" s="25">
        <v>6</v>
      </c>
      <c r="H28" s="24">
        <v>11</v>
      </c>
      <c r="I28" s="27">
        <v>21</v>
      </c>
      <c r="J28" s="24">
        <v>9</v>
      </c>
      <c r="K28" s="25">
        <v>18</v>
      </c>
      <c r="L28" s="26">
        <v>27</v>
      </c>
      <c r="M28" s="25">
        <v>10</v>
      </c>
      <c r="N28" s="24">
        <v>8</v>
      </c>
      <c r="O28" s="27">
        <v>5</v>
      </c>
      <c r="P28" s="24">
        <v>9</v>
      </c>
    </row>
    <row r="29" spans="2:16" ht="12.75">
      <c r="B29" s="80"/>
      <c r="C29" s="81"/>
      <c r="D29" s="19" t="s">
        <v>52</v>
      </c>
      <c r="E29" s="18">
        <v>6</v>
      </c>
      <c r="F29" s="17">
        <v>6</v>
      </c>
      <c r="G29" s="18">
        <v>6</v>
      </c>
      <c r="H29" s="19">
        <v>9</v>
      </c>
      <c r="I29" s="20">
        <v>20</v>
      </c>
      <c r="J29" s="19">
        <v>9</v>
      </c>
      <c r="K29" s="18">
        <v>17</v>
      </c>
      <c r="L29" s="17">
        <v>24</v>
      </c>
      <c r="M29" s="18">
        <v>9</v>
      </c>
      <c r="N29" s="19">
        <v>8</v>
      </c>
      <c r="O29" s="20">
        <v>5</v>
      </c>
      <c r="P29" s="19">
        <v>9</v>
      </c>
    </row>
    <row r="30" spans="2:16" ht="12.75">
      <c r="B30" s="80"/>
      <c r="C30" s="81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0.8181818181818182</v>
      </c>
      <c r="I30" s="48">
        <f>I29/I28</f>
        <v>0.9523809523809523</v>
      </c>
      <c r="J30" s="43">
        <v>1</v>
      </c>
      <c r="K30" s="38">
        <f>K29/K28</f>
        <v>0.9444444444444444</v>
      </c>
      <c r="L30" s="61">
        <f>L29/L28</f>
        <v>0.8888888888888888</v>
      </c>
      <c r="M30" s="38">
        <f>M29/M28</f>
        <v>0.9</v>
      </c>
      <c r="N30" s="48">
        <v>1</v>
      </c>
      <c r="O30" s="64">
        <v>1</v>
      </c>
      <c r="P30" s="64">
        <v>1</v>
      </c>
    </row>
    <row r="31" spans="2:16" ht="12.75">
      <c r="B31" s="80"/>
      <c r="C31" s="81"/>
      <c r="D31" s="19" t="s">
        <v>41</v>
      </c>
      <c r="E31" s="18">
        <v>21</v>
      </c>
      <c r="F31" s="17">
        <v>31.37</v>
      </c>
      <c r="G31" s="18">
        <v>46.8</v>
      </c>
      <c r="H31" s="19">
        <v>96.86</v>
      </c>
      <c r="I31" s="19">
        <v>201.13</v>
      </c>
      <c r="J31" s="19">
        <v>20.89</v>
      </c>
      <c r="K31" s="18">
        <v>117.49</v>
      </c>
      <c r="L31" s="17">
        <v>238.1</v>
      </c>
      <c r="M31" s="18">
        <v>88.38</v>
      </c>
      <c r="N31" s="19">
        <v>73.88</v>
      </c>
      <c r="O31" s="20">
        <v>45.18</v>
      </c>
      <c r="P31" s="19">
        <v>41.59</v>
      </c>
    </row>
    <row r="32" spans="2:16" ht="12.75">
      <c r="B32" s="82"/>
      <c r="C32" s="83"/>
      <c r="D32" s="15" t="s">
        <v>42</v>
      </c>
      <c r="E32" s="50">
        <f>E31/E28</f>
        <v>3.5</v>
      </c>
      <c r="F32" s="53">
        <f>F31/F28</f>
        <v>5.2283333333333335</v>
      </c>
      <c r="G32" s="50">
        <f>G31/G28</f>
        <v>7.8</v>
      </c>
      <c r="H32" s="44">
        <f>H31/11</f>
        <v>8.805454545454545</v>
      </c>
      <c r="I32" s="46">
        <f aca="true" t="shared" si="4" ref="I32:P32">I31/I28</f>
        <v>9.577619047619047</v>
      </c>
      <c r="J32" s="55">
        <f t="shared" si="4"/>
        <v>2.321111111111111</v>
      </c>
      <c r="K32" s="50">
        <f t="shared" si="4"/>
        <v>6.527222222222222</v>
      </c>
      <c r="L32" s="53">
        <f t="shared" si="4"/>
        <v>8.818518518518518</v>
      </c>
      <c r="M32" s="50">
        <f t="shared" si="4"/>
        <v>8.838</v>
      </c>
      <c r="N32" s="44">
        <f t="shared" si="4"/>
        <v>9.235</v>
      </c>
      <c r="O32" s="46">
        <f t="shared" si="4"/>
        <v>9.036</v>
      </c>
      <c r="P32" s="44">
        <f t="shared" si="4"/>
        <v>4.621111111111111</v>
      </c>
    </row>
    <row r="34" spans="2:16" s="3" customFormat="1" ht="12.75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ht="12.75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ht="12.75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5" s="3" customFormat="1" ht="13.5" thickBot="1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3" t="s">
        <v>43</v>
      </c>
      <c r="C11" s="79"/>
      <c r="D11" s="15" t="s">
        <v>26</v>
      </c>
      <c r="E11" s="16">
        <v>14</v>
      </c>
      <c r="F11" s="17">
        <v>9</v>
      </c>
      <c r="G11" s="18">
        <v>11</v>
      </c>
      <c r="H11" s="19">
        <v>12</v>
      </c>
      <c r="I11" s="20">
        <v>25</v>
      </c>
      <c r="J11" s="19">
        <v>1</v>
      </c>
      <c r="K11" s="18">
        <v>8</v>
      </c>
      <c r="L11" s="17">
        <v>7</v>
      </c>
      <c r="M11" s="18">
        <v>15</v>
      </c>
      <c r="N11" s="19">
        <v>6</v>
      </c>
      <c r="O11" s="20">
        <v>12</v>
      </c>
      <c r="P11" s="19">
        <v>6</v>
      </c>
    </row>
    <row r="12" spans="2:16" ht="12.75">
      <c r="B12" s="80"/>
      <c r="C12" s="81"/>
      <c r="D12" s="19" t="s">
        <v>27</v>
      </c>
      <c r="E12" s="18">
        <v>9</v>
      </c>
      <c r="F12" s="17">
        <v>6</v>
      </c>
      <c r="G12" s="18">
        <v>6</v>
      </c>
      <c r="H12" s="19">
        <v>7</v>
      </c>
      <c r="I12" s="20">
        <v>11</v>
      </c>
      <c r="J12" s="19">
        <v>1</v>
      </c>
      <c r="K12" s="18">
        <v>4</v>
      </c>
      <c r="L12" s="17">
        <v>3</v>
      </c>
      <c r="M12" s="18">
        <v>7</v>
      </c>
      <c r="N12" s="19">
        <v>3</v>
      </c>
      <c r="O12" s="20">
        <v>6</v>
      </c>
      <c r="P12" s="19">
        <v>2</v>
      </c>
    </row>
    <row r="13" spans="2:18" ht="12.75">
      <c r="B13" s="82"/>
      <c r="C13" s="83"/>
      <c r="D13" s="15" t="s">
        <v>28</v>
      </c>
      <c r="E13" s="52">
        <f>E11/E12</f>
        <v>1.5555555555555556</v>
      </c>
      <c r="F13" s="53">
        <f>F11/F12</f>
        <v>1.5</v>
      </c>
      <c r="G13" s="52">
        <f>G11/G12</f>
        <v>1.8333333333333333</v>
      </c>
      <c r="H13" s="44">
        <f>H11/H12</f>
        <v>1.7142857142857142</v>
      </c>
      <c r="I13" s="46">
        <f>I11/I12</f>
        <v>2.272727272727273</v>
      </c>
      <c r="J13" s="44">
        <v>1</v>
      </c>
      <c r="K13" s="50">
        <f>K11/K12</f>
        <v>2</v>
      </c>
      <c r="L13" s="53">
        <f>L11/L12</f>
        <v>2.3333333333333335</v>
      </c>
      <c r="M13" s="50">
        <f>M11/M12</f>
        <v>2.142857142857143</v>
      </c>
      <c r="N13" s="44">
        <f>N11/N12</f>
        <v>2</v>
      </c>
      <c r="O13" s="46">
        <v>2</v>
      </c>
      <c r="P13" s="44">
        <v>3</v>
      </c>
      <c r="R13" s="66"/>
    </row>
    <row r="14" spans="2:16" ht="12.75" customHeight="1">
      <c r="B14" s="93" t="s">
        <v>44</v>
      </c>
      <c r="C14" s="79"/>
      <c r="D14" s="24" t="s">
        <v>45</v>
      </c>
      <c r="E14" s="25">
        <v>9</v>
      </c>
      <c r="F14" s="26">
        <v>6</v>
      </c>
      <c r="G14" s="25">
        <v>6</v>
      </c>
      <c r="H14" s="24">
        <v>7</v>
      </c>
      <c r="I14" s="27">
        <v>11</v>
      </c>
      <c r="J14" s="24">
        <v>1</v>
      </c>
      <c r="K14" s="25">
        <v>4</v>
      </c>
      <c r="L14" s="26">
        <v>3</v>
      </c>
      <c r="M14" s="25">
        <v>7</v>
      </c>
      <c r="N14" s="24">
        <v>3</v>
      </c>
      <c r="O14" s="27">
        <v>6</v>
      </c>
      <c r="P14" s="24">
        <v>2</v>
      </c>
    </row>
    <row r="15" spans="2:16" ht="15" customHeight="1">
      <c r="B15" s="80"/>
      <c r="C15" s="81"/>
      <c r="D15" s="28" t="s">
        <v>29</v>
      </c>
      <c r="E15" s="18">
        <v>9</v>
      </c>
      <c r="F15" s="17">
        <v>6</v>
      </c>
      <c r="G15" s="18">
        <v>6</v>
      </c>
      <c r="H15" s="19">
        <v>7</v>
      </c>
      <c r="I15" s="20">
        <v>11</v>
      </c>
      <c r="J15" s="19">
        <v>1</v>
      </c>
      <c r="K15" s="18">
        <v>4</v>
      </c>
      <c r="L15" s="17">
        <v>3</v>
      </c>
      <c r="M15" s="18">
        <v>7</v>
      </c>
      <c r="N15" s="19">
        <v>3</v>
      </c>
      <c r="O15" s="20">
        <v>6</v>
      </c>
      <c r="P15" s="19">
        <v>2</v>
      </c>
    </row>
    <row r="16" spans="2:16" ht="13.5" customHeight="1">
      <c r="B16" s="80"/>
      <c r="C16" s="81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82"/>
      <c r="C17" s="83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61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ht="12.75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6"/>
      <c r="C21" s="100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6"/>
      <c r="C25" s="98" t="s">
        <v>49</v>
      </c>
      <c r="D25" s="24" t="s">
        <v>47</v>
      </c>
      <c r="E25" s="25">
        <v>553</v>
      </c>
      <c r="F25" s="26">
        <v>541</v>
      </c>
      <c r="G25" s="25">
        <v>546</v>
      </c>
      <c r="H25" s="24">
        <v>553</v>
      </c>
      <c r="I25" s="27">
        <v>545</v>
      </c>
      <c r="J25" s="24">
        <v>551</v>
      </c>
      <c r="K25" s="25">
        <v>506</v>
      </c>
      <c r="L25" s="26">
        <v>513</v>
      </c>
      <c r="M25" s="25">
        <v>513</v>
      </c>
      <c r="N25" s="24">
        <v>531</v>
      </c>
      <c r="O25" s="27">
        <v>537</v>
      </c>
      <c r="P25" s="24">
        <v>544</v>
      </c>
    </row>
    <row r="26" spans="2:16" ht="12.75">
      <c r="B26" s="96"/>
      <c r="C26" s="99"/>
      <c r="D26" s="19" t="s">
        <v>48</v>
      </c>
      <c r="E26" s="18">
        <v>5</v>
      </c>
      <c r="F26" s="17">
        <v>8</v>
      </c>
      <c r="G26" s="18">
        <v>7</v>
      </c>
      <c r="H26" s="19">
        <v>12</v>
      </c>
      <c r="I26" s="20">
        <v>12</v>
      </c>
      <c r="J26" s="19">
        <v>4</v>
      </c>
      <c r="K26" s="18">
        <v>10</v>
      </c>
      <c r="L26" s="17">
        <v>10</v>
      </c>
      <c r="M26" s="18">
        <v>4</v>
      </c>
      <c r="N26" s="19">
        <v>5</v>
      </c>
      <c r="O26" s="20">
        <v>9</v>
      </c>
      <c r="P26" s="19">
        <v>6</v>
      </c>
    </row>
    <row r="27" spans="2:16" ht="12.75">
      <c r="B27" s="97"/>
      <c r="C27" s="100"/>
      <c r="D27" s="15" t="s">
        <v>40</v>
      </c>
      <c r="E27" s="51">
        <f aca="true" t="shared" si="0" ref="E27:J27">E26/E25</f>
        <v>0.009041591320072333</v>
      </c>
      <c r="F27" s="54">
        <f t="shared" si="0"/>
        <v>0.014787430683918669</v>
      </c>
      <c r="G27" s="51">
        <f t="shared" si="0"/>
        <v>0.01282051282051282</v>
      </c>
      <c r="H27" s="42">
        <f t="shared" si="0"/>
        <v>0.0216998191681736</v>
      </c>
      <c r="I27" s="47">
        <f t="shared" si="0"/>
        <v>0.022018348623853212</v>
      </c>
      <c r="J27" s="42">
        <f t="shared" si="0"/>
        <v>0.007259528130671506</v>
      </c>
      <c r="K27" s="51">
        <f aca="true" t="shared" si="1" ref="K27:P27">K26/K25</f>
        <v>0.019762845849802372</v>
      </c>
      <c r="L27" s="54">
        <f t="shared" si="1"/>
        <v>0.01949317738791423</v>
      </c>
      <c r="M27" s="51">
        <f t="shared" si="1"/>
        <v>0.007797270955165692</v>
      </c>
      <c r="N27" s="42">
        <f t="shared" si="1"/>
        <v>0.009416195856873822</v>
      </c>
      <c r="O27" s="47">
        <f t="shared" si="1"/>
        <v>0.01675977653631285</v>
      </c>
      <c r="P27" s="42">
        <f t="shared" si="1"/>
        <v>0.011029411764705883</v>
      </c>
    </row>
    <row r="28" spans="2:16" ht="12.75">
      <c r="B28" s="78" t="s">
        <v>50</v>
      </c>
      <c r="C28" s="79"/>
      <c r="D28" s="29" t="s">
        <v>51</v>
      </c>
      <c r="E28" s="56">
        <v>1</v>
      </c>
      <c r="F28" s="57">
        <v>1</v>
      </c>
      <c r="G28" s="56">
        <v>0</v>
      </c>
      <c r="H28" s="24">
        <v>3</v>
      </c>
      <c r="I28" s="27">
        <v>8</v>
      </c>
      <c r="J28" s="24">
        <v>0</v>
      </c>
      <c r="K28" s="25">
        <v>4</v>
      </c>
      <c r="L28" s="26">
        <v>3</v>
      </c>
      <c r="M28" s="25">
        <v>2</v>
      </c>
      <c r="N28" s="24">
        <v>3</v>
      </c>
      <c r="O28" s="27">
        <v>3</v>
      </c>
      <c r="P28" s="24">
        <v>2</v>
      </c>
    </row>
    <row r="29" spans="2:16" ht="12.75">
      <c r="B29" s="80"/>
      <c r="C29" s="81"/>
      <c r="D29" s="19" t="s">
        <v>52</v>
      </c>
      <c r="E29" s="18">
        <v>1</v>
      </c>
      <c r="F29" s="17">
        <v>1</v>
      </c>
      <c r="G29" s="18">
        <v>0</v>
      </c>
      <c r="H29" s="19">
        <v>3</v>
      </c>
      <c r="I29" s="20">
        <v>8</v>
      </c>
      <c r="J29" s="19">
        <v>0</v>
      </c>
      <c r="K29" s="18">
        <v>4</v>
      </c>
      <c r="L29" s="17">
        <v>3</v>
      </c>
      <c r="M29" s="18">
        <v>2</v>
      </c>
      <c r="N29" s="19">
        <v>3</v>
      </c>
      <c r="O29" s="20">
        <v>3</v>
      </c>
      <c r="P29" s="19">
        <v>2</v>
      </c>
    </row>
    <row r="30" spans="2:16" ht="12.75">
      <c r="B30" s="80"/>
      <c r="C30" s="81"/>
      <c r="D30" s="30" t="s">
        <v>53</v>
      </c>
      <c r="E30" s="38">
        <v>1</v>
      </c>
      <c r="F30" s="40">
        <v>1</v>
      </c>
      <c r="G30" s="38">
        <v>0</v>
      </c>
      <c r="H30" s="43">
        <v>1</v>
      </c>
      <c r="I30" s="48">
        <v>1</v>
      </c>
      <c r="J30" s="43">
        <v>0</v>
      </c>
      <c r="K30" s="38">
        <v>1</v>
      </c>
      <c r="L30" s="40">
        <v>1</v>
      </c>
      <c r="M30" s="38">
        <v>1</v>
      </c>
      <c r="N30" s="43">
        <v>1</v>
      </c>
      <c r="O30" s="43">
        <v>1</v>
      </c>
      <c r="P30" s="43">
        <v>1</v>
      </c>
    </row>
    <row r="31" spans="2:16" ht="12.75">
      <c r="B31" s="80"/>
      <c r="C31" s="81"/>
      <c r="D31" s="19" t="s">
        <v>41</v>
      </c>
      <c r="E31" s="18">
        <v>0.75</v>
      </c>
      <c r="F31" s="17">
        <v>4.93</v>
      </c>
      <c r="G31" s="18">
        <v>0</v>
      </c>
      <c r="H31" s="19">
        <v>4.88</v>
      </c>
      <c r="I31" s="19">
        <v>46.75</v>
      </c>
      <c r="J31" s="19">
        <v>0</v>
      </c>
      <c r="K31" s="18">
        <v>6.28</v>
      </c>
      <c r="L31" s="17">
        <v>12.06</v>
      </c>
      <c r="M31" s="18">
        <v>3.55</v>
      </c>
      <c r="N31" s="19">
        <v>10.79</v>
      </c>
      <c r="O31" s="20">
        <v>43.23</v>
      </c>
      <c r="P31" s="19">
        <v>6.67</v>
      </c>
    </row>
    <row r="32" spans="2:16" ht="12.75">
      <c r="B32" s="82"/>
      <c r="C32" s="83"/>
      <c r="D32" s="15" t="s">
        <v>42</v>
      </c>
      <c r="E32" s="50">
        <f>E31/E28</f>
        <v>0.75</v>
      </c>
      <c r="F32" s="22">
        <v>4.93</v>
      </c>
      <c r="G32" s="50">
        <v>0</v>
      </c>
      <c r="H32" s="44">
        <f>H31/H28</f>
        <v>1.6266666666666667</v>
      </c>
      <c r="I32" s="46">
        <f>I31/I28</f>
        <v>5.84375</v>
      </c>
      <c r="J32" s="55">
        <v>0</v>
      </c>
      <c r="K32" s="50">
        <f aca="true" t="shared" si="2" ref="K32:P32">K31/K28</f>
        <v>1.57</v>
      </c>
      <c r="L32" s="53">
        <f t="shared" si="2"/>
        <v>4.0200000000000005</v>
      </c>
      <c r="M32" s="50">
        <f t="shared" si="2"/>
        <v>1.775</v>
      </c>
      <c r="N32" s="44">
        <f t="shared" si="2"/>
        <v>3.5966666666666662</v>
      </c>
      <c r="O32" s="46">
        <f t="shared" si="2"/>
        <v>14.409999999999998</v>
      </c>
      <c r="P32" s="44">
        <f t="shared" si="2"/>
        <v>3.335</v>
      </c>
    </row>
    <row r="34" spans="2:16" s="3" customFormat="1" ht="12.75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ht="12.75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ht="12.75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5" s="3" customFormat="1" ht="13.5" thickBot="1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3" t="s">
        <v>43</v>
      </c>
      <c r="C11" s="79"/>
      <c r="D11" s="15" t="s">
        <v>26</v>
      </c>
      <c r="E11" s="16">
        <v>4</v>
      </c>
      <c r="F11" s="17">
        <v>19</v>
      </c>
      <c r="G11" s="18">
        <v>3</v>
      </c>
      <c r="H11" s="19">
        <v>17</v>
      </c>
      <c r="I11" s="20">
        <v>9</v>
      </c>
      <c r="J11" s="19">
        <v>12</v>
      </c>
      <c r="K11" s="18">
        <v>7</v>
      </c>
      <c r="L11" s="17">
        <v>0</v>
      </c>
      <c r="M11" s="18">
        <v>11</v>
      </c>
      <c r="N11" s="19">
        <v>3</v>
      </c>
      <c r="O11" s="20">
        <v>7</v>
      </c>
      <c r="P11" s="19">
        <v>15</v>
      </c>
    </row>
    <row r="12" spans="2:16" ht="12.75">
      <c r="B12" s="80"/>
      <c r="C12" s="81"/>
      <c r="D12" s="19" t="s">
        <v>27</v>
      </c>
      <c r="E12" s="18">
        <v>3</v>
      </c>
      <c r="F12" s="17">
        <v>7</v>
      </c>
      <c r="G12" s="18">
        <v>3</v>
      </c>
      <c r="H12" s="19">
        <v>5</v>
      </c>
      <c r="I12" s="20">
        <v>5</v>
      </c>
      <c r="J12" s="19">
        <v>5</v>
      </c>
      <c r="K12" s="18">
        <v>2</v>
      </c>
      <c r="L12" s="17">
        <v>0</v>
      </c>
      <c r="M12" s="18">
        <v>3</v>
      </c>
      <c r="N12" s="19">
        <v>1</v>
      </c>
      <c r="O12" s="20">
        <v>2</v>
      </c>
      <c r="P12" s="19">
        <v>5</v>
      </c>
    </row>
    <row r="13" spans="2:16" ht="12.75">
      <c r="B13" s="82"/>
      <c r="C13" s="83"/>
      <c r="D13" s="15" t="s">
        <v>28</v>
      </c>
      <c r="E13" s="50">
        <f>E11/E12</f>
        <v>1.3333333333333333</v>
      </c>
      <c r="F13" s="53">
        <f>F11/F12</f>
        <v>2.7142857142857144</v>
      </c>
      <c r="G13" s="50">
        <v>1</v>
      </c>
      <c r="H13" s="44">
        <f>H11/H12</f>
        <v>3.4</v>
      </c>
      <c r="I13" s="46">
        <f>I11/I12</f>
        <v>1.8</v>
      </c>
      <c r="J13" s="44">
        <f>J11/J12</f>
        <v>2.4</v>
      </c>
      <c r="K13" s="50">
        <f>K11/K12</f>
        <v>3.5</v>
      </c>
      <c r="L13" s="53">
        <v>0</v>
      </c>
      <c r="M13" s="50">
        <f>M11/M12</f>
        <v>3.6666666666666665</v>
      </c>
      <c r="N13" s="44">
        <v>3</v>
      </c>
      <c r="O13" s="46">
        <f>O11/O12</f>
        <v>3.5</v>
      </c>
      <c r="P13" s="44">
        <f>P11/P12</f>
        <v>3</v>
      </c>
    </row>
    <row r="14" spans="2:16" ht="12.75" customHeight="1">
      <c r="B14" s="93" t="s">
        <v>44</v>
      </c>
      <c r="C14" s="79"/>
      <c r="D14" s="24" t="s">
        <v>45</v>
      </c>
      <c r="E14" s="25">
        <v>3</v>
      </c>
      <c r="F14" s="26">
        <v>6</v>
      </c>
      <c r="G14" s="25">
        <v>3</v>
      </c>
      <c r="H14" s="24">
        <v>5</v>
      </c>
      <c r="I14" s="27">
        <v>5</v>
      </c>
      <c r="J14" s="24">
        <v>5</v>
      </c>
      <c r="K14" s="25">
        <v>2</v>
      </c>
      <c r="L14" s="26">
        <v>0</v>
      </c>
      <c r="M14" s="25">
        <v>3</v>
      </c>
      <c r="N14" s="24">
        <v>1</v>
      </c>
      <c r="O14" s="27">
        <v>2</v>
      </c>
      <c r="P14" s="24">
        <v>5</v>
      </c>
    </row>
    <row r="15" spans="2:16" ht="15" customHeight="1">
      <c r="B15" s="80"/>
      <c r="C15" s="81"/>
      <c r="D15" s="28" t="s">
        <v>29</v>
      </c>
      <c r="E15" s="18">
        <v>3</v>
      </c>
      <c r="F15" s="17">
        <v>5</v>
      </c>
      <c r="G15" s="18">
        <v>3</v>
      </c>
      <c r="H15" s="19">
        <v>5</v>
      </c>
      <c r="I15" s="20">
        <v>5</v>
      </c>
      <c r="J15" s="19">
        <v>5</v>
      </c>
      <c r="K15" s="18">
        <v>2</v>
      </c>
      <c r="L15" s="17">
        <v>0</v>
      </c>
      <c r="M15" s="18">
        <v>3</v>
      </c>
      <c r="N15" s="19">
        <v>1</v>
      </c>
      <c r="O15" s="20">
        <v>2</v>
      </c>
      <c r="P15" s="19">
        <v>4</v>
      </c>
    </row>
    <row r="16" spans="2:16" ht="13.5" customHeight="1">
      <c r="B16" s="80"/>
      <c r="C16" s="81"/>
      <c r="D16" s="28" t="s">
        <v>30</v>
      </c>
      <c r="E16" s="21">
        <v>0</v>
      </c>
      <c r="F16" s="22">
        <v>1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1</v>
      </c>
    </row>
    <row r="17" spans="2:16" ht="12.75">
      <c r="B17" s="82"/>
      <c r="C17" s="83"/>
      <c r="D17" s="15" t="s">
        <v>17</v>
      </c>
      <c r="E17" s="37">
        <v>1</v>
      </c>
      <c r="F17" s="39">
        <f>F15/F14</f>
        <v>0.8333333333333334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f>M15/M14</f>
        <v>1</v>
      </c>
      <c r="N17" s="41">
        <v>1</v>
      </c>
      <c r="O17" s="41">
        <v>1</v>
      </c>
      <c r="P17" s="41">
        <f>P15/P14</f>
        <v>0.8</v>
      </c>
    </row>
    <row r="18" spans="2:16" ht="12.75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6"/>
      <c r="C21" s="100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6"/>
      <c r="C25" s="98" t="s">
        <v>49</v>
      </c>
      <c r="D25" s="24" t="s">
        <v>47</v>
      </c>
      <c r="E25" s="25">
        <v>410</v>
      </c>
      <c r="F25" s="26">
        <v>400</v>
      </c>
      <c r="G25" s="25">
        <v>398</v>
      </c>
      <c r="H25" s="24">
        <v>410</v>
      </c>
      <c r="I25" s="27">
        <v>403</v>
      </c>
      <c r="J25" s="24">
        <v>410</v>
      </c>
      <c r="K25" s="25">
        <v>403</v>
      </c>
      <c r="L25" s="26">
        <v>402</v>
      </c>
      <c r="M25" s="25">
        <v>402</v>
      </c>
      <c r="N25" s="24">
        <v>430</v>
      </c>
      <c r="O25" s="27">
        <v>411</v>
      </c>
      <c r="P25" s="24">
        <v>429</v>
      </c>
    </row>
    <row r="26" spans="2:16" ht="12.75">
      <c r="B26" s="96"/>
      <c r="C26" s="99"/>
      <c r="D26" s="19" t="s">
        <v>48</v>
      </c>
      <c r="E26" s="18">
        <v>8</v>
      </c>
      <c r="F26" s="17">
        <v>7</v>
      </c>
      <c r="G26" s="18">
        <v>2</v>
      </c>
      <c r="H26" s="19">
        <v>7</v>
      </c>
      <c r="I26" s="20">
        <v>13</v>
      </c>
      <c r="J26" s="19">
        <v>18</v>
      </c>
      <c r="K26" s="18">
        <v>13</v>
      </c>
      <c r="L26" s="17">
        <v>13</v>
      </c>
      <c r="M26" s="18">
        <v>7</v>
      </c>
      <c r="N26" s="19">
        <v>5</v>
      </c>
      <c r="O26" s="20">
        <v>4</v>
      </c>
      <c r="P26" s="19">
        <v>11</v>
      </c>
    </row>
    <row r="27" spans="2:16" ht="12.75">
      <c r="B27" s="97"/>
      <c r="C27" s="100"/>
      <c r="D27" s="15" t="s">
        <v>40</v>
      </c>
      <c r="E27" s="51">
        <f aca="true" t="shared" si="0" ref="E27:J27">E26/E25</f>
        <v>0.01951219512195122</v>
      </c>
      <c r="F27" s="54">
        <f t="shared" si="0"/>
        <v>0.0175</v>
      </c>
      <c r="G27" s="51">
        <f t="shared" si="0"/>
        <v>0.005025125628140704</v>
      </c>
      <c r="H27" s="42">
        <f t="shared" si="0"/>
        <v>0.01707317073170732</v>
      </c>
      <c r="I27" s="47">
        <f t="shared" si="0"/>
        <v>0.03225806451612903</v>
      </c>
      <c r="J27" s="42">
        <f t="shared" si="0"/>
        <v>0.04390243902439024</v>
      </c>
      <c r="K27" s="51">
        <f aca="true" t="shared" si="1" ref="K27:P27">K26/K25</f>
        <v>0.03225806451612903</v>
      </c>
      <c r="L27" s="54">
        <f t="shared" si="1"/>
        <v>0.03233830845771144</v>
      </c>
      <c r="M27" s="51">
        <f t="shared" si="1"/>
        <v>0.017412935323383085</v>
      </c>
      <c r="N27" s="42">
        <f t="shared" si="1"/>
        <v>0.011627906976744186</v>
      </c>
      <c r="O27" s="47">
        <f t="shared" si="1"/>
        <v>0.009732360097323601</v>
      </c>
      <c r="P27" s="42">
        <f t="shared" si="1"/>
        <v>0.02564102564102564</v>
      </c>
    </row>
    <row r="28" spans="2:16" ht="12.75">
      <c r="B28" s="78" t="s">
        <v>50</v>
      </c>
      <c r="C28" s="79"/>
      <c r="D28" s="29" t="s">
        <v>51</v>
      </c>
      <c r="E28" s="25">
        <v>1</v>
      </c>
      <c r="F28" s="26">
        <v>0</v>
      </c>
      <c r="G28" s="25">
        <v>1</v>
      </c>
      <c r="H28" s="24">
        <v>2</v>
      </c>
      <c r="I28" s="27">
        <v>6</v>
      </c>
      <c r="J28" s="24">
        <v>5</v>
      </c>
      <c r="K28" s="25">
        <v>4</v>
      </c>
      <c r="L28" s="26">
        <v>7</v>
      </c>
      <c r="M28" s="25">
        <v>1</v>
      </c>
      <c r="N28" s="24">
        <v>1</v>
      </c>
      <c r="O28" s="27">
        <v>0</v>
      </c>
      <c r="P28" s="24">
        <v>2</v>
      </c>
    </row>
    <row r="29" spans="2:16" ht="12.75">
      <c r="B29" s="80"/>
      <c r="C29" s="81"/>
      <c r="D29" s="19" t="s">
        <v>52</v>
      </c>
      <c r="E29" s="18">
        <v>1</v>
      </c>
      <c r="F29" s="17">
        <v>0</v>
      </c>
      <c r="G29" s="18">
        <v>1</v>
      </c>
      <c r="H29" s="19">
        <v>2</v>
      </c>
      <c r="I29" s="20">
        <v>5</v>
      </c>
      <c r="J29" s="19">
        <v>5</v>
      </c>
      <c r="K29" s="18">
        <v>3</v>
      </c>
      <c r="L29" s="17">
        <v>6</v>
      </c>
      <c r="M29" s="18">
        <v>1</v>
      </c>
      <c r="N29" s="19">
        <v>1</v>
      </c>
      <c r="O29" s="20">
        <v>0</v>
      </c>
      <c r="P29" s="19">
        <v>2</v>
      </c>
    </row>
    <row r="30" spans="2:16" ht="12.75">
      <c r="B30" s="80"/>
      <c r="C30" s="81"/>
      <c r="D30" s="30" t="s">
        <v>53</v>
      </c>
      <c r="E30" s="38">
        <v>1</v>
      </c>
      <c r="F30" s="40">
        <v>0</v>
      </c>
      <c r="G30" s="38">
        <v>1</v>
      </c>
      <c r="H30" s="43">
        <v>1</v>
      </c>
      <c r="I30" s="49">
        <f>I29/I28</f>
        <v>0.8333333333333334</v>
      </c>
      <c r="J30" s="43">
        <v>1</v>
      </c>
      <c r="K30" s="38">
        <f>K29/K28</f>
        <v>0.75</v>
      </c>
      <c r="L30" s="40">
        <f>L29/L28</f>
        <v>0.8571428571428571</v>
      </c>
      <c r="M30" s="38">
        <v>1</v>
      </c>
      <c r="N30" s="43">
        <v>1</v>
      </c>
      <c r="O30" s="43">
        <v>0</v>
      </c>
      <c r="P30" s="43">
        <v>1</v>
      </c>
    </row>
    <row r="31" spans="2:16" ht="12.75">
      <c r="B31" s="80"/>
      <c r="C31" s="81"/>
      <c r="D31" s="19" t="s">
        <v>41</v>
      </c>
      <c r="E31" s="18">
        <v>3.08</v>
      </c>
      <c r="F31" s="17">
        <v>0</v>
      </c>
      <c r="G31" s="18">
        <v>2.55</v>
      </c>
      <c r="H31" s="19">
        <v>4.55</v>
      </c>
      <c r="I31" s="20">
        <v>111.3</v>
      </c>
      <c r="J31" s="19">
        <v>14.26</v>
      </c>
      <c r="K31" s="18">
        <v>55.58</v>
      </c>
      <c r="L31" s="17">
        <v>88.35</v>
      </c>
      <c r="M31" s="18">
        <v>0.48</v>
      </c>
      <c r="N31" s="19">
        <v>16.65</v>
      </c>
      <c r="O31" s="20">
        <v>0</v>
      </c>
      <c r="P31" s="19">
        <v>14.08</v>
      </c>
    </row>
    <row r="32" spans="2:16" ht="12.75">
      <c r="B32" s="82"/>
      <c r="C32" s="83"/>
      <c r="D32" s="15" t="s">
        <v>42</v>
      </c>
      <c r="E32" s="21">
        <v>3.08</v>
      </c>
      <c r="F32" s="22">
        <v>0</v>
      </c>
      <c r="G32" s="50">
        <v>2.55</v>
      </c>
      <c r="H32" s="44">
        <f aca="true" t="shared" si="2" ref="H32:M32">H31/H28</f>
        <v>2.275</v>
      </c>
      <c r="I32" s="46">
        <f t="shared" si="2"/>
        <v>18.55</v>
      </c>
      <c r="J32" s="44">
        <f t="shared" si="2"/>
        <v>2.852</v>
      </c>
      <c r="K32" s="50">
        <f t="shared" si="2"/>
        <v>13.895</v>
      </c>
      <c r="L32" s="53">
        <f t="shared" si="2"/>
        <v>12.62142857142857</v>
      </c>
      <c r="M32" s="50">
        <f t="shared" si="2"/>
        <v>0.48</v>
      </c>
      <c r="N32" s="44">
        <v>16.65</v>
      </c>
      <c r="O32" s="46">
        <v>0</v>
      </c>
      <c r="P32" s="44">
        <f>P31/P28</f>
        <v>7.04</v>
      </c>
    </row>
    <row r="34" spans="2:16" s="3" customFormat="1" ht="12.75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ht="12.75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ht="12.75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5" s="3" customFormat="1" ht="13.5" thickBot="1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3" t="s">
        <v>43</v>
      </c>
      <c r="C11" s="79"/>
      <c r="D11" s="15" t="s">
        <v>26</v>
      </c>
      <c r="E11" s="16">
        <v>9</v>
      </c>
      <c r="F11" s="17">
        <v>18</v>
      </c>
      <c r="G11" s="18">
        <v>13</v>
      </c>
      <c r="H11" s="19">
        <v>29</v>
      </c>
      <c r="I11" s="20">
        <v>7</v>
      </c>
      <c r="J11" s="19">
        <v>24</v>
      </c>
      <c r="K11" s="18">
        <v>23</v>
      </c>
      <c r="L11" s="17">
        <v>24</v>
      </c>
      <c r="M11" s="18">
        <v>10</v>
      </c>
      <c r="N11" s="19">
        <v>11</v>
      </c>
      <c r="O11" s="20">
        <v>20</v>
      </c>
      <c r="P11" s="19">
        <v>7</v>
      </c>
    </row>
    <row r="12" spans="2:16" ht="12.75">
      <c r="B12" s="80"/>
      <c r="C12" s="81"/>
      <c r="D12" s="19" t="s">
        <v>27</v>
      </c>
      <c r="E12" s="18">
        <v>6</v>
      </c>
      <c r="F12" s="17">
        <v>9</v>
      </c>
      <c r="G12" s="18">
        <v>12</v>
      </c>
      <c r="H12" s="19">
        <v>10</v>
      </c>
      <c r="I12" s="20">
        <v>3</v>
      </c>
      <c r="J12" s="19">
        <v>11</v>
      </c>
      <c r="K12" s="18">
        <v>9</v>
      </c>
      <c r="L12" s="17">
        <v>9</v>
      </c>
      <c r="M12" s="18">
        <v>5</v>
      </c>
      <c r="N12" s="19">
        <v>4</v>
      </c>
      <c r="O12" s="20">
        <v>8</v>
      </c>
      <c r="P12" s="19">
        <v>3</v>
      </c>
    </row>
    <row r="13" spans="2:16" ht="12.75">
      <c r="B13" s="82"/>
      <c r="C13" s="83"/>
      <c r="D13" s="15" t="s">
        <v>28</v>
      </c>
      <c r="E13" s="50">
        <f aca="true" t="shared" si="0" ref="E13:J13">E11/E12</f>
        <v>1.5</v>
      </c>
      <c r="F13" s="53">
        <f t="shared" si="0"/>
        <v>2</v>
      </c>
      <c r="G13" s="50">
        <f t="shared" si="0"/>
        <v>1.0833333333333333</v>
      </c>
      <c r="H13" s="44">
        <f t="shared" si="0"/>
        <v>2.9</v>
      </c>
      <c r="I13" s="46">
        <f t="shared" si="0"/>
        <v>2.3333333333333335</v>
      </c>
      <c r="J13" s="44">
        <f t="shared" si="0"/>
        <v>2.1818181818181817</v>
      </c>
      <c r="K13" s="50">
        <f aca="true" t="shared" si="1" ref="K13:P13">K11/K12</f>
        <v>2.5555555555555554</v>
      </c>
      <c r="L13" s="53">
        <f t="shared" si="1"/>
        <v>2.6666666666666665</v>
      </c>
      <c r="M13" s="50">
        <f t="shared" si="1"/>
        <v>2</v>
      </c>
      <c r="N13" s="44">
        <f t="shared" si="1"/>
        <v>2.75</v>
      </c>
      <c r="O13" s="46">
        <f t="shared" si="1"/>
        <v>2.5</v>
      </c>
      <c r="P13" s="44">
        <f t="shared" si="1"/>
        <v>2.3333333333333335</v>
      </c>
    </row>
    <row r="14" spans="2:16" ht="12.75" customHeight="1">
      <c r="B14" s="93" t="s">
        <v>44</v>
      </c>
      <c r="C14" s="79"/>
      <c r="D14" s="24" t="s">
        <v>45</v>
      </c>
      <c r="E14" s="25">
        <v>6</v>
      </c>
      <c r="F14" s="26">
        <v>9</v>
      </c>
      <c r="G14" s="25">
        <v>12</v>
      </c>
      <c r="H14" s="24">
        <v>10</v>
      </c>
      <c r="I14" s="27">
        <v>3</v>
      </c>
      <c r="J14" s="24">
        <v>11</v>
      </c>
      <c r="K14" s="25">
        <v>9</v>
      </c>
      <c r="L14" s="26">
        <v>9</v>
      </c>
      <c r="M14" s="25">
        <v>5</v>
      </c>
      <c r="N14" s="24">
        <v>4</v>
      </c>
      <c r="O14" s="27">
        <v>8</v>
      </c>
      <c r="P14" s="24">
        <v>3</v>
      </c>
    </row>
    <row r="15" spans="2:16" ht="15" customHeight="1">
      <c r="B15" s="80"/>
      <c r="C15" s="81"/>
      <c r="D15" s="28" t="s">
        <v>29</v>
      </c>
      <c r="E15" s="18">
        <v>6</v>
      </c>
      <c r="F15" s="17">
        <v>9</v>
      </c>
      <c r="G15" s="18">
        <v>12</v>
      </c>
      <c r="H15" s="19">
        <v>9</v>
      </c>
      <c r="I15" s="20">
        <v>3</v>
      </c>
      <c r="J15" s="19">
        <v>10</v>
      </c>
      <c r="K15" s="18">
        <v>9</v>
      </c>
      <c r="L15" s="17">
        <v>9</v>
      </c>
      <c r="M15" s="18">
        <v>5</v>
      </c>
      <c r="N15" s="19">
        <v>4</v>
      </c>
      <c r="O15" s="20">
        <v>8</v>
      </c>
      <c r="P15" s="19">
        <v>3</v>
      </c>
    </row>
    <row r="16" spans="2:16" ht="13.5" customHeight="1">
      <c r="B16" s="80"/>
      <c r="C16" s="81"/>
      <c r="D16" s="28" t="s">
        <v>30</v>
      </c>
      <c r="E16" s="21">
        <v>0</v>
      </c>
      <c r="F16" s="22">
        <v>0</v>
      </c>
      <c r="G16" s="21">
        <v>0</v>
      </c>
      <c r="H16" s="15">
        <v>1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82"/>
      <c r="C17" s="83"/>
      <c r="D17" s="15" t="s">
        <v>17</v>
      </c>
      <c r="E17" s="37">
        <v>1</v>
      </c>
      <c r="F17" s="39">
        <v>1</v>
      </c>
      <c r="G17" s="37">
        <v>1</v>
      </c>
      <c r="H17" s="41">
        <f>9/10</f>
        <v>0.9</v>
      </c>
      <c r="I17" s="45">
        <v>1</v>
      </c>
      <c r="J17" s="41">
        <f>J15/J14</f>
        <v>0.9090909090909091</v>
      </c>
      <c r="K17" s="37">
        <v>1</v>
      </c>
      <c r="L17" s="39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ht="12.75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6"/>
      <c r="C21" s="100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6"/>
      <c r="C25" s="98" t="s">
        <v>49</v>
      </c>
      <c r="D25" s="24" t="s">
        <v>47</v>
      </c>
      <c r="E25" s="25">
        <v>741</v>
      </c>
      <c r="F25" s="26">
        <v>735</v>
      </c>
      <c r="G25" s="25">
        <v>738</v>
      </c>
      <c r="H25" s="24">
        <v>778</v>
      </c>
      <c r="I25" s="27">
        <v>760</v>
      </c>
      <c r="J25" s="24">
        <v>761</v>
      </c>
      <c r="K25" s="25">
        <v>730</v>
      </c>
      <c r="L25" s="26">
        <v>731</v>
      </c>
      <c r="M25" s="25">
        <v>730</v>
      </c>
      <c r="N25" s="24">
        <v>723</v>
      </c>
      <c r="O25" s="27">
        <v>736</v>
      </c>
      <c r="P25" s="24">
        <v>741</v>
      </c>
    </row>
    <row r="26" spans="2:16" ht="12.75">
      <c r="B26" s="96"/>
      <c r="C26" s="99"/>
      <c r="D26" s="19" t="s">
        <v>48</v>
      </c>
      <c r="E26" s="18">
        <v>11</v>
      </c>
      <c r="F26" s="17">
        <v>10</v>
      </c>
      <c r="G26" s="18">
        <v>6</v>
      </c>
      <c r="H26" s="19">
        <v>11</v>
      </c>
      <c r="I26" s="20">
        <v>11</v>
      </c>
      <c r="J26" s="19">
        <v>7</v>
      </c>
      <c r="K26" s="18">
        <v>7</v>
      </c>
      <c r="L26" s="17">
        <v>12</v>
      </c>
      <c r="M26" s="18">
        <v>9</v>
      </c>
      <c r="N26" s="19">
        <v>8</v>
      </c>
      <c r="O26" s="20">
        <v>9</v>
      </c>
      <c r="P26" s="19">
        <v>6</v>
      </c>
    </row>
    <row r="27" spans="2:16" ht="12.75">
      <c r="B27" s="97"/>
      <c r="C27" s="100"/>
      <c r="D27" s="15" t="s">
        <v>40</v>
      </c>
      <c r="E27" s="51">
        <f aca="true" t="shared" si="2" ref="E27:J27">E26/E25</f>
        <v>0.014844804318488529</v>
      </c>
      <c r="F27" s="54">
        <f t="shared" si="2"/>
        <v>0.013605442176870748</v>
      </c>
      <c r="G27" s="51">
        <f t="shared" si="2"/>
        <v>0.008130081300813009</v>
      </c>
      <c r="H27" s="42">
        <f t="shared" si="2"/>
        <v>0.014138817480719794</v>
      </c>
      <c r="I27" s="47">
        <f t="shared" si="2"/>
        <v>0.014473684210526316</v>
      </c>
      <c r="J27" s="42">
        <f t="shared" si="2"/>
        <v>0.009198423127463863</v>
      </c>
      <c r="K27" s="51">
        <f aca="true" t="shared" si="3" ref="K27:P27">K26/K25</f>
        <v>0.009589041095890411</v>
      </c>
      <c r="L27" s="54">
        <f t="shared" si="3"/>
        <v>0.016415868673050615</v>
      </c>
      <c r="M27" s="51">
        <f t="shared" si="3"/>
        <v>0.012328767123287671</v>
      </c>
      <c r="N27" s="42">
        <f t="shared" si="3"/>
        <v>0.011065006915629323</v>
      </c>
      <c r="O27" s="47">
        <f t="shared" si="3"/>
        <v>0.012228260869565218</v>
      </c>
      <c r="P27" s="42">
        <f t="shared" si="3"/>
        <v>0.008097165991902834</v>
      </c>
    </row>
    <row r="28" spans="2:16" ht="12.75">
      <c r="B28" s="78" t="s">
        <v>50</v>
      </c>
      <c r="C28" s="79"/>
      <c r="D28" s="29" t="s">
        <v>51</v>
      </c>
      <c r="E28" s="25">
        <v>3</v>
      </c>
      <c r="F28" s="26">
        <v>3</v>
      </c>
      <c r="G28" s="25">
        <v>4</v>
      </c>
      <c r="H28" s="24">
        <v>4</v>
      </c>
      <c r="I28" s="27">
        <v>7</v>
      </c>
      <c r="J28" s="24">
        <v>4</v>
      </c>
      <c r="K28" s="25">
        <v>3</v>
      </c>
      <c r="L28" s="26">
        <v>7</v>
      </c>
      <c r="M28" s="25">
        <v>5</v>
      </c>
      <c r="N28" s="24">
        <v>3</v>
      </c>
      <c r="O28" s="27">
        <v>2</v>
      </c>
      <c r="P28" s="24">
        <v>4</v>
      </c>
    </row>
    <row r="29" spans="2:16" ht="12.75">
      <c r="B29" s="80"/>
      <c r="C29" s="81"/>
      <c r="D29" s="19" t="s">
        <v>52</v>
      </c>
      <c r="E29" s="18">
        <v>3</v>
      </c>
      <c r="F29" s="17">
        <v>3</v>
      </c>
      <c r="G29" s="18">
        <v>4</v>
      </c>
      <c r="H29" s="19">
        <v>3</v>
      </c>
      <c r="I29" s="20">
        <v>7</v>
      </c>
      <c r="J29" s="19">
        <v>4</v>
      </c>
      <c r="K29" s="18">
        <v>3</v>
      </c>
      <c r="L29" s="17">
        <v>6</v>
      </c>
      <c r="M29" s="18">
        <v>5</v>
      </c>
      <c r="N29" s="19">
        <v>3</v>
      </c>
      <c r="O29" s="20">
        <v>2</v>
      </c>
      <c r="P29" s="19">
        <v>4</v>
      </c>
    </row>
    <row r="30" spans="2:16" ht="12.75">
      <c r="B30" s="80"/>
      <c r="C30" s="81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0.75</v>
      </c>
      <c r="I30" s="49">
        <v>1</v>
      </c>
      <c r="J30" s="43">
        <v>1</v>
      </c>
      <c r="K30" s="40">
        <v>1</v>
      </c>
      <c r="L30" s="38">
        <f>L29/L28</f>
        <v>0.8571428571428571</v>
      </c>
      <c r="M30" s="40">
        <v>1</v>
      </c>
      <c r="N30" s="43">
        <v>1</v>
      </c>
      <c r="O30" s="43">
        <v>1</v>
      </c>
      <c r="P30" s="43">
        <v>1</v>
      </c>
    </row>
    <row r="31" spans="2:16" ht="12.75">
      <c r="B31" s="80"/>
      <c r="C31" s="81"/>
      <c r="D31" s="19" t="s">
        <v>41</v>
      </c>
      <c r="E31" s="60">
        <v>4.3</v>
      </c>
      <c r="F31" s="17">
        <v>7.62</v>
      </c>
      <c r="G31" s="18">
        <v>41.45</v>
      </c>
      <c r="H31" s="19">
        <v>54.57</v>
      </c>
      <c r="I31" s="20">
        <v>43.08</v>
      </c>
      <c r="J31" s="19">
        <v>6.63</v>
      </c>
      <c r="K31" s="18">
        <v>30.49</v>
      </c>
      <c r="L31" s="17">
        <v>67.51</v>
      </c>
      <c r="M31" s="18">
        <v>31</v>
      </c>
      <c r="N31" s="19">
        <v>24.62</v>
      </c>
      <c r="O31" s="20">
        <v>1.95</v>
      </c>
      <c r="P31" s="19">
        <v>18.21</v>
      </c>
    </row>
    <row r="32" spans="2:16" ht="12.75">
      <c r="B32" s="82"/>
      <c r="C32" s="83"/>
      <c r="D32" s="15" t="s">
        <v>42</v>
      </c>
      <c r="E32" s="50">
        <f aca="true" t="shared" si="4" ref="E32:J32">E31/E28</f>
        <v>1.4333333333333333</v>
      </c>
      <c r="F32" s="53">
        <f t="shared" si="4"/>
        <v>2.54</v>
      </c>
      <c r="G32" s="50">
        <f t="shared" si="4"/>
        <v>10.3625</v>
      </c>
      <c r="H32" s="44">
        <f t="shared" si="4"/>
        <v>13.6425</v>
      </c>
      <c r="I32" s="46">
        <f t="shared" si="4"/>
        <v>6.154285714285714</v>
      </c>
      <c r="J32" s="55">
        <f t="shared" si="4"/>
        <v>1.6575</v>
      </c>
      <c r="K32" s="50">
        <f aca="true" t="shared" si="5" ref="K32:P32">K31/K28</f>
        <v>10.163333333333332</v>
      </c>
      <c r="L32" s="53">
        <f t="shared" si="5"/>
        <v>9.644285714285715</v>
      </c>
      <c r="M32" s="50">
        <f t="shared" si="5"/>
        <v>6.2</v>
      </c>
      <c r="N32" s="44">
        <f t="shared" si="5"/>
        <v>8.206666666666667</v>
      </c>
      <c r="O32" s="46">
        <f t="shared" si="5"/>
        <v>0.975</v>
      </c>
      <c r="P32" s="44">
        <f t="shared" si="5"/>
        <v>4.5525</v>
      </c>
    </row>
    <row r="34" spans="2:16" s="3" customFormat="1" ht="12.75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ht="12.75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ht="12.75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5" s="3" customFormat="1" ht="13.5" thickBot="1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3" t="s">
        <v>43</v>
      </c>
      <c r="C11" s="79"/>
      <c r="D11" s="15" t="s">
        <v>26</v>
      </c>
      <c r="E11" s="16">
        <v>5</v>
      </c>
      <c r="F11" s="17">
        <v>3</v>
      </c>
      <c r="G11" s="18">
        <v>5</v>
      </c>
      <c r="H11" s="19">
        <v>7</v>
      </c>
      <c r="I11" s="20">
        <v>5</v>
      </c>
      <c r="J11" s="19">
        <v>6</v>
      </c>
      <c r="K11" s="18">
        <v>1</v>
      </c>
      <c r="L11" s="17">
        <v>9</v>
      </c>
      <c r="M11" s="18">
        <v>1</v>
      </c>
      <c r="N11" s="19">
        <v>10</v>
      </c>
      <c r="O11" s="20">
        <v>2</v>
      </c>
      <c r="P11" s="19">
        <v>4</v>
      </c>
    </row>
    <row r="12" spans="2:16" ht="12.75">
      <c r="B12" s="80"/>
      <c r="C12" s="81"/>
      <c r="D12" s="19" t="s">
        <v>27</v>
      </c>
      <c r="E12" s="18">
        <v>3</v>
      </c>
      <c r="F12" s="17">
        <v>2</v>
      </c>
      <c r="G12" s="18">
        <v>5</v>
      </c>
      <c r="H12" s="19">
        <v>2</v>
      </c>
      <c r="I12" s="20">
        <v>2</v>
      </c>
      <c r="J12" s="19">
        <v>2</v>
      </c>
      <c r="K12" s="18">
        <v>1</v>
      </c>
      <c r="L12" s="17">
        <v>3</v>
      </c>
      <c r="M12" s="18">
        <v>1</v>
      </c>
      <c r="N12" s="19">
        <v>2</v>
      </c>
      <c r="O12" s="20">
        <v>1</v>
      </c>
      <c r="P12" s="19">
        <v>2</v>
      </c>
    </row>
    <row r="13" spans="2:16" ht="12.75">
      <c r="B13" s="82"/>
      <c r="C13" s="83"/>
      <c r="D13" s="15" t="s">
        <v>28</v>
      </c>
      <c r="E13" s="50">
        <f>E11/E12</f>
        <v>1.6666666666666667</v>
      </c>
      <c r="F13" s="22">
        <f>F11/F12</f>
        <v>1.5</v>
      </c>
      <c r="G13" s="21">
        <v>1</v>
      </c>
      <c r="H13" s="44">
        <f>H11/H12</f>
        <v>3.5</v>
      </c>
      <c r="I13" s="46">
        <f>I11/I12</f>
        <v>2.5</v>
      </c>
      <c r="J13" s="44">
        <f>J11/J12</f>
        <v>3</v>
      </c>
      <c r="K13" s="21">
        <v>1</v>
      </c>
      <c r="L13" s="22">
        <f>L11/L12</f>
        <v>3</v>
      </c>
      <c r="M13" s="21">
        <v>1</v>
      </c>
      <c r="N13" s="46">
        <v>5</v>
      </c>
      <c r="O13" s="19">
        <v>2</v>
      </c>
      <c r="P13" s="15">
        <v>2</v>
      </c>
    </row>
    <row r="14" spans="2:16" ht="12.75" customHeight="1">
      <c r="B14" s="93" t="s">
        <v>44</v>
      </c>
      <c r="C14" s="79"/>
      <c r="D14" s="24" t="s">
        <v>45</v>
      </c>
      <c r="E14" s="25">
        <v>3</v>
      </c>
      <c r="F14" s="26">
        <v>2</v>
      </c>
      <c r="G14" s="25">
        <v>5</v>
      </c>
      <c r="H14" s="24">
        <v>2</v>
      </c>
      <c r="I14" s="27">
        <v>2</v>
      </c>
      <c r="J14" s="24">
        <v>2</v>
      </c>
      <c r="K14" s="25">
        <v>1</v>
      </c>
      <c r="L14" s="26">
        <v>3</v>
      </c>
      <c r="M14" s="25">
        <v>1</v>
      </c>
      <c r="N14" s="24">
        <v>2</v>
      </c>
      <c r="O14" s="27">
        <v>1</v>
      </c>
      <c r="P14" s="24">
        <v>2</v>
      </c>
    </row>
    <row r="15" spans="2:16" ht="15" customHeight="1">
      <c r="B15" s="80"/>
      <c r="C15" s="81"/>
      <c r="D15" s="28" t="s">
        <v>29</v>
      </c>
      <c r="E15" s="18">
        <v>3</v>
      </c>
      <c r="F15" s="17">
        <v>2</v>
      </c>
      <c r="G15" s="18">
        <v>5</v>
      </c>
      <c r="H15" s="19">
        <v>2</v>
      </c>
      <c r="I15" s="20">
        <v>2</v>
      </c>
      <c r="J15" s="19">
        <v>2</v>
      </c>
      <c r="K15" s="18">
        <v>1</v>
      </c>
      <c r="L15" s="17">
        <v>3</v>
      </c>
      <c r="M15" s="18">
        <v>1</v>
      </c>
      <c r="N15" s="19">
        <v>1</v>
      </c>
      <c r="O15" s="20">
        <v>1</v>
      </c>
      <c r="P15" s="19">
        <v>2</v>
      </c>
    </row>
    <row r="16" spans="2:16" ht="13.5" customHeight="1">
      <c r="B16" s="80"/>
      <c r="C16" s="81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0</v>
      </c>
      <c r="J16" s="58">
        <v>0</v>
      </c>
      <c r="K16" s="56">
        <v>0</v>
      </c>
      <c r="L16" s="57">
        <v>0</v>
      </c>
      <c r="M16" s="56">
        <v>0</v>
      </c>
      <c r="N16" s="58">
        <v>1</v>
      </c>
      <c r="O16" s="59">
        <v>0</v>
      </c>
      <c r="P16" s="58">
        <v>0</v>
      </c>
    </row>
    <row r="17" spans="2:16" ht="12.75">
      <c r="B17" s="82"/>
      <c r="C17" s="83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0.5</v>
      </c>
      <c r="O17" s="41">
        <v>1</v>
      </c>
      <c r="P17" s="41">
        <v>1</v>
      </c>
    </row>
    <row r="18" spans="2:16" ht="12.75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6"/>
      <c r="C21" s="100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6"/>
      <c r="C25" s="98" t="s">
        <v>49</v>
      </c>
      <c r="D25" s="24" t="s">
        <v>47</v>
      </c>
      <c r="E25" s="25">
        <v>305</v>
      </c>
      <c r="F25" s="26">
        <v>295</v>
      </c>
      <c r="G25" s="25">
        <v>298</v>
      </c>
      <c r="H25" s="24">
        <v>291</v>
      </c>
      <c r="I25" s="27">
        <v>298</v>
      </c>
      <c r="J25" s="24">
        <v>300</v>
      </c>
      <c r="K25" s="25">
        <v>296</v>
      </c>
      <c r="L25" s="26">
        <v>294</v>
      </c>
      <c r="M25" s="25">
        <v>294</v>
      </c>
      <c r="N25" s="24">
        <v>300</v>
      </c>
      <c r="O25" s="27">
        <v>290</v>
      </c>
      <c r="P25" s="24">
        <v>292</v>
      </c>
    </row>
    <row r="26" spans="2:16" ht="12.75">
      <c r="B26" s="96"/>
      <c r="C26" s="99"/>
      <c r="D26" s="19" t="s">
        <v>48</v>
      </c>
      <c r="E26" s="18">
        <v>4</v>
      </c>
      <c r="F26" s="17">
        <v>6</v>
      </c>
      <c r="G26" s="18">
        <v>3</v>
      </c>
      <c r="H26" s="19">
        <v>8</v>
      </c>
      <c r="I26" s="20">
        <v>2</v>
      </c>
      <c r="J26" s="19">
        <v>2</v>
      </c>
      <c r="K26" s="18">
        <v>8</v>
      </c>
      <c r="L26" s="17">
        <v>11</v>
      </c>
      <c r="M26" s="18">
        <v>4</v>
      </c>
      <c r="N26" s="19">
        <v>1</v>
      </c>
      <c r="O26" s="20">
        <v>5</v>
      </c>
      <c r="P26" s="19">
        <v>1</v>
      </c>
    </row>
    <row r="27" spans="2:16" ht="12.75">
      <c r="B27" s="97"/>
      <c r="C27" s="100"/>
      <c r="D27" s="15" t="s">
        <v>40</v>
      </c>
      <c r="E27" s="51">
        <f aca="true" t="shared" si="0" ref="E27:J27">E26/E25</f>
        <v>0.013114754098360656</v>
      </c>
      <c r="F27" s="54">
        <f t="shared" si="0"/>
        <v>0.020338983050847456</v>
      </c>
      <c r="G27" s="51">
        <f t="shared" si="0"/>
        <v>0.010067114093959731</v>
      </c>
      <c r="H27" s="42">
        <f t="shared" si="0"/>
        <v>0.027491408934707903</v>
      </c>
      <c r="I27" s="47">
        <f t="shared" si="0"/>
        <v>0.006711409395973154</v>
      </c>
      <c r="J27" s="42">
        <f t="shared" si="0"/>
        <v>0.006666666666666667</v>
      </c>
      <c r="K27" s="51">
        <f aca="true" t="shared" si="1" ref="K27:P27">K26/K25</f>
        <v>0.02702702702702703</v>
      </c>
      <c r="L27" s="54">
        <f t="shared" si="1"/>
        <v>0.03741496598639456</v>
      </c>
      <c r="M27" s="51">
        <f t="shared" si="1"/>
        <v>0.013605442176870748</v>
      </c>
      <c r="N27" s="42">
        <f t="shared" si="1"/>
        <v>0.0033333333333333335</v>
      </c>
      <c r="O27" s="47">
        <f t="shared" si="1"/>
        <v>0.017241379310344827</v>
      </c>
      <c r="P27" s="42">
        <f t="shared" si="1"/>
        <v>0.003424657534246575</v>
      </c>
    </row>
    <row r="28" spans="2:16" ht="12.75">
      <c r="B28" s="78" t="s">
        <v>50</v>
      </c>
      <c r="C28" s="79"/>
      <c r="D28" s="29" t="s">
        <v>51</v>
      </c>
      <c r="E28" s="25">
        <v>1</v>
      </c>
      <c r="F28" s="26">
        <v>2</v>
      </c>
      <c r="G28" s="25">
        <v>1</v>
      </c>
      <c r="H28" s="24">
        <v>2</v>
      </c>
      <c r="I28" s="27">
        <v>0</v>
      </c>
      <c r="J28" s="24">
        <v>0</v>
      </c>
      <c r="K28" s="25">
        <v>7</v>
      </c>
      <c r="L28" s="26">
        <v>10</v>
      </c>
      <c r="M28" s="25">
        <v>2</v>
      </c>
      <c r="N28" s="24">
        <v>1</v>
      </c>
      <c r="O28" s="27">
        <v>0</v>
      </c>
      <c r="P28" s="24">
        <v>1</v>
      </c>
    </row>
    <row r="29" spans="2:16" ht="12.75">
      <c r="B29" s="80"/>
      <c r="C29" s="81"/>
      <c r="D29" s="19" t="s">
        <v>52</v>
      </c>
      <c r="E29" s="18">
        <v>1</v>
      </c>
      <c r="F29" s="17">
        <v>2</v>
      </c>
      <c r="G29" s="18">
        <v>1</v>
      </c>
      <c r="H29" s="19">
        <v>1</v>
      </c>
      <c r="I29" s="20">
        <v>0</v>
      </c>
      <c r="J29" s="19">
        <v>0</v>
      </c>
      <c r="K29" s="18">
        <v>7</v>
      </c>
      <c r="L29" s="17">
        <v>9</v>
      </c>
      <c r="M29" s="18">
        <v>2</v>
      </c>
      <c r="N29" s="19">
        <v>1</v>
      </c>
      <c r="O29" s="20">
        <v>0</v>
      </c>
      <c r="P29" s="19">
        <v>1</v>
      </c>
    </row>
    <row r="30" spans="2:16" ht="12.75">
      <c r="B30" s="80"/>
      <c r="C30" s="81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0.5</v>
      </c>
      <c r="I30" s="49">
        <v>0</v>
      </c>
      <c r="J30" s="63">
        <v>0</v>
      </c>
      <c r="K30" s="38">
        <v>1</v>
      </c>
      <c r="L30" s="61">
        <f>L29/L28</f>
        <v>0.9</v>
      </c>
      <c r="M30" s="38">
        <v>1</v>
      </c>
      <c r="N30" s="63">
        <v>1</v>
      </c>
      <c r="O30" s="63">
        <v>0</v>
      </c>
      <c r="P30" s="65">
        <v>1</v>
      </c>
    </row>
    <row r="31" spans="2:16" ht="12.75">
      <c r="B31" s="80"/>
      <c r="C31" s="81"/>
      <c r="D31" s="19" t="s">
        <v>41</v>
      </c>
      <c r="E31" s="18">
        <v>12.87</v>
      </c>
      <c r="F31" s="17">
        <v>18.82</v>
      </c>
      <c r="G31" s="18">
        <v>2.8</v>
      </c>
      <c r="H31" s="19">
        <v>32.86</v>
      </c>
      <c r="I31" s="20">
        <v>0</v>
      </c>
      <c r="J31" s="19">
        <v>0</v>
      </c>
      <c r="K31" s="18">
        <v>25.14</v>
      </c>
      <c r="L31" s="17">
        <v>67.51</v>
      </c>
      <c r="M31" s="18">
        <v>45.26</v>
      </c>
      <c r="N31" s="19">
        <v>21.82</v>
      </c>
      <c r="O31" s="20">
        <v>0</v>
      </c>
      <c r="P31" s="19">
        <v>2.63</v>
      </c>
    </row>
    <row r="32" spans="2:16" ht="12.75">
      <c r="B32" s="82"/>
      <c r="C32" s="83"/>
      <c r="D32" s="15" t="s">
        <v>42</v>
      </c>
      <c r="E32" s="50">
        <f>E31/E28</f>
        <v>12.87</v>
      </c>
      <c r="F32" s="53">
        <f>F31/F28</f>
        <v>9.41</v>
      </c>
      <c r="G32" s="50">
        <v>2.8</v>
      </c>
      <c r="H32" s="44">
        <f>H31/H28</f>
        <v>16.43</v>
      </c>
      <c r="I32" s="46">
        <v>0</v>
      </c>
      <c r="J32" s="44">
        <v>0</v>
      </c>
      <c r="K32" s="50">
        <f>K31/K28</f>
        <v>3.5914285714285716</v>
      </c>
      <c r="L32" s="53">
        <f>L31/L28</f>
        <v>6.751</v>
      </c>
      <c r="M32" s="50">
        <f>M31/M28</f>
        <v>22.63</v>
      </c>
      <c r="N32" s="44">
        <v>21.82</v>
      </c>
      <c r="O32" s="46">
        <v>0</v>
      </c>
      <c r="P32" s="44">
        <v>2.63</v>
      </c>
    </row>
    <row r="34" spans="2:16" s="3" customFormat="1" ht="12.75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ht="12.75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ht="12.75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2010-04-27T18:57:41Z</cp:lastPrinted>
  <dcterms:created xsi:type="dcterms:W3CDTF">2009-11-05T22:32:05Z</dcterms:created>
  <dcterms:modified xsi:type="dcterms:W3CDTF">2014-02-14T17:31:18Z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