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<sst xmlns="http://schemas.openxmlformats.org/spreadsheetml/2006/main" count="117" uniqueCount="62">
  <si>
    <t>Calaveras Telephone Company</t>
  </si>
  <si>
    <t>Date filed                                   04/5/2013</t>
  </si>
  <si>
    <t>Date filed
07/2/13</t>
  </si>
  <si>
    <t>Date filed
10/08/13</t>
  </si>
  <si>
    <t>Date filed
01/04/14</t>
  </si>
  <si>
    <t>GO 133-C  State-Wide Reporting 2013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</si>
  <si>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</si>
  <si>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</si>
  <si>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</si>
  <si>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</si>
  <si>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</si>
  <si>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</si>
  <si>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</si>
  <si>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</si>
  <si>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</si>
  <si>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</si>
  <si>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</si>
  <si>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</si>
  <si>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</si>
  <si>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</si>
  <si>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</si>
  <si>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</si>
  <si>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Copperopolis Exchange</t>
  </si>
  <si>
    <r>
      <t>Installation Interval  3.1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</si>
  <si>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</si>
  <si>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</si>
  <si>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</si>
  <si>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  3.2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</si>
  <si>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</si>
  <si>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</si>
  <si>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</si>
  <si>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</si>
  <si>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</si>
  <si>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</si>
  <si>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</si>
  <si>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</si>
  <si>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</si>
  <si>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</si>
  <si>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</si>
  <si>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</si>
  <si>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</si>
  <si>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</si>
  <si>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</si>
  <si>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</si>
  <si>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</si>
  <si>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</si>
  <si>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Jenny Lind Exchange</t>
  </si>
  <si>
    <t>State-Wide Reporting</t>
  </si>
  <si>
    <t>Primary Utility Contact Information</t>
  </si>
  <si>
    <t>Filed with CPUC:</t>
  </si>
  <si>
    <t>4th Qtr 2013</t>
  </si>
  <si>
    <t>Name:</t>
  </si>
  <si>
    <t>Yvonne Wooster or Dan Richardson</t>
  </si>
  <si>
    <t>Phone:</t>
  </si>
  <si>
    <t>209 785-2211</t>
  </si>
  <si>
    <t>Email:</t>
  </si>
  <si>
    <t>ysmythe@caltel.com</t>
  </si>
  <si>
    <t>Date Adopted: 7/28/09</t>
  </si>
  <si>
    <t>Date Revised: 12/08/09 (Corrects typographical errors)</t>
  </si>
  <si>
    <t>Customer commitment missed - had dial tone, service order didn't get signed off.</t>
  </si>
  <si>
    <t>Date Revised: 05/04/10 (Added new lines and changed terms to reflect requirements of G.O.133-C)</t>
  </si>
  <si>
    <t>send to telcoservicequality@cpuc.ca.gov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</si>
</sst>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b/>
      <i/>
      <u val="single"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1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16" borderId="20" xfId="0" applyFont="1" applyFill="1" applyBorder="1" applyAlignment="1">
      <alignment horizontal="center"/>
    </xf>
    <xf numFmtId="0" fontId="21" fillId="16" borderId="21" xfId="0" applyFont="1" applyFill="1" applyBorder="1" applyAlignment="1">
      <alignment horizontal="center"/>
    </xf>
    <xf numFmtId="0" fontId="0" fillId="16" borderId="21" xfId="0" applyFill="1" applyBorder="1" applyAlignment="1">
      <alignment/>
    </xf>
    <xf numFmtId="0" fontId="20" fillId="16" borderId="21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0" fillId="1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1" fillId="16" borderId="25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7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14" xfId="0" applyFont="1" applyBorder="1" applyAlignment="1">
      <alignment/>
    </xf>
    <xf numFmtId="0" fontId="21" fillId="33" borderId="25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0" xfId="0" applyFont="1" applyAlignment="1">
      <alignment/>
    </xf>
    <xf numFmtId="0" fontId="0" fillId="0" borderId="23" xfId="0" applyBorder="1" applyAlignment="1">
      <alignment/>
    </xf>
    <xf numFmtId="0" fontId="21" fillId="16" borderId="29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1" fillId="0" borderId="2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16" borderId="33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33" xfId="0" applyFont="1" applyFill="1" applyBorder="1" applyAlignment="1">
      <alignment/>
    </xf>
    <xf numFmtId="0" fontId="21" fillId="0" borderId="33" xfId="0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16" borderId="36" xfId="0" applyFont="1" applyFill="1" applyBorder="1" applyAlignment="1">
      <alignment horizontal="center" vertical="center" wrapText="1"/>
    </xf>
    <xf numFmtId="0" fontId="20" fillId="16" borderId="37" xfId="0" applyFont="1" applyFill="1" applyBorder="1" applyAlignment="1">
      <alignment horizontal="center" vertical="center" wrapText="1"/>
    </xf>
    <xf numFmtId="0" fontId="21" fillId="16" borderId="38" xfId="0" applyFont="1" applyFill="1" applyBorder="1" applyAlignment="1">
      <alignment/>
    </xf>
    <xf numFmtId="0" fontId="21" fillId="33" borderId="39" xfId="0" applyFont="1" applyFill="1" applyBorder="1" applyAlignment="1">
      <alignment/>
    </xf>
    <xf numFmtId="0" fontId="21" fillId="33" borderId="38" xfId="0" applyFont="1" applyFill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0" fillId="16" borderId="24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9" fontId="21" fillId="33" borderId="34" xfId="58" applyFont="1" applyFill="1" applyBorder="1" applyAlignment="1">
      <alignment/>
    </xf>
    <xf numFmtId="9" fontId="21" fillId="33" borderId="33" xfId="58" applyFont="1" applyFill="1" applyBorder="1" applyAlignment="1">
      <alignment/>
    </xf>
    <xf numFmtId="9" fontId="21" fillId="0" borderId="33" xfId="58" applyFont="1" applyBorder="1" applyAlignment="1">
      <alignment/>
    </xf>
    <xf numFmtId="9" fontId="21" fillId="0" borderId="34" xfId="58" applyFont="1" applyBorder="1" applyAlignment="1">
      <alignment/>
    </xf>
    <xf numFmtId="9" fontId="21" fillId="0" borderId="35" xfId="58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0" fillId="0" borderId="41" xfId="0" applyFont="1" applyBorder="1" applyAlignment="1">
      <alignment horizontal="center" vertical="center" textRotation="90"/>
    </xf>
    <xf numFmtId="0" fontId="21" fillId="0" borderId="42" xfId="0" applyFont="1" applyBorder="1" applyAlignment="1">
      <alignment vertical="center" wrapText="1"/>
    </xf>
    <xf numFmtId="0" fontId="21" fillId="0" borderId="41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4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42" xfId="0" applyFont="1" applyBorder="1" applyAlignment="1">
      <alignment horizontal="center" vertical="center" textRotation="90"/>
    </xf>
    <xf numFmtId="0" fontId="21" fillId="16" borderId="36" xfId="0" applyFont="1" applyFill="1" applyBorder="1" applyAlignment="1">
      <alignment vertical="center" wrapText="1"/>
    </xf>
    <xf numFmtId="0" fontId="21" fillId="16" borderId="23" xfId="0" applyFont="1" applyFill="1" applyBorder="1" applyAlignment="1">
      <alignment vertical="center" wrapText="1"/>
    </xf>
    <xf numFmtId="0" fontId="21" fillId="16" borderId="31" xfId="0" applyFont="1" applyFill="1" applyBorder="1" applyAlignment="1">
      <alignment vertical="center" wrapText="1"/>
    </xf>
    <xf numFmtId="2" fontId="21" fillId="33" borderId="34" xfId="58" applyNumberFormat="1" applyFont="1" applyFill="1" applyBorder="1" applyAlignment="1">
      <alignment/>
    </xf>
    <xf numFmtId="2" fontId="21" fillId="33" borderId="33" xfId="58" applyNumberFormat="1" applyFont="1" applyFill="1" applyBorder="1" applyAlignment="1">
      <alignment/>
    </xf>
    <xf numFmtId="2" fontId="21" fillId="0" borderId="33" xfId="58" applyNumberFormat="1" applyFont="1" applyBorder="1" applyAlignment="1">
      <alignment horizontal="right"/>
    </xf>
    <xf numFmtId="2" fontId="21" fillId="0" borderId="34" xfId="58" applyNumberFormat="1" applyFont="1" applyBorder="1" applyAlignment="1">
      <alignment horizontal="right"/>
    </xf>
    <xf numFmtId="2" fontId="21" fillId="0" borderId="33" xfId="58" applyNumberFormat="1" applyFont="1" applyBorder="1" applyAlignment="1">
      <alignment/>
    </xf>
    <xf numFmtId="2" fontId="21" fillId="0" borderId="34" xfId="58" applyNumberFormat="1" applyFont="1" applyBorder="1" applyAlignment="1">
      <alignment/>
    </xf>
    <xf numFmtId="2" fontId="21" fillId="0" borderId="35" xfId="58" applyNumberFormat="1" applyFont="1" applyBorder="1" applyAlignment="1">
      <alignment/>
    </xf>
    <xf numFmtId="0" fontId="20" fillId="16" borderId="36" xfId="0" applyFont="1" applyFill="1" applyBorder="1" applyAlignment="1">
      <alignment vertical="center" wrapText="1"/>
    </xf>
    <xf numFmtId="0" fontId="21" fillId="16" borderId="37" xfId="0" applyFont="1" applyFill="1" applyBorder="1" applyAlignment="1">
      <alignment/>
    </xf>
    <xf numFmtId="0" fontId="21" fillId="16" borderId="38" xfId="0" applyFont="1" applyFill="1" applyBorder="1" applyAlignment="1">
      <alignment wrapText="1"/>
    </xf>
    <xf numFmtId="0" fontId="21" fillId="16" borderId="23" xfId="0" applyFont="1" applyFill="1" applyBorder="1" applyAlignment="1">
      <alignment/>
    </xf>
    <xf numFmtId="0" fontId="21" fillId="16" borderId="24" xfId="0" applyFont="1" applyFill="1" applyBorder="1" applyAlignment="1">
      <alignment/>
    </xf>
    <xf numFmtId="0" fontId="21" fillId="16" borderId="41" xfId="0" applyFont="1" applyFill="1" applyBorder="1" applyAlignment="1">
      <alignment/>
    </xf>
    <xf numFmtId="9" fontId="21" fillId="33" borderId="0" xfId="58" applyFont="1" applyFill="1" applyBorder="1" applyAlignment="1">
      <alignment/>
    </xf>
    <xf numFmtId="9" fontId="21" fillId="33" borderId="41" xfId="58" applyFont="1" applyFill="1" applyBorder="1" applyAlignment="1">
      <alignment/>
    </xf>
    <xf numFmtId="9" fontId="21" fillId="0" borderId="41" xfId="58" applyFont="1" applyBorder="1" applyAlignment="1">
      <alignment/>
    </xf>
    <xf numFmtId="9" fontId="21" fillId="0" borderId="0" xfId="58" applyFont="1" applyBorder="1" applyAlignment="1">
      <alignment/>
    </xf>
    <xf numFmtId="9" fontId="21" fillId="0" borderId="43" xfId="58" applyFont="1" applyBorder="1" applyAlignment="1">
      <alignment/>
    </xf>
    <xf numFmtId="0" fontId="21" fillId="16" borderId="31" xfId="0" applyFont="1" applyFill="1" applyBorder="1" applyAlignment="1">
      <alignment/>
    </xf>
    <xf numFmtId="0" fontId="21" fillId="16" borderId="32" xfId="0" applyFont="1" applyFill="1" applyBorder="1" applyAlignment="1">
      <alignment/>
    </xf>
    <xf numFmtId="0" fontId="21" fillId="15" borderId="21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20" fillId="15" borderId="36" xfId="0" applyFont="1" applyFill="1" applyBorder="1" applyAlignment="1">
      <alignment horizontal="left" vertical="center" wrapText="1"/>
    </xf>
    <xf numFmtId="0" fontId="21" fillId="15" borderId="44" xfId="0" applyFont="1" applyFill="1" applyBorder="1" applyAlignment="1">
      <alignment/>
    </xf>
    <xf numFmtId="0" fontId="21" fillId="15" borderId="45" xfId="0" applyFont="1" applyFill="1" applyBorder="1" applyAlignment="1">
      <alignment/>
    </xf>
    <xf numFmtId="0" fontId="21" fillId="33" borderId="46" xfId="0" applyFont="1" applyFill="1" applyBorder="1" applyAlignment="1">
      <alignment/>
    </xf>
    <xf numFmtId="0" fontId="21" fillId="15" borderId="23" xfId="0" applyFont="1" applyFill="1" applyBorder="1" applyAlignment="1">
      <alignment/>
    </xf>
    <xf numFmtId="0" fontId="21" fillId="15" borderId="47" xfId="0" applyFont="1" applyFill="1" applyBorder="1" applyAlignment="1">
      <alignment/>
    </xf>
    <xf numFmtId="0" fontId="21" fillId="15" borderId="48" xfId="0" applyFont="1" applyFill="1" applyBorder="1" applyAlignment="1">
      <alignment/>
    </xf>
    <xf numFmtId="0" fontId="21" fillId="15" borderId="31" xfId="0" applyFont="1" applyFill="1" applyBorder="1" applyAlignment="1">
      <alignment/>
    </xf>
    <xf numFmtId="0" fontId="21" fillId="15" borderId="49" xfId="0" applyFont="1" applyFill="1" applyBorder="1" applyAlignment="1">
      <alignment/>
    </xf>
    <xf numFmtId="0" fontId="21" fillId="15" borderId="50" xfId="0" applyFont="1" applyFill="1" applyBorder="1" applyAlignment="1">
      <alignment/>
    </xf>
    <xf numFmtId="0" fontId="21" fillId="15" borderId="51" xfId="0" applyFont="1" applyFill="1" applyBorder="1" applyAlignment="1">
      <alignment/>
    </xf>
    <xf numFmtId="0" fontId="21" fillId="15" borderId="48" xfId="0" applyFont="1" applyFill="1" applyBorder="1" applyAlignment="1">
      <alignment wrapText="1"/>
    </xf>
    <xf numFmtId="0" fontId="21" fillId="33" borderId="14" xfId="0" applyFont="1" applyFill="1" applyBorder="1" applyAlignment="1">
      <alignment horizontal="right"/>
    </xf>
    <xf numFmtId="0" fontId="21" fillId="0" borderId="36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/>
    </xf>
    <xf numFmtId="0" fontId="21" fillId="0" borderId="23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/>
    </xf>
    <xf numFmtId="0" fontId="21" fillId="0" borderId="31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/>
    </xf>
    <xf numFmtId="0" fontId="21" fillId="15" borderId="42" xfId="0" applyFont="1" applyFill="1" applyBorder="1" applyAlignment="1">
      <alignment vertical="center" wrapText="1"/>
    </xf>
    <xf numFmtId="0" fontId="21" fillId="15" borderId="4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15" borderId="2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0" fillId="15" borderId="36" xfId="0" applyFont="1" applyFill="1" applyBorder="1" applyAlignment="1">
      <alignment vertical="center" wrapText="1"/>
    </xf>
    <xf numFmtId="0" fontId="21" fillId="15" borderId="37" xfId="0" applyFont="1" applyFill="1" applyBorder="1" applyAlignment="1">
      <alignment/>
    </xf>
    <xf numFmtId="0" fontId="21" fillId="15" borderId="38" xfId="0" applyFont="1" applyFill="1" applyBorder="1" applyAlignment="1">
      <alignment wrapText="1"/>
    </xf>
    <xf numFmtId="0" fontId="21" fillId="15" borderId="24" xfId="0" applyFont="1" applyFill="1" applyBorder="1" applyAlignment="1">
      <alignment/>
    </xf>
    <xf numFmtId="0" fontId="21" fillId="15" borderId="32" xfId="0" applyFont="1" applyFill="1" applyBorder="1" applyAlignment="1">
      <alignment/>
    </xf>
    <xf numFmtId="0" fontId="21" fillId="15" borderId="33" xfId="0" applyFont="1" applyFill="1" applyBorder="1" applyAlignment="1">
      <alignment/>
    </xf>
    <xf numFmtId="0" fontId="21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0" borderId="12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0" fillId="0" borderId="10" xfId="0" applyFont="1" applyBorder="1" applyAlignment="1">
      <alignment horizontal="center" vertical="center" textRotation="90"/>
    </xf>
    <xf numFmtId="0" fontId="21" fillId="34" borderId="36" xfId="0" applyFont="1" applyFill="1" applyBorder="1" applyAlignment="1">
      <alignment vertical="center" wrapText="1"/>
    </xf>
    <xf numFmtId="0" fontId="21" fillId="34" borderId="23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1" fillId="33" borderId="52" xfId="0" applyFont="1" applyFill="1" applyBorder="1" applyAlignment="1">
      <alignment/>
    </xf>
    <xf numFmtId="0" fontId="21" fillId="33" borderId="53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42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/>
    </xf>
    <xf numFmtId="0" fontId="21" fillId="0" borderId="13" xfId="0" applyFont="1" applyFill="1" applyBorder="1" applyAlignment="1">
      <alignment vertical="center" wrapText="1"/>
    </xf>
    <xf numFmtId="2" fontId="21" fillId="33" borderId="14" xfId="58" applyNumberFormat="1" applyFont="1" applyFill="1" applyBorder="1" applyAlignment="1">
      <alignment/>
    </xf>
    <xf numFmtId="2" fontId="21" fillId="33" borderId="29" xfId="58" applyNumberFormat="1" applyFont="1" applyFill="1" applyBorder="1" applyAlignment="1">
      <alignment/>
    </xf>
    <xf numFmtId="2" fontId="21" fillId="0" borderId="29" xfId="58" applyNumberFormat="1" applyFont="1" applyFill="1" applyBorder="1" applyAlignment="1">
      <alignment/>
    </xf>
    <xf numFmtId="0" fontId="20" fillId="0" borderId="25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wrapText="1"/>
    </xf>
    <xf numFmtId="0" fontId="21" fillId="0" borderId="42" xfId="0" applyFont="1" applyBorder="1" applyAlignment="1">
      <alignment/>
    </xf>
    <xf numFmtId="0" fontId="21" fillId="0" borderId="24" xfId="0" applyFont="1" applyBorder="1" applyAlignment="1">
      <alignment/>
    </xf>
    <xf numFmtId="9" fontId="21" fillId="33" borderId="11" xfId="0" applyNumberFormat="1" applyFont="1" applyFill="1" applyBorder="1" applyAlignment="1">
      <alignment/>
    </xf>
    <xf numFmtId="9" fontId="21" fillId="33" borderId="29" xfId="0" applyNumberFormat="1" applyFont="1" applyFill="1" applyBorder="1" applyAlignment="1">
      <alignment/>
    </xf>
    <xf numFmtId="9" fontId="21" fillId="0" borderId="29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2" fontId="21" fillId="33" borderId="16" xfId="0" applyNumberFormat="1" applyFont="1" applyFill="1" applyBorder="1" applyAlignment="1">
      <alignment/>
    </xf>
    <xf numFmtId="2" fontId="21" fillId="33" borderId="29" xfId="0" applyNumberFormat="1" applyFont="1" applyFill="1" applyBorder="1" applyAlignment="1">
      <alignment/>
    </xf>
    <xf numFmtId="2" fontId="21" fillId="33" borderId="17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/>
    </xf>
    <xf numFmtId="2" fontId="21" fillId="33" borderId="18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45" fillId="0" borderId="34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34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35" fillId="0" borderId="34" xfId="52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9" borderId="10" xfId="0" applyFont="1" applyFill="1" applyBorder="1" applyAlignment="1">
      <alignment horizontal="center" vertical="top"/>
    </xf>
    <xf numFmtId="0" fontId="21" fillId="9" borderId="11" xfId="0" applyFont="1" applyFill="1" applyBorder="1" applyAlignment="1">
      <alignment horizontal="center" vertical="top"/>
    </xf>
    <xf numFmtId="0" fontId="21" fillId="9" borderId="12" xfId="0" applyFont="1" applyFill="1" applyBorder="1" applyAlignment="1">
      <alignment horizontal="center" vertical="top"/>
    </xf>
    <xf numFmtId="0" fontId="21" fillId="9" borderId="42" xfId="0" applyFont="1" applyFill="1" applyBorder="1" applyAlignment="1">
      <alignment horizontal="center" vertical="top"/>
    </xf>
    <xf numFmtId="0" fontId="21" fillId="9" borderId="0" xfId="0" applyFont="1" applyFill="1" applyBorder="1" applyAlignment="1">
      <alignment horizontal="center" vertical="top"/>
    </xf>
    <xf numFmtId="0" fontId="21" fillId="9" borderId="24" xfId="0" applyFont="1" applyFill="1" applyBorder="1" applyAlignment="1">
      <alignment horizontal="center" vertical="top"/>
    </xf>
    <xf numFmtId="0" fontId="46" fillId="0" borderId="0" xfId="0" applyFont="1" applyAlignment="1">
      <alignment/>
    </xf>
    <xf numFmtId="0" fontId="21" fillId="9" borderId="13" xfId="0" applyFont="1" applyFill="1" applyBorder="1" applyAlignment="1">
      <alignment horizontal="center" vertical="top"/>
    </xf>
    <xf numFmtId="0" fontId="21" fillId="9" borderId="14" xfId="0" applyFont="1" applyFill="1" applyBorder="1" applyAlignment="1">
      <alignment horizontal="center" vertical="top"/>
    </xf>
    <xf numFmtId="0" fontId="21" fillId="9" borderId="15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1:15" ht="21.75" customHeight="1">
      <c r="A1" s="1" t="s">
        <v>0</v>
      </c>
      <c r="B1" s="1"/>
      <c r="D1" s="2" t="s">
        <v>1</v>
      </c>
      <c r="E1" s="3"/>
      <c r="F1" s="3"/>
      <c r="G1" s="4" t="s">
        <v>2</v>
      </c>
      <c r="H1" s="5"/>
      <c r="I1" s="6"/>
      <c r="J1" s="7" t="s">
        <v>3</v>
      </c>
      <c r="K1" s="3"/>
      <c r="L1" s="3"/>
      <c r="M1" s="4" t="s">
        <v>4</v>
      </c>
      <c r="N1" s="5"/>
      <c r="O1" s="6"/>
    </row>
    <row r="2" spans="4:15" ht="15">
      <c r="D2" s="8"/>
      <c r="E2" s="9"/>
      <c r="F2" s="9"/>
      <c r="G2" s="10"/>
      <c r="H2" s="11"/>
      <c r="I2" s="12"/>
      <c r="J2" s="9"/>
      <c r="K2" s="9"/>
      <c r="L2" s="9"/>
      <c r="M2" s="10"/>
      <c r="N2" s="11"/>
      <c r="O2" s="12"/>
    </row>
    <row r="3" spans="2:15" ht="15">
      <c r="B3" s="13" t="s">
        <v>5</v>
      </c>
      <c r="D3" s="14" t="s">
        <v>6</v>
      </c>
      <c r="E3" s="15"/>
      <c r="F3" s="16"/>
      <c r="G3" s="17" t="s">
        <v>7</v>
      </c>
      <c r="H3" s="18"/>
      <c r="I3" s="19"/>
      <c r="J3" s="14" t="s">
        <v>8</v>
      </c>
      <c r="K3" s="15"/>
      <c r="L3" s="16"/>
      <c r="M3" s="17" t="s">
        <v>9</v>
      </c>
      <c r="N3" s="18"/>
      <c r="O3" s="19"/>
    </row>
    <row r="4" spans="4:15" ht="15.75" thickBot="1">
      <c r="D4" s="20" t="s">
        <v>10</v>
      </c>
      <c r="E4" s="20" t="s">
        <v>11</v>
      </c>
      <c r="F4" s="21" t="s">
        <v>12</v>
      </c>
      <c r="G4" s="22" t="s">
        <v>13</v>
      </c>
      <c r="H4" s="23" t="s">
        <v>14</v>
      </c>
      <c r="I4" s="22" t="s">
        <v>15</v>
      </c>
      <c r="J4" s="21" t="s">
        <v>16</v>
      </c>
      <c r="K4" s="20" t="s">
        <v>17</v>
      </c>
      <c r="L4" s="21" t="s">
        <v>18</v>
      </c>
      <c r="M4" s="22" t="s">
        <v>19</v>
      </c>
      <c r="N4" s="23" t="s">
        <v>20</v>
      </c>
      <c r="O4" s="22" t="s">
        <v>21</v>
      </c>
    </row>
    <row r="5" spans="1:15" ht="15.75" thickBot="1">
      <c r="A5" s="24" t="s">
        <v>22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s="39" customFormat="1" ht="12.75" customHeight="1">
      <c r="A6" s="29" t="s">
        <v>23</v>
      </c>
      <c r="B6" s="30"/>
      <c r="C6" s="31" t="s">
        <v>24</v>
      </c>
      <c r="D6" s="32">
        <v>22</v>
      </c>
      <c r="E6" s="33">
        <v>19</v>
      </c>
      <c r="F6" s="34">
        <v>21</v>
      </c>
      <c r="G6" s="35">
        <v>22</v>
      </c>
      <c r="H6" s="36">
        <v>21</v>
      </c>
      <c r="I6" s="35">
        <v>28</v>
      </c>
      <c r="J6" s="34">
        <v>21</v>
      </c>
      <c r="K6" s="37">
        <v>22</v>
      </c>
      <c r="L6" s="34">
        <v>20</v>
      </c>
      <c r="M6" s="35">
        <v>23</v>
      </c>
      <c r="N6" s="36">
        <v>19</v>
      </c>
      <c r="O6" s="38">
        <v>21</v>
      </c>
    </row>
    <row r="7" spans="1:15" s="39" customFormat="1" ht="12.75">
      <c r="A7" s="40"/>
      <c r="B7" s="30"/>
      <c r="C7" s="41" t="s">
        <v>25</v>
      </c>
      <c r="D7" s="42">
        <v>23</v>
      </c>
      <c r="E7" s="43">
        <v>14</v>
      </c>
      <c r="F7" s="42">
        <v>28</v>
      </c>
      <c r="G7" s="44">
        <v>21</v>
      </c>
      <c r="H7" s="45">
        <v>31</v>
      </c>
      <c r="I7" s="44">
        <v>24</v>
      </c>
      <c r="J7" s="42">
        <v>36</v>
      </c>
      <c r="K7" s="43">
        <v>29</v>
      </c>
      <c r="L7" s="42">
        <v>19</v>
      </c>
      <c r="M7" s="44">
        <v>29</v>
      </c>
      <c r="N7" s="45">
        <v>12</v>
      </c>
      <c r="O7" s="46">
        <v>15</v>
      </c>
    </row>
    <row r="8" spans="1:15" s="39" customFormat="1" ht="13.5" thickBot="1">
      <c r="A8" s="47"/>
      <c r="B8" s="48"/>
      <c r="C8" s="49" t="s">
        <v>26</v>
      </c>
      <c r="D8" s="50">
        <v>1.07</v>
      </c>
      <c r="E8" s="51">
        <v>1.12</v>
      </c>
      <c r="F8" s="50">
        <v>1.72</v>
      </c>
      <c r="G8" s="52">
        <v>1.61</v>
      </c>
      <c r="H8" s="53">
        <v>1.51</v>
      </c>
      <c r="I8" s="54">
        <v>1.11</v>
      </c>
      <c r="J8" s="50">
        <v>1.14</v>
      </c>
      <c r="K8" s="51">
        <v>1.73</v>
      </c>
      <c r="L8" s="50">
        <v>1.83</v>
      </c>
      <c r="M8" s="52">
        <v>2</v>
      </c>
      <c r="N8" s="55">
        <v>1.13</v>
      </c>
      <c r="O8" s="56">
        <v>1.57</v>
      </c>
    </row>
    <row r="9" spans="1:15" s="39" customFormat="1" ht="12.75" customHeight="1">
      <c r="A9" s="57" t="s">
        <v>27</v>
      </c>
      <c r="B9" s="58"/>
      <c r="C9" s="59" t="s">
        <v>28</v>
      </c>
      <c r="D9" s="60">
        <v>29</v>
      </c>
      <c r="E9" s="61">
        <v>19</v>
      </c>
      <c r="F9" s="60">
        <v>34</v>
      </c>
      <c r="G9" s="62">
        <v>24</v>
      </c>
      <c r="H9" s="63">
        <v>36</v>
      </c>
      <c r="I9" s="62">
        <v>28</v>
      </c>
      <c r="J9" s="60">
        <v>38</v>
      </c>
      <c r="K9" s="61">
        <v>32</v>
      </c>
      <c r="L9" s="60">
        <v>25</v>
      </c>
      <c r="M9" s="62">
        <v>39</v>
      </c>
      <c r="N9" s="63">
        <v>19</v>
      </c>
      <c r="O9" s="64">
        <v>17</v>
      </c>
    </row>
    <row r="10" spans="1:15" s="39" customFormat="1" ht="15" customHeight="1">
      <c r="A10" s="29"/>
      <c r="B10" s="65"/>
      <c r="C10" s="66" t="s">
        <v>29</v>
      </c>
      <c r="D10" s="42">
        <v>29</v>
      </c>
      <c r="E10" s="43">
        <v>19</v>
      </c>
      <c r="F10" s="42">
        <v>34</v>
      </c>
      <c r="G10" s="44">
        <v>24</v>
      </c>
      <c r="H10" s="45">
        <v>36</v>
      </c>
      <c r="I10" s="44">
        <v>28</v>
      </c>
      <c r="J10" s="42">
        <v>38</v>
      </c>
      <c r="K10" s="43">
        <v>32</v>
      </c>
      <c r="L10" s="42">
        <v>25</v>
      </c>
      <c r="M10" s="44">
        <v>38</v>
      </c>
      <c r="N10" s="45">
        <v>19</v>
      </c>
      <c r="O10" s="46">
        <v>17</v>
      </c>
    </row>
    <row r="11" spans="1:15" s="39" customFormat="1" ht="13.5" customHeight="1">
      <c r="A11" s="29"/>
      <c r="B11" s="65"/>
      <c r="C11" s="66" t="s">
        <v>30</v>
      </c>
      <c r="D11" s="34">
        <v>0</v>
      </c>
      <c r="E11" s="37">
        <v>0</v>
      </c>
      <c r="F11" s="34">
        <v>0</v>
      </c>
      <c r="G11" s="35">
        <v>0</v>
      </c>
      <c r="H11" s="36">
        <v>0</v>
      </c>
      <c r="I11" s="35">
        <v>0</v>
      </c>
      <c r="J11" s="34">
        <v>0</v>
      </c>
      <c r="K11" s="37">
        <v>0</v>
      </c>
      <c r="L11" s="34">
        <v>0</v>
      </c>
      <c r="M11" s="35">
        <v>1</v>
      </c>
      <c r="N11" s="36">
        <v>0</v>
      </c>
      <c r="O11" s="38">
        <v>0</v>
      </c>
    </row>
    <row r="12" spans="1:15" s="39" customFormat="1" ht="13.5" thickBot="1">
      <c r="A12" s="67"/>
      <c r="B12" s="68"/>
      <c r="C12" s="49" t="s">
        <v>31</v>
      </c>
      <c r="D12" s="69">
        <v>1</v>
      </c>
      <c r="E12" s="70">
        <v>1</v>
      </c>
      <c r="F12" s="69">
        <v>1</v>
      </c>
      <c r="G12" s="71">
        <v>1</v>
      </c>
      <c r="H12" s="72">
        <v>1</v>
      </c>
      <c r="I12" s="71">
        <v>1</v>
      </c>
      <c r="J12" s="69">
        <v>1</v>
      </c>
      <c r="K12" s="70">
        <v>1</v>
      </c>
      <c r="L12" s="69">
        <v>1</v>
      </c>
      <c r="M12" s="71">
        <v>0.97</v>
      </c>
      <c r="N12" s="72">
        <v>1</v>
      </c>
      <c r="O12" s="73">
        <v>1</v>
      </c>
    </row>
    <row r="13" spans="1:15" s="39" customFormat="1" ht="12.75">
      <c r="A13" s="74" t="s">
        <v>32</v>
      </c>
      <c r="B13" s="75"/>
      <c r="C13" s="44"/>
      <c r="D13" s="34"/>
      <c r="E13" s="37"/>
      <c r="F13" s="42"/>
      <c r="G13" s="44"/>
      <c r="H13" s="45"/>
      <c r="I13" s="44"/>
      <c r="J13" s="42"/>
      <c r="K13" s="43"/>
      <c r="L13" s="42"/>
      <c r="M13" s="44"/>
      <c r="N13" s="45"/>
      <c r="O13" s="44"/>
    </row>
    <row r="14" spans="1:15" s="39" customFormat="1" ht="12.75">
      <c r="A14" s="76" t="s">
        <v>33</v>
      </c>
      <c r="B14" s="77" t="s">
        <v>34</v>
      </c>
      <c r="C14" s="78" t="s">
        <v>35</v>
      </c>
      <c r="D14" s="79"/>
      <c r="E14" s="80"/>
      <c r="F14" s="79"/>
      <c r="G14" s="78"/>
      <c r="H14" s="81"/>
      <c r="I14" s="78"/>
      <c r="J14" s="79"/>
      <c r="K14" s="80"/>
      <c r="L14" s="79"/>
      <c r="M14" s="78"/>
      <c r="N14" s="81"/>
      <c r="O14" s="78"/>
    </row>
    <row r="15" spans="1:15" s="39" customFormat="1" ht="12.75">
      <c r="A15" s="82"/>
      <c r="B15" s="83"/>
      <c r="C15" s="44" t="s">
        <v>36</v>
      </c>
      <c r="D15" s="42"/>
      <c r="E15" s="43"/>
      <c r="F15" s="42"/>
      <c r="G15" s="44"/>
      <c r="H15" s="45"/>
      <c r="I15" s="44"/>
      <c r="J15" s="42"/>
      <c r="K15" s="43"/>
      <c r="L15" s="42"/>
      <c r="M15" s="44"/>
      <c r="N15" s="45"/>
      <c r="O15" s="44"/>
    </row>
    <row r="16" spans="1:15" s="39" customFormat="1" ht="13.5" thickBot="1">
      <c r="A16" s="82"/>
      <c r="B16" s="83"/>
      <c r="C16" s="84" t="s">
        <v>37</v>
      </c>
      <c r="D16" s="85"/>
      <c r="E16" s="86"/>
      <c r="F16" s="85"/>
      <c r="G16" s="84"/>
      <c r="H16" s="87"/>
      <c r="I16" s="84"/>
      <c r="J16" s="85"/>
      <c r="K16" s="86"/>
      <c r="L16" s="85"/>
      <c r="M16" s="84"/>
      <c r="N16" s="87"/>
      <c r="O16" s="84"/>
    </row>
    <row r="17" spans="1:15" s="39" customFormat="1" ht="12.75" customHeight="1">
      <c r="A17" s="88"/>
      <c r="B17" s="89" t="s">
        <v>38</v>
      </c>
      <c r="C17" s="59" t="s">
        <v>35</v>
      </c>
      <c r="D17" s="60">
        <v>2679</v>
      </c>
      <c r="E17" s="61">
        <v>2672</v>
      </c>
      <c r="F17" s="60">
        <v>2656</v>
      </c>
      <c r="G17" s="62">
        <v>2658</v>
      </c>
      <c r="H17" s="63">
        <v>2641</v>
      </c>
      <c r="I17" s="62">
        <v>2645</v>
      </c>
      <c r="J17" s="60">
        <v>2632</v>
      </c>
      <c r="K17" s="61">
        <v>2638</v>
      </c>
      <c r="L17" s="60">
        <v>2643</v>
      </c>
      <c r="M17" s="62">
        <v>2632</v>
      </c>
      <c r="N17" s="63">
        <v>2644</v>
      </c>
      <c r="O17" s="64">
        <v>2632</v>
      </c>
    </row>
    <row r="18" spans="1:15" s="39" customFormat="1" ht="12.75">
      <c r="A18" s="88"/>
      <c r="B18" s="90"/>
      <c r="C18" s="41" t="s">
        <v>36</v>
      </c>
      <c r="D18" s="42">
        <v>14</v>
      </c>
      <c r="E18" s="43">
        <v>1</v>
      </c>
      <c r="F18" s="42">
        <v>9</v>
      </c>
      <c r="G18" s="44">
        <v>11</v>
      </c>
      <c r="H18" s="45">
        <v>6</v>
      </c>
      <c r="I18" s="44">
        <v>5</v>
      </c>
      <c r="J18" s="42">
        <v>6</v>
      </c>
      <c r="K18" s="43">
        <v>2</v>
      </c>
      <c r="L18" s="42">
        <v>2</v>
      </c>
      <c r="M18" s="44">
        <v>5</v>
      </c>
      <c r="N18" s="45">
        <v>4</v>
      </c>
      <c r="O18" s="46">
        <v>18</v>
      </c>
    </row>
    <row r="19" spans="1:15" s="39" customFormat="1" ht="13.5" thickBot="1">
      <c r="A19" s="88"/>
      <c r="B19" s="91"/>
      <c r="C19" s="49" t="s">
        <v>37</v>
      </c>
      <c r="D19" s="92">
        <v>0.52</v>
      </c>
      <c r="E19" s="93">
        <v>0.04</v>
      </c>
      <c r="F19" s="92">
        <v>0.34</v>
      </c>
      <c r="G19" s="94">
        <v>0.41</v>
      </c>
      <c r="H19" s="95">
        <v>0.23</v>
      </c>
      <c r="I19" s="94">
        <v>0.19</v>
      </c>
      <c r="J19" s="92">
        <v>0.23</v>
      </c>
      <c r="K19" s="93">
        <v>0.08</v>
      </c>
      <c r="L19" s="92">
        <v>0.08</v>
      </c>
      <c r="M19" s="96">
        <v>0.19</v>
      </c>
      <c r="N19" s="97">
        <v>0.15</v>
      </c>
      <c r="O19" s="98">
        <v>0.68</v>
      </c>
    </row>
    <row r="20" spans="1:15" s="39" customFormat="1" ht="12.75" customHeight="1">
      <c r="A20" s="82"/>
      <c r="B20" s="83" t="s">
        <v>39</v>
      </c>
      <c r="C20" s="84" t="s">
        <v>35</v>
      </c>
      <c r="D20" s="85"/>
      <c r="E20" s="86"/>
      <c r="F20" s="85"/>
      <c r="G20" s="84"/>
      <c r="H20" s="87"/>
      <c r="I20" s="84"/>
      <c r="J20" s="85"/>
      <c r="K20" s="86"/>
      <c r="L20" s="85"/>
      <c r="M20" s="84"/>
      <c r="N20" s="87"/>
      <c r="O20" s="84"/>
    </row>
    <row r="21" spans="1:15" s="39" customFormat="1" ht="12.75">
      <c r="A21" s="82"/>
      <c r="B21" s="83"/>
      <c r="C21" s="44" t="s">
        <v>36</v>
      </c>
      <c r="D21" s="42"/>
      <c r="E21" s="43"/>
      <c r="F21" s="42"/>
      <c r="G21" s="44"/>
      <c r="H21" s="45"/>
      <c r="I21" s="44"/>
      <c r="J21" s="42"/>
      <c r="K21" s="43"/>
      <c r="L21" s="42"/>
      <c r="M21" s="44"/>
      <c r="N21" s="45"/>
      <c r="O21" s="44"/>
    </row>
    <row r="22" spans="1:15" s="39" customFormat="1" ht="13.5" thickBot="1">
      <c r="A22" s="82"/>
      <c r="B22" s="83"/>
      <c r="C22" s="84" t="s">
        <v>37</v>
      </c>
      <c r="D22" s="85"/>
      <c r="E22" s="86"/>
      <c r="F22" s="85"/>
      <c r="G22" s="84"/>
      <c r="H22" s="87"/>
      <c r="I22" s="84"/>
      <c r="J22" s="85"/>
      <c r="K22" s="86"/>
      <c r="L22" s="85"/>
      <c r="M22" s="84"/>
      <c r="N22" s="87"/>
      <c r="O22" s="84"/>
    </row>
    <row r="23" spans="1:15" s="39" customFormat="1" ht="12.75">
      <c r="A23" s="99" t="s">
        <v>40</v>
      </c>
      <c r="B23" s="100"/>
      <c r="C23" s="101" t="s">
        <v>41</v>
      </c>
      <c r="D23" s="60">
        <v>14</v>
      </c>
      <c r="E23" s="61">
        <v>1</v>
      </c>
      <c r="F23" s="60">
        <v>9</v>
      </c>
      <c r="G23" s="62">
        <v>11</v>
      </c>
      <c r="H23" s="63">
        <v>6</v>
      </c>
      <c r="I23" s="62">
        <v>5</v>
      </c>
      <c r="J23" s="60">
        <v>6</v>
      </c>
      <c r="K23" s="61">
        <v>2</v>
      </c>
      <c r="L23" s="60">
        <v>2</v>
      </c>
      <c r="M23" s="62">
        <v>5</v>
      </c>
      <c r="N23" s="63">
        <v>4</v>
      </c>
      <c r="O23" s="64">
        <v>18</v>
      </c>
    </row>
    <row r="24" spans="1:15" s="39" customFormat="1" ht="12.75">
      <c r="A24" s="102"/>
      <c r="B24" s="103"/>
      <c r="C24" s="41" t="s">
        <v>42</v>
      </c>
      <c r="D24" s="42">
        <v>14</v>
      </c>
      <c r="E24" s="43">
        <v>1</v>
      </c>
      <c r="F24" s="42">
        <v>9</v>
      </c>
      <c r="G24" s="44">
        <v>11</v>
      </c>
      <c r="H24" s="45">
        <v>6</v>
      </c>
      <c r="I24" s="44">
        <v>5</v>
      </c>
      <c r="J24" s="42">
        <v>6</v>
      </c>
      <c r="K24" s="43">
        <v>2</v>
      </c>
      <c r="L24" s="42">
        <v>2</v>
      </c>
      <c r="M24" s="44">
        <v>5</v>
      </c>
      <c r="N24" s="45">
        <v>4</v>
      </c>
      <c r="O24" s="46">
        <v>18</v>
      </c>
    </row>
    <row r="25" spans="1:15" s="39" customFormat="1" ht="12.75">
      <c r="A25" s="102"/>
      <c r="B25" s="103"/>
      <c r="C25" s="104" t="s">
        <v>43</v>
      </c>
      <c r="D25" s="105">
        <v>1</v>
      </c>
      <c r="E25" s="106">
        <v>1</v>
      </c>
      <c r="F25" s="105">
        <v>1</v>
      </c>
      <c r="G25" s="107">
        <v>1</v>
      </c>
      <c r="H25" s="108">
        <v>1</v>
      </c>
      <c r="I25" s="107">
        <v>1</v>
      </c>
      <c r="J25" s="105">
        <v>1</v>
      </c>
      <c r="K25" s="106">
        <v>1</v>
      </c>
      <c r="L25" s="105">
        <v>1</v>
      </c>
      <c r="M25" s="107">
        <v>1</v>
      </c>
      <c r="N25" s="108">
        <v>1</v>
      </c>
      <c r="O25" s="109">
        <v>1</v>
      </c>
    </row>
    <row r="26" spans="1:15" s="39" customFormat="1" ht="12.75">
      <c r="A26" s="102"/>
      <c r="B26" s="103"/>
      <c r="C26" s="41" t="s">
        <v>44</v>
      </c>
      <c r="D26" s="42">
        <v>39</v>
      </c>
      <c r="E26" s="43">
        <v>4.25</v>
      </c>
      <c r="F26" s="42">
        <v>17.25</v>
      </c>
      <c r="G26" s="44">
        <v>19</v>
      </c>
      <c r="H26" s="45">
        <v>12</v>
      </c>
      <c r="I26" s="44">
        <v>17</v>
      </c>
      <c r="J26" s="42">
        <v>11</v>
      </c>
      <c r="K26" s="43">
        <v>0.75</v>
      </c>
      <c r="L26" s="42">
        <v>5</v>
      </c>
      <c r="M26" s="44">
        <v>23.25</v>
      </c>
      <c r="N26" s="45">
        <v>5.5</v>
      </c>
      <c r="O26" s="46">
        <v>92</v>
      </c>
    </row>
    <row r="27" spans="1:15" s="39" customFormat="1" ht="13.5" thickBot="1">
      <c r="A27" s="110"/>
      <c r="B27" s="111"/>
      <c r="C27" s="49" t="s">
        <v>45</v>
      </c>
      <c r="D27" s="50">
        <v>2.78</v>
      </c>
      <c r="E27" s="51">
        <v>4.25</v>
      </c>
      <c r="F27" s="50">
        <v>1.92</v>
      </c>
      <c r="G27" s="52">
        <v>1.73</v>
      </c>
      <c r="H27" s="55">
        <v>2</v>
      </c>
      <c r="I27" s="52">
        <v>3.4</v>
      </c>
      <c r="J27" s="50">
        <v>1.83</v>
      </c>
      <c r="K27" s="51">
        <v>0.38</v>
      </c>
      <c r="L27" s="50">
        <v>2.5</v>
      </c>
      <c r="M27" s="52">
        <v>4.65</v>
      </c>
      <c r="N27" s="55">
        <v>1.38</v>
      </c>
      <c r="O27" s="56">
        <v>5.11</v>
      </c>
    </row>
    <row r="28" spans="1:15" ht="15.75" thickBot="1">
      <c r="A28" s="112" t="s">
        <v>46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s="39" customFormat="1" ht="12.75">
      <c r="A29" s="114" t="s">
        <v>23</v>
      </c>
      <c r="B29" s="115"/>
      <c r="C29" s="116" t="s">
        <v>24</v>
      </c>
      <c r="D29" s="32">
        <f>D6</f>
        <v>22</v>
      </c>
      <c r="E29" s="32">
        <f aca="true" t="shared" si="0" ref="E29:O29">E6</f>
        <v>19</v>
      </c>
      <c r="F29" s="32">
        <f t="shared" si="0"/>
        <v>21</v>
      </c>
      <c r="G29" s="32">
        <f t="shared" si="0"/>
        <v>22</v>
      </c>
      <c r="H29" s="32">
        <f t="shared" si="0"/>
        <v>21</v>
      </c>
      <c r="I29" s="32">
        <f t="shared" si="0"/>
        <v>28</v>
      </c>
      <c r="J29" s="32">
        <f t="shared" si="0"/>
        <v>21</v>
      </c>
      <c r="K29" s="32">
        <f t="shared" si="0"/>
        <v>22</v>
      </c>
      <c r="L29" s="32">
        <f t="shared" si="0"/>
        <v>20</v>
      </c>
      <c r="M29" s="32">
        <f t="shared" si="0"/>
        <v>23</v>
      </c>
      <c r="N29" s="32">
        <f t="shared" si="0"/>
        <v>19</v>
      </c>
      <c r="O29" s="117">
        <f t="shared" si="0"/>
        <v>21</v>
      </c>
    </row>
    <row r="30" spans="1:15" s="39" customFormat="1" ht="12.75">
      <c r="A30" s="118"/>
      <c r="B30" s="119"/>
      <c r="C30" s="120" t="s">
        <v>25</v>
      </c>
      <c r="D30" s="42">
        <v>9</v>
      </c>
      <c r="E30" s="43">
        <v>6</v>
      </c>
      <c r="F30" s="42">
        <v>12</v>
      </c>
      <c r="G30" s="44">
        <v>11</v>
      </c>
      <c r="H30" s="45">
        <v>10</v>
      </c>
      <c r="I30" s="44">
        <v>7</v>
      </c>
      <c r="J30" s="42">
        <v>8</v>
      </c>
      <c r="K30" s="43">
        <v>9</v>
      </c>
      <c r="L30" s="42">
        <v>11</v>
      </c>
      <c r="M30" s="44">
        <v>5</v>
      </c>
      <c r="N30" s="45">
        <v>5</v>
      </c>
      <c r="O30" s="46">
        <v>7</v>
      </c>
    </row>
    <row r="31" spans="1:15" s="39" customFormat="1" ht="13.5" thickBot="1">
      <c r="A31" s="121"/>
      <c r="B31" s="122"/>
      <c r="C31" s="123" t="s">
        <v>26</v>
      </c>
      <c r="D31" s="50">
        <v>1.13</v>
      </c>
      <c r="E31" s="51">
        <v>0.67</v>
      </c>
      <c r="F31" s="50">
        <v>1.25</v>
      </c>
      <c r="G31" s="52">
        <v>0.63</v>
      </c>
      <c r="H31" s="55">
        <v>0.71</v>
      </c>
      <c r="I31" s="52">
        <v>0.23</v>
      </c>
      <c r="J31" s="50">
        <v>0.75</v>
      </c>
      <c r="K31" s="51">
        <v>0.84</v>
      </c>
      <c r="L31" s="50">
        <v>0.55</v>
      </c>
      <c r="M31" s="52">
        <v>1.51</v>
      </c>
      <c r="N31" s="55">
        <v>1.52</v>
      </c>
      <c r="O31" s="56">
        <v>1.21</v>
      </c>
    </row>
    <row r="32" spans="1:15" s="39" customFormat="1" ht="12.75">
      <c r="A32" s="114" t="s">
        <v>27</v>
      </c>
      <c r="B32" s="115"/>
      <c r="C32" s="124" t="s">
        <v>28</v>
      </c>
      <c r="D32" s="60">
        <v>9</v>
      </c>
      <c r="E32" s="61">
        <v>8</v>
      </c>
      <c r="F32" s="60">
        <v>14</v>
      </c>
      <c r="G32" s="62">
        <v>11</v>
      </c>
      <c r="H32" s="63">
        <v>12</v>
      </c>
      <c r="I32" s="62">
        <v>8</v>
      </c>
      <c r="J32" s="60">
        <v>8</v>
      </c>
      <c r="K32" s="61">
        <v>10</v>
      </c>
      <c r="L32" s="60">
        <v>12</v>
      </c>
      <c r="M32" s="62">
        <v>5</v>
      </c>
      <c r="N32" s="63">
        <v>5</v>
      </c>
      <c r="O32" s="64">
        <v>7</v>
      </c>
    </row>
    <row r="33" spans="1:15" s="39" customFormat="1" ht="12.75">
      <c r="A33" s="118"/>
      <c r="B33" s="119"/>
      <c r="C33" s="125" t="s">
        <v>29</v>
      </c>
      <c r="D33" s="42">
        <v>9</v>
      </c>
      <c r="E33" s="43">
        <v>8</v>
      </c>
      <c r="F33" s="42">
        <v>14</v>
      </c>
      <c r="G33" s="44">
        <v>11</v>
      </c>
      <c r="H33" s="45">
        <v>12</v>
      </c>
      <c r="I33" s="44">
        <v>8</v>
      </c>
      <c r="J33" s="42">
        <v>8</v>
      </c>
      <c r="K33" s="43">
        <v>10</v>
      </c>
      <c r="L33" s="42">
        <v>12</v>
      </c>
      <c r="M33" s="44">
        <v>5</v>
      </c>
      <c r="N33" s="45">
        <v>5</v>
      </c>
      <c r="O33" s="46">
        <v>7</v>
      </c>
    </row>
    <row r="34" spans="1:15" s="39" customFormat="1" ht="12.75">
      <c r="A34" s="118"/>
      <c r="B34" s="119"/>
      <c r="C34" s="125" t="s">
        <v>30</v>
      </c>
      <c r="D34" s="34">
        <v>0</v>
      </c>
      <c r="E34" s="37">
        <v>0</v>
      </c>
      <c r="F34" s="126">
        <v>0</v>
      </c>
      <c r="G34" s="35">
        <v>0</v>
      </c>
      <c r="H34" s="36">
        <v>0</v>
      </c>
      <c r="I34" s="35">
        <v>0</v>
      </c>
      <c r="J34" s="34">
        <v>0</v>
      </c>
      <c r="K34" s="37">
        <v>0</v>
      </c>
      <c r="L34" s="34">
        <v>0</v>
      </c>
      <c r="M34" s="35">
        <v>0</v>
      </c>
      <c r="N34" s="36">
        <v>0</v>
      </c>
      <c r="O34" s="38">
        <v>0</v>
      </c>
    </row>
    <row r="35" spans="1:15" s="39" customFormat="1" ht="13.5" thickBot="1">
      <c r="A35" s="121"/>
      <c r="B35" s="122"/>
      <c r="C35" s="123" t="s">
        <v>31</v>
      </c>
      <c r="D35" s="69">
        <v>1</v>
      </c>
      <c r="E35" s="70">
        <v>1</v>
      </c>
      <c r="F35" s="69">
        <v>1</v>
      </c>
      <c r="G35" s="71">
        <v>1</v>
      </c>
      <c r="H35" s="72">
        <v>1</v>
      </c>
      <c r="I35" s="71">
        <v>1</v>
      </c>
      <c r="J35" s="69">
        <v>1</v>
      </c>
      <c r="K35" s="70">
        <v>1</v>
      </c>
      <c r="L35" s="69">
        <v>1</v>
      </c>
      <c r="M35" s="71">
        <v>1</v>
      </c>
      <c r="N35" s="72">
        <v>1</v>
      </c>
      <c r="O35" s="73">
        <v>1</v>
      </c>
    </row>
    <row r="36" spans="1:15" s="39" customFormat="1" ht="12.75">
      <c r="A36" s="74" t="s">
        <v>32</v>
      </c>
      <c r="B36" s="75"/>
      <c r="C36" s="78"/>
      <c r="D36" s="34"/>
      <c r="E36" s="37"/>
      <c r="F36" s="79"/>
      <c r="G36" s="78"/>
      <c r="H36" s="81"/>
      <c r="I36" s="78"/>
      <c r="J36" s="79"/>
      <c r="K36" s="80"/>
      <c r="L36" s="79"/>
      <c r="M36" s="78"/>
      <c r="N36" s="81"/>
      <c r="O36" s="78"/>
    </row>
    <row r="37" spans="1:15" s="39" customFormat="1" ht="12.75">
      <c r="A37" s="76" t="s">
        <v>33</v>
      </c>
      <c r="B37" s="77" t="s">
        <v>34</v>
      </c>
      <c r="C37" s="78" t="s">
        <v>35</v>
      </c>
      <c r="D37" s="79"/>
      <c r="E37" s="80"/>
      <c r="F37" s="79"/>
      <c r="G37" s="78"/>
      <c r="H37" s="81"/>
      <c r="I37" s="78"/>
      <c r="J37" s="79"/>
      <c r="K37" s="80"/>
      <c r="L37" s="79"/>
      <c r="M37" s="78"/>
      <c r="N37" s="81"/>
      <c r="O37" s="78"/>
    </row>
    <row r="38" spans="1:15" s="39" customFormat="1" ht="12.75">
      <c r="A38" s="82"/>
      <c r="B38" s="83"/>
      <c r="C38" s="44" t="s">
        <v>36</v>
      </c>
      <c r="D38" s="42"/>
      <c r="E38" s="43"/>
      <c r="F38" s="42"/>
      <c r="G38" s="44"/>
      <c r="H38" s="45"/>
      <c r="I38" s="44"/>
      <c r="J38" s="42"/>
      <c r="K38" s="43"/>
      <c r="L38" s="42"/>
      <c r="M38" s="44"/>
      <c r="N38" s="45"/>
      <c r="O38" s="44"/>
    </row>
    <row r="39" spans="1:15" s="39" customFormat="1" ht="13.5" thickBot="1">
      <c r="A39" s="82"/>
      <c r="B39" s="83"/>
      <c r="C39" s="84" t="s">
        <v>37</v>
      </c>
      <c r="D39" s="85"/>
      <c r="E39" s="86"/>
      <c r="F39" s="85"/>
      <c r="G39" s="84"/>
      <c r="H39" s="87"/>
      <c r="I39" s="84"/>
      <c r="J39" s="85"/>
      <c r="K39" s="86"/>
      <c r="L39" s="85"/>
      <c r="M39" s="84"/>
      <c r="N39" s="87"/>
      <c r="O39" s="84"/>
    </row>
    <row r="40" spans="1:15" s="39" customFormat="1" ht="12.75" customHeight="1">
      <c r="A40" s="88"/>
      <c r="B40" s="127" t="s">
        <v>38</v>
      </c>
      <c r="C40" s="128" t="s">
        <v>35</v>
      </c>
      <c r="D40" s="60"/>
      <c r="E40" s="61"/>
      <c r="F40" s="60"/>
      <c r="G40" s="62"/>
      <c r="H40" s="63"/>
      <c r="I40" s="62"/>
      <c r="J40" s="60"/>
      <c r="K40" s="61"/>
      <c r="L40" s="60"/>
      <c r="M40" s="62"/>
      <c r="N40" s="63"/>
      <c r="O40" s="64"/>
    </row>
    <row r="41" spans="1:15" s="39" customFormat="1" ht="12.75">
      <c r="A41" s="88"/>
      <c r="B41" s="129"/>
      <c r="C41" s="130" t="s">
        <v>36</v>
      </c>
      <c r="D41" s="42"/>
      <c r="E41" s="43"/>
      <c r="F41" s="42"/>
      <c r="G41" s="44"/>
      <c r="H41" s="45"/>
      <c r="I41" s="44"/>
      <c r="J41" s="42"/>
      <c r="K41" s="43"/>
      <c r="L41" s="42"/>
      <c r="M41" s="44"/>
      <c r="N41" s="45"/>
      <c r="O41" s="46"/>
    </row>
    <row r="42" spans="1:15" s="39" customFormat="1" ht="13.5" thickBot="1">
      <c r="A42" s="88"/>
      <c r="B42" s="131"/>
      <c r="C42" s="132" t="s">
        <v>37</v>
      </c>
      <c r="D42" s="92"/>
      <c r="E42" s="93"/>
      <c r="F42" s="92"/>
      <c r="G42" s="96"/>
      <c r="H42" s="97"/>
      <c r="I42" s="96"/>
      <c r="J42" s="92"/>
      <c r="K42" s="93"/>
      <c r="L42" s="92"/>
      <c r="M42" s="96"/>
      <c r="N42" s="97"/>
      <c r="O42" s="98"/>
    </row>
    <row r="43" spans="1:15" s="39" customFormat="1" ht="12.75" customHeight="1">
      <c r="A43" s="82"/>
      <c r="B43" s="133" t="s">
        <v>39</v>
      </c>
      <c r="C43" s="134" t="s">
        <v>35</v>
      </c>
      <c r="D43" s="85">
        <v>981</v>
      </c>
      <c r="E43" s="86">
        <v>971</v>
      </c>
      <c r="F43" s="85">
        <v>969</v>
      </c>
      <c r="G43" s="84">
        <v>968</v>
      </c>
      <c r="H43" s="135">
        <v>965</v>
      </c>
      <c r="I43" s="84">
        <v>969</v>
      </c>
      <c r="J43" s="85">
        <v>961</v>
      </c>
      <c r="K43" s="86">
        <v>958</v>
      </c>
      <c r="L43" s="85">
        <v>961</v>
      </c>
      <c r="M43" s="84">
        <v>962</v>
      </c>
      <c r="N43" s="85">
        <v>962</v>
      </c>
      <c r="O43" s="84">
        <v>957</v>
      </c>
    </row>
    <row r="44" spans="1:15" s="39" customFormat="1" ht="12.75">
      <c r="A44" s="82"/>
      <c r="B44" s="133"/>
      <c r="C44" s="136" t="s">
        <v>36</v>
      </c>
      <c r="D44" s="42">
        <v>4</v>
      </c>
      <c r="E44" s="43">
        <v>3</v>
      </c>
      <c r="F44" s="42">
        <v>4</v>
      </c>
      <c r="G44" s="44">
        <v>4</v>
      </c>
      <c r="H44" s="45">
        <v>1</v>
      </c>
      <c r="I44" s="44">
        <v>2</v>
      </c>
      <c r="J44" s="42">
        <v>0</v>
      </c>
      <c r="K44" s="43">
        <v>1</v>
      </c>
      <c r="L44" s="42">
        <v>0</v>
      </c>
      <c r="M44" s="44">
        <v>1</v>
      </c>
      <c r="N44" s="137">
        <v>5</v>
      </c>
      <c r="O44" s="44">
        <v>3</v>
      </c>
    </row>
    <row r="45" spans="1:15" s="39" customFormat="1" ht="13.5" thickBot="1">
      <c r="A45" s="82"/>
      <c r="B45" s="133"/>
      <c r="C45" s="134" t="s">
        <v>37</v>
      </c>
      <c r="D45" s="85">
        <v>0.41</v>
      </c>
      <c r="E45" s="86">
        <v>0.31</v>
      </c>
      <c r="F45" s="85">
        <v>0.41</v>
      </c>
      <c r="G45" s="84">
        <v>0.41</v>
      </c>
      <c r="H45" s="135">
        <v>0.1</v>
      </c>
      <c r="I45" s="84">
        <v>0.21</v>
      </c>
      <c r="J45" s="85">
        <v>0</v>
      </c>
      <c r="K45" s="86">
        <v>0.1</v>
      </c>
      <c r="L45" s="85">
        <v>0</v>
      </c>
      <c r="M45" s="84">
        <v>0.1</v>
      </c>
      <c r="N45" s="85">
        <v>0.52</v>
      </c>
      <c r="O45" s="84">
        <v>0.31</v>
      </c>
    </row>
    <row r="46" spans="1:15" s="39" customFormat="1" ht="12.75">
      <c r="A46" s="138" t="s">
        <v>40</v>
      </c>
      <c r="B46" s="139"/>
      <c r="C46" s="140" t="s">
        <v>41</v>
      </c>
      <c r="D46" s="60">
        <v>4</v>
      </c>
      <c r="E46" s="61">
        <v>3</v>
      </c>
      <c r="F46" s="60">
        <v>4</v>
      </c>
      <c r="G46" s="62">
        <v>4</v>
      </c>
      <c r="H46" s="63">
        <v>1</v>
      </c>
      <c r="I46" s="62">
        <v>2</v>
      </c>
      <c r="J46" s="60">
        <v>0</v>
      </c>
      <c r="K46" s="61">
        <v>1</v>
      </c>
      <c r="L46" s="60">
        <v>0</v>
      </c>
      <c r="M46" s="62">
        <v>1</v>
      </c>
      <c r="N46" s="63">
        <v>5</v>
      </c>
      <c r="O46" s="64">
        <v>3</v>
      </c>
    </row>
    <row r="47" spans="1:15" s="39" customFormat="1" ht="12.75">
      <c r="A47" s="118"/>
      <c r="B47" s="141"/>
      <c r="C47" s="136" t="s">
        <v>42</v>
      </c>
      <c r="D47" s="42">
        <v>4</v>
      </c>
      <c r="E47" s="43">
        <v>3</v>
      </c>
      <c r="F47" s="42">
        <v>4</v>
      </c>
      <c r="G47" s="44">
        <v>4</v>
      </c>
      <c r="H47" s="45">
        <v>1</v>
      </c>
      <c r="I47" s="44">
        <v>2</v>
      </c>
      <c r="J47" s="42">
        <v>0</v>
      </c>
      <c r="K47" s="43">
        <v>1</v>
      </c>
      <c r="L47" s="42">
        <v>0</v>
      </c>
      <c r="M47" s="44">
        <v>1</v>
      </c>
      <c r="N47" s="45">
        <v>5</v>
      </c>
      <c r="O47" s="46">
        <v>3</v>
      </c>
    </row>
    <row r="48" spans="1:15" s="39" customFormat="1" ht="12.75">
      <c r="A48" s="118"/>
      <c r="B48" s="141"/>
      <c r="C48" s="134" t="s">
        <v>43</v>
      </c>
      <c r="D48" s="105">
        <v>1</v>
      </c>
      <c r="E48" s="106">
        <v>1</v>
      </c>
      <c r="F48" s="105">
        <v>1</v>
      </c>
      <c r="G48" s="107">
        <v>1</v>
      </c>
      <c r="H48" s="108">
        <v>1</v>
      </c>
      <c r="I48" s="107">
        <v>1</v>
      </c>
      <c r="J48" s="105">
        <v>1</v>
      </c>
      <c r="K48" s="106">
        <v>1</v>
      </c>
      <c r="L48" s="105">
        <v>1</v>
      </c>
      <c r="M48" s="107">
        <v>1</v>
      </c>
      <c r="N48" s="108">
        <v>1</v>
      </c>
      <c r="O48" s="109">
        <v>1</v>
      </c>
    </row>
    <row r="49" spans="1:15" s="39" customFormat="1" ht="12.75">
      <c r="A49" s="118"/>
      <c r="B49" s="141"/>
      <c r="C49" s="136" t="s">
        <v>44</v>
      </c>
      <c r="D49" s="42">
        <v>62</v>
      </c>
      <c r="E49" s="43">
        <v>8</v>
      </c>
      <c r="F49" s="42">
        <v>4.75</v>
      </c>
      <c r="G49" s="44">
        <v>8.75</v>
      </c>
      <c r="H49" s="45">
        <v>6</v>
      </c>
      <c r="I49" s="44">
        <v>5.5</v>
      </c>
      <c r="J49" s="42">
        <v>0</v>
      </c>
      <c r="K49" s="43">
        <v>2</v>
      </c>
      <c r="L49" s="42">
        <v>0</v>
      </c>
      <c r="M49" s="44">
        <v>0.25</v>
      </c>
      <c r="N49" s="45">
        <v>30.75</v>
      </c>
      <c r="O49" s="46">
        <v>21</v>
      </c>
    </row>
    <row r="50" spans="1:15" s="39" customFormat="1" ht="13.5" thickBot="1">
      <c r="A50" s="121"/>
      <c r="B50" s="142"/>
      <c r="C50" s="143" t="s">
        <v>45</v>
      </c>
      <c r="D50" s="50">
        <v>15.5</v>
      </c>
      <c r="E50" s="51">
        <v>2.66</v>
      </c>
      <c r="F50" s="50">
        <v>1.19</v>
      </c>
      <c r="G50" s="52">
        <v>2.19</v>
      </c>
      <c r="H50" s="55">
        <v>6</v>
      </c>
      <c r="I50" s="52">
        <v>2.75</v>
      </c>
      <c r="J50" s="50">
        <v>0</v>
      </c>
      <c r="K50" s="51">
        <v>2</v>
      </c>
      <c r="L50" s="50">
        <v>0</v>
      </c>
      <c r="M50" s="52">
        <v>0.25</v>
      </c>
      <c r="N50" s="55">
        <v>6.15</v>
      </c>
      <c r="O50" s="56">
        <v>7</v>
      </c>
    </row>
    <row r="52" spans="1:15" ht="15">
      <c r="A52" s="144" t="s">
        <v>47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s="39" customFormat="1" ht="13.5" thickBot="1">
      <c r="A53" s="74" t="s">
        <v>32</v>
      </c>
      <c r="B53" s="146"/>
      <c r="C53" s="78"/>
      <c r="D53" s="79"/>
      <c r="E53" s="80"/>
      <c r="F53" s="79"/>
      <c r="G53" s="78"/>
      <c r="H53" s="81"/>
      <c r="I53" s="78"/>
      <c r="J53" s="79"/>
      <c r="K53" s="80"/>
      <c r="L53" s="79"/>
      <c r="M53" s="147"/>
      <c r="N53" s="147"/>
      <c r="O53" s="147"/>
    </row>
    <row r="54" spans="1:15" s="39" customFormat="1" ht="12.75">
      <c r="A54" s="148" t="s">
        <v>33</v>
      </c>
      <c r="B54" s="149" t="s">
        <v>34</v>
      </c>
      <c r="C54" s="62" t="s">
        <v>35</v>
      </c>
      <c r="D54" s="33">
        <f aca="true" t="shared" si="1" ref="D54:O55">D17+D40+D43</f>
        <v>3660</v>
      </c>
      <c r="E54" s="33">
        <f t="shared" si="1"/>
        <v>3643</v>
      </c>
      <c r="F54" s="33">
        <f t="shared" si="1"/>
        <v>3625</v>
      </c>
      <c r="G54" s="33">
        <f>G17+G40+G43</f>
        <v>3626</v>
      </c>
      <c r="H54" s="33">
        <f t="shared" si="1"/>
        <v>3606</v>
      </c>
      <c r="I54" s="33">
        <f t="shared" si="1"/>
        <v>3614</v>
      </c>
      <c r="J54" s="33">
        <f t="shared" si="1"/>
        <v>3593</v>
      </c>
      <c r="K54" s="33">
        <f t="shared" si="1"/>
        <v>3596</v>
      </c>
      <c r="L54" s="33">
        <f t="shared" si="1"/>
        <v>3604</v>
      </c>
      <c r="M54" s="33">
        <f t="shared" si="1"/>
        <v>3594</v>
      </c>
      <c r="N54" s="33">
        <f t="shared" si="1"/>
        <v>3606</v>
      </c>
      <c r="O54" s="33">
        <f t="shared" si="1"/>
        <v>3589</v>
      </c>
    </row>
    <row r="55" spans="1:15" s="39" customFormat="1" ht="12.75">
      <c r="A55" s="88"/>
      <c r="B55" s="150"/>
      <c r="C55" s="44" t="s">
        <v>36</v>
      </c>
      <c r="D55" s="43">
        <f t="shared" si="1"/>
        <v>18</v>
      </c>
      <c r="E55" s="43">
        <f t="shared" si="1"/>
        <v>4</v>
      </c>
      <c r="F55" s="43">
        <f t="shared" si="1"/>
        <v>13</v>
      </c>
      <c r="G55" s="43">
        <f>G18+G41+G44</f>
        <v>15</v>
      </c>
      <c r="H55" s="43">
        <f t="shared" si="1"/>
        <v>7</v>
      </c>
      <c r="I55" s="43">
        <f t="shared" si="1"/>
        <v>7</v>
      </c>
      <c r="J55" s="43">
        <f t="shared" si="1"/>
        <v>6</v>
      </c>
      <c r="K55" s="43">
        <f t="shared" si="1"/>
        <v>3</v>
      </c>
      <c r="L55" s="43">
        <f t="shared" si="1"/>
        <v>2</v>
      </c>
      <c r="M55" s="43">
        <f t="shared" si="1"/>
        <v>6</v>
      </c>
      <c r="N55" s="43">
        <f t="shared" si="1"/>
        <v>9</v>
      </c>
      <c r="O55" s="43">
        <f t="shared" si="1"/>
        <v>21</v>
      </c>
    </row>
    <row r="56" spans="1:15" s="39" customFormat="1" ht="13.5" thickBot="1">
      <c r="A56" s="88"/>
      <c r="B56" s="151"/>
      <c r="C56" s="52" t="s">
        <v>37</v>
      </c>
      <c r="D56" s="152">
        <f aca="true" t="shared" si="2" ref="D56:O56">(D55/D54)*100</f>
        <v>0.49180327868852464</v>
      </c>
      <c r="E56" s="153">
        <f>(E55/E54)*100</f>
        <v>0.10979961570134504</v>
      </c>
      <c r="F56" s="152">
        <f>(F55/F54)*100</f>
        <v>0.3586206896551724</v>
      </c>
      <c r="G56" s="154">
        <f>(G55/G54)*100</f>
        <v>0.4136789851075565</v>
      </c>
      <c r="H56" s="154">
        <f t="shared" si="2"/>
        <v>0.19412090959511924</v>
      </c>
      <c r="I56" s="154">
        <f t="shared" si="2"/>
        <v>0.1936912008854455</v>
      </c>
      <c r="J56" s="152">
        <f t="shared" si="2"/>
        <v>0.16699137211244086</v>
      </c>
      <c r="K56" s="153">
        <f t="shared" si="2"/>
        <v>0.08342602892102337</v>
      </c>
      <c r="L56" s="152">
        <f t="shared" si="2"/>
        <v>0.05549389567147614</v>
      </c>
      <c r="M56" s="154">
        <f t="shared" si="2"/>
        <v>0.1669449081803005</v>
      </c>
      <c r="N56" s="154">
        <f t="shared" si="2"/>
        <v>0.24958402662229617</v>
      </c>
      <c r="O56" s="155">
        <f t="shared" si="2"/>
        <v>0.5851212036779048</v>
      </c>
    </row>
    <row r="57" spans="1:15" s="39" customFormat="1" ht="12.75" customHeight="1">
      <c r="A57" s="82"/>
      <c r="B57" s="156" t="s">
        <v>38</v>
      </c>
      <c r="C57" s="84" t="s">
        <v>35</v>
      </c>
      <c r="D57" s="85"/>
      <c r="E57" s="37"/>
      <c r="F57" s="85"/>
      <c r="G57" s="157"/>
      <c r="H57" s="157"/>
      <c r="I57" s="157"/>
      <c r="J57" s="85"/>
      <c r="K57" s="37"/>
      <c r="L57" s="85"/>
      <c r="M57" s="157"/>
      <c r="N57" s="157"/>
      <c r="O57" s="157"/>
    </row>
    <row r="58" spans="1:15" s="39" customFormat="1" ht="12.75">
      <c r="A58" s="82"/>
      <c r="B58" s="156"/>
      <c r="C58" s="44" t="s">
        <v>36</v>
      </c>
      <c r="D58" s="42"/>
      <c r="E58" s="43"/>
      <c r="F58" s="42"/>
      <c r="G58" s="130"/>
      <c r="H58" s="130"/>
      <c r="I58" s="130"/>
      <c r="J58" s="42"/>
      <c r="K58" s="43"/>
      <c r="L58" s="42"/>
      <c r="M58" s="130"/>
      <c r="N58" s="130"/>
      <c r="O58" s="130"/>
    </row>
    <row r="59" spans="1:15" s="39" customFormat="1" ht="12.75">
      <c r="A59" s="82"/>
      <c r="B59" s="158"/>
      <c r="C59" s="35" t="s">
        <v>37</v>
      </c>
      <c r="D59" s="159"/>
      <c r="E59" s="160"/>
      <c r="F59" s="159"/>
      <c r="G59" s="161"/>
      <c r="H59" s="161"/>
      <c r="I59" s="161"/>
      <c r="J59" s="159"/>
      <c r="K59" s="160"/>
      <c r="L59" s="159"/>
      <c r="M59" s="161"/>
      <c r="N59" s="161"/>
      <c r="O59" s="161"/>
    </row>
    <row r="60" spans="1:15" s="39" customFormat="1" ht="12.75" customHeight="1">
      <c r="A60" s="82"/>
      <c r="B60" s="77" t="s">
        <v>39</v>
      </c>
      <c r="C60" s="78" t="s">
        <v>35</v>
      </c>
      <c r="D60" s="79"/>
      <c r="E60" s="43"/>
      <c r="F60" s="79"/>
      <c r="G60" s="130"/>
      <c r="H60" s="130"/>
      <c r="I60" s="130"/>
      <c r="J60" s="79"/>
      <c r="K60" s="43"/>
      <c r="L60" s="79"/>
      <c r="M60" s="130"/>
      <c r="N60" s="130"/>
      <c r="O60" s="130"/>
    </row>
    <row r="61" spans="1:15" s="39" customFormat="1" ht="12.75">
      <c r="A61" s="82"/>
      <c r="B61" s="83"/>
      <c r="C61" s="44" t="s">
        <v>36</v>
      </c>
      <c r="D61" s="42"/>
      <c r="E61" s="43"/>
      <c r="F61" s="42"/>
      <c r="G61" s="130"/>
      <c r="H61" s="130"/>
      <c r="I61" s="130"/>
      <c r="J61" s="42"/>
      <c r="K61" s="43"/>
      <c r="L61" s="42"/>
      <c r="M61" s="130"/>
      <c r="N61" s="130"/>
      <c r="O61" s="130"/>
    </row>
    <row r="62" spans="1:15" s="39" customFormat="1" ht="12.75">
      <c r="A62" s="162"/>
      <c r="B62" s="163"/>
      <c r="C62" s="35" t="s">
        <v>37</v>
      </c>
      <c r="D62" s="34"/>
      <c r="E62" s="43"/>
      <c r="F62" s="34"/>
      <c r="G62" s="130"/>
      <c r="H62" s="130"/>
      <c r="I62" s="130"/>
      <c r="J62" s="34"/>
      <c r="K62" s="43"/>
      <c r="L62" s="34"/>
      <c r="M62" s="130"/>
      <c r="N62" s="130"/>
      <c r="O62" s="130"/>
    </row>
    <row r="63" spans="1:15" s="39" customFormat="1" ht="12.75">
      <c r="A63" s="164" t="s">
        <v>40</v>
      </c>
      <c r="B63" s="146"/>
      <c r="C63" s="165" t="s">
        <v>41</v>
      </c>
      <c r="D63" s="79">
        <f aca="true" t="shared" si="3" ref="D63:O64">D23+D46</f>
        <v>18</v>
      </c>
      <c r="E63" s="43">
        <f t="shared" si="3"/>
        <v>4</v>
      </c>
      <c r="F63" s="79">
        <f t="shared" si="3"/>
        <v>13</v>
      </c>
      <c r="G63" s="130">
        <f>G23+G46</f>
        <v>15</v>
      </c>
      <c r="H63" s="130">
        <f t="shared" si="3"/>
        <v>7</v>
      </c>
      <c r="I63" s="130">
        <f t="shared" si="3"/>
        <v>7</v>
      </c>
      <c r="J63" s="79">
        <f t="shared" si="3"/>
        <v>6</v>
      </c>
      <c r="K63" s="43">
        <f t="shared" si="3"/>
        <v>3</v>
      </c>
      <c r="L63" s="79">
        <f t="shared" si="3"/>
        <v>2</v>
      </c>
      <c r="M63" s="130">
        <f t="shared" si="3"/>
        <v>6</v>
      </c>
      <c r="N63" s="130">
        <f t="shared" si="3"/>
        <v>9</v>
      </c>
      <c r="O63" s="130">
        <f t="shared" si="3"/>
        <v>21</v>
      </c>
    </row>
    <row r="64" spans="1:15" s="39" customFormat="1" ht="12.75">
      <c r="A64" s="166"/>
      <c r="B64" s="167"/>
      <c r="C64" s="44" t="s">
        <v>42</v>
      </c>
      <c r="D64" s="79">
        <f t="shared" si="3"/>
        <v>18</v>
      </c>
      <c r="E64" s="43">
        <f t="shared" si="3"/>
        <v>4</v>
      </c>
      <c r="F64" s="79">
        <f t="shared" si="3"/>
        <v>13</v>
      </c>
      <c r="G64" s="130">
        <f t="shared" si="3"/>
        <v>15</v>
      </c>
      <c r="H64" s="130">
        <f t="shared" si="3"/>
        <v>7</v>
      </c>
      <c r="I64" s="130">
        <f t="shared" si="3"/>
        <v>7</v>
      </c>
      <c r="J64" s="79">
        <f t="shared" si="3"/>
        <v>6</v>
      </c>
      <c r="K64" s="43">
        <f t="shared" si="3"/>
        <v>3</v>
      </c>
      <c r="L64" s="79">
        <f t="shared" si="3"/>
        <v>2</v>
      </c>
      <c r="M64" s="130">
        <f t="shared" si="3"/>
        <v>6</v>
      </c>
      <c r="N64" s="130">
        <f t="shared" si="3"/>
        <v>9</v>
      </c>
      <c r="O64" s="130">
        <f t="shared" si="3"/>
        <v>21</v>
      </c>
    </row>
    <row r="65" spans="1:15" s="39" customFormat="1" ht="12.75">
      <c r="A65" s="166"/>
      <c r="B65" s="167"/>
      <c r="C65" s="84" t="s">
        <v>43</v>
      </c>
      <c r="D65" s="168">
        <f aca="true" t="shared" si="4" ref="D65:O65">(D48+D25)/2</f>
        <v>1</v>
      </c>
      <c r="E65" s="169">
        <f t="shared" si="4"/>
        <v>1</v>
      </c>
      <c r="F65" s="168">
        <f t="shared" si="4"/>
        <v>1</v>
      </c>
      <c r="G65" s="170">
        <f t="shared" si="4"/>
        <v>1</v>
      </c>
      <c r="H65" s="170">
        <f t="shared" si="4"/>
        <v>1</v>
      </c>
      <c r="I65" s="170">
        <f t="shared" si="4"/>
        <v>1</v>
      </c>
      <c r="J65" s="168">
        <f t="shared" si="4"/>
        <v>1</v>
      </c>
      <c r="K65" s="169">
        <f t="shared" si="4"/>
        <v>1</v>
      </c>
      <c r="L65" s="168">
        <f t="shared" si="4"/>
        <v>1</v>
      </c>
      <c r="M65" s="170">
        <f t="shared" si="4"/>
        <v>1</v>
      </c>
      <c r="N65" s="170">
        <f t="shared" si="4"/>
        <v>1</v>
      </c>
      <c r="O65" s="170">
        <f t="shared" si="4"/>
        <v>1</v>
      </c>
    </row>
    <row r="66" spans="1:15" s="39" customFormat="1" ht="12.75">
      <c r="A66" s="166"/>
      <c r="B66" s="167"/>
      <c r="C66" s="44" t="s">
        <v>44</v>
      </c>
      <c r="D66" s="79">
        <f aca="true" t="shared" si="5" ref="D66:O66">D49+D26</f>
        <v>101</v>
      </c>
      <c r="E66" s="43">
        <f t="shared" si="5"/>
        <v>12.25</v>
      </c>
      <c r="F66" s="79">
        <f t="shared" si="5"/>
        <v>22</v>
      </c>
      <c r="G66" s="130">
        <f t="shared" si="5"/>
        <v>27.75</v>
      </c>
      <c r="H66" s="130">
        <f t="shared" si="5"/>
        <v>18</v>
      </c>
      <c r="I66" s="130">
        <f t="shared" si="5"/>
        <v>22.5</v>
      </c>
      <c r="J66" s="79">
        <f t="shared" si="5"/>
        <v>11</v>
      </c>
      <c r="K66" s="43">
        <f t="shared" si="5"/>
        <v>2.75</v>
      </c>
      <c r="L66" s="79">
        <f t="shared" si="5"/>
        <v>5</v>
      </c>
      <c r="M66" s="130">
        <f t="shared" si="5"/>
        <v>23.5</v>
      </c>
      <c r="N66" s="130">
        <f t="shared" si="5"/>
        <v>36.25</v>
      </c>
      <c r="O66" s="130">
        <f t="shared" si="5"/>
        <v>113</v>
      </c>
    </row>
    <row r="67" spans="1:15" s="39" customFormat="1" ht="12.75">
      <c r="A67" s="171"/>
      <c r="B67" s="172"/>
      <c r="C67" s="35" t="s">
        <v>45</v>
      </c>
      <c r="D67" s="173">
        <f aca="true" t="shared" si="6" ref="D67:O67">D66/D64</f>
        <v>5.611111111111111</v>
      </c>
      <c r="E67" s="174">
        <f t="shared" si="6"/>
        <v>3.0625</v>
      </c>
      <c r="F67" s="175">
        <f t="shared" si="6"/>
        <v>1.6923076923076923</v>
      </c>
      <c r="G67" s="176">
        <f t="shared" si="6"/>
        <v>1.85</v>
      </c>
      <c r="H67" s="176">
        <f t="shared" si="6"/>
        <v>2.5714285714285716</v>
      </c>
      <c r="I67" s="176">
        <f t="shared" si="6"/>
        <v>3.2142857142857144</v>
      </c>
      <c r="J67" s="177">
        <f t="shared" si="6"/>
        <v>1.8333333333333333</v>
      </c>
      <c r="K67" s="177">
        <f t="shared" si="6"/>
        <v>0.9166666666666666</v>
      </c>
      <c r="L67" s="175">
        <f t="shared" si="6"/>
        <v>2.5</v>
      </c>
      <c r="M67" s="176">
        <f t="shared" si="6"/>
        <v>3.9166666666666665</v>
      </c>
      <c r="N67" s="176">
        <f t="shared" si="6"/>
        <v>4.027777777777778</v>
      </c>
      <c r="O67" s="176">
        <f t="shared" si="6"/>
        <v>5.380952380952381</v>
      </c>
    </row>
    <row r="69" spans="2:15" s="39" customFormat="1" ht="21" customHeight="1">
      <c r="B69" s="178" t="s">
        <v>48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</row>
    <row r="70" spans="2:15" s="39" customFormat="1" ht="15.75" customHeight="1" thickBot="1">
      <c r="B70" s="180" t="s">
        <v>49</v>
      </c>
      <c r="C70" s="181" t="s">
        <v>50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</row>
    <row r="71" s="39" customFormat="1" ht="12.75">
      <c r="I71" s="183"/>
    </row>
    <row r="72" spans="2:14" s="180" customFormat="1" ht="13.5" thickBot="1">
      <c r="B72" s="180" t="s">
        <v>51</v>
      </c>
      <c r="C72" s="184" t="s">
        <v>52</v>
      </c>
      <c r="F72" s="180" t="s">
        <v>53</v>
      </c>
      <c r="G72" s="185" t="s">
        <v>54</v>
      </c>
      <c r="H72" s="185"/>
      <c r="I72" s="185"/>
      <c r="K72" s="180" t="s">
        <v>55</v>
      </c>
      <c r="L72" s="186" t="s">
        <v>56</v>
      </c>
      <c r="M72" s="185"/>
      <c r="N72" s="185"/>
    </row>
    <row r="73" spans="4:10" s="39" customFormat="1" ht="12.75">
      <c r="D73" s="183"/>
      <c r="G73" s="183"/>
      <c r="J73" s="187"/>
    </row>
    <row r="74" spans="1:13" s="39" customFormat="1" ht="12.75">
      <c r="A74" s="39" t="s">
        <v>57</v>
      </c>
      <c r="C74" s="188"/>
      <c r="G74" s="135"/>
      <c r="H74" s="135"/>
      <c r="I74" s="135"/>
      <c r="J74" s="135"/>
      <c r="K74" s="135"/>
      <c r="L74" s="135"/>
      <c r="M74" s="135"/>
    </row>
    <row r="75" spans="1:13" s="39" customFormat="1" ht="12.75">
      <c r="A75" s="39" t="s">
        <v>58</v>
      </c>
      <c r="E75" s="189" t="s">
        <v>59</v>
      </c>
      <c r="F75" s="190"/>
      <c r="G75" s="190"/>
      <c r="H75" s="190"/>
      <c r="I75" s="190"/>
      <c r="J75" s="190"/>
      <c r="K75" s="190"/>
      <c r="L75" s="191"/>
      <c r="M75" s="135"/>
    </row>
    <row r="76" spans="1:13" s="39" customFormat="1" ht="12.75">
      <c r="A76" s="39" t="s">
        <v>60</v>
      </c>
      <c r="E76" s="192"/>
      <c r="F76" s="193"/>
      <c r="G76" s="193"/>
      <c r="H76" s="193"/>
      <c r="I76" s="193"/>
      <c r="J76" s="193"/>
      <c r="K76" s="193"/>
      <c r="L76" s="194"/>
      <c r="M76" s="135"/>
    </row>
    <row r="77" spans="5:13" s="39" customFormat="1" ht="12.75">
      <c r="E77" s="192"/>
      <c r="F77" s="193"/>
      <c r="G77" s="193"/>
      <c r="H77" s="193"/>
      <c r="I77" s="193"/>
      <c r="J77" s="193"/>
      <c r="K77" s="193"/>
      <c r="L77" s="194"/>
      <c r="M77" s="135"/>
    </row>
    <row r="78" spans="1:13" s="39" customFormat="1" ht="12.75">
      <c r="A78" s="195" t="s">
        <v>61</v>
      </c>
      <c r="E78" s="192"/>
      <c r="F78" s="193"/>
      <c r="G78" s="193"/>
      <c r="H78" s="193"/>
      <c r="I78" s="193"/>
      <c r="J78" s="193"/>
      <c r="K78" s="193"/>
      <c r="L78" s="194"/>
      <c r="M78" s="135"/>
    </row>
    <row r="79" spans="5:13" s="39" customFormat="1" ht="12.75">
      <c r="E79" s="196"/>
      <c r="F79" s="197"/>
      <c r="G79" s="197"/>
      <c r="H79" s="197"/>
      <c r="I79" s="197"/>
      <c r="J79" s="197"/>
      <c r="K79" s="197"/>
      <c r="L79" s="198"/>
      <c r="M79" s="135"/>
    </row>
    <row r="80" spans="7:13" s="39" customFormat="1" ht="12.75">
      <c r="G80" s="135"/>
      <c r="H80" s="135"/>
      <c r="I80" s="135"/>
      <c r="J80" s="135"/>
      <c r="K80" s="135"/>
      <c r="L80" s="135"/>
      <c r="M80" s="135"/>
    </row>
    <row r="81" s="39" customFormat="1" ht="12.75"/>
  </sheetData>
  <sheetProtection/>
  <mergeCells count="37">
    <mergeCell ref="A63:B67"/>
    <mergeCell ref="B69:O69"/>
    <mergeCell ref="G72:I72"/>
    <mergeCell ref="L72:N72"/>
    <mergeCell ref="E75:L79"/>
    <mergeCell ref="A46:B50"/>
    <mergeCell ref="A53:B53"/>
    <mergeCell ref="A54:A62"/>
    <mergeCell ref="B54:B56"/>
    <mergeCell ref="B57:B59"/>
    <mergeCell ref="B60:B62"/>
    <mergeCell ref="A23:B27"/>
    <mergeCell ref="A28:B28"/>
    <mergeCell ref="A29:B31"/>
    <mergeCell ref="A32:B35"/>
    <mergeCell ref="A36:B36"/>
    <mergeCell ref="A37:A45"/>
    <mergeCell ref="B37:B39"/>
    <mergeCell ref="B40:B42"/>
    <mergeCell ref="B43:B45"/>
    <mergeCell ref="A5:B5"/>
    <mergeCell ref="A6:B8"/>
    <mergeCell ref="A9:B12"/>
    <mergeCell ref="A13:B13"/>
    <mergeCell ref="A14:A22"/>
    <mergeCell ref="B14:B16"/>
    <mergeCell ref="B17:B19"/>
    <mergeCell ref="B20:B22"/>
    <mergeCell ref="A1:B1"/>
    <mergeCell ref="D1:F2"/>
    <mergeCell ref="G1:I2"/>
    <mergeCell ref="J1:L2"/>
    <mergeCell ref="M1:O2"/>
    <mergeCell ref="D3:F3"/>
    <mergeCell ref="G3:I3"/>
    <mergeCell ref="J3:L3"/>
    <mergeCell ref="M3:O3"/>
  </mergeCells>
  <hyperlinks>
    <hyperlink ref="L72" r:id="rId1" display="ysmythe@calte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2014-02-14T17:26:59Z</dcterms:created>
  <dcterms:modified xsi:type="dcterms:W3CDTF">2014-02-14T17:27:30Z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