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5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<sst xmlns="http://schemas.openxmlformats.org/spreadsheetml/2006/main" count="67" uniqueCount="56">
  <si>
    <t>California Public Utilities Commission
Service Quality Standards Reporting
General Order No. 133-C</t>
  </si>
  <si>
    <t xml:space="preserve">   Company Name: </t>
  </si>
  <si>
    <t>Verizon California</t>
  </si>
  <si>
    <t>U#:</t>
  </si>
  <si>
    <t xml:space="preserve">Report Year: </t>
  </si>
  <si>
    <t xml:space="preserve">   Reporting Unit Type: </t>
  </si>
  <si>
    <t>Reporting Unit Name:</t>
  </si>
  <si>
    <t>California</t>
  </si>
  <si>
    <t>Measurement (Compile monthly, file quarterly)</t>
  </si>
  <si>
    <t>Date filed
(05/15/13)</t>
  </si>
  <si>
    <t>Date filed
(08/15/13)</t>
  </si>
  <si>
    <t>Date filed
(11/15/13)</t>
  </si>
  <si>
    <t>Date filed
(02/15/14)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</si>
  <si>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</si>
  <si>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</si>
  <si>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</si>
  <si>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</si>
  <si>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</si>
  <si>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</si>
  <si>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</si>
  <si>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</si>
  <si>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</si>
  <si>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</si>
  <si>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</si>
  <si>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</si>
  <si>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</si>
  <si>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</si>
  <si>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</si>
  <si>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</si>
  <si>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 xml:space="preserve">Installation Interval
</t>
    </r>
    <r>
      <rPr>
        <sz val="10"/>
        <rFont val="Arial"/>
        <family val="2"/>
      </rPr>
      <t>Min. standard = 5 bus. Days</t>
    </r>
  </si>
  <si>
    <t># of Installation</t>
  </si>
  <si>
    <t># of total hours for installation</t>
  </si>
  <si>
    <r>
      <t xml:space="preserve">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5 Business Days</t>
    </r>
  </si>
  <si>
    <r>
      <t xml:space="preserve">Installation Commitment
</t>
    </r>
    <r>
      <rPr>
        <sz val="10"/>
        <rFont val="Arial"/>
        <family val="2"/>
      </rPr>
      <t>Min. standard = 95% commitment met</t>
    </r>
  </si>
  <si>
    <t># of installation</t>
  </si>
  <si>
    <t># of total installation commitment met</t>
  </si>
  <si>
    <t>% of commitment met</t>
  </si>
  <si>
    <t>Customer Trouble Report</t>
  </si>
  <si>
    <t>Min. Standard</t>
  </si>
  <si>
    <r>
      <t xml:space="preserve">6% (6 per 100 lines for units w/
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3,000 lines)</t>
    </r>
  </si>
  <si>
    <t>Total # of working lines</t>
  </si>
  <si>
    <t>Total # of trouble reports</t>
  </si>
  <si>
    <t>% of trouble reports</t>
  </si>
  <si>
    <t>8% (8 per 100 lines for units w/
 1,001 - 2,999 lines)</t>
  </si>
  <si>
    <r>
      <t xml:space="preserve">10% (10 per 100 lines for units w/
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1,000 lines)</t>
    </r>
  </si>
  <si>
    <r>
      <t xml:space="preserve">Out of Service Report
</t>
    </r>
    <r>
      <rPr>
        <sz val="10"/>
        <rFont val="Arial"/>
        <family val="2"/>
      </rPr>
      <t xml:space="preserve">Min. standard = 90% within 24Hrs
</t>
    </r>
  </si>
  <si>
    <t>Total # of outage report tickets</t>
  </si>
  <si>
    <t>Total # of repair tickets restored in ≤ 24hrs</t>
  </si>
  <si>
    <t>% of repair tickets restored ≤ 24 Hours</t>
  </si>
  <si>
    <t>Sum of the duration of all outages (hh:mm)</t>
  </si>
  <si>
    <t>Avg. outage duration  (hh:mm)</t>
  </si>
  <si>
    <t>Measurement (Compile quarterly, file annually on February 15)</t>
  </si>
  <si>
    <r>
      <t>Answer Time (Trouble Reports “TR”, Billing &amp; Non-Billing)</t>
    </r>
    <r>
      <rPr>
        <sz val="10"/>
        <rFont val="Arial"/>
        <family val="2"/>
      </rPr>
      <t xml:space="preserve">
Min. standard =  80% of calls ≤ 60 seconds to reach live agent (w/ a menu option to reach live agent)
</t>
    </r>
  </si>
  <si>
    <t>Total # of calls for TR, Billing &amp; Non-Billing</t>
  </si>
  <si>
    <t>Total # of call seconds to reach live agent</t>
  </si>
  <si>
    <t>% ≤ 60 seconds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</si>
</sst>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1" fillId="0" borderId="10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16" fontId="20" fillId="0" borderId="33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16" fontId="20" fillId="0" borderId="32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left" vertical="center" wrapText="1" indent="1"/>
    </xf>
    <xf numFmtId="0" fontId="2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left" vertical="center" wrapText="1" indent="1"/>
    </xf>
    <xf numFmtId="0" fontId="2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 wrapText="1" indent="1"/>
    </xf>
    <xf numFmtId="0" fontId="2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8" fillId="33" borderId="44" xfId="0" applyFont="1" applyFill="1" applyBorder="1" applyAlignment="1">
      <alignment horizontal="left" vertical="center" wrapText="1" indent="1"/>
    </xf>
    <xf numFmtId="0" fontId="24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textRotation="90" wrapText="1"/>
    </xf>
    <xf numFmtId="0" fontId="18" fillId="0" borderId="45" xfId="0" applyFont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textRotation="90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2" fontId="26" fillId="0" borderId="27" xfId="0" applyNumberFormat="1" applyFont="1" applyBorder="1" applyAlignment="1">
      <alignment horizontal="center" vertical="center" wrapText="1"/>
    </xf>
    <xf numFmtId="2" fontId="26" fillId="0" borderId="28" xfId="0" applyNumberFormat="1" applyFont="1" applyBorder="1" applyAlignment="1">
      <alignment horizontal="center" vertical="center" wrapText="1"/>
    </xf>
    <xf numFmtId="2" fontId="26" fillId="0" borderId="29" xfId="0" applyNumberFormat="1" applyFont="1" applyBorder="1" applyAlignment="1">
      <alignment horizontal="center" vertical="center" wrapText="1"/>
    </xf>
    <xf numFmtId="2" fontId="20" fillId="0" borderId="43" xfId="0" applyNumberFormat="1" applyFont="1" applyBorder="1" applyAlignment="1">
      <alignment horizontal="center" vertical="center"/>
    </xf>
    <xf numFmtId="2" fontId="20" fillId="0" borderId="28" xfId="0" applyNumberFormat="1" applyFont="1" applyBorder="1" applyAlignment="1">
      <alignment horizontal="center" vertical="center"/>
    </xf>
    <xf numFmtId="2" fontId="20" fillId="0" borderId="41" xfId="0" applyNumberFormat="1" applyFont="1" applyBorder="1" applyAlignment="1">
      <alignment horizontal="center" vertical="center"/>
    </xf>
    <xf numFmtId="2" fontId="20" fillId="0" borderId="27" xfId="0" applyNumberFormat="1" applyFont="1" applyBorder="1" applyAlignment="1">
      <alignment horizontal="center" vertical="center"/>
    </xf>
    <xf numFmtId="2" fontId="20" fillId="0" borderId="28" xfId="0" applyNumberFormat="1" applyFont="1" applyFill="1" applyBorder="1" applyAlignment="1">
      <alignment horizontal="center" vertical="center"/>
    </xf>
    <xf numFmtId="2" fontId="20" fillId="0" borderId="29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textRotation="90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 indent="1"/>
    </xf>
    <xf numFmtId="1" fontId="22" fillId="0" borderId="19" xfId="0" applyNumberFormat="1" applyFont="1" applyFill="1" applyBorder="1" applyAlignment="1">
      <alignment horizontal="center" vertical="center" wrapText="1"/>
    </xf>
    <xf numFmtId="1" fontId="18" fillId="0" borderId="20" xfId="0" applyNumberFormat="1" applyFont="1" applyFill="1" applyBorder="1" applyAlignment="1">
      <alignment horizontal="center" vertical="center"/>
    </xf>
    <xf numFmtId="1" fontId="18" fillId="0" borderId="21" xfId="0" applyNumberFormat="1" applyFont="1" applyFill="1" applyBorder="1" applyAlignment="1">
      <alignment horizontal="center" vertical="center"/>
    </xf>
    <xf numFmtId="1" fontId="18" fillId="0" borderId="40" xfId="0" applyNumberFormat="1" applyFont="1" applyFill="1" applyBorder="1" applyAlignment="1">
      <alignment horizontal="center" vertical="center"/>
    </xf>
    <xf numFmtId="1" fontId="18" fillId="0" borderId="38" xfId="0" applyNumberFormat="1" applyFont="1" applyFill="1" applyBorder="1" applyAlignment="1">
      <alignment horizontal="center" vertical="center"/>
    </xf>
    <xf numFmtId="1" fontId="18" fillId="0" borderId="19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2" fontId="26" fillId="0" borderId="19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21" xfId="0" applyNumberFormat="1" applyFont="1" applyBorder="1" applyAlignment="1">
      <alignment horizontal="center" vertical="center" wrapText="1"/>
    </xf>
    <xf numFmtId="2" fontId="20" fillId="0" borderId="40" xfId="0" applyNumberFormat="1" applyFont="1" applyBorder="1" applyAlignment="1">
      <alignment horizontal="center" vertical="center"/>
    </xf>
    <xf numFmtId="2" fontId="20" fillId="0" borderId="20" xfId="0" applyNumberFormat="1" applyFont="1" applyBorder="1" applyAlignment="1">
      <alignment horizontal="center" vertical="center"/>
    </xf>
    <xf numFmtId="2" fontId="20" fillId="0" borderId="38" xfId="0" applyNumberFormat="1" applyFont="1" applyBorder="1" applyAlignment="1">
      <alignment horizontal="center" vertical="center"/>
    </xf>
    <xf numFmtId="2" fontId="20" fillId="0" borderId="19" xfId="0" applyNumberFormat="1" applyFont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 vertical="center"/>
    </xf>
    <xf numFmtId="2" fontId="20" fillId="0" borderId="21" xfId="0" applyNumberFormat="1" applyFont="1" applyBorder="1" applyAlignment="1">
      <alignment horizontal="center" vertical="center"/>
    </xf>
    <xf numFmtId="164" fontId="22" fillId="0" borderId="19" xfId="0" applyNumberFormat="1" applyFont="1" applyFill="1" applyBorder="1" applyAlignment="1">
      <alignment horizontal="center" vertical="center" wrapText="1"/>
    </xf>
    <xf numFmtId="164" fontId="22" fillId="0" borderId="20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164" fontId="18" fillId="0" borderId="40" xfId="0" applyNumberFormat="1" applyFont="1" applyFill="1" applyBorder="1" applyAlignment="1">
      <alignment horizontal="center" vertical="center"/>
    </xf>
    <xf numFmtId="164" fontId="18" fillId="0" borderId="20" xfId="0" applyNumberFormat="1" applyFont="1" applyFill="1" applyBorder="1" applyAlignment="1">
      <alignment horizontal="center" vertical="center"/>
    </xf>
    <xf numFmtId="164" fontId="18" fillId="0" borderId="38" xfId="0" applyNumberFormat="1" applyFont="1" applyFill="1" applyBorder="1" applyAlignment="1">
      <alignment horizontal="center" vertical="center"/>
    </xf>
    <xf numFmtId="164" fontId="18" fillId="0" borderId="19" xfId="0" applyNumberFormat="1" applyFont="1" applyFill="1" applyBorder="1" applyAlignment="1">
      <alignment horizontal="center" vertical="center"/>
    </xf>
    <xf numFmtId="164" fontId="18" fillId="0" borderId="21" xfId="0" applyNumberFormat="1" applyFont="1" applyFill="1" applyBorder="1" applyAlignment="1">
      <alignment horizontal="center" vertical="center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18" fillId="0" borderId="45" xfId="0" applyFont="1" applyBorder="1" applyAlignment="1">
      <alignment vertical="center" wrapText="1"/>
    </xf>
    <xf numFmtId="4" fontId="0" fillId="34" borderId="45" xfId="0" applyNumberFormat="1" applyFill="1" applyBorder="1" applyAlignment="1">
      <alignment horizontal="center" vertical="center"/>
    </xf>
    <xf numFmtId="3" fontId="0" fillId="34" borderId="59" xfId="0" applyNumberFormat="1" applyFill="1" applyBorder="1" applyAlignment="1">
      <alignment horizontal="center" vertical="center"/>
    </xf>
    <xf numFmtId="4" fontId="0" fillId="34" borderId="60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8" fillId="0" borderId="46" xfId="0" applyFont="1" applyBorder="1" applyAlignment="1">
      <alignment vertical="center" wrapText="1"/>
    </xf>
    <xf numFmtId="4" fontId="0" fillId="34" borderId="46" xfId="0" applyNumberFormat="1" applyFill="1" applyBorder="1" applyAlignment="1">
      <alignment horizontal="center" vertical="center"/>
    </xf>
    <xf numFmtId="3" fontId="0" fillId="34" borderId="61" xfId="0" applyNumberFormat="1" applyFill="1" applyBorder="1" applyAlignment="1">
      <alignment horizontal="center" vertical="center"/>
    </xf>
    <xf numFmtId="4" fontId="0" fillId="34" borderId="62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8" fillId="0" borderId="47" xfId="0" applyFont="1" applyBorder="1" applyAlignment="1">
      <alignment vertical="center" wrapText="1"/>
    </xf>
    <xf numFmtId="4" fontId="0" fillId="34" borderId="63" xfId="0" applyNumberForma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4" fontId="0" fillId="34" borderId="64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2"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rgb="FF008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5filesrv5\Communications\Service%20Quality\2013%204th%20Quarter%20Report\URF%20ILECs\Verizon\CA%20GO-133C%20Reporting%20Form%204Q2013_PUC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"/>
      <sheetName val="RAW"/>
    </sheetNames>
    <sheetDataSet>
      <sheetData sheetId="1">
        <row r="2">
          <cell r="E2">
            <v>1724289</v>
          </cell>
          <cell r="F2">
            <v>1695061</v>
          </cell>
          <cell r="G2">
            <v>1673256</v>
          </cell>
          <cell r="H2">
            <v>1646664</v>
          </cell>
          <cell r="I2">
            <v>1624572</v>
          </cell>
          <cell r="J2">
            <v>1602413</v>
          </cell>
          <cell r="K2">
            <v>1580846</v>
          </cell>
          <cell r="L2">
            <v>1559117</v>
          </cell>
          <cell r="M2">
            <v>1538923</v>
          </cell>
          <cell r="N2">
            <v>1515947</v>
          </cell>
          <cell r="O2">
            <v>1494063</v>
          </cell>
          <cell r="P2">
            <v>1474137</v>
          </cell>
        </row>
        <row r="3">
          <cell r="E3">
            <v>21960</v>
          </cell>
          <cell r="F3">
            <v>16316</v>
          </cell>
          <cell r="G3">
            <v>16501</v>
          </cell>
          <cell r="H3">
            <v>15328</v>
          </cell>
          <cell r="I3">
            <v>15386</v>
          </cell>
          <cell r="J3">
            <v>13575</v>
          </cell>
          <cell r="K3">
            <v>14563</v>
          </cell>
          <cell r="L3">
            <v>14573</v>
          </cell>
          <cell r="M3">
            <v>14249</v>
          </cell>
          <cell r="N3">
            <v>14753</v>
          </cell>
          <cell r="O3">
            <v>13909</v>
          </cell>
          <cell r="P3">
            <v>13951</v>
          </cell>
        </row>
        <row r="4">
          <cell r="E4">
            <v>77238</v>
          </cell>
          <cell r="F4">
            <v>82394</v>
          </cell>
          <cell r="G4">
            <v>81606</v>
          </cell>
          <cell r="H4">
            <v>81744</v>
          </cell>
          <cell r="I4">
            <v>80817</v>
          </cell>
          <cell r="J4">
            <v>78895</v>
          </cell>
          <cell r="K4">
            <v>78163</v>
          </cell>
          <cell r="L4">
            <v>77351</v>
          </cell>
          <cell r="M4">
            <v>76439</v>
          </cell>
          <cell r="N4">
            <v>77625</v>
          </cell>
          <cell r="O4">
            <v>76644</v>
          </cell>
          <cell r="P4">
            <v>75806</v>
          </cell>
        </row>
        <row r="5">
          <cell r="E5">
            <v>1561</v>
          </cell>
          <cell r="F5">
            <v>1149</v>
          </cell>
          <cell r="G5">
            <v>1315</v>
          </cell>
          <cell r="H5">
            <v>1034</v>
          </cell>
          <cell r="I5">
            <v>1149</v>
          </cell>
          <cell r="J5">
            <v>989</v>
          </cell>
          <cell r="K5">
            <v>1024</v>
          </cell>
          <cell r="L5">
            <v>1111</v>
          </cell>
          <cell r="M5">
            <v>971</v>
          </cell>
          <cell r="N5">
            <v>1023</v>
          </cell>
          <cell r="O5">
            <v>870</v>
          </cell>
          <cell r="P5">
            <v>1059</v>
          </cell>
        </row>
        <row r="6">
          <cell r="E6">
            <v>32791</v>
          </cell>
          <cell r="F6">
            <v>32526</v>
          </cell>
          <cell r="G6">
            <v>32261</v>
          </cell>
          <cell r="H6">
            <v>34057</v>
          </cell>
          <cell r="I6">
            <v>33795</v>
          </cell>
          <cell r="J6">
            <v>34350</v>
          </cell>
          <cell r="K6">
            <v>34074</v>
          </cell>
          <cell r="L6">
            <v>33796</v>
          </cell>
          <cell r="M6">
            <v>33533</v>
          </cell>
          <cell r="N6">
            <v>34190</v>
          </cell>
          <cell r="O6">
            <v>33877</v>
          </cell>
          <cell r="P6">
            <v>33562</v>
          </cell>
        </row>
        <row r="7">
          <cell r="E7">
            <v>789</v>
          </cell>
          <cell r="F7">
            <v>641</v>
          </cell>
          <cell r="G7">
            <v>579</v>
          </cell>
          <cell r="H7">
            <v>614</v>
          </cell>
          <cell r="I7">
            <v>665</v>
          </cell>
          <cell r="J7">
            <v>561</v>
          </cell>
          <cell r="K7">
            <v>712</v>
          </cell>
          <cell r="L7">
            <v>670</v>
          </cell>
          <cell r="M7">
            <v>693</v>
          </cell>
          <cell r="N7">
            <v>563</v>
          </cell>
          <cell r="O7">
            <v>541</v>
          </cell>
          <cell r="P7">
            <v>648</v>
          </cell>
        </row>
        <row r="10">
          <cell r="E10">
            <v>13065</v>
          </cell>
          <cell r="F10">
            <v>9336</v>
          </cell>
          <cell r="G10">
            <v>8930</v>
          </cell>
          <cell r="H10">
            <v>7549</v>
          </cell>
          <cell r="I10">
            <v>7461</v>
          </cell>
          <cell r="J10">
            <v>6628</v>
          </cell>
          <cell r="K10">
            <v>7295</v>
          </cell>
          <cell r="L10">
            <v>7360</v>
          </cell>
          <cell r="M10">
            <v>7363</v>
          </cell>
          <cell r="N10">
            <v>8251</v>
          </cell>
          <cell r="O10">
            <v>7980</v>
          </cell>
          <cell r="P10">
            <v>8274</v>
          </cell>
        </row>
        <row r="11">
          <cell r="E11">
            <v>21097279</v>
          </cell>
          <cell r="F11">
            <v>14380496</v>
          </cell>
          <cell r="G11">
            <v>10290744</v>
          </cell>
          <cell r="H11">
            <v>8257550</v>
          </cell>
          <cell r="I11">
            <v>8456327</v>
          </cell>
          <cell r="J11">
            <v>6405619</v>
          </cell>
          <cell r="K11">
            <v>8605093</v>
          </cell>
          <cell r="L11">
            <v>9549883</v>
          </cell>
          <cell r="M11">
            <v>13567592</v>
          </cell>
          <cell r="N11">
            <v>10121536</v>
          </cell>
          <cell r="O11">
            <v>11829031</v>
          </cell>
          <cell r="P11">
            <v>17400991</v>
          </cell>
        </row>
        <row r="12">
          <cell r="E12">
            <v>8546</v>
          </cell>
          <cell r="F12">
            <v>6478</v>
          </cell>
          <cell r="G12">
            <v>6655</v>
          </cell>
          <cell r="H12">
            <v>5815</v>
          </cell>
          <cell r="I12">
            <v>5658</v>
          </cell>
          <cell r="J12">
            <v>5359</v>
          </cell>
          <cell r="K12">
            <v>5359</v>
          </cell>
          <cell r="L12">
            <v>5167</v>
          </cell>
          <cell r="M12">
            <v>4393</v>
          </cell>
          <cell r="N12">
            <v>6251</v>
          </cell>
          <cell r="O12">
            <v>5123</v>
          </cell>
          <cell r="P12">
            <v>4746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37"/>
  <sheetViews>
    <sheetView tabSelected="1" zoomScalePageLayoutView="0" workbookViewId="0" topLeftCell="A1">
      <selection activeCell="C1" sqref="C1:P1"/>
    </sheetView>
  </sheetViews>
  <sheetFormatPr defaultColWidth="9.140625" defaultRowHeight="15"/>
  <cols>
    <col min="1" max="1" width="2.8515625" style="0" customWidth="1"/>
    <col min="2" max="2" width="4.00390625" style="0" customWidth="1"/>
    <col min="3" max="3" width="29.7109375" style="0" customWidth="1"/>
    <col min="4" max="4" width="38.140625" style="0" customWidth="1"/>
    <col min="5" max="5" width="9.7109375" style="0" bestFit="1" customWidth="1"/>
    <col min="6" max="6" width="11.28125" style="0" bestFit="1" customWidth="1"/>
    <col min="7" max="8" width="9.7109375" style="0" bestFit="1" customWidth="1"/>
    <col min="9" max="9" width="9.8515625" style="0" customWidth="1"/>
    <col min="10" max="11" width="9.7109375" style="0" bestFit="1" customWidth="1"/>
    <col min="12" max="12" width="11.28125" style="0" bestFit="1" customWidth="1"/>
    <col min="13" max="13" width="9.8515625" style="0" customWidth="1"/>
    <col min="14" max="14" width="10.00390625" style="0" customWidth="1"/>
    <col min="15" max="15" width="11.28125" style="0" bestFit="1" customWidth="1"/>
    <col min="16" max="16" width="9.7109375" style="0" bestFit="1" customWidth="1"/>
  </cols>
  <sheetData>
    <row r="1" spans="3:16" s="1" customFormat="1" ht="79.5" customHeight="1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5" s="4" customFormat="1" ht="13.5" thickBot="1">
      <c r="B2" s="4" t="s">
        <v>1</v>
      </c>
      <c r="D2" s="5" t="s">
        <v>2</v>
      </c>
      <c r="E2" s="5"/>
      <c r="I2" s="6" t="s">
        <v>3</v>
      </c>
      <c r="J2" s="7">
        <v>1002</v>
      </c>
      <c r="M2" s="4" t="s">
        <v>4</v>
      </c>
      <c r="N2" s="8"/>
      <c r="O2" s="7">
        <v>2013</v>
      </c>
    </row>
    <row r="3" spans="2:14" s="1" customFormat="1" ht="12.75">
      <c r="B3" s="4"/>
      <c r="I3" s="4"/>
      <c r="J3" s="4"/>
      <c r="K3" s="4"/>
      <c r="L3" s="4"/>
      <c r="M3" s="4"/>
      <c r="N3" s="4"/>
    </row>
    <row r="4" spans="2:15" s="4" customFormat="1" ht="13.5" thickBot="1">
      <c r="B4" s="4" t="s">
        <v>5</v>
      </c>
      <c r="D4" s="9"/>
      <c r="E4" s="9"/>
      <c r="I4" s="6" t="s">
        <v>6</v>
      </c>
      <c r="J4" s="8"/>
      <c r="L4" s="10" t="s">
        <v>7</v>
      </c>
      <c r="M4" s="10"/>
      <c r="N4" s="10"/>
      <c r="O4" s="7"/>
    </row>
    <row r="5" spans="2:7" s="1" customFormat="1" ht="12.75">
      <c r="B5" s="4"/>
      <c r="C5" s="4"/>
      <c r="D5" s="4"/>
      <c r="E5" s="4"/>
      <c r="F5" s="4"/>
      <c r="G5" s="4"/>
    </row>
    <row r="6" s="1" customFormat="1" ht="13.5" thickBot="1"/>
    <row r="7" spans="2:16" ht="28.5" customHeight="1" thickBot="1">
      <c r="B7" s="11" t="s">
        <v>8</v>
      </c>
      <c r="C7" s="12"/>
      <c r="D7" s="13"/>
      <c r="E7" s="14" t="s">
        <v>9</v>
      </c>
      <c r="F7" s="15"/>
      <c r="G7" s="16"/>
      <c r="H7" s="17" t="s">
        <v>10</v>
      </c>
      <c r="I7" s="15"/>
      <c r="J7" s="18"/>
      <c r="K7" s="14" t="s">
        <v>11</v>
      </c>
      <c r="L7" s="15"/>
      <c r="M7" s="16"/>
      <c r="N7" s="17" t="s">
        <v>12</v>
      </c>
      <c r="O7" s="15"/>
      <c r="P7" s="16"/>
    </row>
    <row r="8" spans="2:16" ht="20.25" customHeight="1" thickBot="1">
      <c r="B8" s="19"/>
      <c r="C8" s="20"/>
      <c r="D8" s="21"/>
      <c r="E8" s="22" t="s">
        <v>13</v>
      </c>
      <c r="F8" s="23"/>
      <c r="G8" s="24"/>
      <c r="H8" s="25" t="s">
        <v>14</v>
      </c>
      <c r="I8" s="23"/>
      <c r="J8" s="26"/>
      <c r="K8" s="22" t="s">
        <v>15</v>
      </c>
      <c r="L8" s="23"/>
      <c r="M8" s="24"/>
      <c r="N8" s="25" t="s">
        <v>16</v>
      </c>
      <c r="O8" s="23"/>
      <c r="P8" s="24"/>
    </row>
    <row r="9" spans="2:16" ht="15.75" thickBot="1">
      <c r="B9" s="27"/>
      <c r="C9" s="28"/>
      <c r="D9" s="29"/>
      <c r="E9" s="30" t="s">
        <v>17</v>
      </c>
      <c r="F9" s="31" t="s">
        <v>18</v>
      </c>
      <c r="G9" s="32" t="s">
        <v>19</v>
      </c>
      <c r="H9" s="33" t="s">
        <v>20</v>
      </c>
      <c r="I9" s="31" t="s">
        <v>21</v>
      </c>
      <c r="J9" s="34" t="s">
        <v>22</v>
      </c>
      <c r="K9" s="30" t="s">
        <v>23</v>
      </c>
      <c r="L9" s="35" t="s">
        <v>24</v>
      </c>
      <c r="M9" s="36" t="s">
        <v>25</v>
      </c>
      <c r="N9" s="33" t="s">
        <v>26</v>
      </c>
      <c r="O9" s="31" t="s">
        <v>27</v>
      </c>
      <c r="P9" s="37" t="s">
        <v>28</v>
      </c>
    </row>
    <row r="10" spans="2:16" ht="15.75" customHeight="1" hidden="1">
      <c r="B10" s="38" t="s">
        <v>29</v>
      </c>
      <c r="C10" s="39"/>
      <c r="D10" s="40" t="s">
        <v>30</v>
      </c>
      <c r="E10" s="41"/>
      <c r="F10" s="42"/>
      <c r="G10" s="43"/>
      <c r="H10" s="44"/>
      <c r="I10" s="42"/>
      <c r="J10" s="45"/>
      <c r="K10" s="46"/>
      <c r="L10" s="47"/>
      <c r="M10" s="43"/>
      <c r="N10" s="44"/>
      <c r="O10" s="42"/>
      <c r="P10" s="43"/>
    </row>
    <row r="11" spans="2:16" ht="15.75" customHeight="1" hidden="1">
      <c r="B11" s="48"/>
      <c r="C11" s="49"/>
      <c r="D11" s="50" t="s">
        <v>31</v>
      </c>
      <c r="E11" s="51"/>
      <c r="F11" s="52"/>
      <c r="G11" s="53"/>
      <c r="H11" s="54"/>
      <c r="I11" s="52"/>
      <c r="J11" s="55"/>
      <c r="K11" s="56"/>
      <c r="L11" s="57"/>
      <c r="M11" s="53"/>
      <c r="N11" s="54"/>
      <c r="O11" s="52"/>
      <c r="P11" s="53"/>
    </row>
    <row r="12" spans="2:16" ht="15.75" customHeight="1" hidden="1">
      <c r="B12" s="58"/>
      <c r="C12" s="59"/>
      <c r="D12" s="60" t="s">
        <v>32</v>
      </c>
      <c r="E12" s="61"/>
      <c r="F12" s="62"/>
      <c r="G12" s="63"/>
      <c r="H12" s="64"/>
      <c r="I12" s="62"/>
      <c r="J12" s="65"/>
      <c r="K12" s="66"/>
      <c r="L12" s="67"/>
      <c r="M12" s="63"/>
      <c r="N12" s="64"/>
      <c r="O12" s="62"/>
      <c r="P12" s="63"/>
    </row>
    <row r="13" spans="2:16" ht="15.75" customHeight="1" hidden="1">
      <c r="B13" s="38" t="s">
        <v>33</v>
      </c>
      <c r="C13" s="39"/>
      <c r="D13" s="40" t="s">
        <v>34</v>
      </c>
      <c r="E13" s="41"/>
      <c r="F13" s="42"/>
      <c r="G13" s="43"/>
      <c r="H13" s="44"/>
      <c r="I13" s="42"/>
      <c r="J13" s="45"/>
      <c r="K13" s="46"/>
      <c r="L13" s="47"/>
      <c r="M13" s="43"/>
      <c r="N13" s="44"/>
      <c r="O13" s="42"/>
      <c r="P13" s="43"/>
    </row>
    <row r="14" spans="2:16" ht="15.75" customHeight="1" hidden="1">
      <c r="B14" s="48"/>
      <c r="C14" s="49"/>
      <c r="D14" s="50" t="s">
        <v>35</v>
      </c>
      <c r="E14" s="51"/>
      <c r="F14" s="52"/>
      <c r="G14" s="53"/>
      <c r="H14" s="54"/>
      <c r="I14" s="52"/>
      <c r="J14" s="55"/>
      <c r="K14" s="56"/>
      <c r="L14" s="57"/>
      <c r="M14" s="53"/>
      <c r="N14" s="54"/>
      <c r="O14" s="52"/>
      <c r="P14" s="53"/>
    </row>
    <row r="15" spans="2:16" ht="15.75" customHeight="1" hidden="1">
      <c r="B15" s="58"/>
      <c r="C15" s="59"/>
      <c r="D15" s="60" t="s">
        <v>36</v>
      </c>
      <c r="E15" s="61"/>
      <c r="F15" s="62"/>
      <c r="G15" s="63"/>
      <c r="H15" s="64"/>
      <c r="I15" s="62"/>
      <c r="J15" s="65"/>
      <c r="K15" s="66"/>
      <c r="L15" s="67"/>
      <c r="M15" s="63"/>
      <c r="N15" s="64"/>
      <c r="O15" s="62"/>
      <c r="P15" s="63"/>
    </row>
    <row r="16" spans="2:16" ht="15.75" customHeight="1" thickBot="1">
      <c r="B16" s="68" t="s">
        <v>37</v>
      </c>
      <c r="C16" s="69"/>
      <c r="D16" s="70"/>
      <c r="E16" s="71"/>
      <c r="F16" s="72"/>
      <c r="G16" s="73"/>
      <c r="H16" s="74"/>
      <c r="I16" s="72"/>
      <c r="J16" s="75"/>
      <c r="K16" s="76"/>
      <c r="L16" s="77"/>
      <c r="M16" s="73"/>
      <c r="N16" s="74"/>
      <c r="O16" s="72"/>
      <c r="P16" s="73"/>
    </row>
    <row r="17" spans="2:16" ht="15.75" customHeight="1">
      <c r="B17" s="78" t="s">
        <v>38</v>
      </c>
      <c r="C17" s="79" t="s">
        <v>39</v>
      </c>
      <c r="D17" s="40" t="s">
        <v>40</v>
      </c>
      <c r="E17" s="41">
        <f>'[1]RAW'!E2</f>
        <v>1724289</v>
      </c>
      <c r="F17" s="42">
        <f>'[1]RAW'!F2</f>
        <v>1695061</v>
      </c>
      <c r="G17" s="43">
        <f>'[1]RAW'!G2</f>
        <v>1673256</v>
      </c>
      <c r="H17" s="44">
        <f>'[1]RAW'!H2</f>
        <v>1646664</v>
      </c>
      <c r="I17" s="42">
        <f>'[1]RAW'!I2</f>
        <v>1624572</v>
      </c>
      <c r="J17" s="45">
        <f>'[1]RAW'!J2</f>
        <v>1602413</v>
      </c>
      <c r="K17" s="46">
        <f>'[1]RAW'!K2</f>
        <v>1580846</v>
      </c>
      <c r="L17" s="80">
        <f>'[1]RAW'!L2</f>
        <v>1559117</v>
      </c>
      <c r="M17" s="43">
        <f>'[1]RAW'!M2</f>
        <v>1538923</v>
      </c>
      <c r="N17" s="81">
        <f>'[1]RAW'!N2</f>
        <v>1515947</v>
      </c>
      <c r="O17" s="42">
        <f>'[1]RAW'!O2</f>
        <v>1494063</v>
      </c>
      <c r="P17" s="82">
        <f>'[1]RAW'!P2</f>
        <v>1474137</v>
      </c>
    </row>
    <row r="18" spans="2:16" ht="15.75" customHeight="1">
      <c r="B18" s="83"/>
      <c r="C18" s="84"/>
      <c r="D18" s="50" t="s">
        <v>41</v>
      </c>
      <c r="E18" s="51">
        <f>'[1]RAW'!E3</f>
        <v>21960</v>
      </c>
      <c r="F18" s="52">
        <f>'[1]RAW'!F3</f>
        <v>16316</v>
      </c>
      <c r="G18" s="53">
        <f>'[1]RAW'!G3</f>
        <v>16501</v>
      </c>
      <c r="H18" s="54">
        <f>'[1]RAW'!H3</f>
        <v>15328</v>
      </c>
      <c r="I18" s="52">
        <f>'[1]RAW'!I3</f>
        <v>15386</v>
      </c>
      <c r="J18" s="55">
        <f>'[1]RAW'!J3</f>
        <v>13575</v>
      </c>
      <c r="K18" s="56">
        <f>'[1]RAW'!K3</f>
        <v>14563</v>
      </c>
      <c r="L18" s="57">
        <f>'[1]RAW'!L3</f>
        <v>14573</v>
      </c>
      <c r="M18" s="53">
        <f>'[1]RAW'!M3</f>
        <v>14249</v>
      </c>
      <c r="N18" s="54">
        <f>'[1]RAW'!N3</f>
        <v>14753</v>
      </c>
      <c r="O18" s="52">
        <f>'[1]RAW'!O3</f>
        <v>13909</v>
      </c>
      <c r="P18" s="53">
        <f>'[1]RAW'!P3</f>
        <v>13951</v>
      </c>
    </row>
    <row r="19" spans="2:16" ht="15.75" customHeight="1" thickBot="1">
      <c r="B19" s="83"/>
      <c r="C19" s="85"/>
      <c r="D19" s="60" t="s">
        <v>42</v>
      </c>
      <c r="E19" s="86">
        <f aca="true" t="shared" si="0" ref="E19:P19">E18/E17*100</f>
        <v>1.2735684099359215</v>
      </c>
      <c r="F19" s="87">
        <f t="shared" si="0"/>
        <v>0.9625612293598873</v>
      </c>
      <c r="G19" s="88">
        <f t="shared" si="0"/>
        <v>0.9861611134219749</v>
      </c>
      <c r="H19" s="89">
        <f t="shared" si="0"/>
        <v>0.9308517098813116</v>
      </c>
      <c r="I19" s="90">
        <f t="shared" si="0"/>
        <v>0.9470802155890905</v>
      </c>
      <c r="J19" s="91">
        <f t="shared" si="0"/>
        <v>0.8471598770104836</v>
      </c>
      <c r="K19" s="92">
        <f t="shared" si="0"/>
        <v>0.9212156022787799</v>
      </c>
      <c r="L19" s="93">
        <f t="shared" si="0"/>
        <v>0.9346957284155071</v>
      </c>
      <c r="M19" s="94">
        <f t="shared" si="0"/>
        <v>0.9259072741131297</v>
      </c>
      <c r="N19" s="89">
        <f t="shared" si="0"/>
        <v>0.97318705733116</v>
      </c>
      <c r="O19" s="90">
        <f t="shared" si="0"/>
        <v>0.9309513721978256</v>
      </c>
      <c r="P19" s="94">
        <f t="shared" si="0"/>
        <v>0.9463842234473459</v>
      </c>
    </row>
    <row r="20" spans="2:16" ht="15.75" customHeight="1">
      <c r="B20" s="83"/>
      <c r="C20" s="79" t="s">
        <v>43</v>
      </c>
      <c r="D20" s="40" t="s">
        <v>40</v>
      </c>
      <c r="E20" s="41">
        <f>'[1]RAW'!E4</f>
        <v>77238</v>
      </c>
      <c r="F20" s="42">
        <f>'[1]RAW'!F4</f>
        <v>82394</v>
      </c>
      <c r="G20" s="43">
        <f>'[1]RAW'!G4</f>
        <v>81606</v>
      </c>
      <c r="H20" s="44">
        <f>'[1]RAW'!H4</f>
        <v>81744</v>
      </c>
      <c r="I20" s="42">
        <f>'[1]RAW'!I4</f>
        <v>80817</v>
      </c>
      <c r="J20" s="45">
        <f>'[1]RAW'!J4</f>
        <v>78895</v>
      </c>
      <c r="K20" s="46">
        <f>'[1]RAW'!K4</f>
        <v>78163</v>
      </c>
      <c r="L20" s="80">
        <f>'[1]RAW'!L4</f>
        <v>77351</v>
      </c>
      <c r="M20" s="43">
        <f>'[1]RAW'!M4</f>
        <v>76439</v>
      </c>
      <c r="N20" s="81">
        <f>'[1]RAW'!N4</f>
        <v>77625</v>
      </c>
      <c r="O20" s="42">
        <f>'[1]RAW'!O4</f>
        <v>76644</v>
      </c>
      <c r="P20" s="82">
        <f>'[1]RAW'!P4</f>
        <v>75806</v>
      </c>
    </row>
    <row r="21" spans="2:16" ht="15.75" customHeight="1">
      <c r="B21" s="83"/>
      <c r="C21" s="84"/>
      <c r="D21" s="50" t="s">
        <v>41</v>
      </c>
      <c r="E21" s="51">
        <f>'[1]RAW'!E5</f>
        <v>1561</v>
      </c>
      <c r="F21" s="52">
        <f>'[1]RAW'!F5</f>
        <v>1149</v>
      </c>
      <c r="G21" s="53">
        <f>'[1]RAW'!G5</f>
        <v>1315</v>
      </c>
      <c r="H21" s="54">
        <f>'[1]RAW'!H5</f>
        <v>1034</v>
      </c>
      <c r="I21" s="52">
        <f>'[1]RAW'!I5</f>
        <v>1149</v>
      </c>
      <c r="J21" s="55">
        <f>'[1]RAW'!J5</f>
        <v>989</v>
      </c>
      <c r="K21" s="56">
        <f>'[1]RAW'!K5</f>
        <v>1024</v>
      </c>
      <c r="L21" s="57">
        <f>'[1]RAW'!L5</f>
        <v>1111</v>
      </c>
      <c r="M21" s="53">
        <f>'[1]RAW'!M5</f>
        <v>971</v>
      </c>
      <c r="N21" s="54">
        <f>'[1]RAW'!N5</f>
        <v>1023</v>
      </c>
      <c r="O21" s="52">
        <f>'[1]RAW'!O5</f>
        <v>870</v>
      </c>
      <c r="P21" s="53">
        <f>'[1]RAW'!P5</f>
        <v>1059</v>
      </c>
    </row>
    <row r="22" spans="2:16" ht="15.75" customHeight="1" thickBot="1">
      <c r="B22" s="83"/>
      <c r="C22" s="85"/>
      <c r="D22" s="60" t="s">
        <v>42</v>
      </c>
      <c r="E22" s="86">
        <f aca="true" t="shared" si="1" ref="E22:P22">E21/E20*100</f>
        <v>2.021025919883995</v>
      </c>
      <c r="F22" s="87">
        <f t="shared" si="1"/>
        <v>1.3945190183751244</v>
      </c>
      <c r="G22" s="88">
        <f t="shared" si="1"/>
        <v>1.6114011224664853</v>
      </c>
      <c r="H22" s="89">
        <f t="shared" si="1"/>
        <v>1.2649246427872383</v>
      </c>
      <c r="I22" s="90">
        <f t="shared" si="1"/>
        <v>1.4217305764876202</v>
      </c>
      <c r="J22" s="91">
        <f t="shared" si="1"/>
        <v>1.25356486469358</v>
      </c>
      <c r="K22" s="92">
        <f t="shared" si="1"/>
        <v>1.3100827757378812</v>
      </c>
      <c r="L22" s="93">
        <f t="shared" si="1"/>
        <v>1.4363098085351191</v>
      </c>
      <c r="M22" s="94">
        <f t="shared" si="1"/>
        <v>1.270293959889585</v>
      </c>
      <c r="N22" s="89">
        <f t="shared" si="1"/>
        <v>1.3178743961352657</v>
      </c>
      <c r="O22" s="90">
        <f t="shared" si="1"/>
        <v>1.1351182088617504</v>
      </c>
      <c r="P22" s="94">
        <f t="shared" si="1"/>
        <v>1.3969870458802733</v>
      </c>
    </row>
    <row r="23" spans="2:16" ht="15.75" customHeight="1">
      <c r="B23" s="83"/>
      <c r="C23" s="79" t="s">
        <v>44</v>
      </c>
      <c r="D23" s="40" t="s">
        <v>40</v>
      </c>
      <c r="E23" s="41">
        <f>'[1]RAW'!E6</f>
        <v>32791</v>
      </c>
      <c r="F23" s="42">
        <f>'[1]RAW'!F6</f>
        <v>32526</v>
      </c>
      <c r="G23" s="43">
        <f>'[1]RAW'!G6</f>
        <v>32261</v>
      </c>
      <c r="H23" s="44">
        <f>'[1]RAW'!H6</f>
        <v>34057</v>
      </c>
      <c r="I23" s="42">
        <f>'[1]RAW'!I6</f>
        <v>33795</v>
      </c>
      <c r="J23" s="45">
        <f>'[1]RAW'!J6</f>
        <v>34350</v>
      </c>
      <c r="K23" s="46">
        <f>'[1]RAW'!K6</f>
        <v>34074</v>
      </c>
      <c r="L23" s="80">
        <f>'[1]RAW'!L6</f>
        <v>33796</v>
      </c>
      <c r="M23" s="43">
        <f>'[1]RAW'!M6</f>
        <v>33533</v>
      </c>
      <c r="N23" s="81">
        <f>'[1]RAW'!N6</f>
        <v>34190</v>
      </c>
      <c r="O23" s="42">
        <f>'[1]RAW'!O6</f>
        <v>33877</v>
      </c>
      <c r="P23" s="82">
        <f>'[1]RAW'!P6</f>
        <v>33562</v>
      </c>
    </row>
    <row r="24" spans="2:16" ht="15.75" customHeight="1">
      <c r="B24" s="83"/>
      <c r="C24" s="84"/>
      <c r="D24" s="50" t="s">
        <v>41</v>
      </c>
      <c r="E24" s="51">
        <f>'[1]RAW'!E7</f>
        <v>789</v>
      </c>
      <c r="F24" s="52">
        <f>'[1]RAW'!F7</f>
        <v>641</v>
      </c>
      <c r="G24" s="53">
        <f>'[1]RAW'!G7</f>
        <v>579</v>
      </c>
      <c r="H24" s="54">
        <f>'[1]RAW'!H7</f>
        <v>614</v>
      </c>
      <c r="I24" s="52">
        <f>'[1]RAW'!I7</f>
        <v>665</v>
      </c>
      <c r="J24" s="55">
        <f>'[1]RAW'!J7</f>
        <v>561</v>
      </c>
      <c r="K24" s="56">
        <f>'[1]RAW'!K7</f>
        <v>712</v>
      </c>
      <c r="L24" s="57">
        <f>'[1]RAW'!L7</f>
        <v>670</v>
      </c>
      <c r="M24" s="53">
        <f>'[1]RAW'!M7</f>
        <v>693</v>
      </c>
      <c r="N24" s="54">
        <f>'[1]RAW'!N7</f>
        <v>563</v>
      </c>
      <c r="O24" s="52">
        <f>'[1]RAW'!O7</f>
        <v>541</v>
      </c>
      <c r="P24" s="53">
        <f>'[1]RAW'!P7</f>
        <v>648</v>
      </c>
    </row>
    <row r="25" spans="2:16" ht="15.75" customHeight="1" thickBot="1">
      <c r="B25" s="95"/>
      <c r="C25" s="85"/>
      <c r="D25" s="60" t="s">
        <v>42</v>
      </c>
      <c r="E25" s="86">
        <f aca="true" t="shared" si="2" ref="E25:P25">E24/E23*100</f>
        <v>2.4061480284224332</v>
      </c>
      <c r="F25" s="87">
        <f t="shared" si="2"/>
        <v>1.970731107421755</v>
      </c>
      <c r="G25" s="88">
        <f t="shared" si="2"/>
        <v>1.7947366789622146</v>
      </c>
      <c r="H25" s="89">
        <f t="shared" si="2"/>
        <v>1.8028599113251313</v>
      </c>
      <c r="I25" s="90">
        <f t="shared" si="2"/>
        <v>1.9677467080929132</v>
      </c>
      <c r="J25" s="91">
        <f t="shared" si="2"/>
        <v>1.6331877729257642</v>
      </c>
      <c r="K25" s="92">
        <f t="shared" si="2"/>
        <v>2.089569759934261</v>
      </c>
      <c r="L25" s="93">
        <f t="shared" si="2"/>
        <v>1.9824831340987101</v>
      </c>
      <c r="M25" s="94">
        <f t="shared" si="2"/>
        <v>2.06662094056601</v>
      </c>
      <c r="N25" s="89">
        <f t="shared" si="2"/>
        <v>1.6466803158818366</v>
      </c>
      <c r="O25" s="90">
        <f t="shared" si="2"/>
        <v>1.5969536853912683</v>
      </c>
      <c r="P25" s="94">
        <f t="shared" si="2"/>
        <v>1.9307550205589656</v>
      </c>
    </row>
    <row r="26" spans="2:16" ht="15.75" customHeight="1">
      <c r="B26" s="96" t="s">
        <v>45</v>
      </c>
      <c r="C26" s="97"/>
      <c r="D26" s="40" t="s">
        <v>46</v>
      </c>
      <c r="E26" s="41">
        <f>'[1]RAW'!E10</f>
        <v>13065</v>
      </c>
      <c r="F26" s="42">
        <f>'[1]RAW'!F10</f>
        <v>9336</v>
      </c>
      <c r="G26" s="43">
        <f>'[1]RAW'!G10</f>
        <v>8930</v>
      </c>
      <c r="H26" s="44">
        <f>'[1]RAW'!H10</f>
        <v>7549</v>
      </c>
      <c r="I26" s="42">
        <f>'[1]RAW'!I10</f>
        <v>7461</v>
      </c>
      <c r="J26" s="45">
        <f>'[1]RAW'!J10</f>
        <v>6628</v>
      </c>
      <c r="K26" s="46">
        <f>'[1]RAW'!K10</f>
        <v>7295</v>
      </c>
      <c r="L26" s="47">
        <f>'[1]RAW'!L10</f>
        <v>7360</v>
      </c>
      <c r="M26" s="43">
        <f>'[1]RAW'!M10</f>
        <v>7363</v>
      </c>
      <c r="N26" s="46">
        <f>'[1]RAW'!N10</f>
        <v>8251</v>
      </c>
      <c r="O26" s="44">
        <f>'[1]RAW'!O10</f>
        <v>7980</v>
      </c>
      <c r="P26" s="43">
        <f>'[1]RAW'!P10</f>
        <v>8274</v>
      </c>
    </row>
    <row r="27" spans="2:16" s="107" customFormat="1" ht="15.75" customHeight="1">
      <c r="B27" s="98"/>
      <c r="C27" s="99"/>
      <c r="D27" s="100" t="s">
        <v>47</v>
      </c>
      <c r="E27" s="101">
        <f>'[1]RAW'!E12</f>
        <v>8546</v>
      </c>
      <c r="F27" s="102">
        <f>'[1]RAW'!F12</f>
        <v>6478</v>
      </c>
      <c r="G27" s="103">
        <f>'[1]RAW'!G12</f>
        <v>6655</v>
      </c>
      <c r="H27" s="104">
        <f>'[1]RAW'!H12</f>
        <v>5815</v>
      </c>
      <c r="I27" s="102">
        <f>'[1]RAW'!I12</f>
        <v>5658</v>
      </c>
      <c r="J27" s="105">
        <f>'[1]RAW'!J12</f>
        <v>5359</v>
      </c>
      <c r="K27" s="106">
        <f>'[1]RAW'!K12</f>
        <v>5359</v>
      </c>
      <c r="L27" s="102">
        <f>'[1]RAW'!L12</f>
        <v>5167</v>
      </c>
      <c r="M27" s="103">
        <f>'[1]RAW'!M12</f>
        <v>4393</v>
      </c>
      <c r="N27" s="106">
        <f>'[1]RAW'!N12</f>
        <v>6251</v>
      </c>
      <c r="O27" s="104">
        <f>'[1]RAW'!O12</f>
        <v>5123</v>
      </c>
      <c r="P27" s="103">
        <f>'[1]RAW'!P12</f>
        <v>4746</v>
      </c>
    </row>
    <row r="28" spans="2:16" ht="15.75" customHeight="1">
      <c r="B28" s="98"/>
      <c r="C28" s="99"/>
      <c r="D28" s="50" t="s">
        <v>48</v>
      </c>
      <c r="E28" s="108">
        <f aca="true" t="shared" si="3" ref="E28:P28">E27/E26*100</f>
        <v>65.41140451588213</v>
      </c>
      <c r="F28" s="109">
        <f t="shared" si="3"/>
        <v>69.38731790916881</v>
      </c>
      <c r="G28" s="110">
        <f t="shared" si="3"/>
        <v>74.52407614781636</v>
      </c>
      <c r="H28" s="111">
        <f t="shared" si="3"/>
        <v>77.03007020797456</v>
      </c>
      <c r="I28" s="112">
        <f t="shared" si="3"/>
        <v>75.83433856051468</v>
      </c>
      <c r="J28" s="113">
        <f t="shared" si="3"/>
        <v>80.85395292697648</v>
      </c>
      <c r="K28" s="114">
        <f t="shared" si="3"/>
        <v>73.46127484578479</v>
      </c>
      <c r="L28" s="115">
        <f t="shared" si="3"/>
        <v>70.20380434782608</v>
      </c>
      <c r="M28" s="116">
        <f t="shared" si="3"/>
        <v>59.6631807687084</v>
      </c>
      <c r="N28" s="114">
        <f t="shared" si="3"/>
        <v>75.76051387710581</v>
      </c>
      <c r="O28" s="111">
        <f t="shared" si="3"/>
        <v>64.19799498746868</v>
      </c>
      <c r="P28" s="116">
        <f t="shared" si="3"/>
        <v>57.360406091370564</v>
      </c>
    </row>
    <row r="29" spans="2:16" s="107" customFormat="1" ht="15.75" customHeight="1">
      <c r="B29" s="98"/>
      <c r="C29" s="99"/>
      <c r="D29" s="100" t="s">
        <v>49</v>
      </c>
      <c r="E29" s="117">
        <f>'[1]RAW'!E11/1440</f>
        <v>14650.888194444444</v>
      </c>
      <c r="F29" s="118">
        <f>'[1]RAW'!F11/1440</f>
        <v>9986.455555555556</v>
      </c>
      <c r="G29" s="119">
        <f>'[1]RAW'!G11/1440</f>
        <v>7146.35</v>
      </c>
      <c r="H29" s="120">
        <f>'[1]RAW'!H11/1440</f>
        <v>5734.409722222223</v>
      </c>
      <c r="I29" s="121">
        <f>'[1]RAW'!I11/1440</f>
        <v>5872.449305555556</v>
      </c>
      <c r="J29" s="122">
        <f>'[1]RAW'!J11/1440</f>
        <v>4448.346527777778</v>
      </c>
      <c r="K29" s="123">
        <f>'[1]RAW'!K11/1440</f>
        <v>5975.759027777778</v>
      </c>
      <c r="L29" s="121">
        <f>'[1]RAW'!L11/1440</f>
        <v>6631.863194444444</v>
      </c>
      <c r="M29" s="124">
        <f>'[1]RAW'!M11/1440</f>
        <v>9421.93888888889</v>
      </c>
      <c r="N29" s="123">
        <f>'[1]RAW'!N11/1440</f>
        <v>7028.844444444445</v>
      </c>
      <c r="O29" s="120">
        <f>'[1]RAW'!O11/1440</f>
        <v>8214.604861111111</v>
      </c>
      <c r="P29" s="124">
        <f>'[1]RAW'!P11/1440</f>
        <v>12084.021527777777</v>
      </c>
    </row>
    <row r="30" spans="2:16" s="107" customFormat="1" ht="15.75" customHeight="1">
      <c r="B30" s="125"/>
      <c r="C30" s="126"/>
      <c r="D30" s="100" t="s">
        <v>50</v>
      </c>
      <c r="E30" s="117">
        <f aca="true" t="shared" si="4" ref="E30:P30">E29/E26</f>
        <v>1.1213844771867159</v>
      </c>
      <c r="F30" s="118">
        <f t="shared" si="4"/>
        <v>1.0696717604493955</v>
      </c>
      <c r="G30" s="119">
        <f t="shared" si="4"/>
        <v>0.8002631578947369</v>
      </c>
      <c r="H30" s="120">
        <f t="shared" si="4"/>
        <v>0.7596250791127597</v>
      </c>
      <c r="I30" s="121">
        <f t="shared" si="4"/>
        <v>0.7870860884004229</v>
      </c>
      <c r="J30" s="122">
        <f t="shared" si="4"/>
        <v>0.6711446179507812</v>
      </c>
      <c r="K30" s="123">
        <f t="shared" si="4"/>
        <v>0.8191581943492499</v>
      </c>
      <c r="L30" s="121">
        <f t="shared" si="4"/>
        <v>0.9010683688103864</v>
      </c>
      <c r="M30" s="124">
        <f t="shared" si="4"/>
        <v>1.2796331507386784</v>
      </c>
      <c r="N30" s="123">
        <f t="shared" si="4"/>
        <v>0.8518778868554654</v>
      </c>
      <c r="O30" s="120">
        <f t="shared" si="4"/>
        <v>1.0293991054023948</v>
      </c>
      <c r="P30" s="124">
        <f t="shared" si="4"/>
        <v>1.4604812095452957</v>
      </c>
    </row>
    <row r="31" ht="15.75" thickBot="1"/>
    <row r="32" spans="2:16" ht="28.5" customHeight="1" thickBot="1">
      <c r="B32" s="11" t="s">
        <v>51</v>
      </c>
      <c r="C32" s="12"/>
      <c r="D32" s="13"/>
      <c r="E32" s="127" t="s">
        <v>12</v>
      </c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9"/>
    </row>
    <row r="33" spans="2:16" ht="16.5" customHeight="1" thickBot="1">
      <c r="B33" s="19"/>
      <c r="C33" s="20"/>
      <c r="D33" s="21"/>
      <c r="E33" s="130" t="s">
        <v>13</v>
      </c>
      <c r="F33" s="131"/>
      <c r="G33" s="132"/>
      <c r="H33" s="130" t="s">
        <v>14</v>
      </c>
      <c r="I33" s="131"/>
      <c r="J33" s="132"/>
      <c r="K33" s="130" t="s">
        <v>15</v>
      </c>
      <c r="L33" s="131"/>
      <c r="M33" s="132"/>
      <c r="N33" s="130" t="s">
        <v>16</v>
      </c>
      <c r="O33" s="131"/>
      <c r="P33" s="132"/>
    </row>
    <row r="34" spans="2:16" ht="16.5" customHeight="1">
      <c r="B34" s="133" t="s">
        <v>52</v>
      </c>
      <c r="C34" s="134"/>
      <c r="D34" s="135" t="s">
        <v>53</v>
      </c>
      <c r="E34" s="136"/>
      <c r="F34" s="137">
        <v>1551640</v>
      </c>
      <c r="G34" s="138"/>
      <c r="H34" s="136"/>
      <c r="I34" s="137">
        <v>1439539</v>
      </c>
      <c r="J34" s="138"/>
      <c r="K34" s="136"/>
      <c r="L34" s="137">
        <v>1565473</v>
      </c>
      <c r="M34" s="138"/>
      <c r="N34" s="136"/>
      <c r="O34" s="137">
        <v>1549358</v>
      </c>
      <c r="P34" s="138"/>
    </row>
    <row r="35" spans="2:16" ht="16.5" customHeight="1">
      <c r="B35" s="139"/>
      <c r="C35" s="140"/>
      <c r="D35" s="141" t="s">
        <v>54</v>
      </c>
      <c r="E35" s="142"/>
      <c r="F35" s="143">
        <v>128733821.4</v>
      </c>
      <c r="G35" s="144"/>
      <c r="H35" s="142"/>
      <c r="I35" s="143">
        <v>97090183</v>
      </c>
      <c r="J35" s="144"/>
      <c r="K35" s="142"/>
      <c r="L35" s="143">
        <v>204419520</v>
      </c>
      <c r="M35" s="144"/>
      <c r="N35" s="142"/>
      <c r="O35" s="143">
        <v>103711950.69999999</v>
      </c>
      <c r="P35" s="144"/>
    </row>
    <row r="36" spans="2:16" ht="16.5" customHeight="1" thickBot="1">
      <c r="B36" s="145"/>
      <c r="C36" s="146"/>
      <c r="D36" s="147" t="s">
        <v>55</v>
      </c>
      <c r="E36" s="148"/>
      <c r="F36" s="149">
        <v>69.5231496996726</v>
      </c>
      <c r="G36" s="150"/>
      <c r="H36" s="148"/>
      <c r="I36" s="149">
        <v>73.79133180830809</v>
      </c>
      <c r="J36" s="150"/>
      <c r="K36" s="148"/>
      <c r="L36" s="149">
        <v>57.51309668068373</v>
      </c>
      <c r="M36" s="150"/>
      <c r="N36" s="148"/>
      <c r="O36" s="149">
        <v>73.6257211051287</v>
      </c>
      <c r="P36" s="150"/>
    </row>
    <row r="37" ht="15">
      <c r="P37" s="151"/>
    </row>
  </sheetData>
  <sheetProtection/>
  <mergeCells count="26">
    <mergeCell ref="B34:C36"/>
    <mergeCell ref="B26:C30"/>
    <mergeCell ref="B32:D33"/>
    <mergeCell ref="E32:P32"/>
    <mergeCell ref="E33:G33"/>
    <mergeCell ref="H33:J33"/>
    <mergeCell ref="K33:M33"/>
    <mergeCell ref="N33:P33"/>
    <mergeCell ref="N8:P8"/>
    <mergeCell ref="B10:C12"/>
    <mergeCell ref="B13:C15"/>
    <mergeCell ref="B16:C16"/>
    <mergeCell ref="B17:B25"/>
    <mergeCell ref="C17:C19"/>
    <mergeCell ref="C20:C22"/>
    <mergeCell ref="C23:C25"/>
    <mergeCell ref="C1:P1"/>
    <mergeCell ref="D2:E2"/>
    <mergeCell ref="B7:D9"/>
    <mergeCell ref="E7:G7"/>
    <mergeCell ref="H7:J7"/>
    <mergeCell ref="K7:M7"/>
    <mergeCell ref="N7:P7"/>
    <mergeCell ref="E8:G8"/>
    <mergeCell ref="H8:J8"/>
    <mergeCell ref="K8:M8"/>
  </mergeCells>
  <conditionalFormatting sqref="F36 I36 L36 O36:P36">
    <cfRule type="cellIs" priority="1" dxfId="20" operator="greaterThanOrEqual" stopIfTrue="1">
      <formula>80</formula>
    </cfRule>
    <cfRule type="cellIs" priority="2" dxfId="21" operator="lessThan" stopIfTrue="1">
      <formula>80</formula>
    </cfRule>
  </conditionalFormatting>
  <conditionalFormatting sqref="E28:P28">
    <cfRule type="cellIs" priority="3" dxfId="20" operator="greaterThanOrEqual" stopIfTrue="1">
      <formula>90</formula>
    </cfRule>
    <cfRule type="cellIs" priority="4" dxfId="21" operator="lessThan" stopIfTrue="1">
      <formula>90</formula>
    </cfRule>
  </conditionalFormatting>
  <conditionalFormatting sqref="E19:P19">
    <cfRule type="cellIs" priority="5" dxfId="20" operator="lessThanOrEqual" stopIfTrue="1">
      <formula>6</formula>
    </cfRule>
    <cfRule type="cellIs" priority="6" dxfId="21" operator="greaterThan" stopIfTrue="1">
      <formula>6</formula>
    </cfRule>
  </conditionalFormatting>
  <conditionalFormatting sqref="E22:P22">
    <cfRule type="cellIs" priority="7" dxfId="20" operator="lessThanOrEqual" stopIfTrue="1">
      <formula>8</formula>
    </cfRule>
    <cfRule type="cellIs" priority="8" dxfId="21" operator="greaterThan" stopIfTrue="1">
      <formula>8</formula>
    </cfRule>
  </conditionalFormatting>
  <conditionalFormatting sqref="E25:P25">
    <cfRule type="cellIs" priority="9" dxfId="20" operator="lessThanOrEqual" stopIfTrue="1">
      <formula>10</formula>
    </cfRule>
    <cfRule type="cellIs" priority="10" dxfId="21" operator="greaterThan" stopIfTrue="1">
      <formula>10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Rubenstein, Gregory</dc:creator>
  <cp:keywords/>
  <dc:description/>
  <cp:lastModifiedBy>Rubenstein, Gregory</cp:lastModifiedBy>
  <dcterms:created xsi:type="dcterms:W3CDTF">2014-03-03T16:36:13Z</dcterms:created>
  <dcterms:modified xsi:type="dcterms:W3CDTF">2014-03-03T16:37:24Z</dcterms:modified>
  <cp:category/>
  <cp:version/>
  <cp:contentType/>
  <cp:contentStatus/>
</cp:coreProperties>
</file>