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<sst xmlns="http://schemas.openxmlformats.org/spreadsheetml/2006/main" count="168" uniqueCount="72">
  <si>
    <t>California Public Utilities Commission
Service Quality Standards Reporting
General Order No. 133-C</t>
  </si>
  <si>
    <t xml:space="preserve">   Company Name: </t>
  </si>
  <si>
    <t>Citizens Telecommunications of California, Inc</t>
  </si>
  <si>
    <t>U#:</t>
  </si>
  <si>
    <t>U-1024-C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</si>
  <si>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</si>
  <si>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</si>
  <si>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</si>
  <si>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</si>
  <si>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</si>
  <si>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</si>
  <si>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</si>
  <si>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</si>
  <si>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</si>
  <si>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</si>
  <si>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</si>
  <si>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</si>
  <si>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</si>
  <si>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</si>
  <si>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</si>
  <si>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</si>
  <si>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</si>
  <si>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</si>
  <si>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</si>
  <si>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</si>
  <si>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</si>
  <si>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</si>
  <si>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</si>
  <si>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</si>
  <si>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</si>
  <si>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</si>
  <si>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</si>
  <si>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</si>
  <si>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</si>
  <si>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</si>
  <si>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</si>
  <si>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</si>
  <si>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</si>
  <si>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</si>
  <si>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</si>
  <si>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</si>
  <si>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</si>
  <si>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</si>
  <si>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t xml:space="preserve"> </t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</si>
  <si>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</si>
  <si>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</si>
  <si>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</si>
  <si>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</si>
  <si>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</si>
  <si>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</si>
  <si>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</si>
  <si>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</si>
  <si>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</si>
  <si>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17374:41</t>
  </si>
  <si>
    <t xml:space="preserve"> 8684:08</t>
  </si>
  <si>
    <t xml:space="preserve"> 8712:37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</si>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</sst>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2" fontId="19" fillId="33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33" borderId="19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4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3" fontId="19" fillId="33" borderId="24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24" xfId="0" applyFont="1" applyFill="1" applyBorder="1" applyAlignment="1">
      <alignment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1" fontId="19" fillId="33" borderId="24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9" fillId="0" borderId="25" xfId="0" applyFont="1" applyBorder="1" applyAlignment="1">
      <alignment/>
    </xf>
    <xf numFmtId="10" fontId="46" fillId="33" borderId="24" xfId="0" applyNumberFormat="1" applyFont="1" applyFill="1" applyBorder="1" applyAlignment="1">
      <alignment/>
    </xf>
    <xf numFmtId="10" fontId="47" fillId="33" borderId="24" xfId="0" applyNumberFormat="1" applyFont="1" applyFill="1" applyBorder="1" applyAlignment="1">
      <alignment/>
    </xf>
    <xf numFmtId="10" fontId="48" fillId="0" borderId="24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 horizontal="right"/>
    </xf>
    <xf numFmtId="3" fontId="19" fillId="0" borderId="24" xfId="0" applyNumberFormat="1" applyFont="1" applyFill="1" applyBorder="1" applyAlignment="1">
      <alignment horizontal="right"/>
    </xf>
    <xf numFmtId="20" fontId="19" fillId="33" borderId="24" xfId="0" applyNumberFormat="1" applyFont="1" applyFill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8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sandra.guinness@ftr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C1" sqref="C1:P1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7">
        <v>2013</v>
      </c>
    </row>
    <row r="3" spans="2:14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6</v>
      </c>
      <c r="D4" s="9"/>
      <c r="E4" s="9"/>
      <c r="I4" s="6" t="s">
        <v>7</v>
      </c>
      <c r="J4" s="8"/>
      <c r="L4" s="10" t="s">
        <v>8</v>
      </c>
      <c r="M4" s="10"/>
      <c r="N4" s="10"/>
      <c r="O4" s="7"/>
    </row>
    <row r="5" spans="2:5" ht="12.75">
      <c r="B5" s="4"/>
      <c r="C5" s="4"/>
      <c r="D5" s="4"/>
      <c r="E5" s="4"/>
    </row>
    <row r="7" spans="2:16" ht="12.75" customHeight="1">
      <c r="B7" s="11" t="s">
        <v>9</v>
      </c>
      <c r="C7" s="12"/>
      <c r="D7" s="13"/>
      <c r="E7" s="14" t="s">
        <v>10</v>
      </c>
      <c r="F7" s="15"/>
      <c r="G7" s="15"/>
      <c r="H7" s="16" t="s">
        <v>11</v>
      </c>
      <c r="I7" s="17"/>
      <c r="J7" s="18"/>
      <c r="K7" s="19" t="s">
        <v>12</v>
      </c>
      <c r="L7" s="15"/>
      <c r="M7" s="15"/>
      <c r="N7" s="16" t="s">
        <v>13</v>
      </c>
      <c r="O7" s="17"/>
      <c r="P7" s="18"/>
    </row>
    <row r="8" spans="2:16" ht="12.75" customHeight="1">
      <c r="B8" s="20"/>
      <c r="C8" s="21"/>
      <c r="D8" s="22"/>
      <c r="E8" s="23"/>
      <c r="F8" s="24"/>
      <c r="G8" s="24"/>
      <c r="H8" s="25"/>
      <c r="I8" s="26"/>
      <c r="J8" s="27"/>
      <c r="K8" s="24"/>
      <c r="L8" s="24"/>
      <c r="M8" s="24"/>
      <c r="N8" s="25"/>
      <c r="O8" s="26"/>
      <c r="P8" s="27"/>
    </row>
    <row r="9" spans="2:16" ht="12.75" customHeight="1">
      <c r="B9" s="20"/>
      <c r="C9" s="21"/>
      <c r="D9" s="22"/>
      <c r="E9" s="28" t="s">
        <v>14</v>
      </c>
      <c r="F9" s="29"/>
      <c r="G9" s="30"/>
      <c r="H9" s="31" t="s">
        <v>15</v>
      </c>
      <c r="I9" s="32"/>
      <c r="J9" s="33"/>
      <c r="K9" s="28" t="s">
        <v>16</v>
      </c>
      <c r="L9" s="29"/>
      <c r="M9" s="30"/>
      <c r="N9" s="31" t="s">
        <v>17</v>
      </c>
      <c r="O9" s="32"/>
      <c r="P9" s="33"/>
    </row>
    <row r="10" spans="2:16" s="34" customFormat="1" ht="12.75" customHeight="1">
      <c r="B10" s="35"/>
      <c r="C10" s="36"/>
      <c r="D10" s="37"/>
      <c r="E10" s="38" t="s">
        <v>18</v>
      </c>
      <c r="F10" s="38" t="s">
        <v>19</v>
      </c>
      <c r="G10" s="39" t="s">
        <v>20</v>
      </c>
      <c r="H10" s="40" t="s">
        <v>21</v>
      </c>
      <c r="I10" s="41" t="s">
        <v>22</v>
      </c>
      <c r="J10" s="40" t="s">
        <v>23</v>
      </c>
      <c r="K10" s="39" t="s">
        <v>24</v>
      </c>
      <c r="L10" s="38" t="s">
        <v>25</v>
      </c>
      <c r="M10" s="39" t="s">
        <v>26</v>
      </c>
      <c r="N10" s="40" t="s">
        <v>27</v>
      </c>
      <c r="O10" s="41" t="s">
        <v>28</v>
      </c>
      <c r="P10" s="40" t="s">
        <v>29</v>
      </c>
    </row>
    <row r="11" spans="2:16" ht="12.75" customHeight="1" hidden="1">
      <c r="B11" s="42" t="s">
        <v>30</v>
      </c>
      <c r="C11" s="13"/>
      <c r="D11" s="43" t="s">
        <v>31</v>
      </c>
      <c r="E11" s="44">
        <f>+'[1]2012'!$C$10-'[1]2012'!$F$7</f>
        <v>5786</v>
      </c>
      <c r="F11" s="44">
        <f>+'[1]2012'!$C$20-'[1]2012'!$F$17</f>
        <v>7950</v>
      </c>
      <c r="G11" s="44">
        <f>+'[1]2012'!$C$30-'[1]2012'!$F$26</f>
        <v>5889</v>
      </c>
      <c r="H11" s="45">
        <f>+'[1]2012'!$C$40-'[1]2012'!$F$36</f>
        <v>4677</v>
      </c>
      <c r="I11" s="45">
        <f>+'[1]2012'!$C$49-'[1]2012'!$F$45</f>
        <v>4504</v>
      </c>
      <c r="J11" s="45">
        <f>+'[1]2012'!$C$58-'[1]2012'!$F$54</f>
        <v>4778</v>
      </c>
      <c r="K11" s="44">
        <f>+'[1]2012'!$C$67-'[1]2012'!$F$63</f>
        <v>4677</v>
      </c>
      <c r="L11" s="44">
        <f>+'[1]2012'!$C$76-'[1]2012'!$F$72</f>
        <v>22926</v>
      </c>
      <c r="M11" s="44">
        <f>+'[1]2012'!$C$85-'[1]2012'!$F$81</f>
        <v>5585</v>
      </c>
      <c r="N11" s="45">
        <f>+'[1]2012'!$C$94-'[1]2012'!$F$90</f>
        <v>6121</v>
      </c>
      <c r="O11" s="45">
        <f>+'[1]2012'!$C$103-'[1]2012'!$F$99</f>
        <v>4152</v>
      </c>
      <c r="P11" s="45">
        <f>+'[1]2012'!$C$112-'[1]2012'!$F$108</f>
        <v>11410</v>
      </c>
    </row>
    <row r="12" spans="2:16" ht="12.75" hidden="1">
      <c r="B12" s="20"/>
      <c r="C12" s="22"/>
      <c r="D12" s="46" t="s">
        <v>32</v>
      </c>
      <c r="E12" s="44">
        <f>+'[1]2012'!$B$10-'[1]2012'!$E$7</f>
        <v>1772</v>
      </c>
      <c r="F12" s="44">
        <f>+'[1]2012'!$B$20-'[1]2012'!$E$17</f>
        <v>2039</v>
      </c>
      <c r="G12" s="44">
        <f>+'[1]2012'!$B$30-'[1]2012'!$E$26</f>
        <v>1944</v>
      </c>
      <c r="H12" s="45">
        <f>+'[1]2012'!$B$40-'[1]2012'!$E$36</f>
        <v>1747</v>
      </c>
      <c r="I12" s="45">
        <f>+'[1]2012'!$B$49-'[1]2012'!$E$45</f>
        <v>1820</v>
      </c>
      <c r="J12" s="45">
        <f>+'[1]2012'!$B$58-'[1]2012'!$E$54</f>
        <v>1684</v>
      </c>
      <c r="K12" s="44">
        <f>+'[1]2012'!$B$67-'[1]2012'!$E$63</f>
        <v>1660</v>
      </c>
      <c r="L12" s="44">
        <f>+'[1]2012'!$B$76-'[1]2012'!$E$72</f>
        <v>3180</v>
      </c>
      <c r="M12" s="44">
        <f>+'[1]2012'!$B$85-'[1]2012'!$E$81</f>
        <v>2026</v>
      </c>
      <c r="N12" s="45">
        <f>+'[1]2012'!$B$94-'[1]2012'!$E$90</f>
        <v>2243</v>
      </c>
      <c r="O12" s="45">
        <f>+'[1]2012'!$B$103-'[1]2012'!$E$99</f>
        <v>1879</v>
      </c>
      <c r="P12" s="45">
        <f>+'[1]2012'!$B$112-'[1]2012'!$E$108</f>
        <v>2091</v>
      </c>
    </row>
    <row r="13" spans="2:16" ht="12.75" hidden="1">
      <c r="B13" s="35"/>
      <c r="C13" s="37"/>
      <c r="D13" s="43" t="s">
        <v>33</v>
      </c>
      <c r="E13" s="47">
        <f aca="true" t="shared" si="0" ref="E13:P13">+E11/E12</f>
        <v>3.265237020316027</v>
      </c>
      <c r="F13" s="47">
        <f t="shared" si="0"/>
        <v>3.898970083374203</v>
      </c>
      <c r="G13" s="47">
        <f t="shared" si="0"/>
        <v>3.029320987654321</v>
      </c>
      <c r="H13" s="48">
        <f t="shared" si="0"/>
        <v>2.6771608471665713</v>
      </c>
      <c r="I13" s="48">
        <f t="shared" si="0"/>
        <v>2.474725274725275</v>
      </c>
      <c r="J13" s="48">
        <f t="shared" si="0"/>
        <v>2.83729216152019</v>
      </c>
      <c r="K13" s="47">
        <f t="shared" si="0"/>
        <v>2.817469879518072</v>
      </c>
      <c r="L13" s="47">
        <f t="shared" si="0"/>
        <v>7.209433962264151</v>
      </c>
      <c r="M13" s="47">
        <f t="shared" si="0"/>
        <v>2.756663376110563</v>
      </c>
      <c r="N13" s="48">
        <f t="shared" si="0"/>
        <v>2.7289344627730716</v>
      </c>
      <c r="O13" s="48">
        <f t="shared" si="0"/>
        <v>2.209686003193188</v>
      </c>
      <c r="P13" s="48">
        <f t="shared" si="0"/>
        <v>5.456719273075084</v>
      </c>
    </row>
    <row r="14" spans="2:16" ht="12.75" customHeight="1" hidden="1">
      <c r="B14" s="42" t="s">
        <v>34</v>
      </c>
      <c r="C14" s="13"/>
      <c r="D14" s="49" t="s">
        <v>35</v>
      </c>
      <c r="E14" s="44">
        <f aca="true" t="shared" si="1" ref="E14:P14">+E12</f>
        <v>1772</v>
      </c>
      <c r="F14" s="44">
        <f t="shared" si="1"/>
        <v>2039</v>
      </c>
      <c r="G14" s="44">
        <f t="shared" si="1"/>
        <v>1944</v>
      </c>
      <c r="H14" s="50">
        <f t="shared" si="1"/>
        <v>1747</v>
      </c>
      <c r="I14" s="50">
        <f t="shared" si="1"/>
        <v>1820</v>
      </c>
      <c r="J14" s="50">
        <f t="shared" si="1"/>
        <v>1684</v>
      </c>
      <c r="K14" s="44">
        <f t="shared" si="1"/>
        <v>1660</v>
      </c>
      <c r="L14" s="44">
        <f t="shared" si="1"/>
        <v>3180</v>
      </c>
      <c r="M14" s="44">
        <f t="shared" si="1"/>
        <v>2026</v>
      </c>
      <c r="N14" s="45">
        <f t="shared" si="1"/>
        <v>2243</v>
      </c>
      <c r="O14" s="45">
        <f t="shared" si="1"/>
        <v>1879</v>
      </c>
      <c r="P14" s="45">
        <f t="shared" si="1"/>
        <v>2091</v>
      </c>
    </row>
    <row r="15" spans="2:16" ht="15" customHeight="1" hidden="1">
      <c r="B15" s="20"/>
      <c r="C15" s="22"/>
      <c r="D15" s="51" t="s">
        <v>36</v>
      </c>
      <c r="E15" s="44">
        <f aca="true" t="shared" si="2" ref="E15:M15">+E14-E16</f>
        <v>1697</v>
      </c>
      <c r="F15" s="44">
        <f t="shared" si="2"/>
        <v>1940</v>
      </c>
      <c r="G15" s="44">
        <f t="shared" si="2"/>
        <v>1883</v>
      </c>
      <c r="H15" s="50">
        <f t="shared" si="2"/>
        <v>1692</v>
      </c>
      <c r="I15" s="50">
        <f t="shared" si="2"/>
        <v>1742</v>
      </c>
      <c r="J15" s="50">
        <f t="shared" si="2"/>
        <v>1600</v>
      </c>
      <c r="K15" s="44">
        <f t="shared" si="2"/>
        <v>1576</v>
      </c>
      <c r="L15" s="44">
        <f t="shared" si="2"/>
        <v>2067</v>
      </c>
      <c r="M15" s="44">
        <f t="shared" si="2"/>
        <v>1881</v>
      </c>
      <c r="N15" s="50">
        <f>+N14-N16</f>
        <v>2098</v>
      </c>
      <c r="O15" s="50">
        <f>+O14-O16</f>
        <v>1784</v>
      </c>
      <c r="P15" s="50">
        <f>+P14-P16</f>
        <v>1854</v>
      </c>
    </row>
    <row r="16" spans="2:16" ht="13.5" customHeight="1" hidden="1">
      <c r="B16" s="20"/>
      <c r="C16" s="22"/>
      <c r="D16" s="51" t="s">
        <v>37</v>
      </c>
      <c r="E16" s="52">
        <f>103-28</f>
        <v>75</v>
      </c>
      <c r="F16" s="52">
        <f>117-18</f>
        <v>99</v>
      </c>
      <c r="G16" s="52">
        <v>61</v>
      </c>
      <c r="H16" s="53">
        <v>55</v>
      </c>
      <c r="I16" s="53">
        <v>78</v>
      </c>
      <c r="J16" s="53">
        <v>84</v>
      </c>
      <c r="K16" s="52">
        <v>84</v>
      </c>
      <c r="L16" s="44">
        <v>1113</v>
      </c>
      <c r="M16" s="52">
        <v>145</v>
      </c>
      <c r="N16" s="53">
        <v>145</v>
      </c>
      <c r="O16" s="53">
        <v>95</v>
      </c>
      <c r="P16" s="53">
        <v>237</v>
      </c>
    </row>
    <row r="17" spans="2:16" ht="12.75" hidden="1">
      <c r="B17" s="35"/>
      <c r="C17" s="37"/>
      <c r="D17" s="43" t="s">
        <v>38</v>
      </c>
      <c r="E17" s="54">
        <f aca="true" t="shared" si="3" ref="E17:M17">+E15/E14</f>
        <v>0.9576749435665914</v>
      </c>
      <c r="F17" s="54">
        <f t="shared" si="3"/>
        <v>0.9514467876410004</v>
      </c>
      <c r="G17" s="54">
        <f t="shared" si="3"/>
        <v>0.9686213991769548</v>
      </c>
      <c r="H17" s="55">
        <f t="shared" si="3"/>
        <v>0.9685174585002863</v>
      </c>
      <c r="I17" s="55">
        <f t="shared" si="3"/>
        <v>0.9571428571428572</v>
      </c>
      <c r="J17" s="55">
        <f t="shared" si="3"/>
        <v>0.9501187648456056</v>
      </c>
      <c r="K17" s="54">
        <f t="shared" si="3"/>
        <v>0.9493975903614458</v>
      </c>
      <c r="L17" s="54">
        <f t="shared" si="3"/>
        <v>0.65</v>
      </c>
      <c r="M17" s="54">
        <f t="shared" si="3"/>
        <v>0.9284304047384008</v>
      </c>
      <c r="N17" s="56">
        <f>+N15/N14</f>
        <v>0.9353544360231832</v>
      </c>
      <c r="O17" s="56">
        <f>+O15/O14</f>
        <v>0.9494411921234699</v>
      </c>
      <c r="P17" s="56">
        <f>+P15/P14</f>
        <v>0.8866571018651362</v>
      </c>
    </row>
    <row r="18" spans="2:16" ht="12.75">
      <c r="B18" s="57" t="s">
        <v>39</v>
      </c>
      <c r="C18" s="58"/>
      <c r="D18" s="46"/>
      <c r="E18" s="59"/>
      <c r="F18" s="60"/>
      <c r="G18" s="60"/>
      <c r="H18" s="46"/>
      <c r="I18" s="46"/>
      <c r="J18" s="46"/>
      <c r="K18" s="60"/>
      <c r="L18" s="60"/>
      <c r="M18" s="60"/>
      <c r="N18" s="46"/>
      <c r="O18" s="46"/>
      <c r="P18" s="46"/>
    </row>
    <row r="19" spans="2:16" ht="12.75">
      <c r="B19" s="61" t="s">
        <v>40</v>
      </c>
      <c r="C19" s="62" t="s">
        <v>41</v>
      </c>
      <c r="D19" s="49" t="s">
        <v>42</v>
      </c>
      <c r="E19" s="63">
        <v>46167</v>
      </c>
      <c r="F19" s="63">
        <v>45817</v>
      </c>
      <c r="G19" s="63">
        <v>45439</v>
      </c>
      <c r="H19" s="64" t="s">
        <v>43</v>
      </c>
      <c r="I19" s="64" t="s">
        <v>43</v>
      </c>
      <c r="J19" s="64" t="s">
        <v>43</v>
      </c>
      <c r="K19" s="60"/>
      <c r="L19" s="60"/>
      <c r="M19" s="60"/>
      <c r="N19" s="64" t="s">
        <v>43</v>
      </c>
      <c r="O19" s="64" t="s">
        <v>43</v>
      </c>
      <c r="P19" s="64" t="s">
        <v>43</v>
      </c>
    </row>
    <row r="20" spans="2:16" ht="12.75">
      <c r="B20" s="65"/>
      <c r="C20" s="66"/>
      <c r="D20" s="46" t="s">
        <v>44</v>
      </c>
      <c r="E20" s="60">
        <v>386</v>
      </c>
      <c r="F20" s="60">
        <v>268</v>
      </c>
      <c r="G20" s="60">
        <v>291</v>
      </c>
      <c r="H20" s="67" t="s">
        <v>43</v>
      </c>
      <c r="I20" s="67" t="s">
        <v>43</v>
      </c>
      <c r="J20" s="67" t="s">
        <v>43</v>
      </c>
      <c r="K20" s="60"/>
      <c r="L20" s="60"/>
      <c r="M20" s="60"/>
      <c r="N20" s="67" t="s">
        <v>43</v>
      </c>
      <c r="O20" s="67" t="s">
        <v>43</v>
      </c>
      <c r="P20" s="67" t="s">
        <v>43</v>
      </c>
    </row>
    <row r="21" spans="2:16" ht="12.75">
      <c r="B21" s="65"/>
      <c r="C21" s="68"/>
      <c r="D21" s="43" t="s">
        <v>45</v>
      </c>
      <c r="E21" s="69">
        <f>(E20/(E19/100))*0.01</f>
        <v>0.008360950462451534</v>
      </c>
      <c r="F21" s="69">
        <f>(F20/(F19/100))*0.01</f>
        <v>0.005849357225483991</v>
      </c>
      <c r="G21" s="69">
        <f>(G20/(G19/100))*0.01</f>
        <v>0.006404190233059707</v>
      </c>
      <c r="H21" s="70" t="s">
        <v>43</v>
      </c>
      <c r="I21" s="70" t="s">
        <v>43</v>
      </c>
      <c r="J21" s="70" t="s">
        <v>43</v>
      </c>
      <c r="K21" s="60"/>
      <c r="L21" s="60"/>
      <c r="M21" s="60"/>
      <c r="N21" s="70" t="s">
        <v>43</v>
      </c>
      <c r="O21" s="70" t="s">
        <v>43</v>
      </c>
      <c r="P21" s="70" t="s">
        <v>43</v>
      </c>
    </row>
    <row r="22" spans="2:16" ht="12.75" customHeight="1">
      <c r="B22" s="65"/>
      <c r="C22" s="62" t="s">
        <v>46</v>
      </c>
      <c r="D22" s="49" t="s">
        <v>42</v>
      </c>
      <c r="E22" s="63">
        <v>31688</v>
      </c>
      <c r="F22" s="63">
        <v>31371</v>
      </c>
      <c r="G22" s="63">
        <v>31034</v>
      </c>
      <c r="H22" s="64" t="s">
        <v>43</v>
      </c>
      <c r="I22" s="64" t="s">
        <v>43</v>
      </c>
      <c r="J22" s="64" t="s">
        <v>43</v>
      </c>
      <c r="K22" s="60"/>
      <c r="L22" s="60"/>
      <c r="M22" s="60"/>
      <c r="N22" s="64" t="s">
        <v>43</v>
      </c>
      <c r="O22" s="64" t="s">
        <v>43</v>
      </c>
      <c r="P22" s="64" t="s">
        <v>43</v>
      </c>
    </row>
    <row r="23" spans="2:16" ht="12.75">
      <c r="B23" s="65"/>
      <c r="C23" s="66"/>
      <c r="D23" s="46" t="s">
        <v>44</v>
      </c>
      <c r="E23" s="60">
        <v>311</v>
      </c>
      <c r="F23" s="60">
        <v>211</v>
      </c>
      <c r="G23" s="60">
        <v>268</v>
      </c>
      <c r="H23" s="67" t="s">
        <v>43</v>
      </c>
      <c r="I23" s="67" t="s">
        <v>43</v>
      </c>
      <c r="J23" s="67" t="s">
        <v>43</v>
      </c>
      <c r="K23" s="60"/>
      <c r="L23" s="60"/>
      <c r="M23" s="60"/>
      <c r="N23" s="67" t="s">
        <v>43</v>
      </c>
      <c r="O23" s="67" t="s">
        <v>43</v>
      </c>
      <c r="P23" s="67" t="s">
        <v>43</v>
      </c>
    </row>
    <row r="24" spans="2:16" ht="12.75">
      <c r="B24" s="65"/>
      <c r="C24" s="68"/>
      <c r="D24" s="43" t="s">
        <v>45</v>
      </c>
      <c r="E24" s="69">
        <f>(E23/(E22/100))*0.01</f>
        <v>0.009814440797778339</v>
      </c>
      <c r="F24" s="69">
        <f>(F23/(F22/100))*0.01</f>
        <v>0.006725957094131523</v>
      </c>
      <c r="G24" s="69">
        <f>(G23/(G22/100))*0.01</f>
        <v>0.008635689888509377</v>
      </c>
      <c r="H24" s="70" t="s">
        <v>43</v>
      </c>
      <c r="I24" s="70" t="s">
        <v>43</v>
      </c>
      <c r="J24" s="70" t="s">
        <v>43</v>
      </c>
      <c r="K24" s="60"/>
      <c r="L24" s="60"/>
      <c r="M24" s="60"/>
      <c r="N24" s="70" t="s">
        <v>43</v>
      </c>
      <c r="O24" s="70" t="s">
        <v>43</v>
      </c>
      <c r="P24" s="70" t="s">
        <v>43</v>
      </c>
    </row>
    <row r="25" spans="2:16" ht="12.75" customHeight="1">
      <c r="B25" s="65"/>
      <c r="C25" s="62" t="s">
        <v>47</v>
      </c>
      <c r="D25" s="49" t="s">
        <v>42</v>
      </c>
      <c r="E25" s="63">
        <v>28609</v>
      </c>
      <c r="F25" s="63">
        <v>28433</v>
      </c>
      <c r="G25" s="63">
        <v>28079</v>
      </c>
      <c r="H25" s="64" t="s">
        <v>43</v>
      </c>
      <c r="I25" s="64" t="s">
        <v>43</v>
      </c>
      <c r="J25" s="64" t="s">
        <v>43</v>
      </c>
      <c r="K25" s="60"/>
      <c r="L25" s="60"/>
      <c r="M25" s="60"/>
      <c r="N25" s="64" t="s">
        <v>43</v>
      </c>
      <c r="O25" s="64" t="s">
        <v>43</v>
      </c>
      <c r="P25" s="64" t="s">
        <v>43</v>
      </c>
    </row>
    <row r="26" spans="2:16" ht="12.75">
      <c r="B26" s="65"/>
      <c r="C26" s="66"/>
      <c r="D26" s="46" t="s">
        <v>44</v>
      </c>
      <c r="E26" s="60">
        <v>439</v>
      </c>
      <c r="F26" s="60">
        <v>224</v>
      </c>
      <c r="G26" s="60">
        <v>253</v>
      </c>
      <c r="H26" s="67" t="s">
        <v>43</v>
      </c>
      <c r="I26" s="67" t="s">
        <v>43</v>
      </c>
      <c r="J26" s="67" t="s">
        <v>43</v>
      </c>
      <c r="K26" s="60"/>
      <c r="L26" s="60"/>
      <c r="M26" s="60"/>
      <c r="N26" s="67" t="s">
        <v>43</v>
      </c>
      <c r="O26" s="67" t="s">
        <v>43</v>
      </c>
      <c r="P26" s="67" t="s">
        <v>43</v>
      </c>
    </row>
    <row r="27" spans="2:16" ht="12.75">
      <c r="B27" s="71"/>
      <c r="C27" s="68"/>
      <c r="D27" s="43" t="s">
        <v>45</v>
      </c>
      <c r="E27" s="69">
        <f>(E26/(E25/100))*0.01</f>
        <v>0.015344821559649063</v>
      </c>
      <c r="F27" s="69">
        <f>(F26/(F25/100))*0.01</f>
        <v>0.007878169732353252</v>
      </c>
      <c r="G27" s="69">
        <f>(G26/(G25/100))*0.01</f>
        <v>0.009010292389330104</v>
      </c>
      <c r="H27" s="70" t="s">
        <v>43</v>
      </c>
      <c r="I27" s="70" t="s">
        <v>43</v>
      </c>
      <c r="J27" s="70" t="s">
        <v>43</v>
      </c>
      <c r="K27" s="60"/>
      <c r="L27" s="60"/>
      <c r="M27" s="60"/>
      <c r="N27" s="70" t="s">
        <v>43</v>
      </c>
      <c r="O27" s="70" t="s">
        <v>43</v>
      </c>
      <c r="P27" s="70" t="s">
        <v>43</v>
      </c>
    </row>
    <row r="28" spans="2:16" ht="12.75">
      <c r="B28" s="72" t="s">
        <v>48</v>
      </c>
      <c r="C28" s="13"/>
      <c r="D28" s="73" t="s">
        <v>49</v>
      </c>
      <c r="E28" s="74">
        <v>801</v>
      </c>
      <c r="F28" s="74">
        <v>517</v>
      </c>
      <c r="G28" s="74">
        <v>572</v>
      </c>
      <c r="H28" s="75" t="s">
        <v>43</v>
      </c>
      <c r="I28" s="75" t="s">
        <v>43</v>
      </c>
      <c r="J28" s="75" t="s">
        <v>43</v>
      </c>
      <c r="K28" s="60"/>
      <c r="L28" s="60"/>
      <c r="M28" s="60"/>
      <c r="N28" s="75" t="s">
        <v>43</v>
      </c>
      <c r="O28" s="75" t="s">
        <v>43</v>
      </c>
      <c r="P28" s="75" t="s">
        <v>43</v>
      </c>
    </row>
    <row r="29" spans="2:16" ht="12.75">
      <c r="B29" s="20"/>
      <c r="C29" s="22"/>
      <c r="D29" s="46" t="s">
        <v>50</v>
      </c>
      <c r="E29" s="76">
        <v>634</v>
      </c>
      <c r="F29" s="76">
        <v>464</v>
      </c>
      <c r="G29" s="76">
        <v>532</v>
      </c>
      <c r="H29" s="77" t="s">
        <v>43</v>
      </c>
      <c r="I29" s="77" t="s">
        <v>43</v>
      </c>
      <c r="J29" s="77" t="s">
        <v>43</v>
      </c>
      <c r="K29" s="60"/>
      <c r="L29" s="60"/>
      <c r="M29" s="60"/>
      <c r="N29" s="77" t="s">
        <v>43</v>
      </c>
      <c r="O29" s="77" t="s">
        <v>43</v>
      </c>
      <c r="P29" s="77" t="s">
        <v>43</v>
      </c>
    </row>
    <row r="30" spans="2:16" ht="12.75">
      <c r="B30" s="20"/>
      <c r="C30" s="22"/>
      <c r="D30" s="78" t="s">
        <v>51</v>
      </c>
      <c r="E30" s="79">
        <f>+E29/E28</f>
        <v>0.7915106117353309</v>
      </c>
      <c r="F30" s="79">
        <f>+F29/F28</f>
        <v>0.8974854932301741</v>
      </c>
      <c r="G30" s="80">
        <f>+G29/G28</f>
        <v>0.9300699300699301</v>
      </c>
      <c r="H30" s="81" t="s">
        <v>43</v>
      </c>
      <c r="I30" s="81" t="s">
        <v>43</v>
      </c>
      <c r="J30" s="81" t="s">
        <v>43</v>
      </c>
      <c r="K30" s="60"/>
      <c r="L30" s="60"/>
      <c r="M30" s="60"/>
      <c r="N30" s="81" t="s">
        <v>43</v>
      </c>
      <c r="O30" s="81" t="s">
        <v>43</v>
      </c>
      <c r="P30" s="81" t="s">
        <v>43</v>
      </c>
    </row>
    <row r="31" spans="2:16" ht="12.75">
      <c r="B31" s="20"/>
      <c r="C31" s="22"/>
      <c r="D31" s="46" t="s">
        <v>52</v>
      </c>
      <c r="E31" s="82" t="s">
        <v>53</v>
      </c>
      <c r="F31" s="82" t="s">
        <v>54</v>
      </c>
      <c r="G31" s="82" t="s">
        <v>55</v>
      </c>
      <c r="H31" s="83" t="s">
        <v>43</v>
      </c>
      <c r="I31" s="83" t="s">
        <v>43</v>
      </c>
      <c r="J31" s="83" t="s">
        <v>43</v>
      </c>
      <c r="K31" s="60"/>
      <c r="L31" s="60"/>
      <c r="M31" s="60"/>
      <c r="N31" s="83" t="s">
        <v>43</v>
      </c>
      <c r="O31" s="83" t="s">
        <v>43</v>
      </c>
      <c r="P31" s="83" t="s">
        <v>43</v>
      </c>
    </row>
    <row r="32" spans="2:16" ht="12.75">
      <c r="B32" s="35"/>
      <c r="C32" s="37"/>
      <c r="D32" s="43" t="s">
        <v>56</v>
      </c>
      <c r="E32" s="84">
        <v>0.9034722222222222</v>
      </c>
      <c r="F32" s="84">
        <v>0.7000000000000001</v>
      </c>
      <c r="G32" s="84">
        <v>0.6347222222222222</v>
      </c>
      <c r="H32" s="83" t="s">
        <v>43</v>
      </c>
      <c r="I32" s="83" t="s">
        <v>43</v>
      </c>
      <c r="J32" s="83" t="s">
        <v>43</v>
      </c>
      <c r="K32" s="60"/>
      <c r="L32" s="60"/>
      <c r="M32" s="60"/>
      <c r="N32" s="83" t="s">
        <v>43</v>
      </c>
      <c r="O32" s="83" t="s">
        <v>43</v>
      </c>
      <c r="P32" s="83" t="s">
        <v>43</v>
      </c>
    </row>
    <row r="34" spans="2:16" s="4" customFormat="1" ht="12.75" hidden="1">
      <c r="B34" s="31" t="s">
        <v>57</v>
      </c>
      <c r="C34" s="85"/>
      <c r="D34" s="85"/>
      <c r="E34" s="85"/>
      <c r="F34" s="85"/>
      <c r="G34" s="85"/>
      <c r="H34" s="86"/>
      <c r="I34" s="87" t="s">
        <v>14</v>
      </c>
      <c r="J34" s="88"/>
      <c r="K34" s="89" t="s">
        <v>15</v>
      </c>
      <c r="L34" s="90"/>
      <c r="M34" s="87" t="s">
        <v>16</v>
      </c>
      <c r="N34" s="88"/>
      <c r="O34" s="89" t="s">
        <v>17</v>
      </c>
      <c r="P34" s="90"/>
    </row>
    <row r="35" spans="2:16" ht="12.75" customHeight="1" hidden="1">
      <c r="B35" s="91" t="s">
        <v>58</v>
      </c>
      <c r="C35" s="92"/>
      <c r="D35" s="92"/>
      <c r="E35" s="93" t="s">
        <v>59</v>
      </c>
      <c r="F35" s="93"/>
      <c r="G35" s="93"/>
      <c r="H35" s="93"/>
      <c r="I35" s="94" t="s">
        <v>43</v>
      </c>
      <c r="J35" s="95"/>
      <c r="K35" s="96"/>
      <c r="L35" s="97"/>
      <c r="M35" s="94"/>
      <c r="N35" s="95"/>
      <c r="O35" s="96"/>
      <c r="P35" s="97"/>
    </row>
    <row r="36" spans="2:16" ht="12.75" hidden="1">
      <c r="B36" s="92"/>
      <c r="C36" s="92"/>
      <c r="D36" s="92"/>
      <c r="E36" s="93" t="s">
        <v>60</v>
      </c>
      <c r="F36" s="93"/>
      <c r="G36" s="93"/>
      <c r="H36" s="93"/>
      <c r="I36" s="94" t="s">
        <v>43</v>
      </c>
      <c r="J36" s="95"/>
      <c r="K36" s="96"/>
      <c r="L36" s="97"/>
      <c r="M36" s="94"/>
      <c r="N36" s="95"/>
      <c r="O36" s="96"/>
      <c r="P36" s="97"/>
    </row>
    <row r="37" spans="2:16" ht="12.75" hidden="1">
      <c r="B37" s="92"/>
      <c r="C37" s="92"/>
      <c r="D37" s="92"/>
      <c r="E37" s="93" t="s">
        <v>61</v>
      </c>
      <c r="F37" s="93"/>
      <c r="G37" s="93"/>
      <c r="H37" s="93"/>
      <c r="I37" s="98" t="s">
        <v>43</v>
      </c>
      <c r="J37" s="95"/>
      <c r="K37" s="99"/>
      <c r="L37" s="100"/>
      <c r="M37" s="98"/>
      <c r="N37" s="95"/>
      <c r="O37" s="99"/>
      <c r="P37" s="100"/>
    </row>
    <row r="38" spans="2:16" ht="12.75">
      <c r="B38" s="101"/>
      <c r="C38" s="101"/>
      <c r="D38" s="101"/>
      <c r="E38" s="102"/>
      <c r="F38" s="101"/>
      <c r="G38" s="101"/>
      <c r="H38" s="102"/>
      <c r="I38" s="102"/>
      <c r="J38" s="102"/>
      <c r="K38" s="102"/>
      <c r="L38" s="102"/>
      <c r="M38" s="102"/>
      <c r="N38" s="102"/>
      <c r="O38" s="102"/>
      <c r="P38" s="101"/>
    </row>
    <row r="39" spans="2:16" ht="15.75">
      <c r="B39" s="101"/>
      <c r="C39" s="103"/>
      <c r="D39" s="101"/>
      <c r="E39" s="102"/>
      <c r="F39" s="101"/>
      <c r="G39" s="101"/>
      <c r="H39" s="102"/>
      <c r="I39" s="102"/>
      <c r="J39" s="102"/>
      <c r="K39" s="102"/>
      <c r="L39" s="102"/>
      <c r="M39" s="102"/>
      <c r="N39" s="102"/>
      <c r="O39" s="102"/>
      <c r="P39" s="101"/>
    </row>
    <row r="40" ht="12.75">
      <c r="F40" s="104"/>
    </row>
    <row r="41" spans="3:16" ht="12.75">
      <c r="C41" s="105" t="s">
        <v>62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3:16" ht="12.75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ht="12.75">
      <c r="J43" s="4"/>
    </row>
    <row r="44" spans="3:15" s="8" customFormat="1" ht="13.5" thickBot="1">
      <c r="C44" s="8" t="s">
        <v>63</v>
      </c>
      <c r="D44" s="109" t="s">
        <v>64</v>
      </c>
      <c r="G44" s="8" t="s">
        <v>65</v>
      </c>
      <c r="H44" s="110" t="s">
        <v>66</v>
      </c>
      <c r="I44" s="110"/>
      <c r="J44" s="110"/>
      <c r="L44" s="8" t="s">
        <v>67</v>
      </c>
      <c r="M44" s="111" t="s">
        <v>68</v>
      </c>
      <c r="N44" s="110"/>
      <c r="O44" s="110"/>
    </row>
    <row r="45" spans="5:11" ht="12.75">
      <c r="E45" s="4"/>
      <c r="H45" s="4"/>
      <c r="K45" s="112"/>
    </row>
    <row r="46" spans="2:4" ht="12.75">
      <c r="B46" s="1" t="s">
        <v>69</v>
      </c>
      <c r="D46" s="34"/>
    </row>
    <row r="47" ht="12.75">
      <c r="B47" s="1" t="s">
        <v>70</v>
      </c>
    </row>
    <row r="48" ht="12.75">
      <c r="B48" s="1" t="s">
        <v>71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cassandra.guinness@ftr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2013-05-20T20:23:10Z</dcterms:created>
  <dcterms:modified xsi:type="dcterms:W3CDTF">2013-05-20T20:24:34Z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