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11250"/>
  </bookViews>
  <sheets>
    <sheet name="State-Wide" sheetId="4" r:id="rId1"/>
  </sheets>
  <calcPr calcId="125725"/>
</workbook>
</file>

<file path=xl/calcChain.xml><?xml version="1.0" encoding="utf-8"?>
<calcChain xmlns="http://schemas.openxmlformats.org/spreadsheetml/2006/main">
  <c r="D54" i="4"/>
  <c r="D29"/>
  <c r="N29"/>
  <c r="M29"/>
  <c r="L29"/>
  <c r="K29"/>
  <c r="J29"/>
  <c r="I29"/>
  <c r="H29"/>
  <c r="G29"/>
  <c r="F29"/>
  <c r="E29"/>
  <c r="O29"/>
  <c r="G63"/>
  <c r="G55"/>
  <c r="G56" s="1"/>
  <c r="G54"/>
  <c r="E66"/>
  <c r="O66"/>
  <c r="N66"/>
  <c r="M66"/>
  <c r="L66"/>
  <c r="K66"/>
  <c r="J66"/>
  <c r="I66"/>
  <c r="H66"/>
  <c r="G66"/>
  <c r="F66"/>
  <c r="D66"/>
  <c r="O65"/>
  <c r="N65"/>
  <c r="M65"/>
  <c r="L65"/>
  <c r="K65"/>
  <c r="J65"/>
  <c r="I65"/>
  <c r="H65"/>
  <c r="G65"/>
  <c r="F65"/>
  <c r="E65"/>
  <c r="D65"/>
  <c r="O64"/>
  <c r="N64"/>
  <c r="M64"/>
  <c r="L64"/>
  <c r="K64"/>
  <c r="J64"/>
  <c r="I64"/>
  <c r="H64"/>
  <c r="G64"/>
  <c r="F64"/>
  <c r="E64"/>
  <c r="D64"/>
  <c r="O63"/>
  <c r="N63"/>
  <c r="M63"/>
  <c r="L63"/>
  <c r="K63"/>
  <c r="J63"/>
  <c r="I63"/>
  <c r="H63"/>
  <c r="F63"/>
  <c r="E63"/>
  <c r="D63"/>
  <c r="O55"/>
  <c r="N55"/>
  <c r="M55"/>
  <c r="L55"/>
  <c r="K55"/>
  <c r="J55"/>
  <c r="I55"/>
  <c r="H55"/>
  <c r="F55"/>
  <c r="E55"/>
  <c r="D55"/>
  <c r="O54"/>
  <c r="N54"/>
  <c r="M54"/>
  <c r="L54"/>
  <c r="K54"/>
  <c r="J54"/>
  <c r="I54"/>
  <c r="H54"/>
  <c r="F54"/>
  <c r="E54"/>
  <c r="F56" l="1"/>
  <c r="J56"/>
  <c r="H67"/>
  <c r="L67"/>
  <c r="K67"/>
  <c r="O67"/>
  <c r="K56"/>
  <c r="G67"/>
  <c r="I56"/>
  <c r="M56"/>
  <c r="F67"/>
  <c r="J67"/>
  <c r="N67"/>
  <c r="O56"/>
  <c r="N56"/>
  <c r="H56"/>
  <c r="L56"/>
  <c r="I67"/>
  <c r="M67"/>
  <c r="E67"/>
  <c r="E56"/>
  <c r="D56"/>
  <c r="D67"/>
</calcChain>
</file>

<file path=xl/sharedStrings.xml><?xml version="1.0" encoding="utf-8"?>
<sst xmlns="http://schemas.openxmlformats.org/spreadsheetml/2006/main" count="116" uniqueCount="61">
  <si>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</si>
  <si>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</si>
  <si>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</si>
  <si>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</si>
  <si>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</si>
  <si>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</si>
  <si>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</si>
  <si>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</si>
  <si>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</si>
  <si>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</si>
  <si>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</si>
  <si>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</si>
  <si>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</si>
  <si>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</si>
  <si>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</si>
  <si>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</si>
  <si>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</si>
  <si>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</si>
  <si>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</si>
  <si>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</si>
  <si>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</si>
  <si>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</si>
  <si>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</si>
  <si>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</si>
  <si>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</si>
  <si>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</si>
  <si>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</si>
  <si>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</si>
  <si>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</si>
  <si>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</si>
  <si>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</si>
  <si>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</si>
  <si>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</si>
  <si>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</si>
  <si>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</si>
  <si>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</si>
  <si>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</si>
  <si>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</si>
  <si>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</si>
  <si>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</si>
  <si>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</si>
  <si>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</si>
  <si>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</si>
  <si>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</si>
  <si>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</si>
  <si>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</si>
  <si>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</si>
  <si>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</si>
  <si>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</si>
  <si>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</si>
  <si>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State-Wide Reporting</t>
  </si>
  <si>
    <t>Yvonne Wooster or Dan Richardson</t>
  </si>
  <si>
    <t>Filed with CPUC:</t>
  </si>
  <si>
    <r>
      <t>Installation Interval  3.1</t>
    </r>
    <r>
      <rPr>
        <sz val="10"/>
        <rFont val="Arial"/>
        <family val="2"/>
      </rPr>
      <t xml:space="preserve">
Min. standard = 5 bus. days</t>
    </r>
  </si>
  <si>
    <r>
      <t>Installation Commitment  3.2</t>
    </r>
    <r>
      <rPr>
        <sz val="10"/>
        <rFont val="Arial"/>
        <family val="2"/>
      </rPr>
      <t xml:space="preserve">
Min. standard = 95% commitment met</t>
    </r>
  </si>
  <si>
    <t>GO 133-C  State-Wide Reporting 2014</t>
  </si>
  <si>
    <t>Date filed
10/08/14</t>
  </si>
  <si>
    <t>Date filed
01/15/15</t>
  </si>
  <si>
    <t>Date filed                                   04/3/2014</t>
  </si>
  <si>
    <t>2nd Qtr 2014</t>
  </si>
  <si>
    <t>Date filed
07/7/14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</si>
</sst>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u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9" fontId="3" fillId="2" borderId="0" xfId="2" applyFont="1" applyFill="1" applyBorder="1"/>
    <xf numFmtId="9" fontId="3" fillId="2" borderId="8" xfId="2" applyFont="1" applyFill="1" applyBorder="1"/>
    <xf numFmtId="0" fontId="6" fillId="0" borderId="0" xfId="0" applyFont="1"/>
    <xf numFmtId="0" fontId="0" fillId="4" borderId="0" xfId="0" applyFill="1"/>
    <xf numFmtId="0" fontId="0" fillId="5" borderId="0" xfId="0" applyFill="1"/>
    <xf numFmtId="0" fontId="7" fillId="0" borderId="0" xfId="0" applyFont="1" applyFill="1"/>
    <xf numFmtId="0" fontId="8" fillId="0" borderId="9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9" xfId="0" applyFont="1" applyFill="1" applyBorder="1"/>
    <xf numFmtId="0" fontId="3" fillId="2" borderId="24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9" fontId="3" fillId="2" borderId="9" xfId="2" applyFont="1" applyFill="1" applyBorder="1"/>
    <xf numFmtId="9" fontId="3" fillId="2" borderId="24" xfId="2" applyFont="1" applyFill="1" applyBorder="1"/>
    <xf numFmtId="2" fontId="3" fillId="2" borderId="9" xfId="2" applyNumberFormat="1" applyFont="1" applyFill="1" applyBorder="1"/>
    <xf numFmtId="2" fontId="3" fillId="2" borderId="24" xfId="2" applyNumberFormat="1" applyFont="1" applyFill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0" fillId="3" borderId="44" xfId="0" applyFill="1" applyBorder="1"/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0" borderId="6" xfId="0" applyFont="1" applyBorder="1"/>
    <xf numFmtId="0" fontId="1" fillId="0" borderId="30" xfId="0" applyFont="1" applyBorder="1"/>
    <xf numFmtId="0" fontId="1" fillId="3" borderId="4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22" xfId="0" applyFont="1" applyBorder="1"/>
    <xf numFmtId="0" fontId="1" fillId="3" borderId="24" xfId="0" applyFont="1" applyFill="1" applyBorder="1"/>
    <xf numFmtId="0" fontId="1" fillId="2" borderId="9" xfId="0" applyFont="1" applyFill="1" applyBorder="1"/>
    <xf numFmtId="0" fontId="1" fillId="2" borderId="24" xfId="0" applyFont="1" applyFill="1" applyBorder="1"/>
    <xf numFmtId="0" fontId="1" fillId="0" borderId="24" xfId="0" applyFont="1" applyBorder="1"/>
    <xf numFmtId="2" fontId="1" fillId="0" borderId="9" xfId="0" applyNumberFormat="1" applyFont="1" applyBorder="1"/>
    <xf numFmtId="2" fontId="1" fillId="0" borderId="24" xfId="0" applyNumberFormat="1" applyFont="1" applyBorder="1"/>
    <xf numFmtId="0" fontId="1" fillId="0" borderId="9" xfId="0" applyFont="1" applyBorder="1"/>
    <xf numFmtId="0" fontId="1" fillId="0" borderId="25" xfId="0" applyFont="1" applyBorder="1"/>
    <xf numFmtId="0" fontId="1" fillId="3" borderId="28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28" xfId="0" applyFont="1" applyBorder="1"/>
    <xf numFmtId="0" fontId="1" fillId="0" borderId="27" xfId="0" applyFont="1" applyBorder="1"/>
    <xf numFmtId="0" fontId="1" fillId="0" borderId="29" xfId="0" applyFont="1" applyBorder="1"/>
    <xf numFmtId="0" fontId="1" fillId="3" borderId="4" xfId="0" applyFont="1" applyFill="1" applyBorder="1" applyAlignment="1">
      <alignment wrapText="1"/>
    </xf>
    <xf numFmtId="9" fontId="1" fillId="2" borderId="9" xfId="2" applyFont="1" applyFill="1" applyBorder="1"/>
    <xf numFmtId="9" fontId="1" fillId="2" borderId="24" xfId="2" applyFont="1" applyFill="1" applyBorder="1"/>
    <xf numFmtId="9" fontId="1" fillId="0" borderId="24" xfId="2" applyFont="1" applyBorder="1"/>
    <xf numFmtId="9" fontId="1" fillId="0" borderId="9" xfId="2" applyFont="1" applyBorder="1"/>
    <xf numFmtId="9" fontId="1" fillId="0" borderId="25" xfId="2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2" fontId="1" fillId="2" borderId="9" xfId="2" applyNumberFormat="1" applyFont="1" applyFill="1" applyBorder="1"/>
    <xf numFmtId="2" fontId="1" fillId="2" borderId="24" xfId="2" applyNumberFormat="1" applyFont="1" applyFill="1" applyBorder="1"/>
    <xf numFmtId="2" fontId="1" fillId="0" borderId="24" xfId="2" applyNumberFormat="1" applyFont="1" applyBorder="1" applyAlignment="1">
      <alignment horizontal="right"/>
    </xf>
    <xf numFmtId="2" fontId="1" fillId="0" borderId="9" xfId="2" applyNumberFormat="1" applyFont="1" applyBorder="1" applyAlignment="1">
      <alignment horizontal="right"/>
    </xf>
    <xf numFmtId="2" fontId="1" fillId="0" borderId="24" xfId="2" applyNumberFormat="1" applyFont="1" applyBorder="1"/>
    <xf numFmtId="2" fontId="1" fillId="0" borderId="9" xfId="2" applyNumberFormat="1" applyFont="1" applyBorder="1"/>
    <xf numFmtId="2" fontId="1" fillId="0" borderId="25" xfId="2" applyNumberFormat="1" applyFont="1" applyBorder="1"/>
    <xf numFmtId="0" fontId="1" fillId="3" borderId="28" xfId="0" applyFont="1" applyFill="1" applyBorder="1" applyAlignment="1">
      <alignment wrapText="1"/>
    </xf>
    <xf numFmtId="0" fontId="1" fillId="3" borderId="8" xfId="0" applyFont="1" applyFill="1" applyBorder="1"/>
    <xf numFmtId="9" fontId="1" fillId="2" borderId="0" xfId="2" applyFont="1" applyFill="1" applyBorder="1"/>
    <xf numFmtId="9" fontId="1" fillId="2" borderId="8" xfId="2" applyFont="1" applyFill="1" applyBorder="1"/>
    <xf numFmtId="9" fontId="1" fillId="0" borderId="8" xfId="2" applyFont="1" applyBorder="1"/>
    <xf numFmtId="9" fontId="1" fillId="0" borderId="0" xfId="2" applyFont="1" applyBorder="1"/>
    <xf numFmtId="9" fontId="1" fillId="0" borderId="39" xfId="2" applyFont="1" applyBorder="1"/>
    <xf numFmtId="0" fontId="1" fillId="4" borderId="17" xfId="0" applyFont="1" applyFill="1" applyBorder="1"/>
    <xf numFmtId="0" fontId="1" fillId="2" borderId="19" xfId="0" applyFont="1" applyFill="1" applyBorder="1"/>
    <xf numFmtId="0" fontId="1" fillId="4" borderId="21" xfId="0" applyFont="1" applyFill="1" applyBorder="1"/>
    <xf numFmtId="0" fontId="1" fillId="4" borderId="23" xfId="0" applyFont="1" applyFill="1" applyBorder="1"/>
    <xf numFmtId="0" fontId="1" fillId="4" borderId="26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4" borderId="4" xfId="0" applyFont="1" applyFill="1" applyBorder="1"/>
    <xf numFmtId="0" fontId="1" fillId="4" borderId="24" xfId="0" applyFont="1" applyFill="1" applyBorder="1"/>
    <xf numFmtId="0" fontId="1" fillId="4" borderId="28" xfId="0" applyFont="1" applyFill="1" applyBorder="1" applyAlignment="1">
      <alignment wrapText="1"/>
    </xf>
    <xf numFmtId="0" fontId="1" fillId="4" borderId="8" xfId="0" applyFont="1" applyFill="1" applyBorder="1"/>
    <xf numFmtId="0" fontId="1" fillId="5" borderId="0" xfId="0" applyFont="1" applyFill="1"/>
    <xf numFmtId="0" fontId="1" fillId="0" borderId="1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0" borderId="41" xfId="0" applyFont="1" applyFill="1" applyBorder="1"/>
    <xf numFmtId="0" fontId="1" fillId="0" borderId="42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2" fontId="1" fillId="2" borderId="6" xfId="2" applyNumberFormat="1" applyFont="1" applyFill="1" applyBorder="1"/>
    <xf numFmtId="2" fontId="1" fillId="2" borderId="4" xfId="2" applyNumberFormat="1" applyFont="1" applyFill="1" applyBorder="1"/>
    <xf numFmtId="2" fontId="1" fillId="0" borderId="4" xfId="2" applyNumberFormat="1" applyFont="1" applyFill="1" applyBorder="1"/>
    <xf numFmtId="0" fontId="1" fillId="0" borderId="1" xfId="0" applyFont="1" applyBorder="1" applyAlignment="1">
      <alignment wrapText="1"/>
    </xf>
    <xf numFmtId="9" fontId="1" fillId="2" borderId="7" xfId="0" applyNumberFormat="1" applyFont="1" applyFill="1" applyBorder="1"/>
    <xf numFmtId="9" fontId="1" fillId="2" borderId="4" xfId="0" applyNumberFormat="1" applyFont="1" applyFill="1" applyBorder="1"/>
    <xf numFmtId="9" fontId="1" fillId="0" borderId="4" xfId="0" applyNumberFormat="1" applyFont="1" applyFill="1" applyBorder="1"/>
    <xf numFmtId="2" fontId="1" fillId="2" borderId="3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2" fontId="1" fillId="0" borderId="4" xfId="0" applyNumberFormat="1" applyFont="1" applyFill="1" applyBorder="1"/>
    <xf numFmtId="2" fontId="1" fillId="2" borderId="16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1" fillId="0" borderId="28" xfId="0" applyFont="1" applyFill="1" applyBorder="1"/>
    <xf numFmtId="0" fontId="1" fillId="0" borderId="24" xfId="0" applyFont="1" applyFill="1" applyBorder="1"/>
    <xf numFmtId="0" fontId="3" fillId="2" borderId="20" xfId="0" applyFont="1" applyFill="1" applyBorder="1"/>
    <xf numFmtId="0" fontId="3" fillId="0" borderId="20" xfId="0" applyFont="1" applyFill="1" applyBorder="1"/>
    <xf numFmtId="0" fontId="1" fillId="0" borderId="19" xfId="0" applyFont="1" applyFill="1" applyBorder="1"/>
    <xf numFmtId="0" fontId="2" fillId="0" borderId="3" xfId="0" applyFont="1" applyBorder="1" applyAlignment="1"/>
    <xf numFmtId="0" fontId="1" fillId="0" borderId="16" xfId="0" applyFont="1" applyBorder="1" applyAlignment="1"/>
    <xf numFmtId="0" fontId="2" fillId="0" borderId="15" xfId="0" applyFont="1" applyBorder="1" applyAlignment="1">
      <alignment vertical="center" wrapText="1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5" fillId="0" borderId="9" xfId="1" applyBorder="1" applyAlignment="1" applyProtection="1">
      <alignment horizontal="left"/>
    </xf>
    <xf numFmtId="0" fontId="2" fillId="4" borderId="31" xfId="0" applyFont="1" applyFill="1" applyBorder="1" applyAlignment="1">
      <alignment vertical="center" wrapText="1"/>
    </xf>
    <xf numFmtId="0" fontId="1" fillId="4" borderId="37" xfId="0" applyFont="1" applyFill="1" applyBorder="1" applyAlignment="1"/>
    <xf numFmtId="0" fontId="1" fillId="4" borderId="33" xfId="0" applyFont="1" applyFill="1" applyBorder="1" applyAlignment="1"/>
    <xf numFmtId="0" fontId="1" fillId="4" borderId="12" xfId="0" applyFont="1" applyFill="1" applyBorder="1" applyAlignment="1"/>
    <xf numFmtId="0" fontId="1" fillId="4" borderId="35" xfId="0" applyFont="1" applyFill="1" applyBorder="1" applyAlignment="1"/>
    <xf numFmtId="0" fontId="1" fillId="4" borderId="38" xfId="0" applyFont="1" applyFill="1" applyBorder="1" applyAlignment="1"/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5" borderId="31" xfId="0" applyFont="1" applyFill="1" applyBorder="1" applyAlignment="1">
      <alignment vertical="center" wrapText="1"/>
    </xf>
    <xf numFmtId="0" fontId="1" fillId="5" borderId="33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31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vertical="center" wrapText="1"/>
    </xf>
    <xf numFmtId="0" fontId="1" fillId="3" borderId="37" xfId="0" applyFont="1" applyFill="1" applyBorder="1" applyAlignment="1"/>
    <xf numFmtId="0" fontId="1" fillId="3" borderId="33" xfId="0" applyFont="1" applyFill="1" applyBorder="1" applyAlignment="1"/>
    <xf numFmtId="0" fontId="1" fillId="3" borderId="12" xfId="0" applyFont="1" applyFill="1" applyBorder="1" applyAlignment="1"/>
    <xf numFmtId="0" fontId="1" fillId="3" borderId="35" xfId="0" applyFont="1" applyFill="1" applyBorder="1" applyAlignment="1"/>
    <xf numFmtId="0" fontId="1" fillId="3" borderId="38" xfId="0" applyFont="1" applyFill="1" applyBorder="1" applyAlignment="1"/>
    <xf numFmtId="0" fontId="1" fillId="4" borderId="44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/>
    <xf numFmtId="0" fontId="1" fillId="4" borderId="34" xfId="0" applyFont="1" applyFill="1" applyBorder="1" applyAlignment="1"/>
    <xf numFmtId="0" fontId="1" fillId="4" borderId="36" xfId="0" applyFont="1" applyFill="1" applyBorder="1" applyAlignment="1"/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12" xfId="0" applyBorder="1"/>
    <xf numFmtId="0" fontId="0" fillId="0" borderId="33" xfId="0" applyBorder="1"/>
    <xf numFmtId="0" fontId="0" fillId="0" borderId="35" xfId="0" applyBorder="1"/>
    <xf numFmtId="0" fontId="0" fillId="0" borderId="38" xfId="0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ythe@cal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>
      <selection activeCell="I36" sqref="I36"/>
    </sheetView>
  </sheetViews>
  <sheetFormatPr defaultRowHeight="12.75"/>
  <cols>
    <col min="2" max="2" width="45.140625" customWidth="1"/>
    <col min="3" max="3" width="37" bestFit="1" customWidth="1"/>
    <col min="13" max="13" width="7.7109375" customWidth="1"/>
    <col min="14" max="14" width="7.140625" customWidth="1"/>
    <col min="15" max="15" width="8.140625" customWidth="1"/>
  </cols>
  <sheetData>
    <row r="1" spans="1:15" ht="21.75" customHeight="1">
      <c r="A1" s="191" t="s">
        <v>44</v>
      </c>
      <c r="B1" s="191"/>
      <c r="D1" s="192" t="s">
        <v>58</v>
      </c>
      <c r="E1" s="193"/>
      <c r="F1" s="193"/>
      <c r="G1" s="196" t="s">
        <v>60</v>
      </c>
      <c r="H1" s="197"/>
      <c r="I1" s="198"/>
      <c r="J1" s="202" t="s">
        <v>56</v>
      </c>
      <c r="K1" s="193"/>
      <c r="L1" s="193"/>
      <c r="M1" s="196" t="s">
        <v>57</v>
      </c>
      <c r="N1" s="197"/>
      <c r="O1" s="198"/>
    </row>
    <row r="2" spans="1:15">
      <c r="D2" s="194"/>
      <c r="E2" s="195"/>
      <c r="F2" s="195"/>
      <c r="G2" s="199"/>
      <c r="H2" s="200"/>
      <c r="I2" s="201"/>
      <c r="J2" s="195"/>
      <c r="K2" s="195"/>
      <c r="L2" s="195"/>
      <c r="M2" s="199"/>
      <c r="N2" s="200"/>
      <c r="O2" s="201"/>
    </row>
    <row r="3" spans="1:15" ht="14.25">
      <c r="B3" s="20" t="s">
        <v>55</v>
      </c>
      <c r="D3" s="188" t="s">
        <v>0</v>
      </c>
      <c r="E3" s="189"/>
      <c r="F3" s="190"/>
      <c r="G3" s="185" t="s">
        <v>1</v>
      </c>
      <c r="H3" s="186"/>
      <c r="I3" s="187"/>
      <c r="J3" s="188" t="s">
        <v>2</v>
      </c>
      <c r="K3" s="189"/>
      <c r="L3" s="190"/>
      <c r="M3" s="185" t="s">
        <v>3</v>
      </c>
      <c r="N3" s="186"/>
      <c r="O3" s="187"/>
    </row>
    <row r="4" spans="1:15" ht="13.5" thickBot="1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3.5" thickBot="1">
      <c r="A5" s="214" t="s">
        <v>45</v>
      </c>
      <c r="B5" s="215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1" customFormat="1" ht="12.75" customHeight="1">
      <c r="A6" s="169" t="s">
        <v>53</v>
      </c>
      <c r="B6" s="216"/>
      <c r="C6" s="39" t="s">
        <v>22</v>
      </c>
      <c r="D6" s="24">
        <v>22</v>
      </c>
      <c r="E6" s="25">
        <v>19</v>
      </c>
      <c r="F6" s="41">
        <v>21</v>
      </c>
      <c r="G6" s="42">
        <v>22</v>
      </c>
      <c r="H6" s="43">
        <v>20</v>
      </c>
      <c r="I6" s="42">
        <v>21</v>
      </c>
      <c r="J6" s="41"/>
      <c r="K6" s="40"/>
      <c r="L6" s="41"/>
      <c r="M6" s="42"/>
      <c r="N6" s="43"/>
      <c r="O6" s="44"/>
    </row>
    <row r="7" spans="1:15" s="1" customFormat="1">
      <c r="A7" s="217"/>
      <c r="B7" s="216"/>
      <c r="C7" s="45" t="s">
        <v>23</v>
      </c>
      <c r="D7" s="9">
        <v>19</v>
      </c>
      <c r="E7" s="8">
        <v>19</v>
      </c>
      <c r="F7" s="46">
        <v>32</v>
      </c>
      <c r="G7" s="48">
        <v>19</v>
      </c>
      <c r="H7" s="49">
        <v>22</v>
      </c>
      <c r="I7" s="48">
        <v>20</v>
      </c>
      <c r="J7" s="46"/>
      <c r="K7" s="47"/>
      <c r="L7" s="46"/>
      <c r="M7" s="48"/>
      <c r="N7" s="49"/>
      <c r="O7" s="50"/>
    </row>
    <row r="8" spans="1:15" s="1" customFormat="1" ht="13.5" thickBot="1">
      <c r="A8" s="218"/>
      <c r="B8" s="219"/>
      <c r="C8" s="51" t="s">
        <v>24</v>
      </c>
      <c r="D8" s="26">
        <v>1.82</v>
      </c>
      <c r="E8" s="27">
        <v>1.39</v>
      </c>
      <c r="F8" s="52">
        <v>1.58</v>
      </c>
      <c r="G8" s="54">
        <v>1.49</v>
      </c>
      <c r="H8" s="55">
        <v>1.1200000000000001</v>
      </c>
      <c r="I8" s="56">
        <v>1.35</v>
      </c>
      <c r="J8" s="52"/>
      <c r="K8" s="53"/>
      <c r="L8" s="52"/>
      <c r="M8" s="54"/>
      <c r="N8" s="57"/>
      <c r="O8" s="58"/>
    </row>
    <row r="9" spans="1:15" s="1" customFormat="1" ht="12.75" customHeight="1">
      <c r="A9" s="167" t="s">
        <v>54</v>
      </c>
      <c r="B9" s="168"/>
      <c r="C9" s="59" t="s">
        <v>34</v>
      </c>
      <c r="D9" s="28">
        <v>21</v>
      </c>
      <c r="E9" s="29">
        <v>21</v>
      </c>
      <c r="F9" s="60">
        <v>38</v>
      </c>
      <c r="G9" s="62">
        <v>23</v>
      </c>
      <c r="H9" s="63">
        <v>27</v>
      </c>
      <c r="I9" s="62">
        <v>25</v>
      </c>
      <c r="J9" s="60"/>
      <c r="K9" s="61"/>
      <c r="L9" s="60"/>
      <c r="M9" s="62"/>
      <c r="N9" s="63"/>
      <c r="O9" s="64"/>
    </row>
    <row r="10" spans="1:15" s="1" customFormat="1" ht="15" customHeight="1">
      <c r="A10" s="169"/>
      <c r="B10" s="170"/>
      <c r="C10" s="65" t="s">
        <v>25</v>
      </c>
      <c r="D10" s="9">
        <v>21</v>
      </c>
      <c r="E10" s="8">
        <v>21</v>
      </c>
      <c r="F10" s="46">
        <v>38</v>
      </c>
      <c r="G10" s="48">
        <v>23</v>
      </c>
      <c r="H10" s="49">
        <v>27</v>
      </c>
      <c r="I10" s="48">
        <v>25</v>
      </c>
      <c r="J10" s="46"/>
      <c r="K10" s="47"/>
      <c r="L10" s="46"/>
      <c r="M10" s="48"/>
      <c r="N10" s="49"/>
      <c r="O10" s="50"/>
    </row>
    <row r="11" spans="1:15" s="1" customFormat="1" ht="13.5" customHeight="1">
      <c r="A11" s="169"/>
      <c r="B11" s="170"/>
      <c r="C11" s="65" t="s">
        <v>26</v>
      </c>
      <c r="D11" s="10">
        <v>0</v>
      </c>
      <c r="E11" s="11">
        <v>0</v>
      </c>
      <c r="F11" s="41">
        <v>0</v>
      </c>
      <c r="G11" s="42">
        <v>0</v>
      </c>
      <c r="H11" s="43">
        <v>0</v>
      </c>
      <c r="I11" s="42">
        <v>0</v>
      </c>
      <c r="J11" s="41"/>
      <c r="K11" s="40"/>
      <c r="L11" s="41"/>
      <c r="M11" s="42"/>
      <c r="N11" s="43"/>
      <c r="O11" s="44"/>
    </row>
    <row r="12" spans="1:15" s="1" customFormat="1" ht="13.5" thickBot="1">
      <c r="A12" s="171"/>
      <c r="B12" s="172"/>
      <c r="C12" s="51" t="s">
        <v>16</v>
      </c>
      <c r="D12" s="30">
        <v>1</v>
      </c>
      <c r="E12" s="31">
        <v>1</v>
      </c>
      <c r="F12" s="66">
        <v>1</v>
      </c>
      <c r="G12" s="68">
        <v>1</v>
      </c>
      <c r="H12" s="69">
        <v>1</v>
      </c>
      <c r="I12" s="68">
        <v>1</v>
      </c>
      <c r="J12" s="66"/>
      <c r="K12" s="67"/>
      <c r="L12" s="66"/>
      <c r="M12" s="68"/>
      <c r="N12" s="69"/>
      <c r="O12" s="70"/>
    </row>
    <row r="13" spans="1:15" s="1" customFormat="1">
      <c r="A13" s="132" t="s">
        <v>17</v>
      </c>
      <c r="B13" s="133"/>
      <c r="C13" s="48"/>
      <c r="D13" s="10"/>
      <c r="E13" s="11"/>
      <c r="F13" s="46"/>
      <c r="G13" s="48"/>
      <c r="H13" s="49"/>
      <c r="I13" s="48"/>
      <c r="J13" s="46"/>
      <c r="K13" s="47"/>
      <c r="L13" s="46"/>
      <c r="M13" s="48"/>
      <c r="N13" s="49"/>
      <c r="O13" s="48"/>
    </row>
    <row r="14" spans="1:15" s="1" customFormat="1">
      <c r="A14" s="162" t="s">
        <v>18</v>
      </c>
      <c r="B14" s="159" t="s">
        <v>35</v>
      </c>
      <c r="C14" s="71" t="s">
        <v>36</v>
      </c>
      <c r="D14" s="12"/>
      <c r="E14" s="13"/>
      <c r="F14" s="72"/>
      <c r="G14" s="71"/>
      <c r="H14" s="74"/>
      <c r="I14" s="71"/>
      <c r="J14" s="72"/>
      <c r="K14" s="73"/>
      <c r="L14" s="72"/>
      <c r="M14" s="71"/>
      <c r="N14" s="74"/>
      <c r="O14" s="71"/>
    </row>
    <row r="15" spans="1:15" s="1" customFormat="1">
      <c r="A15" s="152"/>
      <c r="B15" s="160"/>
      <c r="C15" s="48" t="s">
        <v>37</v>
      </c>
      <c r="D15" s="9"/>
      <c r="E15" s="8"/>
      <c r="F15" s="46"/>
      <c r="G15" s="48"/>
      <c r="H15" s="49"/>
      <c r="I15" s="48"/>
      <c r="J15" s="46"/>
      <c r="K15" s="47"/>
      <c r="L15" s="46"/>
      <c r="M15" s="48"/>
      <c r="N15" s="49"/>
      <c r="O15" s="48"/>
    </row>
    <row r="16" spans="1:15" s="1" customFormat="1" ht="13.5" thickBot="1">
      <c r="A16" s="152"/>
      <c r="B16" s="160"/>
      <c r="C16" s="75" t="s">
        <v>31</v>
      </c>
      <c r="D16" s="22"/>
      <c r="E16" s="23"/>
      <c r="F16" s="76"/>
      <c r="G16" s="75"/>
      <c r="H16" s="78"/>
      <c r="I16" s="75"/>
      <c r="J16" s="76"/>
      <c r="K16" s="77"/>
      <c r="L16" s="76"/>
      <c r="M16" s="75"/>
      <c r="N16" s="78"/>
      <c r="O16" s="75"/>
    </row>
    <row r="17" spans="1:15" s="1" customFormat="1" ht="12.75" customHeight="1">
      <c r="A17" s="151"/>
      <c r="B17" s="173" t="s">
        <v>27</v>
      </c>
      <c r="C17" s="59" t="s">
        <v>36</v>
      </c>
      <c r="D17" s="28">
        <v>2618</v>
      </c>
      <c r="E17" s="29">
        <v>2609</v>
      </c>
      <c r="F17" s="60">
        <v>2593</v>
      </c>
      <c r="G17" s="62">
        <v>2602</v>
      </c>
      <c r="H17" s="63">
        <v>2591</v>
      </c>
      <c r="I17" s="62">
        <v>2586</v>
      </c>
      <c r="J17" s="60"/>
      <c r="K17" s="61"/>
      <c r="L17" s="60"/>
      <c r="M17" s="62"/>
      <c r="N17" s="63"/>
      <c r="O17" s="64"/>
    </row>
    <row r="18" spans="1:15" s="1" customFormat="1">
      <c r="A18" s="151"/>
      <c r="B18" s="174"/>
      <c r="C18" s="45" t="s">
        <v>37</v>
      </c>
      <c r="D18" s="9">
        <v>11</v>
      </c>
      <c r="E18" s="8">
        <v>28</v>
      </c>
      <c r="F18" s="46">
        <v>3</v>
      </c>
      <c r="G18" s="48">
        <v>10</v>
      </c>
      <c r="H18" s="49">
        <v>2</v>
      </c>
      <c r="I18" s="48">
        <v>13</v>
      </c>
      <c r="J18" s="46"/>
      <c r="K18" s="47"/>
      <c r="L18" s="46"/>
      <c r="M18" s="48"/>
      <c r="N18" s="49"/>
      <c r="O18" s="50"/>
    </row>
    <row r="19" spans="1:15" s="1" customFormat="1" ht="13.5" thickBot="1">
      <c r="A19" s="151"/>
      <c r="B19" s="175"/>
      <c r="C19" s="51" t="s">
        <v>31</v>
      </c>
      <c r="D19" s="32">
        <v>0.42</v>
      </c>
      <c r="E19" s="33">
        <v>1.07</v>
      </c>
      <c r="F19" s="79">
        <v>0.12</v>
      </c>
      <c r="G19" s="81">
        <v>0.38</v>
      </c>
      <c r="H19" s="82">
        <v>0.08</v>
      </c>
      <c r="I19" s="81">
        <v>0.5</v>
      </c>
      <c r="J19" s="79"/>
      <c r="K19" s="80"/>
      <c r="L19" s="79"/>
      <c r="M19" s="83"/>
      <c r="N19" s="84"/>
      <c r="O19" s="85"/>
    </row>
    <row r="20" spans="1:15" s="1" customFormat="1" ht="12.75" customHeight="1">
      <c r="A20" s="152"/>
      <c r="B20" s="160" t="s">
        <v>38</v>
      </c>
      <c r="C20" s="75" t="s">
        <v>36</v>
      </c>
      <c r="D20" s="22"/>
      <c r="E20" s="23"/>
      <c r="F20" s="76"/>
      <c r="G20" s="75"/>
      <c r="H20" s="78"/>
      <c r="I20" s="75"/>
      <c r="J20" s="76"/>
      <c r="K20" s="77"/>
      <c r="L20" s="76"/>
      <c r="M20" s="75"/>
      <c r="N20" s="78"/>
      <c r="O20" s="75"/>
    </row>
    <row r="21" spans="1:15" s="1" customFormat="1">
      <c r="A21" s="152"/>
      <c r="B21" s="160"/>
      <c r="C21" s="48" t="s">
        <v>37</v>
      </c>
      <c r="D21" s="9"/>
      <c r="E21" s="8"/>
      <c r="F21" s="46"/>
      <c r="G21" s="48"/>
      <c r="H21" s="49"/>
      <c r="I21" s="48"/>
      <c r="J21" s="46"/>
      <c r="K21" s="47"/>
      <c r="L21" s="46"/>
      <c r="M21" s="48"/>
      <c r="N21" s="49"/>
      <c r="O21" s="48"/>
    </row>
    <row r="22" spans="1:15" s="1" customFormat="1" ht="13.5" thickBot="1">
      <c r="A22" s="152"/>
      <c r="B22" s="160"/>
      <c r="C22" s="75" t="s">
        <v>31</v>
      </c>
      <c r="D22" s="22"/>
      <c r="E22" s="23"/>
      <c r="F22" s="76"/>
      <c r="G22" s="75"/>
      <c r="H22" s="78"/>
      <c r="I22" s="75"/>
      <c r="J22" s="76"/>
      <c r="K22" s="77"/>
      <c r="L22" s="76"/>
      <c r="M22" s="75"/>
      <c r="N22" s="78"/>
      <c r="O22" s="75"/>
    </row>
    <row r="23" spans="1:15" s="1" customFormat="1">
      <c r="A23" s="203" t="s">
        <v>39</v>
      </c>
      <c r="B23" s="204"/>
      <c r="C23" s="86" t="s">
        <v>40</v>
      </c>
      <c r="D23" s="28">
        <v>11</v>
      </c>
      <c r="E23" s="29">
        <v>28</v>
      </c>
      <c r="F23" s="60">
        <v>3</v>
      </c>
      <c r="G23" s="62">
        <v>10</v>
      </c>
      <c r="H23" s="63">
        <v>2</v>
      </c>
      <c r="I23" s="62">
        <v>13</v>
      </c>
      <c r="J23" s="60"/>
      <c r="K23" s="61"/>
      <c r="L23" s="60"/>
      <c r="M23" s="62"/>
      <c r="N23" s="63"/>
      <c r="O23" s="64"/>
    </row>
    <row r="24" spans="1:15" s="1" customFormat="1">
      <c r="A24" s="205"/>
      <c r="B24" s="206"/>
      <c r="C24" s="45" t="s">
        <v>41</v>
      </c>
      <c r="D24" s="9">
        <v>11</v>
      </c>
      <c r="E24" s="8">
        <v>28</v>
      </c>
      <c r="F24" s="46">
        <v>3</v>
      </c>
      <c r="G24" s="48">
        <v>10</v>
      </c>
      <c r="H24" s="49">
        <v>2</v>
      </c>
      <c r="I24" s="48">
        <v>13</v>
      </c>
      <c r="J24" s="46"/>
      <c r="K24" s="47"/>
      <c r="L24" s="46"/>
      <c r="M24" s="48"/>
      <c r="N24" s="49"/>
      <c r="O24" s="50"/>
    </row>
    <row r="25" spans="1:15" s="1" customFormat="1">
      <c r="A25" s="205"/>
      <c r="B25" s="206"/>
      <c r="C25" s="87" t="s">
        <v>42</v>
      </c>
      <c r="D25" s="15">
        <v>1</v>
      </c>
      <c r="E25" s="16">
        <v>1</v>
      </c>
      <c r="F25" s="88">
        <v>1</v>
      </c>
      <c r="G25" s="90">
        <v>1</v>
      </c>
      <c r="H25" s="91">
        <v>1</v>
      </c>
      <c r="I25" s="90">
        <v>1</v>
      </c>
      <c r="J25" s="88"/>
      <c r="K25" s="89"/>
      <c r="L25" s="88"/>
      <c r="M25" s="90"/>
      <c r="N25" s="91"/>
      <c r="O25" s="92"/>
    </row>
    <row r="26" spans="1:15" s="1" customFormat="1">
      <c r="A26" s="205"/>
      <c r="B26" s="206"/>
      <c r="C26" s="45" t="s">
        <v>32</v>
      </c>
      <c r="D26" s="9">
        <v>27</v>
      </c>
      <c r="E26" s="8">
        <v>30.25</v>
      </c>
      <c r="F26" s="46">
        <v>6.25</v>
      </c>
      <c r="G26" s="48">
        <v>22.75</v>
      </c>
      <c r="H26" s="49">
        <v>5</v>
      </c>
      <c r="I26" s="48">
        <v>40.5</v>
      </c>
      <c r="J26" s="46"/>
      <c r="K26" s="47"/>
      <c r="L26" s="46"/>
      <c r="M26" s="48"/>
      <c r="N26" s="49"/>
      <c r="O26" s="50"/>
    </row>
    <row r="27" spans="1:15" s="1" customFormat="1" ht="13.5" thickBot="1">
      <c r="A27" s="207"/>
      <c r="B27" s="208"/>
      <c r="C27" s="51" t="s">
        <v>33</v>
      </c>
      <c r="D27" s="26">
        <v>2.4500000000000002</v>
      </c>
      <c r="E27" s="27">
        <v>1.08</v>
      </c>
      <c r="F27" s="52">
        <v>2.08</v>
      </c>
      <c r="G27" s="54">
        <v>2.27</v>
      </c>
      <c r="H27" s="57">
        <v>2.5</v>
      </c>
      <c r="I27" s="54">
        <v>3.12</v>
      </c>
      <c r="J27" s="52"/>
      <c r="K27" s="53"/>
      <c r="L27" s="52"/>
      <c r="M27" s="54"/>
      <c r="N27" s="57"/>
      <c r="O27" s="58"/>
    </row>
    <row r="28" spans="1:15" ht="13.5" thickBot="1">
      <c r="A28" s="209" t="s">
        <v>48</v>
      </c>
      <c r="B28" s="20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" customFormat="1">
      <c r="A29" s="210" t="s">
        <v>53</v>
      </c>
      <c r="B29" s="211"/>
      <c r="C29" s="93" t="s">
        <v>22</v>
      </c>
      <c r="D29" s="129">
        <f>D6</f>
        <v>22</v>
      </c>
      <c r="E29" s="129">
        <f t="shared" ref="E29:N29" si="0">E6</f>
        <v>19</v>
      </c>
      <c r="F29" s="129">
        <f t="shared" si="0"/>
        <v>21</v>
      </c>
      <c r="G29" s="130">
        <f t="shared" si="0"/>
        <v>22</v>
      </c>
      <c r="H29" s="130">
        <f t="shared" si="0"/>
        <v>20</v>
      </c>
      <c r="I29" s="130">
        <f t="shared" si="0"/>
        <v>21</v>
      </c>
      <c r="J29" s="129">
        <f t="shared" si="0"/>
        <v>0</v>
      </c>
      <c r="K29" s="129">
        <f t="shared" si="0"/>
        <v>0</v>
      </c>
      <c r="L29" s="129">
        <f t="shared" si="0"/>
        <v>0</v>
      </c>
      <c r="M29" s="130">
        <f t="shared" si="0"/>
        <v>0</v>
      </c>
      <c r="N29" s="130">
        <f t="shared" si="0"/>
        <v>0</v>
      </c>
      <c r="O29" s="130">
        <f>O6</f>
        <v>0</v>
      </c>
    </row>
    <row r="30" spans="1:15" s="1" customFormat="1">
      <c r="A30" s="146"/>
      <c r="B30" s="212"/>
      <c r="C30" s="95" t="s">
        <v>23</v>
      </c>
      <c r="D30" s="9">
        <v>11</v>
      </c>
      <c r="E30" s="8">
        <v>7</v>
      </c>
      <c r="F30" s="46">
        <v>8</v>
      </c>
      <c r="G30" s="48">
        <v>8</v>
      </c>
      <c r="H30" s="49">
        <v>8</v>
      </c>
      <c r="I30" s="48">
        <v>5</v>
      </c>
      <c r="J30" s="46"/>
      <c r="K30" s="47"/>
      <c r="L30" s="46"/>
      <c r="M30" s="48"/>
      <c r="N30" s="49"/>
      <c r="O30" s="50"/>
    </row>
    <row r="31" spans="1:15" s="1" customFormat="1" ht="13.5" thickBot="1">
      <c r="A31" s="148"/>
      <c r="B31" s="213"/>
      <c r="C31" s="96" t="s">
        <v>24</v>
      </c>
      <c r="D31" s="26">
        <v>0.91</v>
      </c>
      <c r="E31" s="27">
        <v>1.64</v>
      </c>
      <c r="F31" s="52">
        <v>0.76</v>
      </c>
      <c r="G31" s="54">
        <v>0.75</v>
      </c>
      <c r="H31" s="57">
        <v>0.95</v>
      </c>
      <c r="I31" s="54">
        <v>1.46</v>
      </c>
      <c r="J31" s="52"/>
      <c r="K31" s="53"/>
      <c r="L31" s="52"/>
      <c r="M31" s="54"/>
      <c r="N31" s="57"/>
      <c r="O31" s="58"/>
    </row>
    <row r="32" spans="1:15" s="1" customFormat="1">
      <c r="A32" s="210" t="s">
        <v>54</v>
      </c>
      <c r="B32" s="211"/>
      <c r="C32" s="97" t="s">
        <v>34</v>
      </c>
      <c r="D32" s="28">
        <v>11</v>
      </c>
      <c r="E32" s="29">
        <v>8</v>
      </c>
      <c r="F32" s="60">
        <v>9</v>
      </c>
      <c r="G32" s="62">
        <v>8</v>
      </c>
      <c r="H32" s="63">
        <v>8</v>
      </c>
      <c r="I32" s="62">
        <v>5</v>
      </c>
      <c r="J32" s="60"/>
      <c r="K32" s="61"/>
      <c r="L32" s="60"/>
      <c r="M32" s="62"/>
      <c r="N32" s="63"/>
      <c r="O32" s="64"/>
    </row>
    <row r="33" spans="1:15" s="1" customFormat="1">
      <c r="A33" s="146"/>
      <c r="B33" s="212"/>
      <c r="C33" s="98" t="s">
        <v>25</v>
      </c>
      <c r="D33" s="9">
        <v>11</v>
      </c>
      <c r="E33" s="8">
        <v>8</v>
      </c>
      <c r="F33" s="46">
        <v>9</v>
      </c>
      <c r="G33" s="48">
        <v>8</v>
      </c>
      <c r="H33" s="49">
        <v>8</v>
      </c>
      <c r="I33" s="48">
        <v>5</v>
      </c>
      <c r="J33" s="46"/>
      <c r="K33" s="47"/>
      <c r="L33" s="46"/>
      <c r="M33" s="48"/>
      <c r="N33" s="49"/>
      <c r="O33" s="50"/>
    </row>
    <row r="34" spans="1:15" s="1" customFormat="1">
      <c r="A34" s="146"/>
      <c r="B34" s="212"/>
      <c r="C34" s="98" t="s">
        <v>26</v>
      </c>
      <c r="D34" s="10">
        <v>0</v>
      </c>
      <c r="E34" s="11">
        <v>0</v>
      </c>
      <c r="F34" s="99">
        <v>0</v>
      </c>
      <c r="G34" s="42">
        <v>0</v>
      </c>
      <c r="H34" s="43">
        <v>0</v>
      </c>
      <c r="I34" s="42">
        <v>0</v>
      </c>
      <c r="J34" s="41"/>
      <c r="K34" s="40"/>
      <c r="L34" s="41"/>
      <c r="M34" s="42"/>
      <c r="N34" s="43"/>
      <c r="O34" s="44"/>
    </row>
    <row r="35" spans="1:15" s="1" customFormat="1" ht="13.5" thickBot="1">
      <c r="A35" s="148"/>
      <c r="B35" s="213"/>
      <c r="C35" s="96" t="s">
        <v>16</v>
      </c>
      <c r="D35" s="30">
        <v>1</v>
      </c>
      <c r="E35" s="31">
        <v>1</v>
      </c>
      <c r="F35" s="66">
        <v>1</v>
      </c>
      <c r="G35" s="68">
        <v>1</v>
      </c>
      <c r="H35" s="69">
        <v>1</v>
      </c>
      <c r="I35" s="68">
        <v>1</v>
      </c>
      <c r="J35" s="66"/>
      <c r="K35" s="67"/>
      <c r="L35" s="66"/>
      <c r="M35" s="68"/>
      <c r="N35" s="69"/>
      <c r="O35" s="70"/>
    </row>
    <row r="36" spans="1:15" s="1" customFormat="1">
      <c r="A36" s="132" t="s">
        <v>17</v>
      </c>
      <c r="B36" s="133"/>
      <c r="C36" s="71"/>
      <c r="D36" s="10"/>
      <c r="E36" s="11"/>
      <c r="F36" s="72"/>
      <c r="G36" s="71"/>
      <c r="H36" s="74"/>
      <c r="I36" s="71"/>
      <c r="J36" s="72"/>
      <c r="K36" s="73"/>
      <c r="L36" s="72"/>
      <c r="M36" s="71"/>
      <c r="N36" s="74"/>
      <c r="O36" s="71"/>
    </row>
    <row r="37" spans="1:15" s="1" customFormat="1">
      <c r="A37" s="162" t="s">
        <v>18</v>
      </c>
      <c r="B37" s="159" t="s">
        <v>35</v>
      </c>
      <c r="C37" s="71" t="s">
        <v>36</v>
      </c>
      <c r="D37" s="12"/>
      <c r="E37" s="13"/>
      <c r="F37" s="72"/>
      <c r="G37" s="71"/>
      <c r="H37" s="74"/>
      <c r="I37" s="71"/>
      <c r="J37" s="72"/>
      <c r="K37" s="73"/>
      <c r="L37" s="72"/>
      <c r="M37" s="71"/>
      <c r="N37" s="74"/>
      <c r="O37" s="71"/>
    </row>
    <row r="38" spans="1:15" s="1" customFormat="1">
      <c r="A38" s="152"/>
      <c r="B38" s="160"/>
      <c r="C38" s="48" t="s">
        <v>37</v>
      </c>
      <c r="D38" s="9"/>
      <c r="E38" s="8"/>
      <c r="F38" s="46"/>
      <c r="G38" s="48"/>
      <c r="H38" s="49"/>
      <c r="I38" s="48"/>
      <c r="J38" s="46"/>
      <c r="K38" s="47"/>
      <c r="L38" s="46"/>
      <c r="M38" s="48"/>
      <c r="N38" s="49"/>
      <c r="O38" s="48"/>
    </row>
    <row r="39" spans="1:15" s="1" customFormat="1" ht="13.5" thickBot="1">
      <c r="A39" s="152"/>
      <c r="B39" s="160"/>
      <c r="C39" s="75" t="s">
        <v>31</v>
      </c>
      <c r="D39" s="22"/>
      <c r="E39" s="23"/>
      <c r="F39" s="76"/>
      <c r="G39" s="75"/>
      <c r="H39" s="78"/>
      <c r="I39" s="75"/>
      <c r="J39" s="76"/>
      <c r="K39" s="77"/>
      <c r="L39" s="76"/>
      <c r="M39" s="75"/>
      <c r="N39" s="78"/>
      <c r="O39" s="75"/>
    </row>
    <row r="40" spans="1:15" s="1" customFormat="1" ht="12.75" customHeight="1">
      <c r="A40" s="151"/>
      <c r="B40" s="163" t="s">
        <v>27</v>
      </c>
      <c r="C40" s="127" t="s">
        <v>36</v>
      </c>
      <c r="D40" s="28"/>
      <c r="E40" s="29"/>
      <c r="F40" s="60"/>
      <c r="G40" s="62"/>
      <c r="H40" s="63"/>
      <c r="I40" s="62"/>
      <c r="J40" s="60"/>
      <c r="K40" s="61"/>
      <c r="L40" s="60"/>
      <c r="M40" s="62"/>
      <c r="N40" s="63"/>
      <c r="O40" s="64"/>
    </row>
    <row r="41" spans="1:15" s="1" customFormat="1">
      <c r="A41" s="151"/>
      <c r="B41" s="164"/>
      <c r="C41" s="111" t="s">
        <v>37</v>
      </c>
      <c r="D41" s="9"/>
      <c r="E41" s="8"/>
      <c r="F41" s="46"/>
      <c r="G41" s="48"/>
      <c r="H41" s="49"/>
      <c r="I41" s="48"/>
      <c r="J41" s="46"/>
      <c r="K41" s="47"/>
      <c r="L41" s="46"/>
      <c r="M41" s="48"/>
      <c r="N41" s="49"/>
      <c r="O41" s="50"/>
    </row>
    <row r="42" spans="1:15" s="1" customFormat="1" ht="13.5" thickBot="1">
      <c r="A42" s="151"/>
      <c r="B42" s="165"/>
      <c r="C42" s="128" t="s">
        <v>31</v>
      </c>
      <c r="D42" s="32"/>
      <c r="E42" s="33"/>
      <c r="F42" s="79"/>
      <c r="G42" s="83"/>
      <c r="H42" s="84"/>
      <c r="I42" s="83"/>
      <c r="J42" s="79"/>
      <c r="K42" s="80"/>
      <c r="L42" s="79"/>
      <c r="M42" s="83"/>
      <c r="N42" s="84"/>
      <c r="O42" s="85"/>
    </row>
    <row r="43" spans="1:15" s="1" customFormat="1" ht="12.75" customHeight="1">
      <c r="A43" s="152"/>
      <c r="B43" s="166" t="s">
        <v>38</v>
      </c>
      <c r="C43" s="103" t="s">
        <v>36</v>
      </c>
      <c r="D43" s="22">
        <v>955</v>
      </c>
      <c r="E43" s="23">
        <v>953</v>
      </c>
      <c r="F43" s="76">
        <v>951</v>
      </c>
      <c r="G43" s="75">
        <v>941</v>
      </c>
      <c r="H43" s="34">
        <v>944</v>
      </c>
      <c r="I43" s="75">
        <v>939</v>
      </c>
      <c r="J43" s="76"/>
      <c r="K43" s="77"/>
      <c r="L43" s="76"/>
      <c r="M43" s="75"/>
      <c r="N43" s="34"/>
      <c r="O43" s="75"/>
    </row>
    <row r="44" spans="1:15" s="1" customFormat="1">
      <c r="A44" s="152"/>
      <c r="B44" s="166"/>
      <c r="C44" s="100" t="s">
        <v>37</v>
      </c>
      <c r="D44" s="9">
        <v>6</v>
      </c>
      <c r="E44" s="8">
        <v>1</v>
      </c>
      <c r="F44" s="46">
        <v>3</v>
      </c>
      <c r="G44" s="48">
        <v>0</v>
      </c>
      <c r="H44" s="49">
        <v>41</v>
      </c>
      <c r="I44" s="48">
        <v>0</v>
      </c>
      <c r="J44" s="46"/>
      <c r="K44" s="47"/>
      <c r="L44" s="46"/>
      <c r="M44" s="48"/>
      <c r="N44" s="126"/>
      <c r="O44" s="48"/>
    </row>
    <row r="45" spans="1:15" s="1" customFormat="1" ht="13.5" thickBot="1">
      <c r="A45" s="152"/>
      <c r="B45" s="166"/>
      <c r="C45" s="103" t="s">
        <v>31</v>
      </c>
      <c r="D45" s="22">
        <v>0.63</v>
      </c>
      <c r="E45" s="23">
        <v>1</v>
      </c>
      <c r="F45" s="76">
        <v>0.32</v>
      </c>
      <c r="G45" s="75">
        <v>0</v>
      </c>
      <c r="H45" s="34">
        <v>4.34</v>
      </c>
      <c r="I45" s="75">
        <v>0</v>
      </c>
      <c r="J45" s="76"/>
      <c r="K45" s="77"/>
      <c r="L45" s="76"/>
      <c r="M45" s="75"/>
      <c r="N45" s="34"/>
      <c r="O45" s="75"/>
    </row>
    <row r="46" spans="1:15" s="1" customFormat="1">
      <c r="A46" s="144" t="s">
        <v>39</v>
      </c>
      <c r="B46" s="145"/>
      <c r="C46" s="102" t="s">
        <v>40</v>
      </c>
      <c r="D46" s="28">
        <v>6</v>
      </c>
      <c r="E46" s="29">
        <v>1</v>
      </c>
      <c r="F46" s="60">
        <v>3</v>
      </c>
      <c r="G46" s="62">
        <v>0</v>
      </c>
      <c r="H46" s="63">
        <v>41</v>
      </c>
      <c r="I46" s="62">
        <v>0</v>
      </c>
      <c r="J46" s="60"/>
      <c r="K46" s="61"/>
      <c r="L46" s="60"/>
      <c r="M46" s="62"/>
      <c r="N46" s="63"/>
      <c r="O46" s="64"/>
    </row>
    <row r="47" spans="1:15" s="1" customFormat="1">
      <c r="A47" s="146"/>
      <c r="B47" s="147"/>
      <c r="C47" s="100" t="s">
        <v>41</v>
      </c>
      <c r="D47" s="9">
        <v>6</v>
      </c>
      <c r="E47" s="8">
        <v>1</v>
      </c>
      <c r="F47" s="46">
        <v>3</v>
      </c>
      <c r="G47" s="48">
        <v>0</v>
      </c>
      <c r="H47" s="49">
        <v>41</v>
      </c>
      <c r="I47" s="48">
        <v>0</v>
      </c>
      <c r="J47" s="46"/>
      <c r="K47" s="47"/>
      <c r="L47" s="46"/>
      <c r="M47" s="48"/>
      <c r="N47" s="49"/>
      <c r="O47" s="50"/>
    </row>
    <row r="48" spans="1:15" s="1" customFormat="1">
      <c r="A48" s="146"/>
      <c r="B48" s="147"/>
      <c r="C48" s="103" t="s">
        <v>42</v>
      </c>
      <c r="D48" s="15">
        <v>1</v>
      </c>
      <c r="E48" s="16">
        <v>1</v>
      </c>
      <c r="F48" s="88">
        <v>1</v>
      </c>
      <c r="G48" s="90">
        <v>0</v>
      </c>
      <c r="H48" s="91">
        <v>1</v>
      </c>
      <c r="I48" s="90">
        <v>1</v>
      </c>
      <c r="J48" s="88"/>
      <c r="K48" s="89"/>
      <c r="L48" s="88"/>
      <c r="M48" s="90"/>
      <c r="N48" s="91"/>
      <c r="O48" s="92"/>
    </row>
    <row r="49" spans="1:15" s="1" customFormat="1">
      <c r="A49" s="146"/>
      <c r="B49" s="147"/>
      <c r="C49" s="100" t="s">
        <v>32</v>
      </c>
      <c r="D49" s="9">
        <v>23.5</v>
      </c>
      <c r="E49" s="8">
        <v>1</v>
      </c>
      <c r="F49" s="46">
        <v>6.5</v>
      </c>
      <c r="G49" s="48">
        <v>0</v>
      </c>
      <c r="H49" s="49">
        <v>35.75</v>
      </c>
      <c r="I49" s="48">
        <v>0</v>
      </c>
      <c r="J49" s="46"/>
      <c r="K49" s="47"/>
      <c r="L49" s="46"/>
      <c r="M49" s="48"/>
      <c r="N49" s="49"/>
      <c r="O49" s="50"/>
    </row>
    <row r="50" spans="1:15" s="1" customFormat="1" ht="13.5" thickBot="1">
      <c r="A50" s="148"/>
      <c r="B50" s="149"/>
      <c r="C50" s="101" t="s">
        <v>33</v>
      </c>
      <c r="D50" s="26">
        <v>3.92</v>
      </c>
      <c r="E50" s="27">
        <v>1</v>
      </c>
      <c r="F50" s="52">
        <v>2.17</v>
      </c>
      <c r="G50" s="54">
        <v>0</v>
      </c>
      <c r="H50" s="57">
        <v>0.87</v>
      </c>
      <c r="I50" s="54">
        <v>0</v>
      </c>
      <c r="J50" s="52"/>
      <c r="K50" s="53"/>
      <c r="L50" s="52"/>
      <c r="M50" s="54"/>
      <c r="N50" s="57"/>
      <c r="O50" s="58"/>
    </row>
    <row r="52" spans="1:15">
      <c r="A52" s="104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" customFormat="1" ht="13.5" thickBot="1">
      <c r="A53" s="132" t="s">
        <v>17</v>
      </c>
      <c r="B53" s="135"/>
      <c r="C53" s="71"/>
      <c r="D53" s="72"/>
      <c r="E53" s="73"/>
      <c r="F53" s="72"/>
      <c r="G53" s="71"/>
      <c r="H53" s="74"/>
      <c r="I53" s="71"/>
      <c r="J53" s="72"/>
      <c r="K53" s="73"/>
      <c r="L53" s="72"/>
      <c r="M53" s="105"/>
      <c r="N53" s="105"/>
      <c r="O53" s="105"/>
    </row>
    <row r="54" spans="1:15" s="1" customFormat="1">
      <c r="A54" s="150" t="s">
        <v>18</v>
      </c>
      <c r="B54" s="154" t="s">
        <v>35</v>
      </c>
      <c r="C54" s="62" t="s">
        <v>36</v>
      </c>
      <c r="D54" s="94">
        <f>D17+D40+D43</f>
        <v>3573</v>
      </c>
      <c r="E54" s="94">
        <f t="shared" ref="D54:O55" si="1">E17+E40+E43</f>
        <v>3562</v>
      </c>
      <c r="F54" s="94">
        <f t="shared" si="1"/>
        <v>3544</v>
      </c>
      <c r="G54" s="131">
        <f>G17+G40+G43</f>
        <v>3543</v>
      </c>
      <c r="H54" s="131">
        <f t="shared" si="1"/>
        <v>3535</v>
      </c>
      <c r="I54" s="131">
        <f t="shared" si="1"/>
        <v>3525</v>
      </c>
      <c r="J54" s="94">
        <f t="shared" si="1"/>
        <v>0</v>
      </c>
      <c r="K54" s="94">
        <f t="shared" si="1"/>
        <v>0</v>
      </c>
      <c r="L54" s="94">
        <f t="shared" si="1"/>
        <v>0</v>
      </c>
      <c r="M54" s="131">
        <f t="shared" si="1"/>
        <v>0</v>
      </c>
      <c r="N54" s="131">
        <f t="shared" si="1"/>
        <v>0</v>
      </c>
      <c r="O54" s="131">
        <f t="shared" si="1"/>
        <v>0</v>
      </c>
    </row>
    <row r="55" spans="1:15" s="1" customFormat="1">
      <c r="A55" s="151"/>
      <c r="B55" s="155"/>
      <c r="C55" s="48" t="s">
        <v>37</v>
      </c>
      <c r="D55" s="47">
        <f t="shared" si="1"/>
        <v>17</v>
      </c>
      <c r="E55" s="47">
        <f t="shared" si="1"/>
        <v>29</v>
      </c>
      <c r="F55" s="47">
        <f t="shared" si="1"/>
        <v>6</v>
      </c>
      <c r="G55" s="111">
        <f>G18+G41+G44</f>
        <v>10</v>
      </c>
      <c r="H55" s="111">
        <f t="shared" si="1"/>
        <v>43</v>
      </c>
      <c r="I55" s="111">
        <f t="shared" si="1"/>
        <v>13</v>
      </c>
      <c r="J55" s="47">
        <f t="shared" si="1"/>
        <v>0</v>
      </c>
      <c r="K55" s="47">
        <f t="shared" si="1"/>
        <v>0</v>
      </c>
      <c r="L55" s="47">
        <f t="shared" si="1"/>
        <v>0</v>
      </c>
      <c r="M55" s="111">
        <f t="shared" si="1"/>
        <v>0</v>
      </c>
      <c r="N55" s="111">
        <f t="shared" si="1"/>
        <v>0</v>
      </c>
      <c r="O55" s="111">
        <f t="shared" si="1"/>
        <v>0</v>
      </c>
    </row>
    <row r="56" spans="1:15" s="1" customFormat="1" ht="13.5" thickBot="1">
      <c r="A56" s="151"/>
      <c r="B56" s="156"/>
      <c r="C56" s="54" t="s">
        <v>31</v>
      </c>
      <c r="D56" s="106">
        <f t="shared" ref="D56:O56" si="2">(D55/D54)*100</f>
        <v>0.4757906521130702</v>
      </c>
      <c r="E56" s="107">
        <f>(E55/E54)*100</f>
        <v>0.81414935429533974</v>
      </c>
      <c r="F56" s="106">
        <f>(F55/F54)*100</f>
        <v>0.16930022573363432</v>
      </c>
      <c r="G56" s="108">
        <f>(G55/G54)*100</f>
        <v>0.28224668360146765</v>
      </c>
      <c r="H56" s="108">
        <f t="shared" si="2"/>
        <v>1.2164073550212162</v>
      </c>
      <c r="I56" s="108">
        <f t="shared" si="2"/>
        <v>0.36879432624113473</v>
      </c>
      <c r="J56" s="106" t="e">
        <f t="shared" si="2"/>
        <v>#DIV/0!</v>
      </c>
      <c r="K56" s="107" t="e">
        <f t="shared" si="2"/>
        <v>#DIV/0!</v>
      </c>
      <c r="L56" s="106" t="e">
        <f t="shared" si="2"/>
        <v>#DIV/0!</v>
      </c>
      <c r="M56" s="108" t="e">
        <f t="shared" si="2"/>
        <v>#DIV/0!</v>
      </c>
      <c r="N56" s="108" t="e">
        <f t="shared" si="2"/>
        <v>#DIV/0!</v>
      </c>
      <c r="O56" s="109" t="e">
        <f t="shared" si="2"/>
        <v>#DIV/0!</v>
      </c>
    </row>
    <row r="57" spans="1:15" s="1" customFormat="1" ht="12.75" customHeight="1">
      <c r="A57" s="152"/>
      <c r="B57" s="157" t="s">
        <v>27</v>
      </c>
      <c r="C57" s="75" t="s">
        <v>36</v>
      </c>
      <c r="D57" s="76"/>
      <c r="E57" s="40"/>
      <c r="F57" s="76"/>
      <c r="G57" s="110"/>
      <c r="H57" s="110"/>
      <c r="I57" s="110"/>
      <c r="J57" s="76"/>
      <c r="K57" s="40"/>
      <c r="L57" s="76"/>
      <c r="M57" s="110"/>
      <c r="N57" s="110"/>
      <c r="O57" s="110"/>
    </row>
    <row r="58" spans="1:15" s="1" customFormat="1">
      <c r="A58" s="152"/>
      <c r="B58" s="157"/>
      <c r="C58" s="48" t="s">
        <v>37</v>
      </c>
      <c r="D58" s="46"/>
      <c r="E58" s="47"/>
      <c r="F58" s="46"/>
      <c r="G58" s="111"/>
      <c r="H58" s="111"/>
      <c r="I58" s="111"/>
      <c r="J58" s="46"/>
      <c r="K58" s="47"/>
      <c r="L58" s="46"/>
      <c r="M58" s="111"/>
      <c r="N58" s="111"/>
      <c r="O58" s="111"/>
    </row>
    <row r="59" spans="1:15" s="1" customFormat="1">
      <c r="A59" s="152"/>
      <c r="B59" s="158"/>
      <c r="C59" s="42" t="s">
        <v>31</v>
      </c>
      <c r="D59" s="112"/>
      <c r="E59" s="113"/>
      <c r="F59" s="112"/>
      <c r="G59" s="114"/>
      <c r="H59" s="114"/>
      <c r="I59" s="114"/>
      <c r="J59" s="112"/>
      <c r="K59" s="113"/>
      <c r="L59" s="112"/>
      <c r="M59" s="114"/>
      <c r="N59" s="114"/>
      <c r="O59" s="114"/>
    </row>
    <row r="60" spans="1:15" s="1" customFormat="1" ht="12.75" customHeight="1">
      <c r="A60" s="152"/>
      <c r="B60" s="159" t="s">
        <v>38</v>
      </c>
      <c r="C60" s="71" t="s">
        <v>36</v>
      </c>
      <c r="D60" s="72"/>
      <c r="E60" s="47"/>
      <c r="F60" s="72"/>
      <c r="G60" s="111"/>
      <c r="H60" s="111"/>
      <c r="I60" s="111"/>
      <c r="J60" s="72"/>
      <c r="K60" s="47"/>
      <c r="L60" s="72"/>
      <c r="M60" s="111"/>
      <c r="N60" s="111"/>
      <c r="O60" s="111"/>
    </row>
    <row r="61" spans="1:15" s="1" customFormat="1">
      <c r="A61" s="152"/>
      <c r="B61" s="160"/>
      <c r="C61" s="48" t="s">
        <v>37</v>
      </c>
      <c r="D61" s="46"/>
      <c r="E61" s="47"/>
      <c r="F61" s="46"/>
      <c r="G61" s="111"/>
      <c r="H61" s="111"/>
      <c r="I61" s="111"/>
      <c r="J61" s="46"/>
      <c r="K61" s="47"/>
      <c r="L61" s="46"/>
      <c r="M61" s="111"/>
      <c r="N61" s="111"/>
      <c r="O61" s="111"/>
    </row>
    <row r="62" spans="1:15" s="1" customFormat="1">
      <c r="A62" s="153"/>
      <c r="B62" s="161"/>
      <c r="C62" s="42" t="s">
        <v>31</v>
      </c>
      <c r="D62" s="41"/>
      <c r="E62" s="47"/>
      <c r="F62" s="41"/>
      <c r="G62" s="111"/>
      <c r="H62" s="111"/>
      <c r="I62" s="111"/>
      <c r="J62" s="41"/>
      <c r="K62" s="47"/>
      <c r="L62" s="41"/>
      <c r="M62" s="111"/>
      <c r="N62" s="111"/>
      <c r="O62" s="111"/>
    </row>
    <row r="63" spans="1:15" s="1" customFormat="1">
      <c r="A63" s="134" t="s">
        <v>39</v>
      </c>
      <c r="B63" s="135"/>
      <c r="C63" s="115" t="s">
        <v>40</v>
      </c>
      <c r="D63" s="72">
        <f t="shared" ref="D63:O64" si="3">D23+D46</f>
        <v>17</v>
      </c>
      <c r="E63" s="47">
        <f t="shared" si="3"/>
        <v>29</v>
      </c>
      <c r="F63" s="72">
        <f t="shared" si="3"/>
        <v>6</v>
      </c>
      <c r="G63" s="111">
        <f>G23+G46</f>
        <v>10</v>
      </c>
      <c r="H63" s="111">
        <f t="shared" si="3"/>
        <v>43</v>
      </c>
      <c r="I63" s="111">
        <f t="shared" si="3"/>
        <v>13</v>
      </c>
      <c r="J63" s="72">
        <f t="shared" si="3"/>
        <v>0</v>
      </c>
      <c r="K63" s="47">
        <f t="shared" si="3"/>
        <v>0</v>
      </c>
      <c r="L63" s="72">
        <f t="shared" si="3"/>
        <v>0</v>
      </c>
      <c r="M63" s="111">
        <f t="shared" si="3"/>
        <v>0</v>
      </c>
      <c r="N63" s="111">
        <f t="shared" si="3"/>
        <v>0</v>
      </c>
      <c r="O63" s="111">
        <f t="shared" si="3"/>
        <v>0</v>
      </c>
    </row>
    <row r="64" spans="1:15" s="1" customFormat="1">
      <c r="A64" s="136"/>
      <c r="B64" s="137"/>
      <c r="C64" s="48" t="s">
        <v>41</v>
      </c>
      <c r="D64" s="72">
        <f t="shared" si="3"/>
        <v>17</v>
      </c>
      <c r="E64" s="47">
        <f t="shared" si="3"/>
        <v>29</v>
      </c>
      <c r="F64" s="72">
        <f t="shared" si="3"/>
        <v>6</v>
      </c>
      <c r="G64" s="111">
        <f t="shared" si="3"/>
        <v>10</v>
      </c>
      <c r="H64" s="111">
        <f t="shared" si="3"/>
        <v>43</v>
      </c>
      <c r="I64" s="111">
        <f t="shared" si="3"/>
        <v>13</v>
      </c>
      <c r="J64" s="72">
        <f t="shared" si="3"/>
        <v>0</v>
      </c>
      <c r="K64" s="47">
        <f t="shared" si="3"/>
        <v>0</v>
      </c>
      <c r="L64" s="72">
        <f t="shared" si="3"/>
        <v>0</v>
      </c>
      <c r="M64" s="111">
        <f t="shared" si="3"/>
        <v>0</v>
      </c>
      <c r="N64" s="111">
        <f t="shared" si="3"/>
        <v>0</v>
      </c>
      <c r="O64" s="111">
        <f t="shared" si="3"/>
        <v>0</v>
      </c>
    </row>
    <row r="65" spans="1:15" s="1" customFormat="1">
      <c r="A65" s="136"/>
      <c r="B65" s="137"/>
      <c r="C65" s="75" t="s">
        <v>42</v>
      </c>
      <c r="D65" s="116">
        <f t="shared" ref="D65:O65" si="4">(D48+D25)/2</f>
        <v>1</v>
      </c>
      <c r="E65" s="117">
        <f t="shared" si="4"/>
        <v>1</v>
      </c>
      <c r="F65" s="116">
        <f t="shared" si="4"/>
        <v>1</v>
      </c>
      <c r="G65" s="118">
        <f t="shared" si="4"/>
        <v>0.5</v>
      </c>
      <c r="H65" s="118">
        <f t="shared" si="4"/>
        <v>1</v>
      </c>
      <c r="I65" s="118">
        <f t="shared" si="4"/>
        <v>1</v>
      </c>
      <c r="J65" s="116">
        <f t="shared" si="4"/>
        <v>0</v>
      </c>
      <c r="K65" s="117">
        <f t="shared" si="4"/>
        <v>0</v>
      </c>
      <c r="L65" s="116">
        <f t="shared" si="4"/>
        <v>0</v>
      </c>
      <c r="M65" s="118">
        <f t="shared" si="4"/>
        <v>0</v>
      </c>
      <c r="N65" s="118">
        <f t="shared" si="4"/>
        <v>0</v>
      </c>
      <c r="O65" s="118">
        <f t="shared" si="4"/>
        <v>0</v>
      </c>
    </row>
    <row r="66" spans="1:15" s="1" customFormat="1">
      <c r="A66" s="136"/>
      <c r="B66" s="137"/>
      <c r="C66" s="48" t="s">
        <v>32</v>
      </c>
      <c r="D66" s="72">
        <f t="shared" ref="D66:O66" si="5">D49+D26</f>
        <v>50.5</v>
      </c>
      <c r="E66" s="47">
        <f t="shared" si="5"/>
        <v>31.25</v>
      </c>
      <c r="F66" s="72">
        <f t="shared" si="5"/>
        <v>12.75</v>
      </c>
      <c r="G66" s="111">
        <f t="shared" si="5"/>
        <v>22.75</v>
      </c>
      <c r="H66" s="111">
        <f t="shared" si="5"/>
        <v>40.75</v>
      </c>
      <c r="I66" s="111">
        <f t="shared" si="5"/>
        <v>40.5</v>
      </c>
      <c r="J66" s="72">
        <f t="shared" si="5"/>
        <v>0</v>
      </c>
      <c r="K66" s="47">
        <f t="shared" si="5"/>
        <v>0</v>
      </c>
      <c r="L66" s="72">
        <f t="shared" si="5"/>
        <v>0</v>
      </c>
      <c r="M66" s="111">
        <f t="shared" si="5"/>
        <v>0</v>
      </c>
      <c r="N66" s="111">
        <f t="shared" si="5"/>
        <v>0</v>
      </c>
      <c r="O66" s="111">
        <f t="shared" si="5"/>
        <v>0</v>
      </c>
    </row>
    <row r="67" spans="1:15" s="1" customFormat="1">
      <c r="A67" s="138"/>
      <c r="B67" s="139"/>
      <c r="C67" s="42" t="s">
        <v>33</v>
      </c>
      <c r="D67" s="119">
        <f t="shared" ref="D67:O67" si="6">D66/D64</f>
        <v>2.9705882352941178</v>
      </c>
      <c r="E67" s="120">
        <f t="shared" si="6"/>
        <v>1.0775862068965518</v>
      </c>
      <c r="F67" s="121">
        <f t="shared" si="6"/>
        <v>2.125</v>
      </c>
      <c r="G67" s="122">
        <f t="shared" si="6"/>
        <v>2.2749999999999999</v>
      </c>
      <c r="H67" s="122">
        <f t="shared" si="6"/>
        <v>0.94767441860465118</v>
      </c>
      <c r="I67" s="122">
        <f t="shared" si="6"/>
        <v>3.1153846153846154</v>
      </c>
      <c r="J67" s="123" t="e">
        <f t="shared" si="6"/>
        <v>#DIV/0!</v>
      </c>
      <c r="K67" s="123" t="e">
        <f t="shared" si="6"/>
        <v>#DIV/0!</v>
      </c>
      <c r="L67" s="121" t="e">
        <f t="shared" si="6"/>
        <v>#DIV/0!</v>
      </c>
      <c r="M67" s="122" t="e">
        <f t="shared" si="6"/>
        <v>#DIV/0!</v>
      </c>
      <c r="N67" s="122" t="e">
        <f t="shared" si="6"/>
        <v>#DIV/0!</v>
      </c>
      <c r="O67" s="122" t="e">
        <f t="shared" si="6"/>
        <v>#DIV/0!</v>
      </c>
    </row>
    <row r="69" spans="1:15" s="1" customFormat="1" ht="21" customHeight="1">
      <c r="B69" s="140" t="s">
        <v>19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1:15" s="1" customFormat="1" ht="15.75" customHeight="1" thickBot="1">
      <c r="B70" s="3" t="s">
        <v>52</v>
      </c>
      <c r="C70" s="21" t="s">
        <v>59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s="1" customFormat="1">
      <c r="I71" s="2"/>
    </row>
    <row r="72" spans="1:15" s="3" customFormat="1" ht="13.5" thickBot="1">
      <c r="B72" s="3" t="s">
        <v>28</v>
      </c>
      <c r="C72" s="35" t="s">
        <v>51</v>
      </c>
      <c r="F72" s="3" t="s">
        <v>29</v>
      </c>
      <c r="G72" s="142" t="s">
        <v>46</v>
      </c>
      <c r="H72" s="142"/>
      <c r="I72" s="142"/>
      <c r="K72" s="3" t="s">
        <v>30</v>
      </c>
      <c r="L72" s="143" t="s">
        <v>47</v>
      </c>
      <c r="M72" s="142"/>
      <c r="N72" s="142"/>
    </row>
    <row r="73" spans="1:15" s="1" customFormat="1">
      <c r="D73" s="2"/>
      <c r="G73" s="2"/>
      <c r="J73" s="14"/>
    </row>
    <row r="74" spans="1:15" s="1" customFormat="1">
      <c r="A74" s="1" t="s">
        <v>20</v>
      </c>
      <c r="C74" s="125"/>
      <c r="G74" s="34"/>
      <c r="H74" s="34"/>
      <c r="I74" s="34"/>
      <c r="J74" s="34"/>
      <c r="K74" s="34"/>
      <c r="L74" s="34"/>
      <c r="M74" s="34"/>
    </row>
    <row r="75" spans="1:15" s="1" customFormat="1">
      <c r="A75" s="1" t="s">
        <v>21</v>
      </c>
      <c r="E75" s="176"/>
      <c r="F75" s="177"/>
      <c r="G75" s="177"/>
      <c r="H75" s="177"/>
      <c r="I75" s="177"/>
      <c r="J75" s="177"/>
      <c r="K75" s="177"/>
      <c r="L75" s="178"/>
      <c r="M75" s="34"/>
    </row>
    <row r="76" spans="1:15" s="1" customFormat="1">
      <c r="A76" s="1" t="s">
        <v>43</v>
      </c>
      <c r="E76" s="179"/>
      <c r="F76" s="180"/>
      <c r="G76" s="180"/>
      <c r="H76" s="180"/>
      <c r="I76" s="180"/>
      <c r="J76" s="180"/>
      <c r="K76" s="180"/>
      <c r="L76" s="181"/>
      <c r="M76" s="34"/>
    </row>
    <row r="77" spans="1:15" s="1" customFormat="1">
      <c r="E77" s="179"/>
      <c r="F77" s="180"/>
      <c r="G77" s="180"/>
      <c r="H77" s="180"/>
      <c r="I77" s="180"/>
      <c r="J77" s="180"/>
      <c r="K77" s="180"/>
      <c r="L77" s="181"/>
      <c r="M77" s="34"/>
    </row>
    <row r="78" spans="1:15" s="1" customFormat="1">
      <c r="A78" s="17" t="s">
        <v>49</v>
      </c>
      <c r="E78" s="179"/>
      <c r="F78" s="180"/>
      <c r="G78" s="180"/>
      <c r="H78" s="180"/>
      <c r="I78" s="180"/>
      <c r="J78" s="180"/>
      <c r="K78" s="180"/>
      <c r="L78" s="181"/>
      <c r="M78" s="34"/>
    </row>
    <row r="79" spans="1:15" s="1" customFormat="1">
      <c r="E79" s="182"/>
      <c r="F79" s="183"/>
      <c r="G79" s="183"/>
      <c r="H79" s="183"/>
      <c r="I79" s="183"/>
      <c r="J79" s="183"/>
      <c r="K79" s="183"/>
      <c r="L79" s="184"/>
      <c r="M79" s="34"/>
    </row>
    <row r="80" spans="1:15" s="1" customFormat="1">
      <c r="G80" s="34"/>
      <c r="H80" s="34"/>
      <c r="I80" s="34"/>
      <c r="J80" s="34"/>
      <c r="K80" s="34"/>
      <c r="L80" s="34"/>
      <c r="M80" s="34"/>
    </row>
    <row r="81" s="1" customFormat="1"/>
  </sheetData>
  <mergeCells count="37">
    <mergeCell ref="E75:L79"/>
    <mergeCell ref="G3:I3"/>
    <mergeCell ref="J3:L3"/>
    <mergeCell ref="M3:O3"/>
    <mergeCell ref="A1:B1"/>
    <mergeCell ref="D1:F2"/>
    <mergeCell ref="G1:I2"/>
    <mergeCell ref="J1:L2"/>
    <mergeCell ref="M1:O2"/>
    <mergeCell ref="A23:B27"/>
    <mergeCell ref="A28:B28"/>
    <mergeCell ref="A29:B31"/>
    <mergeCell ref="A32:B35"/>
    <mergeCell ref="D3:F3"/>
    <mergeCell ref="A5:B5"/>
    <mergeCell ref="A6:B8"/>
    <mergeCell ref="A9:B12"/>
    <mergeCell ref="A13:B13"/>
    <mergeCell ref="A14:A22"/>
    <mergeCell ref="B14:B16"/>
    <mergeCell ref="B17:B19"/>
    <mergeCell ref="B20:B22"/>
    <mergeCell ref="A36:B36"/>
    <mergeCell ref="A63:B67"/>
    <mergeCell ref="B69:O69"/>
    <mergeCell ref="G72:I72"/>
    <mergeCell ref="L72:N72"/>
    <mergeCell ref="A46:B50"/>
    <mergeCell ref="A53:B53"/>
    <mergeCell ref="A54:A62"/>
    <mergeCell ref="B54:B56"/>
    <mergeCell ref="B57:B59"/>
    <mergeCell ref="B60:B62"/>
    <mergeCell ref="A37:A45"/>
    <mergeCell ref="B37:B39"/>
    <mergeCell ref="B40:B42"/>
    <mergeCell ref="B43:B45"/>
  </mergeCells>
  <hyperlinks>
    <hyperlink ref="L72" r:id="rId1"/>
  </hyperlinks>
  <pageMargins left="0" right="0" top="0.75" bottom="0.75" header="0.3" footer="0.25"/>
  <pageSetup scale="70" orientation="landscape" r:id="rId2"/>
  <headerFooter>
    <oddFooter>&amp;C&amp;Z&amp;F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State-Wide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Yvonne M. Wooster</cp:lastModifiedBy>
  <cp:lastPrinted>2014-07-07T21:39:58Z</cp:lastPrinted>
  <dcterms:created xsi:type="dcterms:W3CDTF">2009-11-05T22:32:05Z</dcterms:created>
  <dcterms:modified xsi:type="dcterms:W3CDTF">2014-07-07T21:40:00Z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