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PUC GO133-C 4th qtr 2015 " sheetId="1" r:id="rId1"/>
  </sheets>
  <externalReferences>
    <externalReference r:id="rId2"/>
    <externalReference r:id="rId3"/>
  </externalReferences>
  <definedNames>
    <definedName name="_xlnm.Print_Area" localSheetId="0">'CPUC GO133-C 4th qtr 2015 '!$A$1:$P$426</definedName>
  </definedNames>
  <calcPr calcId="145621"/>
</workbook>
</file>

<file path=xl/calcChain.xml><?xml version="1.0" encoding="utf-8"?>
<calcChain xmlns="http://schemas.openxmlformats.org/spreadsheetml/2006/main">
  <c r="K411" i="1" l="1"/>
  <c r="I411" i="1"/>
  <c r="P410" i="1"/>
  <c r="L410" i="1"/>
  <c r="L411" i="1" s="1"/>
  <c r="K410" i="1"/>
  <c r="J410" i="1"/>
  <c r="J411" i="1" s="1"/>
  <c r="I410" i="1"/>
  <c r="H410" i="1"/>
  <c r="K409" i="1"/>
  <c r="I409" i="1"/>
  <c r="P408" i="1"/>
  <c r="L408" i="1"/>
  <c r="L409" i="1" s="1"/>
  <c r="K408" i="1"/>
  <c r="J408" i="1"/>
  <c r="J409" i="1" s="1"/>
  <c r="I408" i="1"/>
  <c r="H408" i="1"/>
  <c r="P407" i="1"/>
  <c r="L407" i="1"/>
  <c r="K407" i="1"/>
  <c r="J407" i="1"/>
  <c r="I407" i="1"/>
  <c r="H407" i="1"/>
  <c r="O406" i="1"/>
  <c r="N406" i="1"/>
  <c r="M406" i="1"/>
  <c r="K406" i="1"/>
  <c r="I406" i="1"/>
  <c r="G406" i="1"/>
  <c r="F406" i="1"/>
  <c r="E406" i="1"/>
  <c r="P405" i="1"/>
  <c r="P406" i="1" s="1"/>
  <c r="L405" i="1"/>
  <c r="L406" i="1" s="1"/>
  <c r="K405" i="1"/>
  <c r="J405" i="1"/>
  <c r="J406" i="1" s="1"/>
  <c r="I405" i="1"/>
  <c r="H405" i="1"/>
  <c r="H406" i="1" s="1"/>
  <c r="L394" i="1"/>
  <c r="L391" i="1"/>
  <c r="L392" i="1" s="1"/>
  <c r="L390" i="1"/>
  <c r="N363" i="1"/>
  <c r="N364" i="1" s="1"/>
  <c r="M363" i="1"/>
  <c r="L363" i="1"/>
  <c r="K363" i="1"/>
  <c r="K364" i="1" s="1"/>
  <c r="J363" i="1"/>
  <c r="J364" i="1" s="1"/>
  <c r="E363" i="1"/>
  <c r="E364" i="1" s="1"/>
  <c r="E362" i="1"/>
  <c r="N361" i="1"/>
  <c r="N362" i="1" s="1"/>
  <c r="M361" i="1"/>
  <c r="M362" i="1" s="1"/>
  <c r="L361" i="1"/>
  <c r="K361" i="1"/>
  <c r="K362" i="1" s="1"/>
  <c r="J361" i="1"/>
  <c r="J362" i="1" s="1"/>
  <c r="E361" i="1"/>
  <c r="N360" i="1"/>
  <c r="M360" i="1"/>
  <c r="M364" i="1" s="1"/>
  <c r="L360" i="1"/>
  <c r="L362" i="1" s="1"/>
  <c r="K360" i="1"/>
  <c r="J360" i="1"/>
  <c r="E360" i="1"/>
  <c r="P359" i="1"/>
  <c r="O359" i="1"/>
  <c r="M359" i="1"/>
  <c r="L359" i="1"/>
  <c r="I359" i="1"/>
  <c r="H359" i="1"/>
  <c r="G359" i="1"/>
  <c r="F359" i="1"/>
  <c r="E359" i="1"/>
  <c r="N358" i="1"/>
  <c r="N359" i="1" s="1"/>
  <c r="M358" i="1"/>
  <c r="L358" i="1"/>
  <c r="K358" i="1"/>
  <c r="K359" i="1" s="1"/>
  <c r="J358" i="1"/>
  <c r="J359" i="1" s="1"/>
  <c r="E358" i="1"/>
  <c r="K349" i="1"/>
  <c r="N347" i="1"/>
  <c r="M347" i="1"/>
  <c r="K347" i="1"/>
  <c r="J347" i="1"/>
  <c r="J349" i="1" s="1"/>
  <c r="H347" i="1"/>
  <c r="K346" i="1"/>
  <c r="K348" i="1" s="1"/>
  <c r="J346" i="1"/>
  <c r="J348" i="1" s="1"/>
  <c r="K345" i="1"/>
  <c r="N344" i="1"/>
  <c r="N346" i="1" s="1"/>
  <c r="N348" i="1" s="1"/>
  <c r="M344" i="1"/>
  <c r="M346" i="1" s="1"/>
  <c r="K344" i="1"/>
  <c r="J344" i="1"/>
  <c r="H344" i="1"/>
  <c r="H346" i="1" s="1"/>
  <c r="N343" i="1"/>
  <c r="N345" i="1" s="1"/>
  <c r="M343" i="1"/>
  <c r="M345" i="1" s="1"/>
  <c r="K343" i="1"/>
  <c r="J343" i="1"/>
  <c r="J345" i="1" s="1"/>
  <c r="H343" i="1"/>
  <c r="H345" i="1" s="1"/>
  <c r="M316" i="1"/>
  <c r="I316" i="1"/>
  <c r="P315" i="1"/>
  <c r="P316" i="1" s="1"/>
  <c r="O315" i="1"/>
  <c r="N315" i="1"/>
  <c r="N316" i="1" s="1"/>
  <c r="M315" i="1"/>
  <c r="L315" i="1"/>
  <c r="L316" i="1" s="1"/>
  <c r="K315" i="1"/>
  <c r="J315" i="1"/>
  <c r="J316" i="1" s="1"/>
  <c r="I315" i="1"/>
  <c r="H315" i="1"/>
  <c r="H316" i="1" s="1"/>
  <c r="G315" i="1"/>
  <c r="F315" i="1"/>
  <c r="F316" i="1" s="1"/>
  <c r="E315" i="1"/>
  <c r="P314" i="1"/>
  <c r="N314" i="1"/>
  <c r="L314" i="1"/>
  <c r="J314" i="1"/>
  <c r="H314" i="1"/>
  <c r="F314" i="1"/>
  <c r="P313" i="1"/>
  <c r="O313" i="1"/>
  <c r="N313" i="1"/>
  <c r="M313" i="1"/>
  <c r="M314" i="1" s="1"/>
  <c r="L313" i="1"/>
  <c r="K313" i="1"/>
  <c r="K314" i="1" s="1"/>
  <c r="J313" i="1"/>
  <c r="I313" i="1"/>
  <c r="I314" i="1" s="1"/>
  <c r="H313" i="1"/>
  <c r="G313" i="1"/>
  <c r="F313" i="1"/>
  <c r="E313" i="1"/>
  <c r="P312" i="1"/>
  <c r="O312" i="1"/>
  <c r="O316" i="1" s="1"/>
  <c r="N312" i="1"/>
  <c r="M312" i="1"/>
  <c r="L312" i="1"/>
  <c r="K312" i="1"/>
  <c r="K316" i="1" s="1"/>
  <c r="J312" i="1"/>
  <c r="I312" i="1"/>
  <c r="H312" i="1"/>
  <c r="G312" i="1"/>
  <c r="G316" i="1" s="1"/>
  <c r="F312" i="1"/>
  <c r="E312" i="1"/>
  <c r="M308" i="1"/>
  <c r="L308" i="1"/>
  <c r="E308" i="1"/>
  <c r="P307" i="1"/>
  <c r="P308" i="1" s="1"/>
  <c r="O307" i="1"/>
  <c r="O308" i="1" s="1"/>
  <c r="N307" i="1"/>
  <c r="N308" i="1" s="1"/>
  <c r="M307" i="1"/>
  <c r="L307" i="1"/>
  <c r="K307" i="1"/>
  <c r="K308" i="1" s="1"/>
  <c r="J307" i="1"/>
  <c r="J308" i="1" s="1"/>
  <c r="I307" i="1"/>
  <c r="I308" i="1" s="1"/>
  <c r="H307" i="1"/>
  <c r="H308" i="1" s="1"/>
  <c r="G307" i="1"/>
  <c r="G308" i="1" s="1"/>
  <c r="F307" i="1"/>
  <c r="F308" i="1" s="1"/>
  <c r="E307" i="1"/>
  <c r="L301" i="1"/>
  <c r="I300" i="1"/>
  <c r="G300" i="1"/>
  <c r="F300" i="1"/>
  <c r="E300" i="1"/>
  <c r="M299" i="1"/>
  <c r="L299" i="1"/>
  <c r="K299" i="1"/>
  <c r="J299" i="1"/>
  <c r="I299" i="1"/>
  <c r="H299" i="1"/>
  <c r="G299" i="1"/>
  <c r="F299" i="1"/>
  <c r="E299" i="1"/>
  <c r="L298" i="1"/>
  <c r="L300" i="1" s="1"/>
  <c r="K298" i="1"/>
  <c r="K300" i="1" s="1"/>
  <c r="G298" i="1"/>
  <c r="G301" i="1" s="1"/>
  <c r="L297" i="1"/>
  <c r="F297" i="1"/>
  <c r="M296" i="1"/>
  <c r="L296" i="1"/>
  <c r="K296" i="1"/>
  <c r="J296" i="1"/>
  <c r="J298" i="1" s="1"/>
  <c r="J300" i="1" s="1"/>
  <c r="I296" i="1"/>
  <c r="I298" i="1" s="1"/>
  <c r="I301" i="1" s="1"/>
  <c r="H296" i="1"/>
  <c r="H298" i="1" s="1"/>
  <c r="H300" i="1" s="1"/>
  <c r="G296" i="1"/>
  <c r="F296" i="1"/>
  <c r="F298" i="1" s="1"/>
  <c r="F301" i="1" s="1"/>
  <c r="E296" i="1"/>
  <c r="M295" i="1"/>
  <c r="L295" i="1"/>
  <c r="K295" i="1"/>
  <c r="K297" i="1" s="1"/>
  <c r="J295" i="1"/>
  <c r="J297" i="1" s="1"/>
  <c r="I295" i="1"/>
  <c r="I297" i="1" s="1"/>
  <c r="H295" i="1"/>
  <c r="H297" i="1" s="1"/>
  <c r="G295" i="1"/>
  <c r="G297" i="1" s="1"/>
  <c r="F295" i="1"/>
  <c r="E295" i="1"/>
  <c r="P269" i="1"/>
  <c r="N269" i="1"/>
  <c r="H269" i="1"/>
  <c r="P268" i="1"/>
  <c r="O268" i="1"/>
  <c r="N268" i="1"/>
  <c r="M268" i="1"/>
  <c r="L268" i="1"/>
  <c r="L269" i="1" s="1"/>
  <c r="J268" i="1"/>
  <c r="J269" i="1" s="1"/>
  <c r="I268" i="1"/>
  <c r="H268" i="1"/>
  <c r="F268" i="1"/>
  <c r="F269" i="1" s="1"/>
  <c r="E268" i="1"/>
  <c r="E269" i="1" s="1"/>
  <c r="O267" i="1"/>
  <c r="H267" i="1"/>
  <c r="P266" i="1"/>
  <c r="O266" i="1"/>
  <c r="N266" i="1"/>
  <c r="N267" i="1" s="1"/>
  <c r="M266" i="1"/>
  <c r="L266" i="1"/>
  <c r="K266" i="1"/>
  <c r="J266" i="1"/>
  <c r="J267" i="1" s="1"/>
  <c r="I266" i="1"/>
  <c r="H266" i="1"/>
  <c r="F266" i="1"/>
  <c r="F267" i="1" s="1"/>
  <c r="E266" i="1"/>
  <c r="P265" i="1"/>
  <c r="P267" i="1" s="1"/>
  <c r="O265" i="1"/>
  <c r="N265" i="1"/>
  <c r="M265" i="1"/>
  <c r="L265" i="1"/>
  <c r="K265" i="1"/>
  <c r="J265" i="1"/>
  <c r="I265" i="1"/>
  <c r="H265" i="1"/>
  <c r="F265" i="1"/>
  <c r="E265" i="1"/>
  <c r="N264" i="1"/>
  <c r="L264" i="1"/>
  <c r="K264" i="1"/>
  <c r="H264" i="1"/>
  <c r="G264" i="1"/>
  <c r="F264" i="1"/>
  <c r="P263" i="1"/>
  <c r="P264" i="1" s="1"/>
  <c r="O263" i="1"/>
  <c r="O264" i="1" s="1"/>
  <c r="N263" i="1"/>
  <c r="M263" i="1"/>
  <c r="M264" i="1" s="1"/>
  <c r="L263" i="1"/>
  <c r="K263" i="1"/>
  <c r="J263" i="1"/>
  <c r="J264" i="1" s="1"/>
  <c r="I263" i="1"/>
  <c r="I264" i="1" s="1"/>
  <c r="H263" i="1"/>
  <c r="F263" i="1"/>
  <c r="E263" i="1"/>
  <c r="G253" i="1"/>
  <c r="M252" i="1"/>
  <c r="M254" i="1" s="1"/>
  <c r="K252" i="1"/>
  <c r="J252" i="1"/>
  <c r="J254" i="1" s="1"/>
  <c r="I252" i="1"/>
  <c r="H252" i="1"/>
  <c r="H254" i="1" s="1"/>
  <c r="G252" i="1"/>
  <c r="H251" i="1"/>
  <c r="H253" i="1" s="1"/>
  <c r="K250" i="1"/>
  <c r="M249" i="1"/>
  <c r="M251" i="1" s="1"/>
  <c r="M253" i="1" s="1"/>
  <c r="K249" i="1"/>
  <c r="K251" i="1" s="1"/>
  <c r="J249" i="1"/>
  <c r="J251" i="1" s="1"/>
  <c r="J253" i="1" s="1"/>
  <c r="I249" i="1"/>
  <c r="I251" i="1" s="1"/>
  <c r="I253" i="1" s="1"/>
  <c r="H249" i="1"/>
  <c r="G249" i="1"/>
  <c r="G251" i="1" s="1"/>
  <c r="G254" i="1" s="1"/>
  <c r="M248" i="1"/>
  <c r="M250" i="1" s="1"/>
  <c r="K248" i="1"/>
  <c r="J248" i="1"/>
  <c r="J250" i="1" s="1"/>
  <c r="I248" i="1"/>
  <c r="I250" i="1" s="1"/>
  <c r="H248" i="1"/>
  <c r="H250" i="1" s="1"/>
  <c r="G248" i="1"/>
  <c r="J222" i="1"/>
  <c r="P221" i="1"/>
  <c r="P222" i="1" s="1"/>
  <c r="O221" i="1"/>
  <c r="O222" i="1" s="1"/>
  <c r="K221" i="1"/>
  <c r="J221" i="1"/>
  <c r="H221" i="1"/>
  <c r="E221" i="1"/>
  <c r="P219" i="1"/>
  <c r="O219" i="1"/>
  <c r="K219" i="1"/>
  <c r="J219" i="1"/>
  <c r="H219" i="1"/>
  <c r="E219" i="1"/>
  <c r="P218" i="1"/>
  <c r="O218" i="1"/>
  <c r="K218" i="1"/>
  <c r="J218" i="1"/>
  <c r="J220" i="1" s="1"/>
  <c r="H218" i="1"/>
  <c r="E218" i="1"/>
  <c r="N217" i="1"/>
  <c r="M217" i="1"/>
  <c r="L217" i="1"/>
  <c r="J217" i="1"/>
  <c r="I217" i="1"/>
  <c r="G217" i="1"/>
  <c r="F217" i="1"/>
  <c r="P216" i="1"/>
  <c r="P217" i="1" s="1"/>
  <c r="O216" i="1"/>
  <c r="O217" i="1" s="1"/>
  <c r="K216" i="1"/>
  <c r="J216" i="1"/>
  <c r="H216" i="1"/>
  <c r="H26" i="1" s="1"/>
  <c r="H27" i="1" s="1"/>
  <c r="E216" i="1"/>
  <c r="E217" i="1" s="1"/>
  <c r="E206" i="1"/>
  <c r="P205" i="1"/>
  <c r="O205" i="1"/>
  <c r="N205" i="1"/>
  <c r="M205" i="1"/>
  <c r="J205" i="1"/>
  <c r="I205" i="1"/>
  <c r="H205" i="1"/>
  <c r="E205" i="1"/>
  <c r="E15" i="1" s="1"/>
  <c r="N204" i="1"/>
  <c r="N206" i="1" s="1"/>
  <c r="P202" i="1"/>
  <c r="P204" i="1" s="1"/>
  <c r="P206" i="1" s="1"/>
  <c r="O202" i="1"/>
  <c r="O204" i="1" s="1"/>
  <c r="O206" i="1" s="1"/>
  <c r="N202" i="1"/>
  <c r="M202" i="1"/>
  <c r="M204" i="1" s="1"/>
  <c r="M206" i="1" s="1"/>
  <c r="J202" i="1"/>
  <c r="J204" i="1" s="1"/>
  <c r="J206" i="1" s="1"/>
  <c r="I202" i="1"/>
  <c r="I204" i="1" s="1"/>
  <c r="I206" i="1" s="1"/>
  <c r="H202" i="1"/>
  <c r="H204" i="1" s="1"/>
  <c r="H206" i="1" s="1"/>
  <c r="E202" i="1"/>
  <c r="E204" i="1" s="1"/>
  <c r="P201" i="1"/>
  <c r="O201" i="1"/>
  <c r="N201" i="1"/>
  <c r="M201" i="1"/>
  <c r="M203" i="1" s="1"/>
  <c r="J201" i="1"/>
  <c r="I201" i="1"/>
  <c r="H201" i="1"/>
  <c r="E201" i="1"/>
  <c r="E203" i="1" s="1"/>
  <c r="P173" i="1"/>
  <c r="O173" i="1"/>
  <c r="O31" i="1" s="1"/>
  <c r="N173" i="1"/>
  <c r="N174" i="1" s="1"/>
  <c r="M173" i="1"/>
  <c r="M31" i="1" s="1"/>
  <c r="L173" i="1"/>
  <c r="L174" i="1" s="1"/>
  <c r="K173" i="1"/>
  <c r="K31" i="1" s="1"/>
  <c r="J173" i="1"/>
  <c r="J174" i="1" s="1"/>
  <c r="I173" i="1"/>
  <c r="I31" i="1" s="1"/>
  <c r="H173" i="1"/>
  <c r="G173" i="1"/>
  <c r="G31" i="1" s="1"/>
  <c r="F173" i="1"/>
  <c r="F174" i="1" s="1"/>
  <c r="E173" i="1"/>
  <c r="E31" i="1" s="1"/>
  <c r="M172" i="1"/>
  <c r="P171" i="1"/>
  <c r="O171" i="1"/>
  <c r="O172" i="1" s="1"/>
  <c r="N171" i="1"/>
  <c r="N172" i="1" s="1"/>
  <c r="M171" i="1"/>
  <c r="L171" i="1"/>
  <c r="L172" i="1" s="1"/>
  <c r="K171" i="1"/>
  <c r="K172" i="1" s="1"/>
  <c r="J171" i="1"/>
  <c r="J172" i="1" s="1"/>
  <c r="I171" i="1"/>
  <c r="I172" i="1" s="1"/>
  <c r="H171" i="1"/>
  <c r="G171" i="1"/>
  <c r="G172" i="1" s="1"/>
  <c r="F171" i="1"/>
  <c r="F172" i="1" s="1"/>
  <c r="E171" i="1"/>
  <c r="E172" i="1" s="1"/>
  <c r="P170" i="1"/>
  <c r="P174" i="1" s="1"/>
  <c r="O170" i="1"/>
  <c r="N170" i="1"/>
  <c r="M170" i="1"/>
  <c r="L170" i="1"/>
  <c r="K170" i="1"/>
  <c r="J170" i="1"/>
  <c r="I170" i="1"/>
  <c r="I174" i="1" s="1"/>
  <c r="H170" i="1"/>
  <c r="H174" i="1" s="1"/>
  <c r="G170" i="1"/>
  <c r="F170" i="1"/>
  <c r="E170" i="1"/>
  <c r="E174" i="1" s="1"/>
  <c r="M166" i="1"/>
  <c r="L166" i="1"/>
  <c r="K166" i="1"/>
  <c r="G166" i="1"/>
  <c r="P165" i="1"/>
  <c r="P166" i="1" s="1"/>
  <c r="O165" i="1"/>
  <c r="O166" i="1" s="1"/>
  <c r="N165" i="1"/>
  <c r="N166" i="1" s="1"/>
  <c r="M165" i="1"/>
  <c r="L165" i="1"/>
  <c r="K165" i="1"/>
  <c r="J165" i="1"/>
  <c r="J166" i="1" s="1"/>
  <c r="I165" i="1"/>
  <c r="I166" i="1" s="1"/>
  <c r="H165" i="1"/>
  <c r="H166" i="1" s="1"/>
  <c r="G165" i="1"/>
  <c r="F165" i="1"/>
  <c r="F166" i="1" s="1"/>
  <c r="E165" i="1"/>
  <c r="E166" i="1" s="1"/>
  <c r="L159" i="1"/>
  <c r="M158" i="1"/>
  <c r="G158" i="1"/>
  <c r="F158" i="1"/>
  <c r="E158" i="1"/>
  <c r="M157" i="1"/>
  <c r="M159" i="1" s="1"/>
  <c r="L157" i="1"/>
  <c r="K157" i="1"/>
  <c r="J157" i="1"/>
  <c r="I157" i="1"/>
  <c r="H157" i="1"/>
  <c r="G157" i="1"/>
  <c r="F157" i="1"/>
  <c r="E157" i="1"/>
  <c r="M156" i="1"/>
  <c r="L156" i="1"/>
  <c r="L158" i="1" s="1"/>
  <c r="I156" i="1"/>
  <c r="I159" i="1" s="1"/>
  <c r="G156" i="1"/>
  <c r="G159" i="1" s="1"/>
  <c r="E156" i="1"/>
  <c r="E159" i="1" s="1"/>
  <c r="J155" i="1"/>
  <c r="F155" i="1"/>
  <c r="M154" i="1"/>
  <c r="M155" i="1" s="1"/>
  <c r="L154" i="1"/>
  <c r="K154" i="1"/>
  <c r="K156" i="1" s="1"/>
  <c r="K158" i="1" s="1"/>
  <c r="J154" i="1"/>
  <c r="J156" i="1" s="1"/>
  <c r="J158" i="1" s="1"/>
  <c r="I154" i="1"/>
  <c r="H154" i="1"/>
  <c r="H156" i="1" s="1"/>
  <c r="H158" i="1" s="1"/>
  <c r="G154" i="1"/>
  <c r="F154" i="1"/>
  <c r="F156" i="1" s="1"/>
  <c r="F159" i="1" s="1"/>
  <c r="E154" i="1"/>
  <c r="E155" i="1" s="1"/>
  <c r="M153" i="1"/>
  <c r="L153" i="1"/>
  <c r="L155" i="1" s="1"/>
  <c r="K153" i="1"/>
  <c r="K155" i="1" s="1"/>
  <c r="J153" i="1"/>
  <c r="I153" i="1"/>
  <c r="I155" i="1" s="1"/>
  <c r="H153" i="1"/>
  <c r="H155" i="1" s="1"/>
  <c r="G153" i="1"/>
  <c r="G155" i="1" s="1"/>
  <c r="F153" i="1"/>
  <c r="E153" i="1"/>
  <c r="P127" i="1"/>
  <c r="N127" i="1"/>
  <c r="J127" i="1"/>
  <c r="H127" i="1"/>
  <c r="F127" i="1"/>
  <c r="P126" i="1"/>
  <c r="O126" i="1"/>
  <c r="N126" i="1"/>
  <c r="M126" i="1"/>
  <c r="M127" i="1" s="1"/>
  <c r="L126" i="1"/>
  <c r="L127" i="1" s="1"/>
  <c r="K126" i="1"/>
  <c r="J126" i="1"/>
  <c r="J31" i="1" s="1"/>
  <c r="J32" i="1" s="1"/>
  <c r="I126" i="1"/>
  <c r="I127" i="1" s="1"/>
  <c r="H126" i="1"/>
  <c r="G126" i="1"/>
  <c r="F126" i="1"/>
  <c r="E126" i="1"/>
  <c r="E127" i="1" s="1"/>
  <c r="P125" i="1"/>
  <c r="N125" i="1"/>
  <c r="L125" i="1"/>
  <c r="J125" i="1"/>
  <c r="H125" i="1"/>
  <c r="P124" i="1"/>
  <c r="O124" i="1"/>
  <c r="O125" i="1" s="1"/>
  <c r="N124" i="1"/>
  <c r="M124" i="1"/>
  <c r="M125" i="1" s="1"/>
  <c r="L124" i="1"/>
  <c r="K124" i="1"/>
  <c r="J124" i="1"/>
  <c r="I124" i="1"/>
  <c r="H124" i="1"/>
  <c r="G124" i="1"/>
  <c r="G125" i="1" s="1"/>
  <c r="F124" i="1"/>
  <c r="E124" i="1"/>
  <c r="P123" i="1"/>
  <c r="O123" i="1"/>
  <c r="N123" i="1"/>
  <c r="M123" i="1"/>
  <c r="L123" i="1"/>
  <c r="K123" i="1"/>
  <c r="K127" i="1" s="1"/>
  <c r="J123" i="1"/>
  <c r="I123" i="1"/>
  <c r="H123" i="1"/>
  <c r="G123" i="1"/>
  <c r="F123" i="1"/>
  <c r="E123" i="1"/>
  <c r="N119" i="1"/>
  <c r="F119" i="1"/>
  <c r="P118" i="1"/>
  <c r="P119" i="1" s="1"/>
  <c r="O118" i="1"/>
  <c r="O119" i="1" s="1"/>
  <c r="N118" i="1"/>
  <c r="M118" i="1"/>
  <c r="M119" i="1" s="1"/>
  <c r="L118" i="1"/>
  <c r="L119" i="1" s="1"/>
  <c r="K118" i="1"/>
  <c r="K119" i="1" s="1"/>
  <c r="J118" i="1"/>
  <c r="J119" i="1" s="1"/>
  <c r="I118" i="1"/>
  <c r="I23" i="1" s="1"/>
  <c r="I24" i="1" s="1"/>
  <c r="H118" i="1"/>
  <c r="H119" i="1" s="1"/>
  <c r="G118" i="1"/>
  <c r="G119" i="1" s="1"/>
  <c r="F118" i="1"/>
  <c r="E118" i="1"/>
  <c r="E23" i="1" s="1"/>
  <c r="E24" i="1" s="1"/>
  <c r="G111" i="1"/>
  <c r="F111" i="1"/>
  <c r="E111" i="1"/>
  <c r="M110" i="1"/>
  <c r="L110" i="1"/>
  <c r="L112" i="1" s="1"/>
  <c r="K110" i="1"/>
  <c r="J110" i="1"/>
  <c r="J15" i="1" s="1"/>
  <c r="I110" i="1"/>
  <c r="H110" i="1"/>
  <c r="H15" i="1" s="1"/>
  <c r="G110" i="1"/>
  <c r="F110" i="1"/>
  <c r="F15" i="1" s="1"/>
  <c r="E110" i="1"/>
  <c r="I109" i="1"/>
  <c r="I111" i="1" s="1"/>
  <c r="F109" i="1"/>
  <c r="L108" i="1"/>
  <c r="M107" i="1"/>
  <c r="M12" i="1" s="1"/>
  <c r="L107" i="1"/>
  <c r="L109" i="1" s="1"/>
  <c r="K107" i="1"/>
  <c r="K12" i="1" s="1"/>
  <c r="J107" i="1"/>
  <c r="J109" i="1" s="1"/>
  <c r="I107" i="1"/>
  <c r="H107" i="1"/>
  <c r="H109" i="1" s="1"/>
  <c r="G107" i="1"/>
  <c r="G108" i="1" s="1"/>
  <c r="F107" i="1"/>
  <c r="E107" i="1"/>
  <c r="E109" i="1" s="1"/>
  <c r="E112" i="1" s="1"/>
  <c r="M106" i="1"/>
  <c r="L106" i="1"/>
  <c r="K106" i="1"/>
  <c r="J106" i="1"/>
  <c r="J11" i="1" s="1"/>
  <c r="J13" i="1" s="1"/>
  <c r="I106" i="1"/>
  <c r="H106" i="1"/>
  <c r="H11" i="1" s="1"/>
  <c r="G106" i="1"/>
  <c r="F106" i="1"/>
  <c r="F11" i="1" s="1"/>
  <c r="E106" i="1"/>
  <c r="P80" i="1"/>
  <c r="L80" i="1"/>
  <c r="P79" i="1"/>
  <c r="O79" i="1"/>
  <c r="O80" i="1" s="1"/>
  <c r="N79" i="1"/>
  <c r="N80" i="1" s="1"/>
  <c r="M79" i="1"/>
  <c r="M80" i="1" s="1"/>
  <c r="L79" i="1"/>
  <c r="K79" i="1"/>
  <c r="H79" i="1"/>
  <c r="H80" i="1" s="1"/>
  <c r="G79" i="1"/>
  <c r="P78" i="1"/>
  <c r="N78" i="1"/>
  <c r="L78" i="1"/>
  <c r="H78" i="1"/>
  <c r="P77" i="1"/>
  <c r="O77" i="1"/>
  <c r="N77" i="1"/>
  <c r="M77" i="1"/>
  <c r="L77" i="1"/>
  <c r="K77" i="1"/>
  <c r="H77" i="1"/>
  <c r="G77" i="1"/>
  <c r="P76" i="1"/>
  <c r="O76" i="1"/>
  <c r="N76" i="1"/>
  <c r="M76" i="1"/>
  <c r="L76" i="1"/>
  <c r="K76" i="1"/>
  <c r="H76" i="1"/>
  <c r="G76" i="1"/>
  <c r="L75" i="1"/>
  <c r="J75" i="1"/>
  <c r="I75" i="1"/>
  <c r="G75" i="1"/>
  <c r="F75" i="1"/>
  <c r="E75" i="1"/>
  <c r="P74" i="1"/>
  <c r="P75" i="1" s="1"/>
  <c r="O74" i="1"/>
  <c r="N74" i="1"/>
  <c r="N75" i="1" s="1"/>
  <c r="M74" i="1"/>
  <c r="M23" i="1" s="1"/>
  <c r="M24" i="1" s="1"/>
  <c r="L74" i="1"/>
  <c r="K74" i="1"/>
  <c r="K23" i="1" s="1"/>
  <c r="K24" i="1" s="1"/>
  <c r="H74" i="1"/>
  <c r="H75" i="1" s="1"/>
  <c r="G74" i="1"/>
  <c r="E65" i="1"/>
  <c r="G64" i="1"/>
  <c r="F64" i="1"/>
  <c r="E64" i="1"/>
  <c r="M63" i="1"/>
  <c r="L63" i="1"/>
  <c r="J63" i="1"/>
  <c r="I63" i="1"/>
  <c r="I15" i="1" s="1"/>
  <c r="H63" i="1"/>
  <c r="H65" i="1" s="1"/>
  <c r="G63" i="1"/>
  <c r="F63" i="1"/>
  <c r="E63" i="1"/>
  <c r="L62" i="1"/>
  <c r="L65" i="1" s="1"/>
  <c r="G62" i="1"/>
  <c r="E62" i="1"/>
  <c r="L61" i="1"/>
  <c r="G61" i="1"/>
  <c r="M60" i="1"/>
  <c r="M62" i="1" s="1"/>
  <c r="L60" i="1"/>
  <c r="J60" i="1"/>
  <c r="J62" i="1" s="1"/>
  <c r="J64" i="1" s="1"/>
  <c r="I60" i="1"/>
  <c r="H60" i="1"/>
  <c r="H62" i="1" s="1"/>
  <c r="H64" i="1" s="1"/>
  <c r="G60" i="1"/>
  <c r="F60" i="1"/>
  <c r="F62" i="1" s="1"/>
  <c r="F65" i="1" s="1"/>
  <c r="E60" i="1"/>
  <c r="M59" i="1"/>
  <c r="M61" i="1" s="1"/>
  <c r="L59" i="1"/>
  <c r="J59" i="1"/>
  <c r="J61" i="1" s="1"/>
  <c r="I59" i="1"/>
  <c r="I11" i="1" s="1"/>
  <c r="H59" i="1"/>
  <c r="H61" i="1" s="1"/>
  <c r="G59" i="1"/>
  <c r="F59" i="1"/>
  <c r="F61" i="1" s="1"/>
  <c r="E59" i="1"/>
  <c r="E61" i="1" s="1"/>
  <c r="P31" i="1"/>
  <c r="L31" i="1"/>
  <c r="L32" i="1" s="1"/>
  <c r="F31" i="1"/>
  <c r="F32" i="1" s="1"/>
  <c r="P30" i="1"/>
  <c r="P29" i="1"/>
  <c r="N29" i="1"/>
  <c r="N30" i="1" s="1"/>
  <c r="L29" i="1"/>
  <c r="L30" i="1" s="1"/>
  <c r="J29" i="1"/>
  <c r="H29" i="1"/>
  <c r="F29" i="1"/>
  <c r="F30" i="1" s="1"/>
  <c r="P28" i="1"/>
  <c r="P32" i="1" s="1"/>
  <c r="N28" i="1"/>
  <c r="L28" i="1"/>
  <c r="J28" i="1"/>
  <c r="J30" i="1" s="1"/>
  <c r="H28" i="1"/>
  <c r="H30" i="1" s="1"/>
  <c r="F28" i="1"/>
  <c r="P26" i="1"/>
  <c r="P27" i="1" s="1"/>
  <c r="O26" i="1"/>
  <c r="O27" i="1" s="1"/>
  <c r="N26" i="1"/>
  <c r="N27" i="1" s="1"/>
  <c r="M26" i="1"/>
  <c r="L26" i="1"/>
  <c r="L27" i="1" s="1"/>
  <c r="J26" i="1"/>
  <c r="J27" i="1" s="1"/>
  <c r="I26" i="1"/>
  <c r="I27" i="1" s="1"/>
  <c r="G26" i="1"/>
  <c r="G27" i="1" s="1"/>
  <c r="F26" i="1"/>
  <c r="P25" i="1"/>
  <c r="O25" i="1"/>
  <c r="N25" i="1"/>
  <c r="M25" i="1"/>
  <c r="M27" i="1" s="1"/>
  <c r="L25" i="1"/>
  <c r="K25" i="1"/>
  <c r="J25" i="1"/>
  <c r="I25" i="1"/>
  <c r="H25" i="1"/>
  <c r="G25" i="1"/>
  <c r="F25" i="1"/>
  <c r="F27" i="1" s="1"/>
  <c r="E25" i="1"/>
  <c r="L24" i="1"/>
  <c r="P23" i="1"/>
  <c r="P24" i="1" s="1"/>
  <c r="N23" i="1"/>
  <c r="L23" i="1"/>
  <c r="J23" i="1"/>
  <c r="J24" i="1" s="1"/>
  <c r="H23" i="1"/>
  <c r="H24" i="1" s="1"/>
  <c r="F23" i="1"/>
  <c r="P22" i="1"/>
  <c r="O22" i="1"/>
  <c r="N22" i="1"/>
  <c r="N24" i="1" s="1"/>
  <c r="M22" i="1"/>
  <c r="L22" i="1"/>
  <c r="K22" i="1"/>
  <c r="J22" i="1"/>
  <c r="I22" i="1"/>
  <c r="H22" i="1"/>
  <c r="G22" i="1"/>
  <c r="F22" i="1"/>
  <c r="F24" i="1" s="1"/>
  <c r="E22" i="1"/>
  <c r="F16" i="1"/>
  <c r="M15" i="1"/>
  <c r="K15" i="1"/>
  <c r="G15" i="1"/>
  <c r="L12" i="1"/>
  <c r="J12" i="1"/>
  <c r="H12" i="1"/>
  <c r="F12" i="1"/>
  <c r="K11" i="1"/>
  <c r="K13" i="1" s="1"/>
  <c r="G11" i="1"/>
  <c r="G13" i="1" l="1"/>
  <c r="I254" i="1"/>
  <c r="K253" i="1"/>
  <c r="K254" i="1"/>
  <c r="M207" i="1"/>
  <c r="M64" i="1"/>
  <c r="M65" i="1"/>
  <c r="O23" i="1"/>
  <c r="O24" i="1" s="1"/>
  <c r="G23" i="1"/>
  <c r="G24" i="1" s="1"/>
  <c r="O75" i="1"/>
  <c r="H17" i="1"/>
  <c r="I28" i="1"/>
  <c r="E29" i="1"/>
  <c r="E30" i="1" s="1"/>
  <c r="H159" i="1"/>
  <c r="I32" i="1"/>
  <c r="G250" i="1"/>
  <c r="M11" i="1"/>
  <c r="M13" i="1" s="1"/>
  <c r="G12" i="1"/>
  <c r="I61" i="1"/>
  <c r="G16" i="1"/>
  <c r="G28" i="1"/>
  <c r="G32" i="1" s="1"/>
  <c r="G29" i="1"/>
  <c r="G30" i="1" s="1"/>
  <c r="E108" i="1"/>
  <c r="M108" i="1"/>
  <c r="L111" i="1"/>
  <c r="G109" i="1"/>
  <c r="G112" i="1" s="1"/>
  <c r="I112" i="1"/>
  <c r="J159" i="1"/>
  <c r="G174" i="1"/>
  <c r="H217" i="1"/>
  <c r="I269" i="1"/>
  <c r="I267" i="1"/>
  <c r="H348" i="1"/>
  <c r="H349" i="1"/>
  <c r="F14" i="1"/>
  <c r="I12" i="1"/>
  <c r="I13" i="1" s="1"/>
  <c r="E14" i="1"/>
  <c r="E17" i="1" s="1"/>
  <c r="L64" i="1"/>
  <c r="K28" i="1"/>
  <c r="K78" i="1"/>
  <c r="K29" i="1"/>
  <c r="K30" i="1" s="1"/>
  <c r="F108" i="1"/>
  <c r="K109" i="1"/>
  <c r="K174" i="1"/>
  <c r="E26" i="1"/>
  <c r="E27" i="1" s="1"/>
  <c r="E264" i="1"/>
  <c r="J301" i="1"/>
  <c r="K32" i="1"/>
  <c r="H14" i="1"/>
  <c r="H31" i="1"/>
  <c r="H32" i="1" s="1"/>
  <c r="G14" i="1"/>
  <c r="G17" i="1" s="1"/>
  <c r="J65" i="1"/>
  <c r="H13" i="1"/>
  <c r="H108" i="1"/>
  <c r="M109" i="1"/>
  <c r="M111" i="1" s="1"/>
  <c r="F112" i="1"/>
  <c r="E119" i="1"/>
  <c r="E28" i="1"/>
  <c r="E32" i="1" s="1"/>
  <c r="I29" i="1"/>
  <c r="I30" i="1" s="1"/>
  <c r="I125" i="1"/>
  <c r="E125" i="1"/>
  <c r="G127" i="1"/>
  <c r="O127" i="1"/>
  <c r="I158" i="1"/>
  <c r="M32" i="1"/>
  <c r="M174" i="1"/>
  <c r="K26" i="1"/>
  <c r="K27" i="1" s="1"/>
  <c r="K217" i="1"/>
  <c r="K301" i="1"/>
  <c r="H301" i="1"/>
  <c r="M348" i="1"/>
  <c r="M349" i="1"/>
  <c r="E11" i="1"/>
  <c r="E13" i="1" s="1"/>
  <c r="J14" i="1"/>
  <c r="J17" i="1" s="1"/>
  <c r="L11" i="1"/>
  <c r="L13" i="1" s="1"/>
  <c r="I62" i="1"/>
  <c r="L15" i="1"/>
  <c r="G65" i="1"/>
  <c r="K75" i="1"/>
  <c r="M28" i="1"/>
  <c r="M78" i="1"/>
  <c r="M29" i="1"/>
  <c r="M30" i="1" s="1"/>
  <c r="G80" i="1"/>
  <c r="I108" i="1"/>
  <c r="H111" i="1"/>
  <c r="H16" i="1" s="1"/>
  <c r="J108" i="1"/>
  <c r="M112" i="1"/>
  <c r="H112" i="1"/>
  <c r="O174" i="1"/>
  <c r="N349" i="1"/>
  <c r="F13" i="1"/>
  <c r="F17" i="1"/>
  <c r="J112" i="1"/>
  <c r="K125" i="1"/>
  <c r="K159" i="1"/>
  <c r="G314" i="1"/>
  <c r="O314" i="1"/>
  <c r="N31" i="1"/>
  <c r="N32" i="1" s="1"/>
  <c r="E12" i="1"/>
  <c r="E16" i="1"/>
  <c r="M75" i="1"/>
  <c r="O28" i="1"/>
  <c r="O32" i="1" s="1"/>
  <c r="O78" i="1"/>
  <c r="O29" i="1"/>
  <c r="O30" i="1" s="1"/>
  <c r="K80" i="1"/>
  <c r="K108" i="1"/>
  <c r="J111" i="1"/>
  <c r="J16" i="1" s="1"/>
  <c r="I119" i="1"/>
  <c r="K222" i="1"/>
  <c r="O269" i="1"/>
  <c r="E298" i="1"/>
  <c r="E301" i="1" s="1"/>
  <c r="E297" i="1"/>
  <c r="M298" i="1"/>
  <c r="M300" i="1" s="1"/>
  <c r="M297" i="1"/>
  <c r="L393" i="1"/>
  <c r="L364" i="1"/>
  <c r="H172" i="1"/>
  <c r="P172" i="1"/>
  <c r="L17" i="1" l="1"/>
  <c r="L396" i="1"/>
  <c r="L395" i="1"/>
  <c r="L14" i="1"/>
  <c r="L16" i="1"/>
  <c r="I14" i="1"/>
  <c r="I17" i="1" s="1"/>
  <c r="I65" i="1"/>
  <c r="I64" i="1"/>
  <c r="I16" i="1" s="1"/>
  <c r="M14" i="1"/>
  <c r="M17" i="1" s="1"/>
  <c r="M16" i="1"/>
  <c r="M301" i="1"/>
  <c r="K112" i="1"/>
  <c r="K14" i="1"/>
  <c r="K17" i="1" s="1"/>
  <c r="K111" i="1"/>
  <c r="K16" i="1" s="1"/>
</calcChain>
</file>

<file path=xl/comments1.xml><?xml version="1.0" encoding="utf-8"?>
<comments xmlns="http://schemas.openxmlformats.org/spreadsheetml/2006/main">
  <authors>
    <author>Linda Roller</author>
  </authors>
  <commentList>
    <comment ref="P220" authorId="0">
      <text>
        <r>
          <rPr>
            <b/>
            <sz val="9"/>
            <color indexed="81"/>
            <rFont val="Tahoma"/>
            <family val="2"/>
          </rPr>
          <t>Linda Roller:</t>
        </r>
        <r>
          <rPr>
            <sz val="9"/>
            <color indexed="81"/>
            <rFont val="Tahoma"/>
            <family val="2"/>
          </rPr>
          <t xml:space="preserve">
1.6 hrs over the 24hr std.</t>
        </r>
      </text>
    </comment>
  </commentList>
</comments>
</file>

<file path=xl/sharedStrings.xml><?xml version="1.0" encoding="utf-8"?>
<sst xmlns="http://schemas.openxmlformats.org/spreadsheetml/2006/main" count="712" uniqueCount="79">
  <si>
    <t>California Public Utilities Commission
Service Quality Standards Reporting
General Order No. 133-C</t>
  </si>
  <si>
    <t xml:space="preserve">   Company Name: </t>
  </si>
  <si>
    <t>The Ponderosa Telephone Co.</t>
  </si>
  <si>
    <t>U#:</t>
  </si>
  <si>
    <t>1014-C</t>
  </si>
  <si>
    <t xml:space="preserve">Report Year: </t>
  </si>
  <si>
    <t xml:space="preserve">   Reporting Unit Type: </t>
  </si>
  <si>
    <t>Reporting Unit Name:</t>
  </si>
  <si>
    <t>Total Company</t>
  </si>
  <si>
    <t>Measurement (Compile monthly, file quarterly)</t>
  </si>
  <si>
    <t>Date filed
(05/15/15)</t>
  </si>
  <si>
    <t>Date filed
(8/15/15)</t>
  </si>
  <si>
    <t>Date filed
(11/15/15)</t>
  </si>
  <si>
    <t>Date filed
(2/15/16)</t>
  </si>
  <si>
    <t>1st Quarter</t>
  </si>
  <si>
    <t>2nd Quarter</t>
  </si>
  <si>
    <t>3rd Quarter</t>
  </si>
  <si>
    <t>4th Quarter</t>
  </si>
  <si>
    <t>Jan</t>
  </si>
  <si>
    <t>Feb</t>
  </si>
  <si>
    <t>Mar</t>
  </si>
  <si>
    <t xml:space="preserve">Apr </t>
  </si>
  <si>
    <t>May</t>
  </si>
  <si>
    <t>June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</si>
  <si>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</si>
  <si>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</si>
  <si>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</si>
  <si>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</si>
  <si>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</si>
  <si>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</si>
  <si>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</si>
  <si>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</si>
  <si>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</si>
  <si>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</si>
  <si>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</si>
  <si>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</si>
  <si>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</si>
  <si>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</si>
  <si>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</si>
  <si>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</si>
  <si>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</si>
  <si>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</si>
  <si>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</si>
  <si>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</si>
  <si>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</si>
  <si>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</si>
  <si>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</si>
  <si>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</si>
  <si>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</si>
  <si>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</si>
  <si>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</si>
  <si>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</si>
  <si>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</si>
  <si>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</si>
  <si>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</si>
  <si>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</si>
  <si>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</si>
  <si>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</si>
  <si>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</si>
  <si>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</si>
  <si>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Linda J. Roller</t>
  </si>
  <si>
    <t>Phone:</t>
  </si>
  <si>
    <t>559-868-6310</t>
  </si>
  <si>
    <t>Email:</t>
  </si>
  <si>
    <t>lroller@ponderosatel.com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</si>
  <si>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</si>
  <si>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</si>
  <si>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</si>
  <si>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`</t>
  </si>
  <si>
    <t>Friant</t>
  </si>
  <si>
    <t>Shaver</t>
  </si>
  <si>
    <t xml:space="preserve">Date Adopted: 7/28/09 </t>
  </si>
  <si>
    <t>Auberry</t>
  </si>
  <si>
    <t xml:space="preserve"> xc</t>
  </si>
  <si>
    <t>Wishon</t>
  </si>
  <si>
    <t>O'Neals</t>
  </si>
  <si>
    <t>North Fork</t>
  </si>
  <si>
    <t>Big Creek</t>
  </si>
  <si>
    <t>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</si>
</sst>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6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3" fillId="0" borderId="0" xfId="1" applyFont="1"/>
    <xf numFmtId="0" fontId="3" fillId="0" borderId="0" xfId="1" applyFill="1" applyBorder="1"/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1" xfId="1" applyFont="1" applyBorder="1"/>
    <xf numFmtId="0" fontId="5" fillId="0" borderId="0" xfId="1" applyFont="1" applyAlignment="1">
      <alignment horizontal="right"/>
    </xf>
    <xf numFmtId="0" fontId="5" fillId="0" borderId="0" xfId="1" applyFont="1" applyBorder="1"/>
    <xf numFmtId="0" fontId="5" fillId="0" borderId="1" xfId="1" applyFont="1" applyBorder="1"/>
    <xf numFmtId="0" fontId="3" fillId="0" borderId="0" xfId="1" applyFont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3" fillId="0" borderId="15" xfId="1" applyFont="1" applyBorder="1"/>
    <xf numFmtId="2" fontId="3" fillId="3" borderId="10" xfId="1" applyNumberFormat="1" applyFont="1" applyFill="1" applyBorder="1"/>
    <xf numFmtId="2" fontId="3" fillId="0" borderId="10" xfId="1" applyNumberFormat="1" applyFont="1" applyFill="1" applyBorder="1"/>
    <xf numFmtId="2" fontId="3" fillId="0" borderId="14" xfId="1" applyNumberFormat="1" applyFont="1" applyFill="1" applyBorder="1"/>
    <xf numFmtId="0" fontId="3" fillId="0" borderId="14" xfId="1" applyFont="1" applyBorder="1"/>
    <xf numFmtId="2" fontId="3" fillId="3" borderId="11" xfId="1" applyNumberFormat="1" applyFont="1" applyFill="1" applyBorder="1"/>
    <xf numFmtId="2" fontId="3" fillId="0" borderId="11" xfId="1" applyNumberFormat="1" applyFont="1" applyFill="1" applyBorder="1"/>
    <xf numFmtId="2" fontId="3" fillId="0" borderId="12" xfId="1" applyNumberFormat="1" applyFont="1" applyFill="1" applyBorder="1"/>
    <xf numFmtId="2" fontId="3" fillId="3" borderId="8" xfId="1" applyNumberFormat="1" applyFont="1" applyFill="1" applyBorder="1"/>
    <xf numFmtId="2" fontId="3" fillId="0" borderId="8" xfId="1" applyNumberFormat="1" applyFont="1" applyFill="1" applyBorder="1"/>
    <xf numFmtId="2" fontId="3" fillId="0" borderId="9" xfId="1" applyNumberFormat="1" applyFont="1" applyFill="1" applyBorder="1"/>
    <xf numFmtId="0" fontId="3" fillId="0" borderId="13" xfId="1" applyFont="1" applyBorder="1"/>
    <xf numFmtId="2" fontId="3" fillId="3" borderId="3" xfId="1" applyNumberFormat="1" applyFont="1" applyFill="1" applyBorder="1"/>
    <xf numFmtId="2" fontId="3" fillId="0" borderId="3" xfId="1" applyNumberFormat="1" applyFont="1" applyFill="1" applyBorder="1"/>
    <xf numFmtId="2" fontId="3" fillId="0" borderId="4" xfId="1" applyNumberFormat="1" applyFont="1" applyFill="1" applyBorder="1"/>
    <xf numFmtId="0" fontId="3" fillId="0" borderId="14" xfId="1" applyFont="1" applyBorder="1" applyAlignment="1">
      <alignment wrapText="1"/>
    </xf>
    <xf numFmtId="10" fontId="3" fillId="3" borderId="8" xfId="1" applyNumberFormat="1" applyFont="1" applyFill="1" applyBorder="1"/>
    <xf numFmtId="10" fontId="3" fillId="0" borderId="8" xfId="1" applyNumberFormat="1" applyFont="1" applyFill="1" applyBorder="1"/>
    <xf numFmtId="10" fontId="3" fillId="0" borderId="9" xfId="1" applyNumberFormat="1" applyFont="1" applyFill="1" applyBorder="1"/>
    <xf numFmtId="0" fontId="3" fillId="2" borderId="11" xfId="1" applyFont="1" applyFill="1" applyBorder="1"/>
    <xf numFmtId="0" fontId="3" fillId="2" borderId="14" xfId="1" applyFont="1" applyFill="1" applyBorder="1"/>
    <xf numFmtId="0" fontId="3" fillId="0" borderId="10" xfId="1" applyFont="1" applyFill="1" applyBorder="1"/>
    <xf numFmtId="0" fontId="3" fillId="0" borderId="14" xfId="1" applyFont="1" applyFill="1" applyBorder="1"/>
    <xf numFmtId="0" fontId="3" fillId="0" borderId="11" xfId="1" applyFont="1" applyFill="1" applyBorder="1"/>
    <xf numFmtId="0" fontId="3" fillId="3" borderId="10" xfId="1" applyFont="1" applyFill="1" applyBorder="1"/>
    <xf numFmtId="0" fontId="3" fillId="3" borderId="11" xfId="1" applyFont="1" applyFill="1" applyBorder="1"/>
    <xf numFmtId="0" fontId="3" fillId="0" borderId="12" xfId="1" applyFont="1" applyFill="1" applyBorder="1"/>
    <xf numFmtId="0" fontId="3" fillId="2" borderId="3" xfId="1" applyFont="1" applyFill="1" applyBorder="1"/>
    <xf numFmtId="0" fontId="3" fillId="2" borderId="13" xfId="1" applyFont="1" applyFill="1" applyBorder="1"/>
    <xf numFmtId="0" fontId="3" fillId="0" borderId="2" xfId="1" applyFont="1" applyFill="1" applyBorder="1"/>
    <xf numFmtId="0" fontId="3" fillId="0" borderId="13" xfId="1" applyFont="1" applyFill="1" applyBorder="1"/>
    <xf numFmtId="0" fontId="3" fillId="0" borderId="3" xfId="1" applyFont="1" applyFill="1" applyBorder="1"/>
    <xf numFmtId="0" fontId="3" fillId="3" borderId="2" xfId="1" applyFont="1" applyFill="1" applyBorder="1"/>
    <xf numFmtId="0" fontId="3" fillId="3" borderId="3" xfId="1" applyFont="1" applyFill="1" applyBorder="1"/>
    <xf numFmtId="0" fontId="3" fillId="0" borderId="4" xfId="1" applyFont="1" applyFill="1" applyBorder="1"/>
    <xf numFmtId="0" fontId="3" fillId="2" borderId="10" xfId="1" applyFont="1" applyFill="1" applyBorder="1"/>
    <xf numFmtId="0" fontId="3" fillId="2" borderId="8" xfId="1" applyFont="1" applyFill="1" applyBorder="1"/>
    <xf numFmtId="0" fontId="3" fillId="2" borderId="15" xfId="1" applyFont="1" applyFill="1" applyBorder="1"/>
    <xf numFmtId="0" fontId="3" fillId="0" borderId="7" xfId="1" applyFont="1" applyFill="1" applyBorder="1"/>
    <xf numFmtId="0" fontId="3" fillId="0" borderId="15" xfId="1" applyFont="1" applyFill="1" applyBorder="1"/>
    <xf numFmtId="0" fontId="3" fillId="0" borderId="8" xfId="1" applyFont="1" applyFill="1" applyBorder="1"/>
    <xf numFmtId="0" fontId="3" fillId="2" borderId="7" xfId="1" applyFont="1" applyFill="1" applyBorder="1"/>
    <xf numFmtId="0" fontId="3" fillId="0" borderId="9" xfId="1" applyFont="1" applyFill="1" applyBorder="1"/>
    <xf numFmtId="10" fontId="3" fillId="2" borderId="8" xfId="1" applyNumberFormat="1" applyFont="1" applyFill="1" applyBorder="1"/>
    <xf numFmtId="0" fontId="3" fillId="0" borderId="13" xfId="1" applyFont="1" applyBorder="1" applyAlignment="1">
      <alignment wrapText="1"/>
    </xf>
    <xf numFmtId="1" fontId="3" fillId="0" borderId="3" xfId="1" applyNumberFormat="1" applyFont="1" applyFill="1" applyBorder="1"/>
    <xf numFmtId="0" fontId="3" fillId="0" borderId="16" xfId="1" applyFont="1" applyBorder="1"/>
    <xf numFmtId="10" fontId="3" fillId="3" borderId="0" xfId="1" applyNumberFormat="1" applyFont="1" applyFill="1" applyBorder="1"/>
    <xf numFmtId="10" fontId="3" fillId="0" borderId="0" xfId="1" applyNumberFormat="1" applyFont="1" applyFill="1" applyBorder="1"/>
    <xf numFmtId="10" fontId="3" fillId="0" borderId="6" xfId="1" applyNumberFormat="1" applyFont="1" applyFill="1" applyBorder="1"/>
    <xf numFmtId="2" fontId="3" fillId="2" borderId="8" xfId="1" applyNumberFormat="1" applyFont="1" applyFill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3" fillId="0" borderId="0" xfId="1"/>
    <xf numFmtId="0" fontId="3" fillId="0" borderId="0" xfId="1" applyFill="1" applyBorder="1" applyAlignment="1">
      <alignment wrapText="1"/>
    </xf>
    <xf numFmtId="0" fontId="5" fillId="0" borderId="4" xfId="1" applyFont="1" applyFill="1" applyBorder="1" applyAlignment="1">
      <alignment horizontal="center"/>
    </xf>
    <xf numFmtId="2" fontId="3" fillId="3" borderId="14" xfId="1" applyNumberFormat="1" applyFont="1" applyFill="1" applyBorder="1"/>
    <xf numFmtId="2" fontId="3" fillId="0" borderId="0" xfId="1" applyNumberFormat="1"/>
    <xf numFmtId="2" fontId="3" fillId="2" borderId="10" xfId="1" applyNumberFormat="1" applyFont="1" applyFill="1" applyBorder="1"/>
    <xf numFmtId="1" fontId="3" fillId="3" borderId="11" xfId="1" applyNumberFormat="1" applyFont="1" applyFill="1" applyBorder="1"/>
    <xf numFmtId="2" fontId="3" fillId="3" borderId="13" xfId="1" applyNumberFormat="1" applyFont="1" applyFill="1" applyBorder="1"/>
    <xf numFmtId="1" fontId="3" fillId="3" borderId="3" xfId="1" applyNumberFormat="1" applyFont="1" applyFill="1" applyBorder="1"/>
    <xf numFmtId="2" fontId="3" fillId="3" borderId="15" xfId="1" applyNumberFormat="1" applyFont="1" applyFill="1" applyBorder="1"/>
    <xf numFmtId="0" fontId="3" fillId="2" borderId="2" xfId="1" applyFont="1" applyFill="1" applyBorder="1"/>
    <xf numFmtId="0" fontId="3" fillId="3" borderId="0" xfId="1" applyFill="1"/>
    <xf numFmtId="10" fontId="3" fillId="0" borderId="15" xfId="1" applyNumberFormat="1" applyFont="1" applyFill="1" applyBorder="1"/>
    <xf numFmtId="0" fontId="3" fillId="3" borderId="14" xfId="1" applyFont="1" applyFill="1" applyBorder="1"/>
    <xf numFmtId="1" fontId="3" fillId="0" borderId="12" xfId="1" applyNumberFormat="1" applyFont="1" applyFill="1" applyBorder="1"/>
    <xf numFmtId="0" fontId="3" fillId="0" borderId="13" xfId="1" applyFont="1" applyFill="1" applyBorder="1" applyAlignment="1">
      <alignment wrapText="1"/>
    </xf>
    <xf numFmtId="0" fontId="3" fillId="0" borderId="0" xfId="1" applyFont="1" applyFill="1"/>
    <xf numFmtId="0" fontId="3" fillId="0" borderId="16" xfId="1" applyFont="1" applyFill="1" applyBorder="1"/>
    <xf numFmtId="9" fontId="3" fillId="3" borderId="0" xfId="1" applyNumberFormat="1" applyFont="1" applyFill="1" applyBorder="1"/>
    <xf numFmtId="9" fontId="3" fillId="0" borderId="0" xfId="1" applyNumberFormat="1" applyFont="1" applyFill="1" applyBorder="1"/>
    <xf numFmtId="9" fontId="3" fillId="0" borderId="6" xfId="1" applyNumberFormat="1" applyFont="1" applyFill="1" applyBorder="1"/>
    <xf numFmtId="2" fontId="3" fillId="2" borderId="14" xfId="1" applyNumberFormat="1" applyFont="1" applyFill="1" applyBorder="1"/>
    <xf numFmtId="2" fontId="3" fillId="2" borderId="11" xfId="1" applyNumberFormat="1" applyFont="1" applyFill="1" applyBorder="1"/>
    <xf numFmtId="0" fontId="3" fillId="3" borderId="13" xfId="1" applyFont="1" applyFill="1" applyBorder="1"/>
    <xf numFmtId="0" fontId="3" fillId="3" borderId="7" xfId="1" applyFont="1" applyFill="1" applyBorder="1"/>
    <xf numFmtId="0" fontId="3" fillId="3" borderId="15" xfId="1" applyFont="1" applyFill="1" applyBorder="1"/>
    <xf numFmtId="0" fontId="3" fillId="3" borderId="8" xfId="1" applyFont="1" applyFill="1" applyBorder="1"/>
    <xf numFmtId="1" fontId="3" fillId="0" borderId="11" xfId="1" applyNumberFormat="1" applyFont="1" applyFill="1" applyBorder="1"/>
    <xf numFmtId="2" fontId="3" fillId="0" borderId="0" xfId="1" applyNumberFormat="1" applyFont="1" applyFill="1" applyBorder="1"/>
    <xf numFmtId="9" fontId="3" fillId="2" borderId="0" xfId="1" applyNumberFormat="1" applyFont="1" applyFill="1" applyBorder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/>
    <xf numFmtId="2" fontId="3" fillId="3" borderId="0" xfId="1" applyNumberFormat="1" applyFill="1"/>
    <xf numFmtId="1" fontId="3" fillId="3" borderId="14" xfId="1" applyNumberFormat="1" applyFont="1" applyFill="1" applyBorder="1"/>
    <xf numFmtId="1" fontId="3" fillId="3" borderId="13" xfId="1" applyNumberFormat="1" applyFont="1" applyFill="1" applyBorder="1"/>
    <xf numFmtId="1" fontId="3" fillId="0" borderId="4" xfId="1" applyNumberFormat="1" applyFont="1" applyFill="1" applyBorder="1"/>
    <xf numFmtId="2" fontId="3" fillId="0" borderId="16" xfId="1" applyNumberFormat="1" applyBorder="1"/>
    <xf numFmtId="10" fontId="3" fillId="0" borderId="10" xfId="1" applyNumberFormat="1" applyFont="1" applyFill="1" applyBorder="1"/>
    <xf numFmtId="10" fontId="3" fillId="0" borderId="14" xfId="1" applyNumberFormat="1" applyFont="1" applyFill="1" applyBorder="1"/>
    <xf numFmtId="10" fontId="3" fillId="3" borderId="14" xfId="1" applyNumberFormat="1" applyFont="1" applyFill="1" applyBorder="1"/>
    <xf numFmtId="10" fontId="3" fillId="3" borderId="10" xfId="1" applyNumberFormat="1" applyFont="1" applyFill="1" applyBorder="1"/>
    <xf numFmtId="0" fontId="5" fillId="3" borderId="0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10" fontId="3" fillId="0" borderId="12" xfId="1" applyNumberFormat="1" applyFont="1" applyFill="1" applyBorder="1"/>
    <xf numFmtId="41" fontId="3" fillId="2" borderId="10" xfId="1" applyNumberFormat="1" applyFont="1" applyFill="1" applyBorder="1"/>
    <xf numFmtId="1" fontId="3" fillId="0" borderId="14" xfId="1" applyNumberFormat="1" applyFont="1" applyFill="1" applyBorder="1"/>
    <xf numFmtId="2" fontId="3" fillId="0" borderId="6" xfId="1" applyNumberFormat="1" applyBorder="1"/>
    <xf numFmtId="9" fontId="3" fillId="2" borderId="16" xfId="1" applyNumberFormat="1" applyFont="1" applyFill="1" applyBorder="1"/>
    <xf numFmtId="9" fontId="3" fillId="0" borderId="16" xfId="1" applyNumberFormat="1" applyFont="1" applyFill="1" applyBorder="1"/>
    <xf numFmtId="0" fontId="3" fillId="4" borderId="0" xfId="1" applyFill="1" applyBorder="1"/>
    <xf numFmtId="2" fontId="3" fillId="4" borderId="0" xfId="1" applyNumberFormat="1" applyFont="1" applyFill="1" applyBorder="1"/>
    <xf numFmtId="9" fontId="3" fillId="3" borderId="16" xfId="1" applyNumberFormat="1" applyFont="1" applyFill="1" applyBorder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8" fillId="0" borderId="1" xfId="2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14" xfId="1" applyFont="1" applyFill="1" applyBorder="1" applyAlignment="1"/>
    <xf numFmtId="0" fontId="3" fillId="2" borderId="10" xfId="1" applyFont="1" applyFill="1" applyBorder="1" applyAlignment="1"/>
    <xf numFmtId="0" fontId="3" fillId="2" borderId="12" xfId="1" applyFont="1" applyFill="1" applyBorder="1" applyAlignment="1"/>
    <xf numFmtId="0" fontId="3" fillId="0" borderId="10" xfId="1" applyFont="1" applyFill="1" applyBorder="1" applyAlignment="1"/>
    <xf numFmtId="0" fontId="3" fillId="0" borderId="12" xfId="1" applyFont="1" applyBorder="1" applyAlignment="1"/>
    <xf numFmtId="0" fontId="3" fillId="0" borderId="11" xfId="1" applyFont="1" applyBorder="1" applyAlignment="1"/>
    <xf numFmtId="0" fontId="5" fillId="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top" wrapText="1"/>
    </xf>
    <xf numFmtId="0" fontId="3" fillId="0" borderId="14" xfId="1" applyFont="1" applyBorder="1" applyAlignment="1"/>
    <xf numFmtId="0" fontId="5" fillId="0" borderId="13" xfId="1" applyFont="1" applyBorder="1" applyAlignment="1">
      <alignment horizontal="center" vertical="center" textRotation="90"/>
    </xf>
    <xf numFmtId="0" fontId="5" fillId="0" borderId="16" xfId="1" applyFont="1" applyBorder="1" applyAlignment="1">
      <alignment horizontal="center" vertical="center" textRotation="90"/>
    </xf>
    <xf numFmtId="0" fontId="5" fillId="0" borderId="15" xfId="1" applyFont="1" applyBorder="1" applyAlignment="1">
      <alignment horizontal="center" vertical="center" textRotation="90"/>
    </xf>
    <xf numFmtId="0" fontId="3" fillId="0" borderId="2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0" fontId="3" fillId="0" borderId="9" xfId="1" applyFont="1" applyBorder="1" applyAlignment="1"/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/>
    <xf numFmtId="0" fontId="5" fillId="0" borderId="12" xfId="1" applyFont="1" applyBorder="1" applyAlignment="1"/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5" fillId="0" borderId="10" xfId="1" applyFont="1" applyBorder="1" applyAlignment="1"/>
    <xf numFmtId="0" fontId="4" fillId="0" borderId="0" xfId="1" applyFont="1" applyAlignment="1">
      <alignment horizontal="center" vertical="center" wrapText="1"/>
    </xf>
    <xf numFmtId="0" fontId="3" fillId="0" borderId="0" xfId="1" applyFont="1"/>
    <xf numFmtId="0" fontId="6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3" xfId="1" applyFont="1" applyBorder="1" applyAlignment="1"/>
    <xf numFmtId="0" fontId="3" fillId="0" borderId="0" xfId="1" applyFont="1" applyBorder="1" applyAlignment="1"/>
    <xf numFmtId="0" fontId="3" fillId="0" borderId="8" xfId="1" applyFont="1" applyBorder="1" applyAlignment="1"/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0" fontId="5" fillId="2" borderId="1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wrapText="1"/>
    </xf>
  </cellXfs>
  <cellStyles count="156">
    <cellStyle name="Hyperlink" xfId="2" builtinId="8"/>
    <cellStyle name="Normal" xfId="0" builtinId="0"/>
    <cellStyle name="Normal 10" xfId="3"/>
    <cellStyle name="Normal 10 2" xfId="4"/>
    <cellStyle name="Normal 10 2 2" xfId="5"/>
    <cellStyle name="Normal 10 2 3" xfId="6"/>
    <cellStyle name="Normal 10 3" xfId="7"/>
    <cellStyle name="Normal 10 4" xfId="8"/>
    <cellStyle name="Normal 11" xfId="9"/>
    <cellStyle name="Normal 11 2" xfId="10"/>
    <cellStyle name="Normal 11 2 2" xfId="11"/>
    <cellStyle name="Normal 11 2 3" xfId="12"/>
    <cellStyle name="Normal 11 3" xfId="13"/>
    <cellStyle name="Normal 11 4" xfId="14"/>
    <cellStyle name="Normal 12" xfId="15"/>
    <cellStyle name="Normal 12 2" xfId="16"/>
    <cellStyle name="Normal 12 2 2" xfId="17"/>
    <cellStyle name="Normal 12 2 3" xfId="18"/>
    <cellStyle name="Normal 12 3" xfId="19"/>
    <cellStyle name="Normal 12 4" xfId="20"/>
    <cellStyle name="Normal 13" xfId="21"/>
    <cellStyle name="Normal 13 2" xfId="22"/>
    <cellStyle name="Normal 13 2 2" xfId="23"/>
    <cellStyle name="Normal 13 2 3" xfId="24"/>
    <cellStyle name="Normal 13 3" xfId="25"/>
    <cellStyle name="Normal 13 4" xfId="26"/>
    <cellStyle name="Normal 14" xfId="27"/>
    <cellStyle name="Normal 14 2" xfId="28"/>
    <cellStyle name="Normal 14 3" xfId="29"/>
    <cellStyle name="Normal 14 4" xfId="30"/>
    <cellStyle name="Normal 15" xfId="31"/>
    <cellStyle name="Normal 15 2" xfId="32"/>
    <cellStyle name="Normal 15 3" xfId="33"/>
    <cellStyle name="Normal 16" xfId="34"/>
    <cellStyle name="Normal 16 2" xfId="35"/>
    <cellStyle name="Normal 16 3" xfId="36"/>
    <cellStyle name="Normal 17" xfId="37"/>
    <cellStyle name="Normal 17 2" xfId="38"/>
    <cellStyle name="Normal 17 3" xfId="39"/>
    <cellStyle name="Normal 18" xfId="40"/>
    <cellStyle name="Normal 18 2" xfId="41"/>
    <cellStyle name="Normal 18 3" xfId="42"/>
    <cellStyle name="Normal 19" xfId="43"/>
    <cellStyle name="Normal 19 2" xfId="44"/>
    <cellStyle name="Normal 19 3" xfId="45"/>
    <cellStyle name="Normal 2" xfId="46"/>
    <cellStyle name="Normal 2 2" xfId="1"/>
    <cellStyle name="Normal 2 3" xfId="47"/>
    <cellStyle name="Normal 2 3 2" xfId="48"/>
    <cellStyle name="Normal 2 3 3" xfId="49"/>
    <cellStyle name="Normal 2 4" xfId="50"/>
    <cellStyle name="Normal 2 5" xfId="51"/>
    <cellStyle name="Normal 20" xfId="52"/>
    <cellStyle name="Normal 20 2" xfId="53"/>
    <cellStyle name="Normal 20 3" xfId="54"/>
    <cellStyle name="Normal 21" xfId="55"/>
    <cellStyle name="Normal 3" xfId="56"/>
    <cellStyle name="Normal 3 2" xfId="57"/>
    <cellStyle name="Normal 3 2 2" xfId="58"/>
    <cellStyle name="Normal 3 2 2 2" xfId="59"/>
    <cellStyle name="Normal 3 2 2 2 2" xfId="60"/>
    <cellStyle name="Normal 3 2 2 2 2 2" xfId="61"/>
    <cellStyle name="Normal 3 2 2 2 2 3" xfId="62"/>
    <cellStyle name="Normal 3 2 2 2 3" xfId="63"/>
    <cellStyle name="Normal 3 2 2 2 4" xfId="64"/>
    <cellStyle name="Normal 3 2 2 3" xfId="65"/>
    <cellStyle name="Normal 3 2 2 3 2" xfId="66"/>
    <cellStyle name="Normal 3 2 2 3 3" xfId="67"/>
    <cellStyle name="Normal 3 2 2 4" xfId="68"/>
    <cellStyle name="Normal 3 2 2 5" xfId="69"/>
    <cellStyle name="Normal 3 2 3" xfId="70"/>
    <cellStyle name="Normal 3 2 3 2" xfId="71"/>
    <cellStyle name="Normal 3 2 3 3" xfId="72"/>
    <cellStyle name="Normal 3 2 4" xfId="73"/>
    <cellStyle name="Normal 3 2 5" xfId="74"/>
    <cellStyle name="Normal 3 3" xfId="75"/>
    <cellStyle name="Normal 3 3 2" xfId="76"/>
    <cellStyle name="Normal 3 3 3" xfId="77"/>
    <cellStyle name="Normal 3 4" xfId="78"/>
    <cellStyle name="Normal 3 5" xfId="79"/>
    <cellStyle name="Normal 4" xfId="80"/>
    <cellStyle name="Normal 4 2" xfId="81"/>
    <cellStyle name="Normal 4 2 2" xfId="82"/>
    <cellStyle name="Normal 4 2 2 2" xfId="83"/>
    <cellStyle name="Normal 4 2 2 2 2" xfId="84"/>
    <cellStyle name="Normal 4 2 2 2 3" xfId="85"/>
    <cellStyle name="Normal 4 2 2 3" xfId="86"/>
    <cellStyle name="Normal 4 2 2 4" xfId="87"/>
    <cellStyle name="Normal 4 2 3" xfId="88"/>
    <cellStyle name="Normal 4 2 3 2" xfId="89"/>
    <cellStyle name="Normal 4 2 3 2 2" xfId="90"/>
    <cellStyle name="Normal 4 2 3 2 3" xfId="91"/>
    <cellStyle name="Normal 4 2 3 3" xfId="92"/>
    <cellStyle name="Normal 4 2 3 4" xfId="93"/>
    <cellStyle name="Normal 4 2 3 5" xfId="94"/>
    <cellStyle name="Normal 4 2 3 6" xfId="95"/>
    <cellStyle name="Normal 4 2 4" xfId="96"/>
    <cellStyle name="Normal 4 2 4 2" xfId="97"/>
    <cellStyle name="Normal 4 2 4 3" xfId="98"/>
    <cellStyle name="Normal 4 2 5" xfId="99"/>
    <cellStyle name="Normal 4 2 6" xfId="100"/>
    <cellStyle name="Normal 4 3" xfId="101"/>
    <cellStyle name="Normal 4 3 2" xfId="102"/>
    <cellStyle name="Normal 4 3 2 2" xfId="103"/>
    <cellStyle name="Normal 4 3 2 3" xfId="104"/>
    <cellStyle name="Normal 4 3 3" xfId="105"/>
    <cellStyle name="Normal 4 3 4" xfId="106"/>
    <cellStyle name="Normal 4 4" xfId="107"/>
    <cellStyle name="Normal 4 4 2" xfId="108"/>
    <cellStyle name="Normal 4 4 3" xfId="109"/>
    <cellStyle name="Normal 4 5" xfId="110"/>
    <cellStyle name="Normal 4 6" xfId="111"/>
    <cellStyle name="Normal 5" xfId="112"/>
    <cellStyle name="Normal 5 2" xfId="113"/>
    <cellStyle name="Normal 5 2 2" xfId="114"/>
    <cellStyle name="Normal 5 2 2 2" xfId="115"/>
    <cellStyle name="Normal 5 2 2 2 2" xfId="116"/>
    <cellStyle name="Normal 5 2 2 2 3" xfId="117"/>
    <cellStyle name="Normal 5 2 2 3" xfId="118"/>
    <cellStyle name="Normal 5 2 2 4" xfId="119"/>
    <cellStyle name="Normal 5 2 2 5" xfId="120"/>
    <cellStyle name="Normal 5 2 2 6" xfId="121"/>
    <cellStyle name="Normal 5 2 3" xfId="122"/>
    <cellStyle name="Normal 5 2 3 2" xfId="123"/>
    <cellStyle name="Normal 5 2 3 3" xfId="124"/>
    <cellStyle name="Normal 5 2 4" xfId="125"/>
    <cellStyle name="Normal 5 2 5" xfId="126"/>
    <cellStyle name="Normal 5 3" xfId="127"/>
    <cellStyle name="Normal 5 3 2" xfId="128"/>
    <cellStyle name="Normal 5 3 3" xfId="129"/>
    <cellStyle name="Normal 5 4" xfId="130"/>
    <cellStyle name="Normal 5 5" xfId="131"/>
    <cellStyle name="Normal 6" xfId="132"/>
    <cellStyle name="Normal 6 2" xfId="133"/>
    <cellStyle name="Normal 6 2 2" xfId="134"/>
    <cellStyle name="Normal 6 2 3" xfId="135"/>
    <cellStyle name="Normal 6 3" xfId="136"/>
    <cellStyle name="Normal 6 4" xfId="137"/>
    <cellStyle name="Normal 7" xfId="138"/>
    <cellStyle name="Normal 7 2" xfId="139"/>
    <cellStyle name="Normal 7 2 2" xfId="140"/>
    <cellStyle name="Normal 7 2 3" xfId="141"/>
    <cellStyle name="Normal 7 3" xfId="142"/>
    <cellStyle name="Normal 7 4" xfId="143"/>
    <cellStyle name="Normal 8" xfId="144"/>
    <cellStyle name="Normal 8 2" xfId="145"/>
    <cellStyle name="Normal 8 2 2" xfId="146"/>
    <cellStyle name="Normal 8 2 3" xfId="147"/>
    <cellStyle name="Normal 8 3" xfId="148"/>
    <cellStyle name="Normal 8 4" xfId="149"/>
    <cellStyle name="Normal 9" xfId="150"/>
    <cellStyle name="Normal 9 2" xfId="151"/>
    <cellStyle name="Normal 9 2 2" xfId="152"/>
    <cellStyle name="Normal 9 2 3" xfId="153"/>
    <cellStyle name="Normal 9 3" xfId="154"/>
    <cellStyle name="Normal 9 4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123825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50</xdr:row>
          <xdr:rowOff>133350</xdr:rowOff>
        </xdr:from>
        <xdr:to>
          <xdr:col>3</xdr:col>
          <xdr:colOff>1857375</xdr:colOff>
          <xdr:row>52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50</xdr:row>
          <xdr:rowOff>133350</xdr:rowOff>
        </xdr:from>
        <xdr:to>
          <xdr:col>4</xdr:col>
          <xdr:colOff>123825</xdr:colOff>
          <xdr:row>52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123825</xdr:rowOff>
        </xdr:from>
        <xdr:to>
          <xdr:col>3</xdr:col>
          <xdr:colOff>962025</xdr:colOff>
          <xdr:row>52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97</xdr:row>
          <xdr:rowOff>133350</xdr:rowOff>
        </xdr:from>
        <xdr:to>
          <xdr:col>3</xdr:col>
          <xdr:colOff>1857375</xdr:colOff>
          <xdr:row>99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97</xdr:row>
          <xdr:rowOff>133350</xdr:rowOff>
        </xdr:from>
        <xdr:to>
          <xdr:col>4</xdr:col>
          <xdr:colOff>123825</xdr:colOff>
          <xdr:row>99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123825</xdr:rowOff>
        </xdr:from>
        <xdr:to>
          <xdr:col>3</xdr:col>
          <xdr:colOff>962025</xdr:colOff>
          <xdr:row>99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144</xdr:row>
          <xdr:rowOff>133350</xdr:rowOff>
        </xdr:from>
        <xdr:to>
          <xdr:col>3</xdr:col>
          <xdr:colOff>1857375</xdr:colOff>
          <xdr:row>146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144</xdr:row>
          <xdr:rowOff>133350</xdr:rowOff>
        </xdr:from>
        <xdr:to>
          <xdr:col>4</xdr:col>
          <xdr:colOff>123825</xdr:colOff>
          <xdr:row>146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144</xdr:row>
          <xdr:rowOff>123825</xdr:rowOff>
        </xdr:from>
        <xdr:to>
          <xdr:col>3</xdr:col>
          <xdr:colOff>971550</xdr:colOff>
          <xdr:row>146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192</xdr:row>
          <xdr:rowOff>133350</xdr:rowOff>
        </xdr:from>
        <xdr:to>
          <xdr:col>3</xdr:col>
          <xdr:colOff>1857375</xdr:colOff>
          <xdr:row>194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192</xdr:row>
          <xdr:rowOff>133350</xdr:rowOff>
        </xdr:from>
        <xdr:to>
          <xdr:col>4</xdr:col>
          <xdr:colOff>123825</xdr:colOff>
          <xdr:row>194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192</xdr:row>
          <xdr:rowOff>123825</xdr:rowOff>
        </xdr:from>
        <xdr:to>
          <xdr:col>3</xdr:col>
          <xdr:colOff>971550</xdr:colOff>
          <xdr:row>194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239</xdr:row>
          <xdr:rowOff>133350</xdr:rowOff>
        </xdr:from>
        <xdr:to>
          <xdr:col>3</xdr:col>
          <xdr:colOff>1857375</xdr:colOff>
          <xdr:row>241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239</xdr:row>
          <xdr:rowOff>133350</xdr:rowOff>
        </xdr:from>
        <xdr:to>
          <xdr:col>4</xdr:col>
          <xdr:colOff>123825</xdr:colOff>
          <xdr:row>241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239</xdr:row>
          <xdr:rowOff>123825</xdr:rowOff>
        </xdr:from>
        <xdr:to>
          <xdr:col>3</xdr:col>
          <xdr:colOff>971550</xdr:colOff>
          <xdr:row>241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286</xdr:row>
          <xdr:rowOff>133350</xdr:rowOff>
        </xdr:from>
        <xdr:to>
          <xdr:col>3</xdr:col>
          <xdr:colOff>1857375</xdr:colOff>
          <xdr:row>288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286</xdr:row>
          <xdr:rowOff>133350</xdr:rowOff>
        </xdr:from>
        <xdr:to>
          <xdr:col>4</xdr:col>
          <xdr:colOff>123825</xdr:colOff>
          <xdr:row>288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286</xdr:row>
          <xdr:rowOff>123825</xdr:rowOff>
        </xdr:from>
        <xdr:to>
          <xdr:col>3</xdr:col>
          <xdr:colOff>971550</xdr:colOff>
          <xdr:row>288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334</xdr:row>
          <xdr:rowOff>133350</xdr:rowOff>
        </xdr:from>
        <xdr:to>
          <xdr:col>3</xdr:col>
          <xdr:colOff>1857375</xdr:colOff>
          <xdr:row>336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334</xdr:row>
          <xdr:rowOff>133350</xdr:rowOff>
        </xdr:from>
        <xdr:to>
          <xdr:col>4</xdr:col>
          <xdr:colOff>123825</xdr:colOff>
          <xdr:row>336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334</xdr:row>
          <xdr:rowOff>123825</xdr:rowOff>
        </xdr:from>
        <xdr:to>
          <xdr:col>3</xdr:col>
          <xdr:colOff>971550</xdr:colOff>
          <xdr:row>336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381</xdr:row>
          <xdr:rowOff>133350</xdr:rowOff>
        </xdr:from>
        <xdr:to>
          <xdr:col>3</xdr:col>
          <xdr:colOff>1857375</xdr:colOff>
          <xdr:row>383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381</xdr:row>
          <xdr:rowOff>133350</xdr:rowOff>
        </xdr:from>
        <xdr:to>
          <xdr:col>4</xdr:col>
          <xdr:colOff>123825</xdr:colOff>
          <xdr:row>383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381</xdr:row>
          <xdr:rowOff>123825</xdr:rowOff>
        </xdr:from>
        <xdr:to>
          <xdr:col>3</xdr:col>
          <xdr:colOff>971550</xdr:colOff>
          <xdr:row>383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%20Quality/2015%204th%20Quarter%20Reports/GRC%20LECs/Copy%20of%20Our%20Internal%20copy%20GO133CReport_4th_qtr2015L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%20Quality/2015%204th%20Quarter%20Reports/GRC%20LECs/Final%20GO133-TT_2015-11_thru_2015-1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 133-C Report"/>
      <sheetName val="Chart1"/>
      <sheetName val="CPUC GO133-C1st qtr 2015"/>
      <sheetName val="Jan2015_InstlSum"/>
      <sheetName val="Jan2015_InstlDetail"/>
      <sheetName val="Jan2015_Trble"/>
      <sheetName val="Feb2015_InstlSum"/>
      <sheetName val="Feb2015_InstlDetail"/>
      <sheetName val="Feb2015_Trble"/>
      <sheetName val="Mar2015_InstlSum"/>
      <sheetName val="Mar2015_InstlDetail"/>
      <sheetName val="Mar2015_Trble"/>
      <sheetName val="Apr2015_InstlSum"/>
      <sheetName val="Apr2015_InstDetail"/>
      <sheetName val="Apr2015_Trble"/>
      <sheetName val="May2015_InstlSum"/>
      <sheetName val="May2015_InstlDetail"/>
      <sheetName val="May2015_Trble"/>
      <sheetName val="June2015_InstlSum"/>
      <sheetName val="June2015_InstlDetail"/>
      <sheetName val="June2015_Trble"/>
      <sheetName val="July2015_InstlSum"/>
      <sheetName val="July2015_InstDetail"/>
      <sheetName val="July2015_Trble"/>
      <sheetName val="Aug2015_InstlSum"/>
      <sheetName val="Aug2015_InstlDetail"/>
      <sheetName val="Aug2015_Trble"/>
      <sheetName val="Sept2015_InstlSum"/>
      <sheetName val="Sept2015_InstlDetail"/>
      <sheetName val="Sept2015_Trble"/>
      <sheetName val="Oct2015_InstlSum"/>
      <sheetName val="Oct2015_InstlDetail"/>
      <sheetName val="Oct2015_Trble"/>
      <sheetName val="Sheet4"/>
    </sheetNames>
    <sheetDataSet>
      <sheetData sheetId="0"/>
      <sheetData sheetId="1" refreshError="1"/>
      <sheetData sheetId="2"/>
      <sheetData sheetId="3">
        <row r="6">
          <cell r="AQ6">
            <v>7.4444791666666656</v>
          </cell>
          <cell r="AR6">
            <v>3</v>
          </cell>
          <cell r="AT6">
            <v>0</v>
          </cell>
          <cell r="AU6">
            <v>3</v>
          </cell>
        </row>
        <row r="25">
          <cell r="AQ25">
            <v>12.921597222222221</v>
          </cell>
          <cell r="AR25">
            <v>6</v>
          </cell>
          <cell r="AT25">
            <v>0</v>
          </cell>
          <cell r="AU25">
            <v>6</v>
          </cell>
        </row>
        <row r="44">
          <cell r="AQ44">
            <v>22.150277777777774</v>
          </cell>
          <cell r="AR44">
            <v>10</v>
          </cell>
          <cell r="AT44">
            <v>0</v>
          </cell>
          <cell r="AU44">
            <v>10</v>
          </cell>
        </row>
        <row r="49">
          <cell r="AQ49">
            <v>3.2333449074074072</v>
          </cell>
          <cell r="AR49">
            <v>1</v>
          </cell>
          <cell r="AT49">
            <v>0</v>
          </cell>
          <cell r="AU49">
            <v>1</v>
          </cell>
        </row>
        <row r="72">
          <cell r="AQ72">
            <v>25.774432870363579</v>
          </cell>
          <cell r="AR72">
            <v>11</v>
          </cell>
          <cell r="AT72">
            <v>0</v>
          </cell>
          <cell r="AU72">
            <v>11</v>
          </cell>
        </row>
      </sheetData>
      <sheetData sheetId="4"/>
      <sheetData sheetId="5">
        <row r="13">
          <cell r="B13">
            <v>6</v>
          </cell>
          <cell r="C13">
            <v>3</v>
          </cell>
          <cell r="D13">
            <v>3</v>
          </cell>
          <cell r="E13">
            <v>19.54</v>
          </cell>
        </row>
        <row r="25">
          <cell r="B25">
            <v>8</v>
          </cell>
          <cell r="C25">
            <v>2</v>
          </cell>
          <cell r="D25">
            <v>2</v>
          </cell>
          <cell r="E25">
            <v>12.69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4">
          <cell r="B34">
            <v>2</v>
          </cell>
          <cell r="C34">
            <v>1</v>
          </cell>
          <cell r="D34">
            <v>1</v>
          </cell>
          <cell r="E34">
            <v>4.25</v>
          </cell>
        </row>
        <row r="45">
          <cell r="B45">
            <v>1</v>
          </cell>
          <cell r="C45">
            <v>0</v>
          </cell>
          <cell r="D45">
            <v>0</v>
          </cell>
          <cell r="E45">
            <v>0</v>
          </cell>
        </row>
        <row r="49">
          <cell r="B49">
            <v>1</v>
          </cell>
          <cell r="C49">
            <v>1</v>
          </cell>
          <cell r="D49">
            <v>1</v>
          </cell>
          <cell r="E49">
            <v>2.75</v>
          </cell>
        </row>
      </sheetData>
      <sheetData sheetId="6">
        <row r="3">
          <cell r="AQ3">
            <v>3.1737731481481481</v>
          </cell>
          <cell r="AR3">
            <v>1</v>
          </cell>
          <cell r="AT3">
            <v>0</v>
          </cell>
          <cell r="AU3">
            <v>1</v>
          </cell>
        </row>
        <row r="18">
          <cell r="AQ18">
            <v>12.941736111109332</v>
          </cell>
          <cell r="AR18">
            <v>6</v>
          </cell>
          <cell r="AT18">
            <v>0</v>
          </cell>
          <cell r="AU18">
            <v>6</v>
          </cell>
        </row>
        <row r="39">
          <cell r="AQ39">
            <v>24.28483796296296</v>
          </cell>
          <cell r="AR39">
            <v>10</v>
          </cell>
          <cell r="AT39">
            <v>0</v>
          </cell>
          <cell r="AU39">
            <v>10</v>
          </cell>
        </row>
        <row r="60">
          <cell r="AQ60">
            <v>22.117916666666662</v>
          </cell>
          <cell r="AR60">
            <v>12</v>
          </cell>
          <cell r="AT60">
            <v>0</v>
          </cell>
          <cell r="AU60">
            <v>12</v>
          </cell>
        </row>
      </sheetData>
      <sheetData sheetId="7"/>
      <sheetData sheetId="8">
        <row r="4">
          <cell r="B4">
            <v>1</v>
          </cell>
          <cell r="C4">
            <v>1</v>
          </cell>
          <cell r="D4">
            <v>1</v>
          </cell>
          <cell r="E4">
            <v>6.53</v>
          </cell>
        </row>
        <row r="13">
          <cell r="B13">
            <v>5</v>
          </cell>
          <cell r="C13">
            <v>2</v>
          </cell>
          <cell r="D13">
            <v>2</v>
          </cell>
          <cell r="E13">
            <v>7.26</v>
          </cell>
        </row>
        <row r="17">
          <cell r="B17">
            <v>1</v>
          </cell>
          <cell r="C17">
            <v>1</v>
          </cell>
          <cell r="D17">
            <v>1</v>
          </cell>
          <cell r="E17">
            <v>3.88</v>
          </cell>
        </row>
        <row r="28">
          <cell r="B28">
            <v>7</v>
          </cell>
          <cell r="C28">
            <v>4</v>
          </cell>
          <cell r="D28">
            <v>4</v>
          </cell>
          <cell r="E28">
            <v>9.07</v>
          </cell>
        </row>
      </sheetData>
      <sheetData sheetId="9">
        <row r="8">
          <cell r="AQ8">
            <v>7.8572222222222212</v>
          </cell>
          <cell r="AR8">
            <v>5</v>
          </cell>
          <cell r="AT8">
            <v>0</v>
          </cell>
          <cell r="AU8">
            <v>5</v>
          </cell>
        </row>
        <row r="25">
          <cell r="AQ25">
            <v>33.459722222222226</v>
          </cell>
          <cell r="AR25">
            <v>13</v>
          </cell>
          <cell r="AT25">
            <v>0</v>
          </cell>
          <cell r="AU25">
            <v>13</v>
          </cell>
        </row>
        <row r="50">
          <cell r="AQ50">
            <v>38.028379629629633</v>
          </cell>
          <cell r="AR50">
            <v>13</v>
          </cell>
          <cell r="AT50">
            <v>0</v>
          </cell>
          <cell r="AU50">
            <v>13</v>
          </cell>
        </row>
        <row r="58">
          <cell r="AQ58">
            <v>7.7409953703703707</v>
          </cell>
          <cell r="AR58">
            <v>3</v>
          </cell>
          <cell r="AT58">
            <v>0</v>
          </cell>
          <cell r="AU58">
            <v>3</v>
          </cell>
        </row>
        <row r="76">
          <cell r="AQ76">
            <v>33.214733796296294</v>
          </cell>
          <cell r="AR76">
            <v>13</v>
          </cell>
          <cell r="AT76">
            <v>0</v>
          </cell>
          <cell r="AU76">
            <v>13</v>
          </cell>
        </row>
      </sheetData>
      <sheetData sheetId="10"/>
      <sheetData sheetId="11">
        <row r="11">
          <cell r="B11">
            <v>3</v>
          </cell>
          <cell r="C11">
            <v>1</v>
          </cell>
          <cell r="D11">
            <v>1</v>
          </cell>
          <cell r="E11">
            <v>4.43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1.72</v>
          </cell>
        </row>
        <row r="41">
          <cell r="B41">
            <v>19</v>
          </cell>
          <cell r="C41">
            <v>15</v>
          </cell>
          <cell r="D41">
            <v>15</v>
          </cell>
          <cell r="E41">
            <v>153.36999999999998</v>
          </cell>
        </row>
        <row r="54">
          <cell r="B54">
            <v>5</v>
          </cell>
          <cell r="C54">
            <v>1</v>
          </cell>
          <cell r="D54">
            <v>1</v>
          </cell>
          <cell r="E54">
            <v>4.2699999999999996</v>
          </cell>
        </row>
      </sheetData>
      <sheetData sheetId="12">
        <row r="5">
          <cell r="AQ5">
            <v>4.9389120370409181</v>
          </cell>
          <cell r="AR5">
            <v>2</v>
          </cell>
          <cell r="AU5">
            <v>2</v>
          </cell>
        </row>
        <row r="21">
          <cell r="AQ21">
            <v>21.47233796296296</v>
          </cell>
          <cell r="AR21">
            <v>10</v>
          </cell>
          <cell r="AU21">
            <v>10</v>
          </cell>
        </row>
        <row r="36">
          <cell r="AQ36">
            <v>16.202847222222221</v>
          </cell>
          <cell r="AR36">
            <v>6</v>
          </cell>
          <cell r="AU36">
            <v>6</v>
          </cell>
        </row>
        <row r="40">
          <cell r="AQ40">
            <v>0</v>
          </cell>
          <cell r="AR40">
            <v>0</v>
          </cell>
          <cell r="AU40">
            <v>0</v>
          </cell>
        </row>
        <row r="47">
          <cell r="AQ47">
            <v>1.3264004629629629</v>
          </cell>
          <cell r="AR47">
            <v>1</v>
          </cell>
          <cell r="AU47">
            <v>1</v>
          </cell>
        </row>
        <row r="71">
          <cell r="AQ71">
            <v>25.798043981481484</v>
          </cell>
          <cell r="AR71">
            <v>11</v>
          </cell>
          <cell r="AU71">
            <v>11</v>
          </cell>
        </row>
        <row r="77">
          <cell r="AQ77">
            <v>1.3437731481462141</v>
          </cell>
          <cell r="AR77">
            <v>2</v>
          </cell>
          <cell r="AU77">
            <v>2</v>
          </cell>
        </row>
      </sheetData>
      <sheetData sheetId="13"/>
      <sheetData sheetId="14">
        <row r="6">
          <cell r="B6">
            <v>4</v>
          </cell>
          <cell r="C6">
            <v>4</v>
          </cell>
          <cell r="D6">
            <v>4</v>
          </cell>
          <cell r="E6">
            <v>28.159999999999997</v>
          </cell>
        </row>
        <row r="41">
          <cell r="B41">
            <v>27</v>
          </cell>
          <cell r="C41">
            <v>25</v>
          </cell>
          <cell r="D41">
            <v>25</v>
          </cell>
          <cell r="E41">
            <v>144.94</v>
          </cell>
        </row>
        <row r="75">
          <cell r="B75">
            <v>24</v>
          </cell>
          <cell r="C75">
            <v>21</v>
          </cell>
          <cell r="D75">
            <v>21</v>
          </cell>
          <cell r="E75">
            <v>130.63999999999999</v>
          </cell>
        </row>
        <row r="79">
          <cell r="B79">
            <v>1</v>
          </cell>
          <cell r="C79">
            <v>0</v>
          </cell>
          <cell r="D79">
            <v>0</v>
          </cell>
          <cell r="E79">
            <v>0</v>
          </cell>
        </row>
        <row r="83">
          <cell r="B83">
            <v>1</v>
          </cell>
          <cell r="C83">
            <v>1</v>
          </cell>
          <cell r="D83">
            <v>1</v>
          </cell>
          <cell r="E83">
            <v>6.08</v>
          </cell>
        </row>
        <row r="97">
          <cell r="B97">
            <v>9</v>
          </cell>
          <cell r="C97">
            <v>5</v>
          </cell>
          <cell r="D97">
            <v>5</v>
          </cell>
          <cell r="E97">
            <v>33.880000000000003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</row>
      </sheetData>
      <sheetData sheetId="15">
        <row r="4">
          <cell r="AQ4">
            <v>5.8528009259259264</v>
          </cell>
          <cell r="AR4">
            <v>2</v>
          </cell>
          <cell r="AU4">
            <v>2</v>
          </cell>
        </row>
        <row r="19">
          <cell r="AQ19">
            <v>23.663287037037037</v>
          </cell>
          <cell r="AR19">
            <v>8</v>
          </cell>
          <cell r="AU19">
            <v>8</v>
          </cell>
        </row>
        <row r="37">
          <cell r="AQ37">
            <v>34.51202546296296</v>
          </cell>
          <cell r="AR37">
            <v>13</v>
          </cell>
          <cell r="AU37">
            <v>13</v>
          </cell>
        </row>
        <row r="41">
          <cell r="AQ41">
            <v>0</v>
          </cell>
          <cell r="AR41">
            <v>0</v>
          </cell>
          <cell r="AU41">
            <v>0</v>
          </cell>
        </row>
        <row r="47">
          <cell r="AQ47">
            <v>4.1257175925937242</v>
          </cell>
          <cell r="AR47">
            <v>2</v>
          </cell>
          <cell r="AU47">
            <v>2</v>
          </cell>
        </row>
        <row r="62">
          <cell r="AQ62">
            <v>18.862581018518519</v>
          </cell>
          <cell r="AR62">
            <v>7</v>
          </cell>
          <cell r="AU62">
            <v>7</v>
          </cell>
        </row>
      </sheetData>
      <sheetData sheetId="16"/>
      <sheetData sheetId="17">
        <row r="9">
          <cell r="B9">
            <v>7</v>
          </cell>
          <cell r="C9">
            <v>7</v>
          </cell>
          <cell r="D9">
            <v>6</v>
          </cell>
          <cell r="E9">
            <v>131.49</v>
          </cell>
        </row>
        <row r="28">
          <cell r="B28">
            <v>10</v>
          </cell>
          <cell r="C28">
            <v>6</v>
          </cell>
          <cell r="D28">
            <v>6</v>
          </cell>
          <cell r="E28">
            <v>34.290000000000006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4.07</v>
          </cell>
        </row>
        <row r="44">
          <cell r="B44">
            <v>8</v>
          </cell>
          <cell r="C44">
            <v>5</v>
          </cell>
          <cell r="D44">
            <v>5</v>
          </cell>
          <cell r="E44">
            <v>11.1</v>
          </cell>
        </row>
        <row r="55">
          <cell r="B55">
            <v>3</v>
          </cell>
          <cell r="C55">
            <v>2</v>
          </cell>
          <cell r="D55">
            <v>1</v>
          </cell>
          <cell r="E55">
            <v>46.97</v>
          </cell>
        </row>
      </sheetData>
      <sheetData sheetId="18">
        <row r="5">
          <cell r="AQ5">
            <v>2.6159953703703702</v>
          </cell>
          <cell r="AR5">
            <v>2</v>
          </cell>
          <cell r="AU5">
            <v>2</v>
          </cell>
        </row>
        <row r="30">
          <cell r="AQ30">
            <v>29.634687499995959</v>
          </cell>
          <cell r="AR30">
            <v>12</v>
          </cell>
          <cell r="AU30">
            <v>12</v>
          </cell>
        </row>
        <row r="49">
          <cell r="AQ49">
            <v>21.264699074074073</v>
          </cell>
          <cell r="AR49">
            <v>10</v>
          </cell>
          <cell r="AU49">
            <v>10</v>
          </cell>
        </row>
        <row r="54">
          <cell r="AQ54">
            <v>0</v>
          </cell>
          <cell r="AR54">
            <v>0</v>
          </cell>
          <cell r="AU54">
            <v>0</v>
          </cell>
        </row>
        <row r="62">
          <cell r="AQ62">
            <v>2.950011574074074</v>
          </cell>
          <cell r="AR62">
            <v>1</v>
          </cell>
          <cell r="AU62">
            <v>1</v>
          </cell>
        </row>
        <row r="80">
          <cell r="AQ80">
            <v>31.22362268518939</v>
          </cell>
          <cell r="AR80">
            <v>10</v>
          </cell>
          <cell r="AU80">
            <v>10</v>
          </cell>
        </row>
        <row r="85">
          <cell r="AQ85">
            <v>0.54792824074074076</v>
          </cell>
          <cell r="AR85">
            <v>1</v>
          </cell>
          <cell r="AU85">
            <v>1</v>
          </cell>
        </row>
      </sheetData>
      <sheetData sheetId="19"/>
      <sheetData sheetId="20">
        <row r="5">
          <cell r="B5">
            <v>3</v>
          </cell>
          <cell r="C5">
            <v>3</v>
          </cell>
          <cell r="D5">
            <v>3</v>
          </cell>
          <cell r="E5">
            <v>17.95</v>
          </cell>
        </row>
        <row r="69">
          <cell r="B69">
            <v>42</v>
          </cell>
          <cell r="C69">
            <v>40</v>
          </cell>
          <cell r="D69">
            <v>37</v>
          </cell>
          <cell r="E69">
            <v>371.68</v>
          </cell>
        </row>
        <row r="74">
          <cell r="B74">
            <v>2</v>
          </cell>
          <cell r="C74">
            <v>1</v>
          </cell>
          <cell r="D74">
            <v>1</v>
          </cell>
          <cell r="E74">
            <v>15.62</v>
          </cell>
        </row>
        <row r="79">
          <cell r="B79">
            <v>2</v>
          </cell>
          <cell r="C79">
            <v>1</v>
          </cell>
          <cell r="D79">
            <v>1</v>
          </cell>
          <cell r="E79">
            <v>17.3</v>
          </cell>
        </row>
        <row r="136">
          <cell r="B136">
            <v>44</v>
          </cell>
          <cell r="C136">
            <v>39</v>
          </cell>
          <cell r="D136">
            <v>39</v>
          </cell>
          <cell r="E136">
            <v>351.77000000000004</v>
          </cell>
        </row>
        <row r="155">
          <cell r="B155">
            <v>13</v>
          </cell>
          <cell r="C155">
            <v>13</v>
          </cell>
          <cell r="D155">
            <v>12</v>
          </cell>
          <cell r="E155">
            <v>125.78999999999999</v>
          </cell>
        </row>
        <row r="161">
          <cell r="B161">
            <v>3</v>
          </cell>
          <cell r="C161">
            <v>3</v>
          </cell>
          <cell r="D161">
            <v>3</v>
          </cell>
          <cell r="E161">
            <v>41.94</v>
          </cell>
        </row>
      </sheetData>
      <sheetData sheetId="21">
        <row r="16">
          <cell r="AQ16">
            <v>9.282106481472324</v>
          </cell>
          <cell r="AR16">
            <v>4</v>
          </cell>
          <cell r="AU16">
            <v>4</v>
          </cell>
        </row>
        <row r="41">
          <cell r="AQ41">
            <v>41.51613425925926</v>
          </cell>
          <cell r="AR41">
            <v>14</v>
          </cell>
          <cell r="AU41">
            <v>14</v>
          </cell>
        </row>
        <row r="71">
          <cell r="AQ71">
            <v>19.786203703703702</v>
          </cell>
          <cell r="AR71">
            <v>8</v>
          </cell>
          <cell r="AU71">
            <v>8</v>
          </cell>
        </row>
        <row r="76">
          <cell r="AQ76">
            <v>3.4020949074074078</v>
          </cell>
          <cell r="AR76">
            <v>1</v>
          </cell>
          <cell r="AU76">
            <v>1</v>
          </cell>
        </row>
      </sheetData>
      <sheetData sheetId="22"/>
      <sheetData sheetId="23">
        <row r="5">
          <cell r="B5">
            <v>3</v>
          </cell>
          <cell r="C5">
            <v>1</v>
          </cell>
          <cell r="D5">
            <v>1</v>
          </cell>
          <cell r="E5">
            <v>1.3</v>
          </cell>
        </row>
        <row r="17">
          <cell r="B17">
            <v>5</v>
          </cell>
          <cell r="C17">
            <v>3</v>
          </cell>
          <cell r="D17">
            <v>3</v>
          </cell>
          <cell r="E17">
            <v>35.33</v>
          </cell>
        </row>
        <row r="47">
          <cell r="B47">
            <v>16</v>
          </cell>
          <cell r="C47">
            <v>15</v>
          </cell>
          <cell r="D47">
            <v>15</v>
          </cell>
          <cell r="E47">
            <v>79.650000000000006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29.23</v>
          </cell>
        </row>
        <row r="56">
          <cell r="B56">
            <v>1</v>
          </cell>
          <cell r="C56">
            <v>0</v>
          </cell>
          <cell r="D56">
            <v>0</v>
          </cell>
        </row>
        <row r="106">
          <cell r="B106">
            <v>28</v>
          </cell>
          <cell r="C106">
            <v>24</v>
          </cell>
          <cell r="D106">
            <v>22</v>
          </cell>
          <cell r="E106">
            <v>226.42999999999998</v>
          </cell>
        </row>
        <row r="115">
          <cell r="B115">
            <v>5</v>
          </cell>
          <cell r="C115">
            <v>5</v>
          </cell>
          <cell r="D115">
            <v>5</v>
          </cell>
          <cell r="E115">
            <v>65.86</v>
          </cell>
        </row>
        <row r="119">
          <cell r="B119">
            <v>1</v>
          </cell>
          <cell r="C119">
            <v>1</v>
          </cell>
          <cell r="D119">
            <v>0</v>
          </cell>
          <cell r="G119">
            <v>145.72</v>
          </cell>
        </row>
      </sheetData>
      <sheetData sheetId="24">
        <row r="7">
          <cell r="AQ7">
            <v>12.158368055555556</v>
          </cell>
          <cell r="AR7">
            <v>3</v>
          </cell>
          <cell r="AU7">
            <v>3</v>
          </cell>
        </row>
        <row r="27">
          <cell r="AQ27">
            <v>11.883495370370369</v>
          </cell>
          <cell r="AR27">
            <v>6</v>
          </cell>
          <cell r="AU27">
            <v>6</v>
          </cell>
        </row>
        <row r="47">
          <cell r="AQ47">
            <v>28.751840277777777</v>
          </cell>
          <cell r="AR47">
            <v>10</v>
          </cell>
          <cell r="AU47">
            <v>10</v>
          </cell>
        </row>
        <row r="68">
          <cell r="AQ68">
            <v>15.178530092592595</v>
          </cell>
          <cell r="AR68">
            <v>5</v>
          </cell>
          <cell r="AU68">
            <v>5</v>
          </cell>
        </row>
        <row r="81">
          <cell r="AQ81">
            <v>3.3000115740740736</v>
          </cell>
          <cell r="AR81">
            <v>1</v>
          </cell>
          <cell r="AU81">
            <v>1</v>
          </cell>
        </row>
      </sheetData>
      <sheetData sheetId="25"/>
      <sheetData sheetId="26">
        <row r="4">
          <cell r="B4">
            <v>2</v>
          </cell>
          <cell r="C4">
            <v>1</v>
          </cell>
          <cell r="D4">
            <v>1</v>
          </cell>
          <cell r="E4">
            <v>3.65</v>
          </cell>
        </row>
        <row r="12">
          <cell r="B12">
            <v>4</v>
          </cell>
          <cell r="C12">
            <v>3</v>
          </cell>
          <cell r="D12">
            <v>1</v>
          </cell>
          <cell r="E12">
            <v>142.66999999999999</v>
          </cell>
        </row>
        <row r="31">
          <cell r="B31">
            <v>16</v>
          </cell>
          <cell r="C31">
            <v>15</v>
          </cell>
          <cell r="D31">
            <v>15</v>
          </cell>
          <cell r="E31">
            <v>192.27999999999997</v>
          </cell>
        </row>
        <row r="40">
          <cell r="B40">
            <v>1</v>
          </cell>
          <cell r="C40">
            <v>1</v>
          </cell>
          <cell r="D40">
            <v>1</v>
          </cell>
          <cell r="E40">
            <v>18.38</v>
          </cell>
        </row>
        <row r="63">
          <cell r="B63">
            <v>8</v>
          </cell>
          <cell r="C63">
            <v>1</v>
          </cell>
          <cell r="D63">
            <v>1</v>
          </cell>
          <cell r="E63">
            <v>2.2200000000000002</v>
          </cell>
        </row>
        <row r="67">
          <cell r="B67">
            <v>1</v>
          </cell>
          <cell r="C67">
            <v>1</v>
          </cell>
          <cell r="D67">
            <v>1</v>
          </cell>
          <cell r="E67">
            <v>5.05</v>
          </cell>
        </row>
        <row r="71">
          <cell r="B71">
            <v>1</v>
          </cell>
          <cell r="C71">
            <v>1</v>
          </cell>
          <cell r="D71">
            <v>1</v>
          </cell>
          <cell r="E71">
            <v>0.7</v>
          </cell>
        </row>
      </sheetData>
      <sheetData sheetId="27">
        <row r="7">
          <cell r="AQ7">
            <v>8.9951851851851856</v>
          </cell>
          <cell r="AR7">
            <v>4</v>
          </cell>
          <cell r="AU7">
            <v>4</v>
          </cell>
        </row>
        <row r="22">
          <cell r="AQ22">
            <v>34.392488425925926</v>
          </cell>
          <cell r="AR22">
            <v>11</v>
          </cell>
          <cell r="AU22">
            <v>11</v>
          </cell>
        </row>
        <row r="53">
          <cell r="AQ53">
            <v>50.991238425925921</v>
          </cell>
          <cell r="AR53">
            <v>19</v>
          </cell>
          <cell r="AU53">
            <v>19</v>
          </cell>
        </row>
        <row r="58">
          <cell r="AQ58">
            <v>2.0548726851851851</v>
          </cell>
          <cell r="AR58">
            <v>1</v>
          </cell>
          <cell r="AU58">
            <v>1</v>
          </cell>
        </row>
        <row r="69">
          <cell r="AQ69">
            <v>7.1347569444444439</v>
          </cell>
          <cell r="AR69">
            <v>3</v>
          </cell>
          <cell r="AU69">
            <v>3</v>
          </cell>
        </row>
        <row r="82">
          <cell r="AQ82">
            <v>23.519537037037036</v>
          </cell>
          <cell r="AR82">
            <v>8</v>
          </cell>
          <cell r="AU82">
            <v>8</v>
          </cell>
        </row>
        <row r="89">
          <cell r="AQ89">
            <v>3.4423726851851857</v>
          </cell>
          <cell r="AR89">
            <v>1</v>
          </cell>
          <cell r="AU89">
            <v>1</v>
          </cell>
        </row>
      </sheetData>
      <sheetData sheetId="28"/>
      <sheetData sheetId="29">
        <row r="5">
          <cell r="B5">
            <v>3</v>
          </cell>
          <cell r="C5">
            <v>2</v>
          </cell>
          <cell r="D5">
            <v>2</v>
          </cell>
          <cell r="E5">
            <v>7.8</v>
          </cell>
        </row>
        <row r="13">
          <cell r="B13">
            <v>4</v>
          </cell>
          <cell r="C13">
            <v>3</v>
          </cell>
          <cell r="D13">
            <v>3</v>
          </cell>
          <cell r="E13">
            <v>3.24</v>
          </cell>
        </row>
        <row r="24">
          <cell r="B24">
            <v>8</v>
          </cell>
          <cell r="C24">
            <v>5</v>
          </cell>
          <cell r="D24">
            <v>5</v>
          </cell>
          <cell r="E24">
            <v>70.5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</row>
        <row r="37">
          <cell r="B37">
            <v>6</v>
          </cell>
          <cell r="C37">
            <v>4</v>
          </cell>
          <cell r="D37">
            <v>4</v>
          </cell>
          <cell r="E37">
            <v>42.21</v>
          </cell>
        </row>
        <row r="41">
          <cell r="B41">
            <v>1</v>
          </cell>
          <cell r="C41">
            <v>1</v>
          </cell>
          <cell r="D41">
            <v>1</v>
          </cell>
          <cell r="E41">
            <v>3.02</v>
          </cell>
        </row>
      </sheetData>
      <sheetData sheetId="30">
        <row r="78">
          <cell r="AQ78">
            <v>1.0861111111111112</v>
          </cell>
          <cell r="AR78">
            <v>1</v>
          </cell>
          <cell r="AU78">
            <v>1</v>
          </cell>
        </row>
      </sheetData>
      <sheetData sheetId="31"/>
      <sheetData sheetId="32">
        <row r="31">
          <cell r="B31">
            <v>27</v>
          </cell>
          <cell r="C31">
            <v>26</v>
          </cell>
          <cell r="D31">
            <v>25</v>
          </cell>
          <cell r="E31">
            <v>121.28000000000002</v>
          </cell>
        </row>
        <row r="39">
          <cell r="B39">
            <v>5</v>
          </cell>
          <cell r="C39">
            <v>3</v>
          </cell>
          <cell r="D39">
            <v>3</v>
          </cell>
          <cell r="E39">
            <v>18.829999999999998</v>
          </cell>
        </row>
        <row r="51">
          <cell r="B51">
            <v>8</v>
          </cell>
          <cell r="C51">
            <v>5</v>
          </cell>
          <cell r="D51">
            <v>5</v>
          </cell>
          <cell r="E51">
            <v>31.05</v>
          </cell>
        </row>
        <row r="58">
          <cell r="B58">
            <v>4</v>
          </cell>
          <cell r="C58">
            <v>4</v>
          </cell>
          <cell r="D58">
            <v>4</v>
          </cell>
          <cell r="E58">
            <v>21.67</v>
          </cell>
        </row>
        <row r="84">
          <cell r="B84">
            <v>21</v>
          </cell>
          <cell r="C84">
            <v>16</v>
          </cell>
          <cell r="D84">
            <v>16</v>
          </cell>
          <cell r="E84">
            <v>141.72999999999999</v>
          </cell>
        </row>
        <row r="88">
          <cell r="B88">
            <v>1</v>
          </cell>
          <cell r="C88">
            <v>1</v>
          </cell>
          <cell r="D88">
            <v>1</v>
          </cell>
          <cell r="E88">
            <v>4.3499999999999996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133-TT"/>
      <sheetName val="November Trouble"/>
      <sheetName val="December Trouble"/>
      <sheetName val="DSL Trouble Nov Dec"/>
    </sheetNames>
    <sheetDataSet>
      <sheetData sheetId="0" refreshError="1"/>
      <sheetData sheetId="1">
        <row r="18">
          <cell r="B18">
            <v>15</v>
          </cell>
          <cell r="C18">
            <v>9</v>
          </cell>
          <cell r="D18">
            <v>9</v>
          </cell>
          <cell r="E18">
            <v>52.599999999802094</v>
          </cell>
        </row>
        <row r="34">
          <cell r="B34">
            <v>12</v>
          </cell>
          <cell r="C34">
            <v>4</v>
          </cell>
          <cell r="D34">
            <v>3</v>
          </cell>
          <cell r="G34">
            <v>89.71666666661622</v>
          </cell>
        </row>
        <row r="61">
          <cell r="B61">
            <v>22</v>
          </cell>
          <cell r="C61">
            <v>10</v>
          </cell>
          <cell r="D61">
            <v>10</v>
          </cell>
          <cell r="E61">
            <v>52.166666666627862</v>
          </cell>
        </row>
        <row r="68">
          <cell r="B68">
            <v>4</v>
          </cell>
          <cell r="C68">
            <v>1</v>
          </cell>
          <cell r="D68">
            <v>1</v>
          </cell>
          <cell r="E68">
            <v>17.683333333348855</v>
          </cell>
        </row>
        <row r="79">
          <cell r="B79">
            <v>8</v>
          </cell>
          <cell r="C79">
            <v>3</v>
          </cell>
          <cell r="D79">
            <v>3</v>
          </cell>
          <cell r="E79">
            <v>9.4166666668024845</v>
          </cell>
        </row>
        <row r="123">
          <cell r="B123">
            <v>41</v>
          </cell>
          <cell r="C123">
            <v>29</v>
          </cell>
          <cell r="D123">
            <v>28</v>
          </cell>
          <cell r="E123">
            <v>133.63333333289484</v>
          </cell>
        </row>
      </sheetData>
      <sheetData sheetId="2">
        <row r="8">
          <cell r="B8">
            <v>5</v>
          </cell>
          <cell r="C8">
            <v>5</v>
          </cell>
          <cell r="D8">
            <v>5</v>
          </cell>
          <cell r="E8">
            <v>15.583333333313931</v>
          </cell>
        </row>
        <row r="25">
          <cell r="B25">
            <v>14</v>
          </cell>
          <cell r="C25">
            <v>9</v>
          </cell>
          <cell r="D25">
            <v>9</v>
          </cell>
          <cell r="E25">
            <v>63.600000000034925</v>
          </cell>
        </row>
        <row r="56">
          <cell r="B56">
            <v>27</v>
          </cell>
          <cell r="C56">
            <v>17</v>
          </cell>
          <cell r="D56">
            <v>16</v>
          </cell>
          <cell r="G56">
            <v>123.21666666632518</v>
          </cell>
        </row>
        <row r="60">
          <cell r="B60">
            <v>1</v>
          </cell>
          <cell r="C60">
            <v>1</v>
          </cell>
          <cell r="D60">
            <v>0</v>
          </cell>
          <cell r="E60">
            <v>25.599999999976717</v>
          </cell>
        </row>
        <row r="84">
          <cell r="B84">
            <v>21</v>
          </cell>
          <cell r="C84">
            <v>15</v>
          </cell>
          <cell r="D84">
            <v>15</v>
          </cell>
          <cell r="G84">
            <v>78.066666666360106</v>
          </cell>
        </row>
        <row r="110">
          <cell r="B110">
            <v>23</v>
          </cell>
          <cell r="C110">
            <v>9</v>
          </cell>
          <cell r="D110">
            <v>9</v>
          </cell>
          <cell r="G110">
            <v>48.133333333418705</v>
          </cell>
        </row>
        <row r="115">
          <cell r="B115">
            <v>2</v>
          </cell>
          <cell r="C115">
            <v>0</v>
          </cell>
          <cell r="D115">
            <v>0</v>
          </cell>
          <cell r="E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roller@ponderosatel.com" TargetMode="External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26" Type="http://schemas.openxmlformats.org/officeDocument/2006/relationships/ctrlProp" Target="../ctrlProps/ctrlProp14.xml"/><Relationship Id="rId39" Type="http://schemas.openxmlformats.org/officeDocument/2006/relationships/ctrlProp" Target="../ctrlProps/ctrlProp27.xml"/><Relationship Id="rId3" Type="http://schemas.openxmlformats.org/officeDocument/2006/relationships/hyperlink" Target="mailto:lroller@ponderosatel.com" TargetMode="External"/><Relationship Id="rId21" Type="http://schemas.openxmlformats.org/officeDocument/2006/relationships/ctrlProp" Target="../ctrlProps/ctrlProp9.xml"/><Relationship Id="rId34" Type="http://schemas.openxmlformats.org/officeDocument/2006/relationships/ctrlProp" Target="../ctrlProps/ctrlProp22.xml"/><Relationship Id="rId7" Type="http://schemas.openxmlformats.org/officeDocument/2006/relationships/hyperlink" Target="mailto:lroller@ponderosatel.com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5" Type="http://schemas.openxmlformats.org/officeDocument/2006/relationships/ctrlProp" Target="../ctrlProps/ctrlProp13.xml"/><Relationship Id="rId33" Type="http://schemas.openxmlformats.org/officeDocument/2006/relationships/ctrlProp" Target="../ctrlProps/ctrlProp21.xml"/><Relationship Id="rId38" Type="http://schemas.openxmlformats.org/officeDocument/2006/relationships/ctrlProp" Target="../ctrlProps/ctrlProp26.xml"/><Relationship Id="rId2" Type="http://schemas.openxmlformats.org/officeDocument/2006/relationships/hyperlink" Target="mailto:lroller@ponderosatel.com" TargetMode="External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29" Type="http://schemas.openxmlformats.org/officeDocument/2006/relationships/ctrlProp" Target="../ctrlProps/ctrlProp17.xml"/><Relationship Id="rId1" Type="http://schemas.openxmlformats.org/officeDocument/2006/relationships/hyperlink" Target="mailto:lroller@ponderosatel.com" TargetMode="External"/><Relationship Id="rId6" Type="http://schemas.openxmlformats.org/officeDocument/2006/relationships/hyperlink" Target="mailto:lroller@ponderosatel.com" TargetMode="External"/><Relationship Id="rId11" Type="http://schemas.openxmlformats.org/officeDocument/2006/relationships/drawing" Target="../drawings/drawing1.xml"/><Relationship Id="rId24" Type="http://schemas.openxmlformats.org/officeDocument/2006/relationships/ctrlProp" Target="../ctrlProps/ctrlProp12.xml"/><Relationship Id="rId32" Type="http://schemas.openxmlformats.org/officeDocument/2006/relationships/ctrlProp" Target="../ctrlProps/ctrlProp20.xml"/><Relationship Id="rId37" Type="http://schemas.openxmlformats.org/officeDocument/2006/relationships/ctrlProp" Target="../ctrlProps/ctrlProp25.xml"/><Relationship Id="rId40" Type="http://schemas.openxmlformats.org/officeDocument/2006/relationships/comments" Target="../comments1.xml"/><Relationship Id="rId5" Type="http://schemas.openxmlformats.org/officeDocument/2006/relationships/hyperlink" Target="mailto:lroller@ponderosatel.com" TargetMode="Externa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28" Type="http://schemas.openxmlformats.org/officeDocument/2006/relationships/ctrlProp" Target="../ctrlProps/ctrlProp16.xml"/><Relationship Id="rId36" Type="http://schemas.openxmlformats.org/officeDocument/2006/relationships/ctrlProp" Target="../ctrlProps/ctrlProp24.xml"/><Relationship Id="rId10" Type="http://schemas.openxmlformats.org/officeDocument/2006/relationships/printerSettings" Target="../printerSettings/printerSettings1.bin"/><Relationship Id="rId19" Type="http://schemas.openxmlformats.org/officeDocument/2006/relationships/ctrlProp" Target="../ctrlProps/ctrlProp7.xml"/><Relationship Id="rId31" Type="http://schemas.openxmlformats.org/officeDocument/2006/relationships/ctrlProp" Target="../ctrlProps/ctrlProp19.xml"/><Relationship Id="rId4" Type="http://schemas.openxmlformats.org/officeDocument/2006/relationships/hyperlink" Target="mailto:lroller@ponderosatel.com" TargetMode="External"/><Relationship Id="rId9" Type="http://schemas.openxmlformats.org/officeDocument/2006/relationships/hyperlink" Target="mailto:lroller@ponderosatel.com" TargetMode="Externa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Relationship Id="rId27" Type="http://schemas.openxmlformats.org/officeDocument/2006/relationships/ctrlProp" Target="../ctrlProps/ctrlProp15.xml"/><Relationship Id="rId30" Type="http://schemas.openxmlformats.org/officeDocument/2006/relationships/ctrlProp" Target="../ctrlProps/ctrlProp18.xml"/><Relationship Id="rId35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26"/>
  <sheetViews>
    <sheetView tabSelected="1" zoomScale="80" zoomScaleNormal="80" zoomScaleSheetLayoutView="100" workbookViewId="0">
      <selection activeCell="AA40" sqref="AA40"/>
    </sheetView>
  </sheetViews>
  <sheetFormatPr defaultRowHeight="12.75" x14ac:dyDescent="0.2"/>
  <cols>
    <col min="1" max="1" width="2.7109375" style="77" customWidth="1"/>
    <col min="2" max="2" width="4.5703125" style="77" customWidth="1"/>
    <col min="3" max="3" width="26" style="77" customWidth="1"/>
    <col min="4" max="4" width="39.140625" style="77" customWidth="1"/>
    <col min="5" max="5" width="11.7109375" style="77" customWidth="1"/>
    <col min="6" max="6" width="10.85546875" style="77" customWidth="1"/>
    <col min="7" max="8" width="9.140625" style="77" customWidth="1"/>
    <col min="9" max="9" width="13.5703125" style="77" customWidth="1"/>
    <col min="10" max="10" width="11.85546875" style="77" customWidth="1"/>
    <col min="11" max="11" width="11.28515625" style="77" customWidth="1"/>
    <col min="12" max="12" width="14.85546875" style="77" customWidth="1"/>
    <col min="13" max="13" width="12.85546875" style="77" bestFit="1" customWidth="1"/>
    <col min="14" max="14" width="11.28515625" style="77" bestFit="1" customWidth="1"/>
    <col min="15" max="15" width="9.140625" style="77"/>
    <col min="16" max="16" width="10" style="77" customWidth="1"/>
    <col min="17" max="19" width="9.140625" style="2"/>
    <col min="20" max="20" width="16.7109375" style="2" customWidth="1"/>
    <col min="21" max="21" width="16.5703125" style="2" customWidth="1"/>
    <col min="22" max="22" width="16.7109375" style="2" customWidth="1"/>
    <col min="23" max="236" width="9.140625" style="2"/>
    <col min="237" max="237" width="2.7109375" style="2" customWidth="1"/>
    <col min="238" max="238" width="4.5703125" style="2" customWidth="1"/>
    <col min="239" max="239" width="26" style="2" customWidth="1"/>
    <col min="240" max="240" width="25" style="2" customWidth="1"/>
    <col min="241" max="241" width="11.7109375" style="2" customWidth="1"/>
    <col min="242" max="492" width="9.140625" style="2"/>
    <col min="493" max="493" width="2.7109375" style="2" customWidth="1"/>
    <col min="494" max="494" width="4.5703125" style="2" customWidth="1"/>
    <col min="495" max="495" width="26" style="2" customWidth="1"/>
    <col min="496" max="496" width="25" style="2" customWidth="1"/>
    <col min="497" max="497" width="11.7109375" style="2" customWidth="1"/>
    <col min="498" max="748" width="9.140625" style="2"/>
    <col min="749" max="749" width="2.7109375" style="2" customWidth="1"/>
    <col min="750" max="750" width="4.5703125" style="2" customWidth="1"/>
    <col min="751" max="751" width="26" style="2" customWidth="1"/>
    <col min="752" max="752" width="25" style="2" customWidth="1"/>
    <col min="753" max="753" width="11.7109375" style="2" customWidth="1"/>
    <col min="754" max="1004" width="9.140625" style="2"/>
    <col min="1005" max="1005" width="2.7109375" style="2" customWidth="1"/>
    <col min="1006" max="1006" width="4.5703125" style="2" customWidth="1"/>
    <col min="1007" max="1007" width="26" style="2" customWidth="1"/>
    <col min="1008" max="1008" width="25" style="2" customWidth="1"/>
    <col min="1009" max="1009" width="11.7109375" style="2" customWidth="1"/>
    <col min="1010" max="1260" width="9.140625" style="2"/>
    <col min="1261" max="1261" width="2.7109375" style="2" customWidth="1"/>
    <col min="1262" max="1262" width="4.5703125" style="2" customWidth="1"/>
    <col min="1263" max="1263" width="26" style="2" customWidth="1"/>
    <col min="1264" max="1264" width="25" style="2" customWidth="1"/>
    <col min="1265" max="1265" width="11.7109375" style="2" customWidth="1"/>
    <col min="1266" max="1516" width="9.140625" style="2"/>
    <col min="1517" max="1517" width="2.7109375" style="2" customWidth="1"/>
    <col min="1518" max="1518" width="4.5703125" style="2" customWidth="1"/>
    <col min="1519" max="1519" width="26" style="2" customWidth="1"/>
    <col min="1520" max="1520" width="25" style="2" customWidth="1"/>
    <col min="1521" max="1521" width="11.7109375" style="2" customWidth="1"/>
    <col min="1522" max="1772" width="9.140625" style="2"/>
    <col min="1773" max="1773" width="2.7109375" style="2" customWidth="1"/>
    <col min="1774" max="1774" width="4.5703125" style="2" customWidth="1"/>
    <col min="1775" max="1775" width="26" style="2" customWidth="1"/>
    <col min="1776" max="1776" width="25" style="2" customWidth="1"/>
    <col min="1777" max="1777" width="11.7109375" style="2" customWidth="1"/>
    <col min="1778" max="2028" width="9.140625" style="2"/>
    <col min="2029" max="2029" width="2.7109375" style="2" customWidth="1"/>
    <col min="2030" max="2030" width="4.5703125" style="2" customWidth="1"/>
    <col min="2031" max="2031" width="26" style="2" customWidth="1"/>
    <col min="2032" max="2032" width="25" style="2" customWidth="1"/>
    <col min="2033" max="2033" width="11.7109375" style="2" customWidth="1"/>
    <col min="2034" max="2284" width="9.140625" style="2"/>
    <col min="2285" max="2285" width="2.7109375" style="2" customWidth="1"/>
    <col min="2286" max="2286" width="4.5703125" style="2" customWidth="1"/>
    <col min="2287" max="2287" width="26" style="2" customWidth="1"/>
    <col min="2288" max="2288" width="25" style="2" customWidth="1"/>
    <col min="2289" max="2289" width="11.7109375" style="2" customWidth="1"/>
    <col min="2290" max="2540" width="9.140625" style="2"/>
    <col min="2541" max="2541" width="2.7109375" style="2" customWidth="1"/>
    <col min="2542" max="2542" width="4.5703125" style="2" customWidth="1"/>
    <col min="2543" max="2543" width="26" style="2" customWidth="1"/>
    <col min="2544" max="2544" width="25" style="2" customWidth="1"/>
    <col min="2545" max="2545" width="11.7109375" style="2" customWidth="1"/>
    <col min="2546" max="2796" width="9.140625" style="2"/>
    <col min="2797" max="2797" width="2.7109375" style="2" customWidth="1"/>
    <col min="2798" max="2798" width="4.5703125" style="2" customWidth="1"/>
    <col min="2799" max="2799" width="26" style="2" customWidth="1"/>
    <col min="2800" max="2800" width="25" style="2" customWidth="1"/>
    <col min="2801" max="2801" width="11.7109375" style="2" customWidth="1"/>
    <col min="2802" max="3052" width="9.140625" style="2"/>
    <col min="3053" max="3053" width="2.7109375" style="2" customWidth="1"/>
    <col min="3054" max="3054" width="4.5703125" style="2" customWidth="1"/>
    <col min="3055" max="3055" width="26" style="2" customWidth="1"/>
    <col min="3056" max="3056" width="25" style="2" customWidth="1"/>
    <col min="3057" max="3057" width="11.7109375" style="2" customWidth="1"/>
    <col min="3058" max="3308" width="9.140625" style="2"/>
    <col min="3309" max="3309" width="2.7109375" style="2" customWidth="1"/>
    <col min="3310" max="3310" width="4.5703125" style="2" customWidth="1"/>
    <col min="3311" max="3311" width="26" style="2" customWidth="1"/>
    <col min="3312" max="3312" width="25" style="2" customWidth="1"/>
    <col min="3313" max="3313" width="11.7109375" style="2" customWidth="1"/>
    <col min="3314" max="3564" width="9.140625" style="2"/>
    <col min="3565" max="3565" width="2.7109375" style="2" customWidth="1"/>
    <col min="3566" max="3566" width="4.5703125" style="2" customWidth="1"/>
    <col min="3567" max="3567" width="26" style="2" customWidth="1"/>
    <col min="3568" max="3568" width="25" style="2" customWidth="1"/>
    <col min="3569" max="3569" width="11.7109375" style="2" customWidth="1"/>
    <col min="3570" max="3820" width="9.140625" style="2"/>
    <col min="3821" max="3821" width="2.7109375" style="2" customWidth="1"/>
    <col min="3822" max="3822" width="4.5703125" style="2" customWidth="1"/>
    <col min="3823" max="3823" width="26" style="2" customWidth="1"/>
    <col min="3824" max="3824" width="25" style="2" customWidth="1"/>
    <col min="3825" max="3825" width="11.7109375" style="2" customWidth="1"/>
    <col min="3826" max="4076" width="9.140625" style="2"/>
    <col min="4077" max="4077" width="2.7109375" style="2" customWidth="1"/>
    <col min="4078" max="4078" width="4.5703125" style="2" customWidth="1"/>
    <col min="4079" max="4079" width="26" style="2" customWidth="1"/>
    <col min="4080" max="4080" width="25" style="2" customWidth="1"/>
    <col min="4081" max="4081" width="11.7109375" style="2" customWidth="1"/>
    <col min="4082" max="4332" width="9.140625" style="2"/>
    <col min="4333" max="4333" width="2.7109375" style="2" customWidth="1"/>
    <col min="4334" max="4334" width="4.5703125" style="2" customWidth="1"/>
    <col min="4335" max="4335" width="26" style="2" customWidth="1"/>
    <col min="4336" max="4336" width="25" style="2" customWidth="1"/>
    <col min="4337" max="4337" width="11.7109375" style="2" customWidth="1"/>
    <col min="4338" max="4588" width="9.140625" style="2"/>
    <col min="4589" max="4589" width="2.7109375" style="2" customWidth="1"/>
    <col min="4590" max="4590" width="4.5703125" style="2" customWidth="1"/>
    <col min="4591" max="4591" width="26" style="2" customWidth="1"/>
    <col min="4592" max="4592" width="25" style="2" customWidth="1"/>
    <col min="4593" max="4593" width="11.7109375" style="2" customWidth="1"/>
    <col min="4594" max="4844" width="9.140625" style="2"/>
    <col min="4845" max="4845" width="2.7109375" style="2" customWidth="1"/>
    <col min="4846" max="4846" width="4.5703125" style="2" customWidth="1"/>
    <col min="4847" max="4847" width="26" style="2" customWidth="1"/>
    <col min="4848" max="4848" width="25" style="2" customWidth="1"/>
    <col min="4849" max="4849" width="11.7109375" style="2" customWidth="1"/>
    <col min="4850" max="5100" width="9.140625" style="2"/>
    <col min="5101" max="5101" width="2.7109375" style="2" customWidth="1"/>
    <col min="5102" max="5102" width="4.5703125" style="2" customWidth="1"/>
    <col min="5103" max="5103" width="26" style="2" customWidth="1"/>
    <col min="5104" max="5104" width="25" style="2" customWidth="1"/>
    <col min="5105" max="5105" width="11.7109375" style="2" customWidth="1"/>
    <col min="5106" max="5356" width="9.140625" style="2"/>
    <col min="5357" max="5357" width="2.7109375" style="2" customWidth="1"/>
    <col min="5358" max="5358" width="4.5703125" style="2" customWidth="1"/>
    <col min="5359" max="5359" width="26" style="2" customWidth="1"/>
    <col min="5360" max="5360" width="25" style="2" customWidth="1"/>
    <col min="5361" max="5361" width="11.7109375" style="2" customWidth="1"/>
    <col min="5362" max="5612" width="9.140625" style="2"/>
    <col min="5613" max="5613" width="2.7109375" style="2" customWidth="1"/>
    <col min="5614" max="5614" width="4.5703125" style="2" customWidth="1"/>
    <col min="5615" max="5615" width="26" style="2" customWidth="1"/>
    <col min="5616" max="5616" width="25" style="2" customWidth="1"/>
    <col min="5617" max="5617" width="11.7109375" style="2" customWidth="1"/>
    <col min="5618" max="5868" width="9.140625" style="2"/>
    <col min="5869" max="5869" width="2.7109375" style="2" customWidth="1"/>
    <col min="5870" max="5870" width="4.5703125" style="2" customWidth="1"/>
    <col min="5871" max="5871" width="26" style="2" customWidth="1"/>
    <col min="5872" max="5872" width="25" style="2" customWidth="1"/>
    <col min="5873" max="5873" width="11.7109375" style="2" customWidth="1"/>
    <col min="5874" max="6124" width="9.140625" style="2"/>
    <col min="6125" max="6125" width="2.7109375" style="2" customWidth="1"/>
    <col min="6126" max="6126" width="4.5703125" style="2" customWidth="1"/>
    <col min="6127" max="6127" width="26" style="2" customWidth="1"/>
    <col min="6128" max="6128" width="25" style="2" customWidth="1"/>
    <col min="6129" max="6129" width="11.7109375" style="2" customWidth="1"/>
    <col min="6130" max="6380" width="9.140625" style="2"/>
    <col min="6381" max="6381" width="2.7109375" style="2" customWidth="1"/>
    <col min="6382" max="6382" width="4.5703125" style="2" customWidth="1"/>
    <col min="6383" max="6383" width="26" style="2" customWidth="1"/>
    <col min="6384" max="6384" width="25" style="2" customWidth="1"/>
    <col min="6385" max="6385" width="11.7109375" style="2" customWidth="1"/>
    <col min="6386" max="6636" width="9.140625" style="2"/>
    <col min="6637" max="6637" width="2.7109375" style="2" customWidth="1"/>
    <col min="6638" max="6638" width="4.5703125" style="2" customWidth="1"/>
    <col min="6639" max="6639" width="26" style="2" customWidth="1"/>
    <col min="6640" max="6640" width="25" style="2" customWidth="1"/>
    <col min="6641" max="6641" width="11.7109375" style="2" customWidth="1"/>
    <col min="6642" max="6892" width="9.140625" style="2"/>
    <col min="6893" max="6893" width="2.7109375" style="2" customWidth="1"/>
    <col min="6894" max="6894" width="4.5703125" style="2" customWidth="1"/>
    <col min="6895" max="6895" width="26" style="2" customWidth="1"/>
    <col min="6896" max="6896" width="25" style="2" customWidth="1"/>
    <col min="6897" max="6897" width="11.7109375" style="2" customWidth="1"/>
    <col min="6898" max="7148" width="9.140625" style="2"/>
    <col min="7149" max="7149" width="2.7109375" style="2" customWidth="1"/>
    <col min="7150" max="7150" width="4.5703125" style="2" customWidth="1"/>
    <col min="7151" max="7151" width="26" style="2" customWidth="1"/>
    <col min="7152" max="7152" width="25" style="2" customWidth="1"/>
    <col min="7153" max="7153" width="11.7109375" style="2" customWidth="1"/>
    <col min="7154" max="7404" width="9.140625" style="2"/>
    <col min="7405" max="7405" width="2.7109375" style="2" customWidth="1"/>
    <col min="7406" max="7406" width="4.5703125" style="2" customWidth="1"/>
    <col min="7407" max="7407" width="26" style="2" customWidth="1"/>
    <col min="7408" max="7408" width="25" style="2" customWidth="1"/>
    <col min="7409" max="7409" width="11.7109375" style="2" customWidth="1"/>
    <col min="7410" max="7660" width="9.140625" style="2"/>
    <col min="7661" max="7661" width="2.7109375" style="2" customWidth="1"/>
    <col min="7662" max="7662" width="4.5703125" style="2" customWidth="1"/>
    <col min="7663" max="7663" width="26" style="2" customWidth="1"/>
    <col min="7664" max="7664" width="25" style="2" customWidth="1"/>
    <col min="7665" max="7665" width="11.7109375" style="2" customWidth="1"/>
    <col min="7666" max="7916" width="9.140625" style="2"/>
    <col min="7917" max="7917" width="2.7109375" style="2" customWidth="1"/>
    <col min="7918" max="7918" width="4.5703125" style="2" customWidth="1"/>
    <col min="7919" max="7919" width="26" style="2" customWidth="1"/>
    <col min="7920" max="7920" width="25" style="2" customWidth="1"/>
    <col min="7921" max="7921" width="11.7109375" style="2" customWidth="1"/>
    <col min="7922" max="8172" width="9.140625" style="2"/>
    <col min="8173" max="8173" width="2.7109375" style="2" customWidth="1"/>
    <col min="8174" max="8174" width="4.5703125" style="2" customWidth="1"/>
    <col min="8175" max="8175" width="26" style="2" customWidth="1"/>
    <col min="8176" max="8176" width="25" style="2" customWidth="1"/>
    <col min="8177" max="8177" width="11.7109375" style="2" customWidth="1"/>
    <col min="8178" max="8428" width="9.140625" style="2"/>
    <col min="8429" max="8429" width="2.7109375" style="2" customWidth="1"/>
    <col min="8430" max="8430" width="4.5703125" style="2" customWidth="1"/>
    <col min="8431" max="8431" width="26" style="2" customWidth="1"/>
    <col min="8432" max="8432" width="25" style="2" customWidth="1"/>
    <col min="8433" max="8433" width="11.7109375" style="2" customWidth="1"/>
    <col min="8434" max="8684" width="9.140625" style="2"/>
    <col min="8685" max="8685" width="2.7109375" style="2" customWidth="1"/>
    <col min="8686" max="8686" width="4.5703125" style="2" customWidth="1"/>
    <col min="8687" max="8687" width="26" style="2" customWidth="1"/>
    <col min="8688" max="8688" width="25" style="2" customWidth="1"/>
    <col min="8689" max="8689" width="11.7109375" style="2" customWidth="1"/>
    <col min="8690" max="8940" width="9.140625" style="2"/>
    <col min="8941" max="8941" width="2.7109375" style="2" customWidth="1"/>
    <col min="8942" max="8942" width="4.5703125" style="2" customWidth="1"/>
    <col min="8943" max="8943" width="26" style="2" customWidth="1"/>
    <col min="8944" max="8944" width="25" style="2" customWidth="1"/>
    <col min="8945" max="8945" width="11.7109375" style="2" customWidth="1"/>
    <col min="8946" max="9196" width="9.140625" style="2"/>
    <col min="9197" max="9197" width="2.7109375" style="2" customWidth="1"/>
    <col min="9198" max="9198" width="4.5703125" style="2" customWidth="1"/>
    <col min="9199" max="9199" width="26" style="2" customWidth="1"/>
    <col min="9200" max="9200" width="25" style="2" customWidth="1"/>
    <col min="9201" max="9201" width="11.7109375" style="2" customWidth="1"/>
    <col min="9202" max="9452" width="9.140625" style="2"/>
    <col min="9453" max="9453" width="2.7109375" style="2" customWidth="1"/>
    <col min="9454" max="9454" width="4.5703125" style="2" customWidth="1"/>
    <col min="9455" max="9455" width="26" style="2" customWidth="1"/>
    <col min="9456" max="9456" width="25" style="2" customWidth="1"/>
    <col min="9457" max="9457" width="11.7109375" style="2" customWidth="1"/>
    <col min="9458" max="9708" width="9.140625" style="2"/>
    <col min="9709" max="9709" width="2.7109375" style="2" customWidth="1"/>
    <col min="9710" max="9710" width="4.5703125" style="2" customWidth="1"/>
    <col min="9711" max="9711" width="26" style="2" customWidth="1"/>
    <col min="9712" max="9712" width="25" style="2" customWidth="1"/>
    <col min="9713" max="9713" width="11.7109375" style="2" customWidth="1"/>
    <col min="9714" max="9964" width="9.140625" style="2"/>
    <col min="9965" max="9965" width="2.7109375" style="2" customWidth="1"/>
    <col min="9966" max="9966" width="4.5703125" style="2" customWidth="1"/>
    <col min="9967" max="9967" width="26" style="2" customWidth="1"/>
    <col min="9968" max="9968" width="25" style="2" customWidth="1"/>
    <col min="9969" max="9969" width="11.7109375" style="2" customWidth="1"/>
    <col min="9970" max="10220" width="9.140625" style="2"/>
    <col min="10221" max="10221" width="2.7109375" style="2" customWidth="1"/>
    <col min="10222" max="10222" width="4.5703125" style="2" customWidth="1"/>
    <col min="10223" max="10223" width="26" style="2" customWidth="1"/>
    <col min="10224" max="10224" width="25" style="2" customWidth="1"/>
    <col min="10225" max="10225" width="11.7109375" style="2" customWidth="1"/>
    <col min="10226" max="10476" width="9.140625" style="2"/>
    <col min="10477" max="10477" width="2.7109375" style="2" customWidth="1"/>
    <col min="10478" max="10478" width="4.5703125" style="2" customWidth="1"/>
    <col min="10479" max="10479" width="26" style="2" customWidth="1"/>
    <col min="10480" max="10480" width="25" style="2" customWidth="1"/>
    <col min="10481" max="10481" width="11.7109375" style="2" customWidth="1"/>
    <col min="10482" max="10732" width="9.140625" style="2"/>
    <col min="10733" max="10733" width="2.7109375" style="2" customWidth="1"/>
    <col min="10734" max="10734" width="4.5703125" style="2" customWidth="1"/>
    <col min="10735" max="10735" width="26" style="2" customWidth="1"/>
    <col min="10736" max="10736" width="25" style="2" customWidth="1"/>
    <col min="10737" max="10737" width="11.7109375" style="2" customWidth="1"/>
    <col min="10738" max="10988" width="9.140625" style="2"/>
    <col min="10989" max="10989" width="2.7109375" style="2" customWidth="1"/>
    <col min="10990" max="10990" width="4.5703125" style="2" customWidth="1"/>
    <col min="10991" max="10991" width="26" style="2" customWidth="1"/>
    <col min="10992" max="10992" width="25" style="2" customWidth="1"/>
    <col min="10993" max="10993" width="11.7109375" style="2" customWidth="1"/>
    <col min="10994" max="11244" width="9.140625" style="2"/>
    <col min="11245" max="11245" width="2.7109375" style="2" customWidth="1"/>
    <col min="11246" max="11246" width="4.5703125" style="2" customWidth="1"/>
    <col min="11247" max="11247" width="26" style="2" customWidth="1"/>
    <col min="11248" max="11248" width="25" style="2" customWidth="1"/>
    <col min="11249" max="11249" width="11.7109375" style="2" customWidth="1"/>
    <col min="11250" max="11500" width="9.140625" style="2"/>
    <col min="11501" max="11501" width="2.7109375" style="2" customWidth="1"/>
    <col min="11502" max="11502" width="4.5703125" style="2" customWidth="1"/>
    <col min="11503" max="11503" width="26" style="2" customWidth="1"/>
    <col min="11504" max="11504" width="25" style="2" customWidth="1"/>
    <col min="11505" max="11505" width="11.7109375" style="2" customWidth="1"/>
    <col min="11506" max="11756" width="9.140625" style="2"/>
    <col min="11757" max="11757" width="2.7109375" style="2" customWidth="1"/>
    <col min="11758" max="11758" width="4.5703125" style="2" customWidth="1"/>
    <col min="11759" max="11759" width="26" style="2" customWidth="1"/>
    <col min="11760" max="11760" width="25" style="2" customWidth="1"/>
    <col min="11761" max="11761" width="11.7109375" style="2" customWidth="1"/>
    <col min="11762" max="12012" width="9.140625" style="2"/>
    <col min="12013" max="12013" width="2.7109375" style="2" customWidth="1"/>
    <col min="12014" max="12014" width="4.5703125" style="2" customWidth="1"/>
    <col min="12015" max="12015" width="26" style="2" customWidth="1"/>
    <col min="12016" max="12016" width="25" style="2" customWidth="1"/>
    <col min="12017" max="12017" width="11.7109375" style="2" customWidth="1"/>
    <col min="12018" max="12268" width="9.140625" style="2"/>
    <col min="12269" max="12269" width="2.7109375" style="2" customWidth="1"/>
    <col min="12270" max="12270" width="4.5703125" style="2" customWidth="1"/>
    <col min="12271" max="12271" width="26" style="2" customWidth="1"/>
    <col min="12272" max="12272" width="25" style="2" customWidth="1"/>
    <col min="12273" max="12273" width="11.7109375" style="2" customWidth="1"/>
    <col min="12274" max="12524" width="9.140625" style="2"/>
    <col min="12525" max="12525" width="2.7109375" style="2" customWidth="1"/>
    <col min="12526" max="12526" width="4.5703125" style="2" customWidth="1"/>
    <col min="12527" max="12527" width="26" style="2" customWidth="1"/>
    <col min="12528" max="12528" width="25" style="2" customWidth="1"/>
    <col min="12529" max="12529" width="11.7109375" style="2" customWidth="1"/>
    <col min="12530" max="12780" width="9.140625" style="2"/>
    <col min="12781" max="12781" width="2.7109375" style="2" customWidth="1"/>
    <col min="12782" max="12782" width="4.5703125" style="2" customWidth="1"/>
    <col min="12783" max="12783" width="26" style="2" customWidth="1"/>
    <col min="12784" max="12784" width="25" style="2" customWidth="1"/>
    <col min="12785" max="12785" width="11.7109375" style="2" customWidth="1"/>
    <col min="12786" max="13036" width="9.140625" style="2"/>
    <col min="13037" max="13037" width="2.7109375" style="2" customWidth="1"/>
    <col min="13038" max="13038" width="4.5703125" style="2" customWidth="1"/>
    <col min="13039" max="13039" width="26" style="2" customWidth="1"/>
    <col min="13040" max="13040" width="25" style="2" customWidth="1"/>
    <col min="13041" max="13041" width="11.7109375" style="2" customWidth="1"/>
    <col min="13042" max="13292" width="9.140625" style="2"/>
    <col min="13293" max="13293" width="2.7109375" style="2" customWidth="1"/>
    <col min="13294" max="13294" width="4.5703125" style="2" customWidth="1"/>
    <col min="13295" max="13295" width="26" style="2" customWidth="1"/>
    <col min="13296" max="13296" width="25" style="2" customWidth="1"/>
    <col min="13297" max="13297" width="11.7109375" style="2" customWidth="1"/>
    <col min="13298" max="13548" width="9.140625" style="2"/>
    <col min="13549" max="13549" width="2.7109375" style="2" customWidth="1"/>
    <col min="13550" max="13550" width="4.5703125" style="2" customWidth="1"/>
    <col min="13551" max="13551" width="26" style="2" customWidth="1"/>
    <col min="13552" max="13552" width="25" style="2" customWidth="1"/>
    <col min="13553" max="13553" width="11.7109375" style="2" customWidth="1"/>
    <col min="13554" max="13804" width="9.140625" style="2"/>
    <col min="13805" max="13805" width="2.7109375" style="2" customWidth="1"/>
    <col min="13806" max="13806" width="4.5703125" style="2" customWidth="1"/>
    <col min="13807" max="13807" width="26" style="2" customWidth="1"/>
    <col min="13808" max="13808" width="25" style="2" customWidth="1"/>
    <col min="13809" max="13809" width="11.7109375" style="2" customWidth="1"/>
    <col min="13810" max="14060" width="9.140625" style="2"/>
    <col min="14061" max="14061" width="2.7109375" style="2" customWidth="1"/>
    <col min="14062" max="14062" width="4.5703125" style="2" customWidth="1"/>
    <col min="14063" max="14063" width="26" style="2" customWidth="1"/>
    <col min="14064" max="14064" width="25" style="2" customWidth="1"/>
    <col min="14065" max="14065" width="11.7109375" style="2" customWidth="1"/>
    <col min="14066" max="14316" width="9.140625" style="2"/>
    <col min="14317" max="14317" width="2.7109375" style="2" customWidth="1"/>
    <col min="14318" max="14318" width="4.5703125" style="2" customWidth="1"/>
    <col min="14319" max="14319" width="26" style="2" customWidth="1"/>
    <col min="14320" max="14320" width="25" style="2" customWidth="1"/>
    <col min="14321" max="14321" width="11.7109375" style="2" customWidth="1"/>
    <col min="14322" max="14572" width="9.140625" style="2"/>
    <col min="14573" max="14573" width="2.7109375" style="2" customWidth="1"/>
    <col min="14574" max="14574" width="4.5703125" style="2" customWidth="1"/>
    <col min="14575" max="14575" width="26" style="2" customWidth="1"/>
    <col min="14576" max="14576" width="25" style="2" customWidth="1"/>
    <col min="14577" max="14577" width="11.7109375" style="2" customWidth="1"/>
    <col min="14578" max="14828" width="9.140625" style="2"/>
    <col min="14829" max="14829" width="2.7109375" style="2" customWidth="1"/>
    <col min="14830" max="14830" width="4.5703125" style="2" customWidth="1"/>
    <col min="14831" max="14831" width="26" style="2" customWidth="1"/>
    <col min="14832" max="14832" width="25" style="2" customWidth="1"/>
    <col min="14833" max="14833" width="11.7109375" style="2" customWidth="1"/>
    <col min="14834" max="15084" width="9.140625" style="2"/>
    <col min="15085" max="15085" width="2.7109375" style="2" customWidth="1"/>
    <col min="15086" max="15086" width="4.5703125" style="2" customWidth="1"/>
    <col min="15087" max="15087" width="26" style="2" customWidth="1"/>
    <col min="15088" max="15088" width="25" style="2" customWidth="1"/>
    <col min="15089" max="15089" width="11.7109375" style="2" customWidth="1"/>
    <col min="15090" max="15340" width="9.140625" style="2"/>
    <col min="15341" max="15341" width="2.7109375" style="2" customWidth="1"/>
    <col min="15342" max="15342" width="4.5703125" style="2" customWidth="1"/>
    <col min="15343" max="15343" width="26" style="2" customWidth="1"/>
    <col min="15344" max="15344" width="25" style="2" customWidth="1"/>
    <col min="15345" max="15345" width="11.7109375" style="2" customWidth="1"/>
    <col min="15346" max="15596" width="9.140625" style="2"/>
    <col min="15597" max="15597" width="2.7109375" style="2" customWidth="1"/>
    <col min="15598" max="15598" width="4.5703125" style="2" customWidth="1"/>
    <col min="15599" max="15599" width="26" style="2" customWidth="1"/>
    <col min="15600" max="15600" width="25" style="2" customWidth="1"/>
    <col min="15601" max="15601" width="11.7109375" style="2" customWidth="1"/>
    <col min="15602" max="15852" width="9.140625" style="2"/>
    <col min="15853" max="15853" width="2.7109375" style="2" customWidth="1"/>
    <col min="15854" max="15854" width="4.5703125" style="2" customWidth="1"/>
    <col min="15855" max="15855" width="26" style="2" customWidth="1"/>
    <col min="15856" max="15856" width="25" style="2" customWidth="1"/>
    <col min="15857" max="15857" width="11.7109375" style="2" customWidth="1"/>
    <col min="15858" max="16108" width="9.140625" style="2"/>
    <col min="16109" max="16109" width="2.7109375" style="2" customWidth="1"/>
    <col min="16110" max="16110" width="4.5703125" style="2" customWidth="1"/>
    <col min="16111" max="16111" width="26" style="2" customWidth="1"/>
    <col min="16112" max="16112" width="25" style="2" customWidth="1"/>
    <col min="16113" max="16113" width="11.7109375" style="2" customWidth="1"/>
    <col min="16114" max="16384" width="9.140625" style="2"/>
  </cols>
  <sheetData>
    <row r="1" spans="1:16" ht="79.5" customHeight="1" x14ac:dyDescent="0.2">
      <c r="A1" s="1"/>
      <c r="B1" s="1"/>
      <c r="C1" s="170" t="s">
        <v>0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3.5" thickBot="1" x14ac:dyDescent="0.25">
      <c r="A2" s="3"/>
      <c r="B2" s="3" t="s">
        <v>1</v>
      </c>
      <c r="C2" s="3"/>
      <c r="D2" s="172" t="s">
        <v>2</v>
      </c>
      <c r="E2" s="172"/>
      <c r="F2" s="3"/>
      <c r="G2" s="3"/>
      <c r="H2" s="3"/>
      <c r="I2" s="4" t="s">
        <v>3</v>
      </c>
      <c r="J2" s="5" t="s">
        <v>4</v>
      </c>
      <c r="K2" s="3"/>
      <c r="L2" s="3"/>
      <c r="M2" s="3" t="s">
        <v>5</v>
      </c>
      <c r="N2" s="6"/>
      <c r="O2" s="5">
        <v>2015</v>
      </c>
      <c r="P2" s="3"/>
    </row>
    <row r="3" spans="1:16" x14ac:dyDescent="0.2">
      <c r="A3" s="1"/>
      <c r="B3" s="3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1"/>
      <c r="P3" s="1"/>
    </row>
    <row r="4" spans="1:16" ht="13.5" thickBot="1" x14ac:dyDescent="0.25">
      <c r="A4" s="3"/>
      <c r="B4" s="3" t="s">
        <v>6</v>
      </c>
      <c r="C4" s="3"/>
      <c r="D4" s="7"/>
      <c r="E4" s="7"/>
      <c r="F4" s="3"/>
      <c r="G4" s="3"/>
      <c r="H4" s="3"/>
      <c r="I4" s="4" t="s">
        <v>7</v>
      </c>
      <c r="J4" s="6"/>
      <c r="K4" s="3"/>
      <c r="L4" s="8" t="s">
        <v>8</v>
      </c>
      <c r="M4" s="8"/>
      <c r="N4" s="8"/>
      <c r="O4" s="5"/>
      <c r="P4" s="3"/>
    </row>
    <row r="5" spans="1:16" x14ac:dyDescent="0.2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 ht="12.75" customHeight="1" x14ac:dyDescent="0.2">
      <c r="A7" s="1"/>
      <c r="B7" s="173" t="s">
        <v>9</v>
      </c>
      <c r="C7" s="174"/>
      <c r="D7" s="155"/>
      <c r="E7" s="177" t="s">
        <v>10</v>
      </c>
      <c r="F7" s="178"/>
      <c r="G7" s="178"/>
      <c r="H7" s="181" t="s">
        <v>11</v>
      </c>
      <c r="I7" s="182"/>
      <c r="J7" s="182"/>
      <c r="K7" s="177" t="s">
        <v>12</v>
      </c>
      <c r="L7" s="178"/>
      <c r="M7" s="178"/>
      <c r="N7" s="181" t="s">
        <v>13</v>
      </c>
      <c r="O7" s="182"/>
      <c r="P7" s="183"/>
    </row>
    <row r="8" spans="1:16" ht="12.75" customHeight="1" x14ac:dyDescent="0.2">
      <c r="A8" s="1"/>
      <c r="B8" s="156"/>
      <c r="C8" s="175"/>
      <c r="D8" s="157"/>
      <c r="E8" s="179"/>
      <c r="F8" s="180"/>
      <c r="G8" s="180"/>
      <c r="H8" s="184"/>
      <c r="I8" s="185"/>
      <c r="J8" s="185"/>
      <c r="K8" s="179"/>
      <c r="L8" s="180"/>
      <c r="M8" s="180"/>
      <c r="N8" s="184"/>
      <c r="O8" s="185"/>
      <c r="P8" s="186"/>
    </row>
    <row r="9" spans="1:16" ht="12.75" customHeight="1" x14ac:dyDescent="0.2">
      <c r="A9" s="1"/>
      <c r="B9" s="156"/>
      <c r="C9" s="175"/>
      <c r="D9" s="157"/>
      <c r="E9" s="166" t="s">
        <v>14</v>
      </c>
      <c r="F9" s="167"/>
      <c r="G9" s="188"/>
      <c r="H9" s="163" t="s">
        <v>15</v>
      </c>
      <c r="I9" s="164"/>
      <c r="J9" s="164"/>
      <c r="K9" s="166" t="s">
        <v>16</v>
      </c>
      <c r="L9" s="167"/>
      <c r="M9" s="167"/>
      <c r="N9" s="163" t="s">
        <v>17</v>
      </c>
      <c r="O9" s="164"/>
      <c r="P9" s="165"/>
    </row>
    <row r="10" spans="1:16" ht="12.75" customHeight="1" x14ac:dyDescent="0.2">
      <c r="A10" s="9"/>
      <c r="B10" s="158"/>
      <c r="C10" s="176"/>
      <c r="D10" s="159"/>
      <c r="E10" s="10" t="s">
        <v>18</v>
      </c>
      <c r="F10" s="10" t="s">
        <v>19</v>
      </c>
      <c r="G10" s="11" t="s">
        <v>20</v>
      </c>
      <c r="H10" s="12" t="s">
        <v>21</v>
      </c>
      <c r="I10" s="13" t="s">
        <v>22</v>
      </c>
      <c r="J10" s="14" t="s">
        <v>23</v>
      </c>
      <c r="K10" s="15" t="s">
        <v>24</v>
      </c>
      <c r="L10" s="10" t="s">
        <v>25</v>
      </c>
      <c r="M10" s="11" t="s">
        <v>26</v>
      </c>
      <c r="N10" s="12" t="s">
        <v>27</v>
      </c>
      <c r="O10" s="13" t="s">
        <v>28</v>
      </c>
      <c r="P10" s="16" t="s">
        <v>29</v>
      </c>
    </row>
    <row r="11" spans="1:16" ht="12.75" customHeight="1" x14ac:dyDescent="0.2">
      <c r="A11" s="1"/>
      <c r="B11" s="168" t="s">
        <v>30</v>
      </c>
      <c r="C11" s="155"/>
      <c r="D11" s="17" t="s">
        <v>31</v>
      </c>
      <c r="E11" s="18">
        <f t="shared" ref="E11:M12" si="0">E59+E106+E153+E201+E248+E295+E343+E390</f>
        <v>71.524131944437642</v>
      </c>
      <c r="F11" s="18">
        <f t="shared" si="0"/>
        <v>62.518263888887105</v>
      </c>
      <c r="G11" s="18">
        <f t="shared" si="0"/>
        <v>120.30105324074074</v>
      </c>
      <c r="H11" s="19">
        <f t="shared" si="0"/>
        <v>71.082314814816769</v>
      </c>
      <c r="I11" s="19">
        <f t="shared" si="0"/>
        <v>87.01641203703818</v>
      </c>
      <c r="J11" s="19">
        <f t="shared" si="0"/>
        <v>88.236944444444603</v>
      </c>
      <c r="K11" s="18">
        <f t="shared" si="0"/>
        <v>76.936550925916762</v>
      </c>
      <c r="L11" s="18">
        <f t="shared" si="0"/>
        <v>71.272245370370371</v>
      </c>
      <c r="M11" s="18">
        <f t="shared" si="0"/>
        <v>130.53045138888888</v>
      </c>
      <c r="N11" s="19">
        <v>89.272766203703711</v>
      </c>
      <c r="O11" s="19">
        <v>87.322614379069663</v>
      </c>
      <c r="P11" s="20">
        <v>56.839346405241969</v>
      </c>
    </row>
    <row r="12" spans="1:16" x14ac:dyDescent="0.2">
      <c r="A12" s="1"/>
      <c r="B12" s="156"/>
      <c r="C12" s="157"/>
      <c r="D12" s="21" t="s">
        <v>32</v>
      </c>
      <c r="E12" s="22">
        <f t="shared" si="0"/>
        <v>31</v>
      </c>
      <c r="F12" s="22">
        <f t="shared" si="0"/>
        <v>29</v>
      </c>
      <c r="G12" s="22">
        <f t="shared" si="0"/>
        <v>47</v>
      </c>
      <c r="H12" s="23">
        <f t="shared" si="0"/>
        <v>32</v>
      </c>
      <c r="I12" s="23">
        <f t="shared" si="0"/>
        <v>32</v>
      </c>
      <c r="J12" s="23">
        <f t="shared" si="0"/>
        <v>36</v>
      </c>
      <c r="K12" s="22">
        <f t="shared" si="0"/>
        <v>28</v>
      </c>
      <c r="L12" s="22">
        <f t="shared" si="0"/>
        <v>25</v>
      </c>
      <c r="M12" s="22">
        <f t="shared" si="0"/>
        <v>47</v>
      </c>
      <c r="N12" s="23">
        <v>36</v>
      </c>
      <c r="O12" s="23">
        <v>38</v>
      </c>
      <c r="P12" s="24">
        <v>22</v>
      </c>
    </row>
    <row r="13" spans="1:16" x14ac:dyDescent="0.2">
      <c r="A13" s="1"/>
      <c r="B13" s="158"/>
      <c r="C13" s="159"/>
      <c r="D13" s="17" t="s">
        <v>33</v>
      </c>
      <c r="E13" s="25">
        <f>E11/E12</f>
        <v>2.3072300627237947</v>
      </c>
      <c r="F13" s="25">
        <f>F11/F12</f>
        <v>2.1558022030650728</v>
      </c>
      <c r="G13" s="25">
        <f>G11/G12</f>
        <v>2.5595968774625688</v>
      </c>
      <c r="H13" s="26">
        <f t="shared" ref="H13:M13" si="1">H11/H12</f>
        <v>2.221322337963024</v>
      </c>
      <c r="I13" s="26">
        <f t="shared" si="1"/>
        <v>2.7192628761574431</v>
      </c>
      <c r="J13" s="26">
        <f t="shared" si="1"/>
        <v>2.4510262345679057</v>
      </c>
      <c r="K13" s="25">
        <f t="shared" si="1"/>
        <v>2.7477339616398844</v>
      </c>
      <c r="L13" s="25">
        <f t="shared" si="1"/>
        <v>2.8508898148148147</v>
      </c>
      <c r="M13" s="25">
        <f t="shared" si="1"/>
        <v>2.7772436465721038</v>
      </c>
      <c r="N13" s="26">
        <v>2.479799061213992</v>
      </c>
      <c r="O13" s="26">
        <v>2.2979635362913071</v>
      </c>
      <c r="P13" s="27">
        <v>2.583606654783726</v>
      </c>
    </row>
    <row r="14" spans="1:16" ht="12.75" customHeight="1" x14ac:dyDescent="0.2">
      <c r="A14" s="1"/>
      <c r="B14" s="168" t="s">
        <v>34</v>
      </c>
      <c r="C14" s="155"/>
      <c r="D14" s="28" t="s">
        <v>35</v>
      </c>
      <c r="E14" s="29">
        <f t="shared" ref="E14:M16" si="2">E62+E109+E156+E204+E251+E298+E346+E393</f>
        <v>31</v>
      </c>
      <c r="F14" s="29">
        <f t="shared" si="2"/>
        <v>29</v>
      </c>
      <c r="G14" s="29">
        <f t="shared" si="2"/>
        <v>47</v>
      </c>
      <c r="H14" s="30">
        <f t="shared" si="2"/>
        <v>32</v>
      </c>
      <c r="I14" s="30">
        <f t="shared" si="2"/>
        <v>32</v>
      </c>
      <c r="J14" s="30">
        <f t="shared" si="2"/>
        <v>36</v>
      </c>
      <c r="K14" s="29">
        <f t="shared" si="2"/>
        <v>28</v>
      </c>
      <c r="L14" s="29">
        <f t="shared" si="2"/>
        <v>25</v>
      </c>
      <c r="M14" s="29">
        <f t="shared" si="2"/>
        <v>47</v>
      </c>
      <c r="N14" s="30">
        <v>36</v>
      </c>
      <c r="O14" s="30">
        <v>38</v>
      </c>
      <c r="P14" s="31">
        <v>22</v>
      </c>
    </row>
    <row r="15" spans="1:16" x14ac:dyDescent="0.2">
      <c r="A15" s="1"/>
      <c r="B15" s="156"/>
      <c r="C15" s="157"/>
      <c r="D15" s="32" t="s">
        <v>36</v>
      </c>
      <c r="E15" s="22">
        <f t="shared" si="2"/>
        <v>31</v>
      </c>
      <c r="F15" s="22">
        <f t="shared" si="2"/>
        <v>29</v>
      </c>
      <c r="G15" s="22">
        <f t="shared" si="2"/>
        <v>47</v>
      </c>
      <c r="H15" s="23">
        <f t="shared" si="2"/>
        <v>32</v>
      </c>
      <c r="I15" s="23">
        <f t="shared" si="2"/>
        <v>32</v>
      </c>
      <c r="J15" s="23">
        <f t="shared" si="2"/>
        <v>36</v>
      </c>
      <c r="K15" s="22">
        <f t="shared" si="2"/>
        <v>28</v>
      </c>
      <c r="L15" s="22">
        <f t="shared" si="2"/>
        <v>25</v>
      </c>
      <c r="M15" s="22">
        <f t="shared" si="2"/>
        <v>47</v>
      </c>
      <c r="N15" s="23">
        <v>36</v>
      </c>
      <c r="O15" s="23">
        <v>38</v>
      </c>
      <c r="P15" s="24">
        <v>22</v>
      </c>
    </row>
    <row r="16" spans="1:16" x14ac:dyDescent="0.2">
      <c r="A16" s="1"/>
      <c r="B16" s="156"/>
      <c r="C16" s="157"/>
      <c r="D16" s="32" t="s">
        <v>37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6">
        <v>0</v>
      </c>
      <c r="O16" s="26">
        <v>0</v>
      </c>
      <c r="P16" s="27">
        <v>0</v>
      </c>
    </row>
    <row r="17" spans="1:16" x14ac:dyDescent="0.2">
      <c r="A17" s="1"/>
      <c r="B17" s="158"/>
      <c r="C17" s="159"/>
      <c r="D17" s="17" t="s">
        <v>38</v>
      </c>
      <c r="E17" s="33">
        <f>E15/E14</f>
        <v>1</v>
      </c>
      <c r="F17" s="33">
        <f>F15/F14</f>
        <v>1</v>
      </c>
      <c r="G17" s="33">
        <f>G15/G14</f>
        <v>1</v>
      </c>
      <c r="H17" s="34">
        <f t="shared" ref="H17:M17" si="3">H15/H14</f>
        <v>1</v>
      </c>
      <c r="I17" s="34">
        <f t="shared" si="3"/>
        <v>1</v>
      </c>
      <c r="J17" s="34">
        <f t="shared" si="3"/>
        <v>1</v>
      </c>
      <c r="K17" s="33">
        <f t="shared" si="3"/>
        <v>1</v>
      </c>
      <c r="L17" s="33">
        <f t="shared" si="3"/>
        <v>1</v>
      </c>
      <c r="M17" s="33">
        <f t="shared" si="3"/>
        <v>1</v>
      </c>
      <c r="N17" s="34">
        <v>1</v>
      </c>
      <c r="O17" s="34">
        <v>1</v>
      </c>
      <c r="P17" s="35">
        <v>1</v>
      </c>
    </row>
    <row r="18" spans="1:16" ht="12.75" customHeight="1" x14ac:dyDescent="0.2">
      <c r="A18" s="1"/>
      <c r="B18" s="169" t="s">
        <v>39</v>
      </c>
      <c r="C18" s="139"/>
      <c r="D18" s="21"/>
      <c r="E18" s="36"/>
      <c r="F18" s="37"/>
      <c r="G18" s="36"/>
      <c r="H18" s="38"/>
      <c r="I18" s="39"/>
      <c r="J18" s="40"/>
      <c r="K18" s="41"/>
      <c r="L18" s="42"/>
      <c r="M18" s="42"/>
      <c r="N18" s="40"/>
      <c r="O18" s="40"/>
      <c r="P18" s="43"/>
    </row>
    <row r="19" spans="1:16" x14ac:dyDescent="0.2">
      <c r="A19" s="1"/>
      <c r="B19" s="148" t="s">
        <v>40</v>
      </c>
      <c r="C19" s="151" t="s">
        <v>41</v>
      </c>
      <c r="D19" s="28" t="s">
        <v>42</v>
      </c>
      <c r="E19" s="44"/>
      <c r="F19" s="45"/>
      <c r="G19" s="44"/>
      <c r="H19" s="46"/>
      <c r="I19" s="47"/>
      <c r="J19" s="48"/>
      <c r="K19" s="49"/>
      <c r="L19" s="50"/>
      <c r="M19" s="50"/>
      <c r="N19" s="48"/>
      <c r="O19" s="48"/>
      <c r="P19" s="51"/>
    </row>
    <row r="20" spans="1:16" x14ac:dyDescent="0.2">
      <c r="A20" s="1"/>
      <c r="B20" s="149"/>
      <c r="C20" s="152"/>
      <c r="D20" s="21" t="s">
        <v>43</v>
      </c>
      <c r="E20" s="36"/>
      <c r="F20" s="37"/>
      <c r="G20" s="36"/>
      <c r="H20" s="38"/>
      <c r="I20" s="39"/>
      <c r="J20" s="40"/>
      <c r="K20" s="52"/>
      <c r="L20" s="36"/>
      <c r="M20" s="36"/>
      <c r="N20" s="40"/>
      <c r="O20" s="40"/>
      <c r="P20" s="43"/>
    </row>
    <row r="21" spans="1:16" ht="12.75" customHeight="1" x14ac:dyDescent="0.2">
      <c r="A21" s="1"/>
      <c r="B21" s="149"/>
      <c r="C21" s="153"/>
      <c r="D21" s="17" t="s">
        <v>44</v>
      </c>
      <c r="E21" s="53"/>
      <c r="F21" s="54"/>
      <c r="G21" s="53"/>
      <c r="H21" s="55"/>
      <c r="I21" s="56"/>
      <c r="J21" s="57"/>
      <c r="K21" s="58"/>
      <c r="L21" s="53"/>
      <c r="M21" s="53"/>
      <c r="N21" s="57"/>
      <c r="O21" s="57"/>
      <c r="P21" s="59"/>
    </row>
    <row r="22" spans="1:16" x14ac:dyDescent="0.2">
      <c r="A22" s="1"/>
      <c r="B22" s="149"/>
      <c r="C22" s="151" t="s">
        <v>45</v>
      </c>
      <c r="D22" s="28" t="s">
        <v>42</v>
      </c>
      <c r="E22" s="44">
        <f t="shared" ref="E22:P23" si="4">E73+E117+E164+E306</f>
        <v>6826</v>
      </c>
      <c r="F22" s="44">
        <f t="shared" si="4"/>
        <v>6799</v>
      </c>
      <c r="G22" s="44">
        <f t="shared" si="4"/>
        <v>6825</v>
      </c>
      <c r="H22" s="48">
        <f t="shared" si="4"/>
        <v>6828</v>
      </c>
      <c r="I22" s="48">
        <f t="shared" si="4"/>
        <v>6884</v>
      </c>
      <c r="J22" s="48">
        <f t="shared" si="4"/>
        <v>6892</v>
      </c>
      <c r="K22" s="50">
        <f t="shared" si="4"/>
        <v>6915</v>
      </c>
      <c r="L22" s="50">
        <f t="shared" si="4"/>
        <v>6923</v>
      </c>
      <c r="M22" s="50">
        <f t="shared" si="4"/>
        <v>6907</v>
      </c>
      <c r="N22" s="48">
        <f t="shared" si="4"/>
        <v>6825</v>
      </c>
      <c r="O22" s="48">
        <f t="shared" si="4"/>
        <v>6778</v>
      </c>
      <c r="P22" s="51">
        <f t="shared" si="4"/>
        <v>6748</v>
      </c>
    </row>
    <row r="23" spans="1:16" x14ac:dyDescent="0.2">
      <c r="A23" s="1"/>
      <c r="B23" s="149"/>
      <c r="C23" s="152"/>
      <c r="D23" s="21" t="s">
        <v>43</v>
      </c>
      <c r="E23" s="36">
        <f t="shared" si="4"/>
        <v>15</v>
      </c>
      <c r="F23" s="36">
        <f t="shared" si="4"/>
        <v>13</v>
      </c>
      <c r="G23" s="36">
        <f t="shared" si="4"/>
        <v>28</v>
      </c>
      <c r="H23" s="40">
        <f t="shared" si="4"/>
        <v>64</v>
      </c>
      <c r="I23" s="40">
        <f t="shared" si="4"/>
        <v>25</v>
      </c>
      <c r="J23" s="40">
        <f t="shared" si="4"/>
        <v>89</v>
      </c>
      <c r="K23" s="42">
        <f t="shared" si="4"/>
        <v>52</v>
      </c>
      <c r="L23" s="42">
        <f t="shared" si="4"/>
        <v>30</v>
      </c>
      <c r="M23" s="42">
        <f t="shared" si="4"/>
        <v>21</v>
      </c>
      <c r="N23" s="40">
        <f t="shared" si="4"/>
        <v>61</v>
      </c>
      <c r="O23" s="40">
        <f t="shared" si="4"/>
        <v>90</v>
      </c>
      <c r="P23" s="43">
        <f t="shared" si="4"/>
        <v>69</v>
      </c>
    </row>
    <row r="24" spans="1:16" ht="12.75" customHeight="1" x14ac:dyDescent="0.2">
      <c r="A24" s="1"/>
      <c r="B24" s="149"/>
      <c r="C24" s="153"/>
      <c r="D24" s="17" t="s">
        <v>44</v>
      </c>
      <c r="E24" s="33">
        <f>E23/E22</f>
        <v>2.1974802226779958E-3</v>
      </c>
      <c r="F24" s="60">
        <f t="shared" ref="F24:P24" si="5">F23/F22</f>
        <v>1.9120458891013384E-3</v>
      </c>
      <c r="G24" s="60">
        <f t="shared" si="5"/>
        <v>4.1025641025641026E-3</v>
      </c>
      <c r="H24" s="34">
        <f t="shared" si="5"/>
        <v>9.3731693028705331E-3</v>
      </c>
      <c r="I24" s="34">
        <f t="shared" si="5"/>
        <v>3.6316095293434051E-3</v>
      </c>
      <c r="J24" s="34">
        <f t="shared" si="5"/>
        <v>1.2913522925130587E-2</v>
      </c>
      <c r="K24" s="33">
        <f t="shared" si="5"/>
        <v>7.5198843094721616E-3</v>
      </c>
      <c r="L24" s="33">
        <f t="shared" si="5"/>
        <v>4.3333814820164665E-3</v>
      </c>
      <c r="M24" s="33">
        <f t="shared" si="5"/>
        <v>3.0403938033878673E-3</v>
      </c>
      <c r="N24" s="34">
        <f t="shared" si="5"/>
        <v>8.9377289377289386E-3</v>
      </c>
      <c r="O24" s="34">
        <f t="shared" si="5"/>
        <v>1.3278253172027146E-2</v>
      </c>
      <c r="P24" s="35">
        <f t="shared" si="5"/>
        <v>1.022525192649674E-2</v>
      </c>
    </row>
    <row r="25" spans="1:16" x14ac:dyDescent="0.2">
      <c r="A25" s="1"/>
      <c r="B25" s="149"/>
      <c r="C25" s="151" t="s">
        <v>46</v>
      </c>
      <c r="D25" s="28" t="s">
        <v>42</v>
      </c>
      <c r="E25" s="44">
        <f>E215+E262+E357+E404</f>
        <v>871</v>
      </c>
      <c r="F25" s="44">
        <f t="shared" ref="F25:P26" si="6">F215+F262+F357+F404</f>
        <v>841</v>
      </c>
      <c r="G25" s="44">
        <f t="shared" si="6"/>
        <v>839</v>
      </c>
      <c r="H25" s="48">
        <f t="shared" si="6"/>
        <v>845</v>
      </c>
      <c r="I25" s="48">
        <f t="shared" si="6"/>
        <v>895</v>
      </c>
      <c r="J25" s="48">
        <f t="shared" si="6"/>
        <v>953</v>
      </c>
      <c r="K25" s="50">
        <f t="shared" si="6"/>
        <v>969</v>
      </c>
      <c r="L25" s="50">
        <f t="shared" si="6"/>
        <v>970</v>
      </c>
      <c r="M25" s="50">
        <f t="shared" si="6"/>
        <v>927</v>
      </c>
      <c r="N25" s="48">
        <f t="shared" si="6"/>
        <v>870</v>
      </c>
      <c r="O25" s="48">
        <f t="shared" si="6"/>
        <v>833</v>
      </c>
      <c r="P25" s="51">
        <f t="shared" si="6"/>
        <v>823</v>
      </c>
    </row>
    <row r="26" spans="1:16" x14ac:dyDescent="0.2">
      <c r="A26" s="1"/>
      <c r="B26" s="149"/>
      <c r="C26" s="152"/>
      <c r="D26" s="21" t="s">
        <v>43</v>
      </c>
      <c r="E26" s="36">
        <f>E216+E263+E358+E405</f>
        <v>4</v>
      </c>
      <c r="F26" s="36">
        <f t="shared" si="6"/>
        <v>1</v>
      </c>
      <c r="G26" s="36">
        <f t="shared" si="6"/>
        <v>0</v>
      </c>
      <c r="H26" s="40">
        <f t="shared" si="6"/>
        <v>7</v>
      </c>
      <c r="I26" s="40">
        <f t="shared" si="6"/>
        <v>4</v>
      </c>
      <c r="J26" s="40">
        <f t="shared" si="6"/>
        <v>20</v>
      </c>
      <c r="K26" s="42">
        <f t="shared" si="6"/>
        <v>9</v>
      </c>
      <c r="L26" s="42">
        <f t="shared" si="6"/>
        <v>3</v>
      </c>
      <c r="M26" s="42">
        <f t="shared" si="6"/>
        <v>2</v>
      </c>
      <c r="N26" s="40">
        <f t="shared" si="6"/>
        <v>5</v>
      </c>
      <c r="O26" s="40">
        <f t="shared" si="6"/>
        <v>12</v>
      </c>
      <c r="P26" s="43">
        <f t="shared" si="6"/>
        <v>24</v>
      </c>
    </row>
    <row r="27" spans="1:16" ht="25.5" customHeight="1" x14ac:dyDescent="0.2">
      <c r="A27" s="1"/>
      <c r="B27" s="150"/>
      <c r="C27" s="153"/>
      <c r="D27" s="17" t="s">
        <v>44</v>
      </c>
      <c r="E27" s="60">
        <f>E26/E25</f>
        <v>4.5924225028702642E-3</v>
      </c>
      <c r="F27" s="60">
        <f t="shared" ref="F27:P27" si="7">F26/F25</f>
        <v>1.1890606420927466E-3</v>
      </c>
      <c r="G27" s="60">
        <f t="shared" si="7"/>
        <v>0</v>
      </c>
      <c r="H27" s="34">
        <f t="shared" si="7"/>
        <v>8.2840236686390536E-3</v>
      </c>
      <c r="I27" s="34">
        <f t="shared" si="7"/>
        <v>4.4692737430167594E-3</v>
      </c>
      <c r="J27" s="34">
        <f t="shared" si="7"/>
        <v>2.098635886673662E-2</v>
      </c>
      <c r="K27" s="33">
        <f t="shared" si="7"/>
        <v>9.2879256965944269E-3</v>
      </c>
      <c r="L27" s="33">
        <f t="shared" si="7"/>
        <v>3.092783505154639E-3</v>
      </c>
      <c r="M27" s="33">
        <f t="shared" si="7"/>
        <v>2.1574973031283709E-3</v>
      </c>
      <c r="N27" s="34">
        <f t="shared" si="7"/>
        <v>5.7471264367816091E-3</v>
      </c>
      <c r="O27" s="34">
        <f t="shared" si="7"/>
        <v>1.4405762304921969E-2</v>
      </c>
      <c r="P27" s="35">
        <f t="shared" si="7"/>
        <v>2.9161603888213851E-2</v>
      </c>
    </row>
    <row r="28" spans="1:16" x14ac:dyDescent="0.2">
      <c r="A28" s="1"/>
      <c r="B28" s="154" t="s">
        <v>47</v>
      </c>
      <c r="C28" s="155"/>
      <c r="D28" s="61" t="s">
        <v>48</v>
      </c>
      <c r="E28" s="44">
        <f>E76+E123+E170+E218+E265+E312+E360+E407</f>
        <v>7</v>
      </c>
      <c r="F28" s="44">
        <f t="shared" ref="F28:P29" si="8">F76+F123+F170+F218+F265+F312+F360+F407</f>
        <v>8</v>
      </c>
      <c r="G28" s="44">
        <f t="shared" si="8"/>
        <v>18</v>
      </c>
      <c r="H28" s="48">
        <f t="shared" si="8"/>
        <v>56</v>
      </c>
      <c r="I28" s="48">
        <f t="shared" si="8"/>
        <v>21</v>
      </c>
      <c r="J28" s="48">
        <f t="shared" si="8"/>
        <v>100</v>
      </c>
      <c r="K28" s="50">
        <f t="shared" si="8"/>
        <v>51</v>
      </c>
      <c r="L28" s="50">
        <f t="shared" si="8"/>
        <v>23</v>
      </c>
      <c r="M28" s="50">
        <f t="shared" si="8"/>
        <v>15</v>
      </c>
      <c r="N28" s="48">
        <f>N76+N123+N170+N218+N265+N312+N360+N407</f>
        <v>55</v>
      </c>
      <c r="O28" s="62">
        <f>O76+O123+O170+O218+O265+O312+O360+O407</f>
        <v>56</v>
      </c>
      <c r="P28" s="51">
        <f t="shared" ref="P28" si="9">P76+P123+P170+P218+P265+P312+P360+P407</f>
        <v>56</v>
      </c>
    </row>
    <row r="29" spans="1:16" x14ac:dyDescent="0.2">
      <c r="A29" s="1"/>
      <c r="B29" s="156"/>
      <c r="C29" s="157"/>
      <c r="D29" s="21" t="s">
        <v>49</v>
      </c>
      <c r="E29" s="36">
        <f>E77+E124+E171+E219+E266+E313+E361+E408</f>
        <v>7</v>
      </c>
      <c r="F29" s="36">
        <f t="shared" si="8"/>
        <v>8</v>
      </c>
      <c r="G29" s="36">
        <f t="shared" si="8"/>
        <v>18</v>
      </c>
      <c r="H29" s="40">
        <f t="shared" si="8"/>
        <v>56</v>
      </c>
      <c r="I29" s="40">
        <f t="shared" si="8"/>
        <v>19</v>
      </c>
      <c r="J29" s="40">
        <f t="shared" si="8"/>
        <v>96</v>
      </c>
      <c r="K29" s="42">
        <f t="shared" si="8"/>
        <v>48</v>
      </c>
      <c r="L29" s="42">
        <f t="shared" si="8"/>
        <v>21</v>
      </c>
      <c r="M29" s="42">
        <f t="shared" si="8"/>
        <v>15</v>
      </c>
      <c r="N29" s="40">
        <f t="shared" si="8"/>
        <v>54</v>
      </c>
      <c r="O29" s="40">
        <f t="shared" si="8"/>
        <v>54</v>
      </c>
      <c r="P29" s="43">
        <f t="shared" si="8"/>
        <v>54</v>
      </c>
    </row>
    <row r="30" spans="1:16" x14ac:dyDescent="0.2">
      <c r="A30" s="1"/>
      <c r="B30" s="156"/>
      <c r="C30" s="157"/>
      <c r="D30" s="63" t="s">
        <v>50</v>
      </c>
      <c r="E30" s="64">
        <f>E29/E28</f>
        <v>1</v>
      </c>
      <c r="F30" s="64">
        <f t="shared" ref="F30:P30" si="10">F29/F28</f>
        <v>1</v>
      </c>
      <c r="G30" s="64">
        <f t="shared" si="10"/>
        <v>1</v>
      </c>
      <c r="H30" s="65">
        <f t="shared" si="10"/>
        <v>1</v>
      </c>
      <c r="I30" s="65">
        <f t="shared" si="10"/>
        <v>0.90476190476190477</v>
      </c>
      <c r="J30" s="65">
        <f t="shared" si="10"/>
        <v>0.96</v>
      </c>
      <c r="K30" s="64">
        <f t="shared" si="10"/>
        <v>0.94117647058823528</v>
      </c>
      <c r="L30" s="64">
        <f t="shared" si="10"/>
        <v>0.91304347826086951</v>
      </c>
      <c r="M30" s="64">
        <f t="shared" si="10"/>
        <v>1</v>
      </c>
      <c r="N30" s="65">
        <f t="shared" si="10"/>
        <v>0.98181818181818181</v>
      </c>
      <c r="O30" s="65">
        <f>O29/O28</f>
        <v>0.9642857142857143</v>
      </c>
      <c r="P30" s="66">
        <f t="shared" si="10"/>
        <v>0.9642857142857143</v>
      </c>
    </row>
    <row r="31" spans="1:16" x14ac:dyDescent="0.2">
      <c r="A31" s="1"/>
      <c r="B31" s="156"/>
      <c r="C31" s="157"/>
      <c r="D31" s="21" t="s">
        <v>51</v>
      </c>
      <c r="E31" s="36">
        <f>E79+E126+E173+E221+E268+E315+E363+E410</f>
        <v>39.229999999999997</v>
      </c>
      <c r="F31" s="36">
        <f t="shared" ref="F31:P31" si="11">F79+F126+F173+F221+F268+F315+F363+F410</f>
        <v>26.74</v>
      </c>
      <c r="G31" s="36">
        <f t="shared" si="11"/>
        <v>163.79</v>
      </c>
      <c r="H31" s="40">
        <f t="shared" si="11"/>
        <v>343.7</v>
      </c>
      <c r="I31" s="40">
        <f t="shared" si="11"/>
        <v>227.92000000000002</v>
      </c>
      <c r="J31" s="40">
        <f t="shared" si="11"/>
        <v>942.05</v>
      </c>
      <c r="K31" s="42">
        <f t="shared" si="11"/>
        <v>583.52</v>
      </c>
      <c r="L31" s="42">
        <f t="shared" si="11"/>
        <v>364.95</v>
      </c>
      <c r="M31" s="42">
        <f t="shared" si="11"/>
        <v>126.77</v>
      </c>
      <c r="N31" s="40">
        <f t="shared" si="11"/>
        <v>338.91000000000008</v>
      </c>
      <c r="O31" s="40">
        <f t="shared" si="11"/>
        <v>355.21666666609235</v>
      </c>
      <c r="P31" s="43">
        <f t="shared" si="11"/>
        <v>354.19999999942956</v>
      </c>
    </row>
    <row r="32" spans="1:16" x14ac:dyDescent="0.2">
      <c r="A32" s="1"/>
      <c r="B32" s="158"/>
      <c r="C32" s="159"/>
      <c r="D32" s="17" t="s">
        <v>52</v>
      </c>
      <c r="E32" s="67">
        <f>E31/E28</f>
        <v>5.6042857142857141</v>
      </c>
      <c r="F32" s="67">
        <f t="shared" ref="F32:P32" si="12">F31/F28</f>
        <v>3.3424999999999998</v>
      </c>
      <c r="G32" s="67">
        <f t="shared" si="12"/>
        <v>9.099444444444444</v>
      </c>
      <c r="H32" s="26">
        <f t="shared" si="12"/>
        <v>6.1375000000000002</v>
      </c>
      <c r="I32" s="26">
        <f t="shared" si="12"/>
        <v>10.853333333333333</v>
      </c>
      <c r="J32" s="26">
        <f t="shared" si="12"/>
        <v>9.4204999999999988</v>
      </c>
      <c r="K32" s="25">
        <f t="shared" si="12"/>
        <v>11.44156862745098</v>
      </c>
      <c r="L32" s="25">
        <f t="shared" si="12"/>
        <v>15.867391304347825</v>
      </c>
      <c r="M32" s="25">
        <f t="shared" si="12"/>
        <v>8.4513333333333325</v>
      </c>
      <c r="N32" s="26">
        <f t="shared" si="12"/>
        <v>6.1620000000000017</v>
      </c>
      <c r="O32" s="26">
        <f t="shared" si="12"/>
        <v>6.3431547618945059</v>
      </c>
      <c r="P32" s="27">
        <f t="shared" si="12"/>
        <v>6.3249999999898137</v>
      </c>
    </row>
    <row r="33" spans="1: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68"/>
      <c r="L33" s="69"/>
      <c r="M33" s="70"/>
      <c r="N33" s="68"/>
      <c r="O33" s="69"/>
      <c r="P33" s="70"/>
    </row>
    <row r="34" spans="1:16" ht="12.75" customHeight="1" x14ac:dyDescent="0.2">
      <c r="A34" s="3"/>
      <c r="B34" s="160" t="s">
        <v>53</v>
      </c>
      <c r="C34" s="161"/>
      <c r="D34" s="161"/>
      <c r="E34" s="161"/>
      <c r="F34" s="161"/>
      <c r="G34" s="161"/>
      <c r="H34" s="162"/>
      <c r="I34" s="141" t="s">
        <v>14</v>
      </c>
      <c r="J34" s="142"/>
      <c r="K34" s="143" t="s">
        <v>15</v>
      </c>
      <c r="L34" s="144"/>
      <c r="M34" s="141" t="s">
        <v>16</v>
      </c>
      <c r="N34" s="142"/>
      <c r="O34" s="143" t="s">
        <v>17</v>
      </c>
      <c r="P34" s="144"/>
    </row>
    <row r="35" spans="1:16" x14ac:dyDescent="0.2">
      <c r="A35" s="1"/>
      <c r="B35" s="146" t="s">
        <v>54</v>
      </c>
      <c r="C35" s="147"/>
      <c r="D35" s="147"/>
      <c r="E35" s="135" t="s">
        <v>55</v>
      </c>
      <c r="F35" s="135"/>
      <c r="G35" s="135"/>
      <c r="H35" s="135"/>
      <c r="I35" s="136"/>
      <c r="J35" s="137"/>
      <c r="K35" s="138"/>
      <c r="L35" s="139"/>
      <c r="M35" s="136"/>
      <c r="N35" s="137"/>
      <c r="O35" s="138"/>
      <c r="P35" s="139"/>
    </row>
    <row r="36" spans="1:16" x14ac:dyDescent="0.2">
      <c r="A36" s="1"/>
      <c r="B36" s="147"/>
      <c r="C36" s="147"/>
      <c r="D36" s="147"/>
      <c r="E36" s="135" t="s">
        <v>56</v>
      </c>
      <c r="F36" s="135"/>
      <c r="G36" s="135"/>
      <c r="H36" s="135"/>
      <c r="I36" s="136"/>
      <c r="J36" s="137"/>
      <c r="K36" s="138"/>
      <c r="L36" s="139"/>
      <c r="M36" s="136"/>
      <c r="N36" s="137"/>
      <c r="O36" s="138"/>
      <c r="P36" s="139"/>
    </row>
    <row r="37" spans="1:16" x14ac:dyDescent="0.2">
      <c r="A37" s="1"/>
      <c r="B37" s="147"/>
      <c r="C37" s="147"/>
      <c r="D37" s="147"/>
      <c r="E37" s="135" t="s">
        <v>57</v>
      </c>
      <c r="F37" s="135"/>
      <c r="G37" s="135"/>
      <c r="H37" s="135"/>
      <c r="I37" s="136"/>
      <c r="J37" s="137"/>
      <c r="K37" s="138"/>
      <c r="L37" s="139"/>
      <c r="M37" s="136"/>
      <c r="N37" s="137"/>
      <c r="O37" s="138"/>
      <c r="P37" s="139"/>
    </row>
    <row r="38" spans="1:16" x14ac:dyDescent="0.2">
      <c r="A38" s="1"/>
      <c r="B38" s="71"/>
      <c r="C38" s="71"/>
      <c r="D38" s="71"/>
      <c r="E38" s="72"/>
      <c r="F38" s="71"/>
      <c r="G38" s="71"/>
      <c r="H38" s="72"/>
      <c r="I38" s="72"/>
      <c r="J38" s="72"/>
      <c r="K38" s="72"/>
      <c r="L38" s="72"/>
      <c r="M38" s="72"/>
      <c r="N38" s="72"/>
      <c r="O38" s="72"/>
      <c r="P38" s="71"/>
    </row>
    <row r="39" spans="1: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1"/>
      <c r="B40" s="1"/>
      <c r="C40" s="130" t="s">
        <v>58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1:16" x14ac:dyDescent="0.2">
      <c r="A41" s="1"/>
      <c r="B41" s="1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x14ac:dyDescent="0.2">
      <c r="A42" s="1"/>
      <c r="B42" s="1"/>
      <c r="C42" s="1"/>
      <c r="D42" s="1"/>
      <c r="E42" s="1"/>
      <c r="F42" s="1"/>
      <c r="G42" s="1"/>
      <c r="H42" s="1"/>
      <c r="I42" s="1"/>
      <c r="J42" s="3"/>
      <c r="K42" s="1"/>
      <c r="L42" s="1"/>
      <c r="M42" s="1"/>
      <c r="N42" s="1"/>
      <c r="O42" s="1"/>
      <c r="P42" s="1"/>
    </row>
    <row r="43" spans="1:16" ht="13.5" thickBot="1" x14ac:dyDescent="0.25">
      <c r="A43" s="6"/>
      <c r="B43" s="6"/>
      <c r="C43" s="6" t="s">
        <v>59</v>
      </c>
      <c r="D43" s="75" t="s">
        <v>60</v>
      </c>
      <c r="E43" s="6"/>
      <c r="F43" s="6"/>
      <c r="G43" s="6" t="s">
        <v>61</v>
      </c>
      <c r="H43" s="132" t="s">
        <v>62</v>
      </c>
      <c r="I43" s="132"/>
      <c r="J43" s="132"/>
      <c r="K43" s="6"/>
      <c r="L43" s="6" t="s">
        <v>63</v>
      </c>
      <c r="M43" s="133" t="s">
        <v>64</v>
      </c>
      <c r="N43" s="132"/>
      <c r="O43" s="132"/>
      <c r="P43" s="6"/>
    </row>
    <row r="44" spans="1:16" x14ac:dyDescent="0.2">
      <c r="A44" s="1"/>
      <c r="B44" s="1"/>
      <c r="C44" s="1"/>
      <c r="D44" s="1"/>
      <c r="E44" s="3"/>
      <c r="F44" s="1"/>
      <c r="G44" s="1"/>
      <c r="H44" s="3"/>
      <c r="I44" s="1"/>
      <c r="J44" s="1"/>
      <c r="K44" s="76"/>
      <c r="L44" s="1"/>
      <c r="M44" s="1"/>
      <c r="N44" s="1"/>
      <c r="O44" s="1"/>
      <c r="P44" s="1"/>
    </row>
    <row r="45" spans="1:16" x14ac:dyDescent="0.2">
      <c r="A45" s="1"/>
      <c r="B45" s="1" t="s">
        <v>65</v>
      </c>
      <c r="C45" s="1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">
      <c r="A46" s="1"/>
      <c r="B46" s="1" t="s">
        <v>66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">
      <c r="A47" s="1"/>
      <c r="B47" s="1" t="s">
        <v>67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79.5" customHeight="1" x14ac:dyDescent="0.2">
      <c r="A48" s="1"/>
      <c r="B48" s="1"/>
      <c r="C48" s="170" t="s">
        <v>68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21" x14ac:dyDescent="0.2">
      <c r="A49" s="1"/>
      <c r="B49" s="1"/>
    </row>
    <row r="50" spans="1:21" ht="13.5" thickBot="1" x14ac:dyDescent="0.25">
      <c r="A50" s="3"/>
      <c r="B50" s="3" t="s">
        <v>1</v>
      </c>
      <c r="C50" s="3"/>
      <c r="D50" s="172" t="s">
        <v>2</v>
      </c>
      <c r="E50" s="172"/>
      <c r="F50" s="3"/>
      <c r="G50" s="3"/>
      <c r="H50" s="3"/>
      <c r="I50" s="4" t="s">
        <v>3</v>
      </c>
      <c r="J50" s="5" t="s">
        <v>4</v>
      </c>
      <c r="K50" s="3"/>
      <c r="L50" s="3"/>
      <c r="M50" s="3" t="s">
        <v>5</v>
      </c>
      <c r="N50" s="6"/>
      <c r="O50" s="5">
        <v>2015</v>
      </c>
      <c r="P50" s="3"/>
    </row>
    <row r="51" spans="1:21" x14ac:dyDescent="0.2">
      <c r="A51" s="1"/>
      <c r="B51" s="3"/>
      <c r="C51" s="1"/>
      <c r="D51" s="1"/>
      <c r="E51" s="1"/>
      <c r="F51" s="1"/>
      <c r="G51" s="1"/>
      <c r="H51" s="1"/>
      <c r="I51" s="3"/>
      <c r="J51" s="3"/>
      <c r="K51" s="3"/>
      <c r="L51" s="3"/>
      <c r="M51" s="3"/>
      <c r="N51" s="3"/>
      <c r="O51" s="1"/>
      <c r="P51" s="1"/>
    </row>
    <row r="52" spans="1:21" ht="13.5" thickBot="1" x14ac:dyDescent="0.25">
      <c r="A52" s="3"/>
      <c r="B52" s="3" t="s">
        <v>6</v>
      </c>
      <c r="C52" s="3"/>
      <c r="D52" s="7"/>
      <c r="E52" s="7"/>
      <c r="F52" s="3"/>
      <c r="G52" s="3"/>
      <c r="H52" s="3"/>
      <c r="I52" s="4" t="s">
        <v>7</v>
      </c>
      <c r="J52" s="6"/>
      <c r="K52" s="3"/>
      <c r="L52" s="8" t="s">
        <v>69</v>
      </c>
      <c r="M52" s="8"/>
      <c r="N52" s="8"/>
      <c r="O52" s="5"/>
      <c r="P52" s="3"/>
    </row>
    <row r="53" spans="1:21" x14ac:dyDescent="0.2">
      <c r="A53" s="1"/>
      <c r="B53" s="3"/>
      <c r="C53" s="3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21" ht="12.75" customHeight="1" x14ac:dyDescent="0.2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</row>
    <row r="55" spans="1:21" ht="12.75" customHeight="1" x14ac:dyDescent="0.2">
      <c r="A55" s="1"/>
      <c r="B55" s="173" t="s">
        <v>9</v>
      </c>
      <c r="C55" s="174"/>
      <c r="D55" s="155"/>
      <c r="E55" s="177" t="s">
        <v>10</v>
      </c>
      <c r="F55" s="178"/>
      <c r="G55" s="178"/>
      <c r="H55" s="181" t="s">
        <v>11</v>
      </c>
      <c r="I55" s="182"/>
      <c r="J55" s="183"/>
      <c r="K55" s="187" t="s">
        <v>12</v>
      </c>
      <c r="L55" s="178"/>
      <c r="M55" s="178"/>
      <c r="N55" s="181" t="s">
        <v>13</v>
      </c>
      <c r="O55" s="182"/>
      <c r="P55" s="183"/>
    </row>
    <row r="56" spans="1:21" ht="35.25" customHeight="1" x14ac:dyDescent="0.2">
      <c r="A56" s="1"/>
      <c r="B56" s="156"/>
      <c r="C56" s="175"/>
      <c r="D56" s="157"/>
      <c r="E56" s="179"/>
      <c r="F56" s="180"/>
      <c r="G56" s="180"/>
      <c r="H56" s="184"/>
      <c r="I56" s="185"/>
      <c r="J56" s="186"/>
      <c r="K56" s="180"/>
      <c r="L56" s="180"/>
      <c r="M56" s="180"/>
      <c r="N56" s="184"/>
      <c r="O56" s="185"/>
      <c r="P56" s="186"/>
      <c r="T56" s="78"/>
      <c r="U56" s="78"/>
    </row>
    <row r="57" spans="1:21" ht="12.75" customHeight="1" x14ac:dyDescent="0.2">
      <c r="A57" s="1"/>
      <c r="B57" s="156"/>
      <c r="C57" s="175"/>
      <c r="D57" s="157"/>
      <c r="E57" s="166" t="s">
        <v>14</v>
      </c>
      <c r="F57" s="167"/>
      <c r="G57" s="188"/>
      <c r="H57" s="163" t="s">
        <v>15</v>
      </c>
      <c r="I57" s="164"/>
      <c r="J57" s="165"/>
      <c r="K57" s="166" t="s">
        <v>16</v>
      </c>
      <c r="L57" s="167"/>
      <c r="M57" s="167"/>
      <c r="N57" s="163" t="s">
        <v>17</v>
      </c>
      <c r="O57" s="164"/>
      <c r="P57" s="165"/>
    </row>
    <row r="58" spans="1:21" ht="12.75" customHeight="1" x14ac:dyDescent="0.2">
      <c r="A58" s="9"/>
      <c r="B58" s="158"/>
      <c r="C58" s="176"/>
      <c r="D58" s="159"/>
      <c r="E58" s="10" t="s">
        <v>18</v>
      </c>
      <c r="F58" s="10" t="s">
        <v>19</v>
      </c>
      <c r="G58" s="11" t="s">
        <v>20</v>
      </c>
      <c r="H58" s="12" t="s">
        <v>21</v>
      </c>
      <c r="I58" s="13" t="s">
        <v>22</v>
      </c>
      <c r="J58" s="14" t="s">
        <v>23</v>
      </c>
      <c r="K58" s="11" t="s">
        <v>24</v>
      </c>
      <c r="L58" s="10" t="s">
        <v>25</v>
      </c>
      <c r="M58" s="11" t="s">
        <v>26</v>
      </c>
      <c r="N58" s="12" t="s">
        <v>27</v>
      </c>
      <c r="O58" s="79" t="s">
        <v>28</v>
      </c>
      <c r="P58" s="16" t="s">
        <v>29</v>
      </c>
    </row>
    <row r="59" spans="1:21" x14ac:dyDescent="0.2">
      <c r="A59" s="1"/>
      <c r="B59" s="168" t="s">
        <v>30</v>
      </c>
      <c r="C59" s="155"/>
      <c r="D59" s="17" t="s">
        <v>31</v>
      </c>
      <c r="E59" s="18">
        <f>[1]Jan2015_InstlSum!AQ6</f>
        <v>7.4444791666666656</v>
      </c>
      <c r="F59" s="80">
        <f>[1]Feb2015_InstlSum!AQ3</f>
        <v>3.1737731481481481</v>
      </c>
      <c r="G59" s="22">
        <f>[1]Mar2015_InstlSum!AQ8</f>
        <v>7.8572222222222212</v>
      </c>
      <c r="H59" s="81">
        <f>[1]Apr2015_InstlSum!AQ5</f>
        <v>4.9389120370409181</v>
      </c>
      <c r="I59" s="20">
        <f>[1]May2015_InstlSum!AQ4</f>
        <v>5.8528009259259264</v>
      </c>
      <c r="J59" s="23">
        <f>[1]June2015_InstlSum!AQ5</f>
        <v>2.6159953703703702</v>
      </c>
      <c r="K59" s="18">
        <v>0</v>
      </c>
      <c r="L59" s="82">
        <f>[1]Aug2015_InstlSum!AQ7</f>
        <v>12.158368055555556</v>
      </c>
      <c r="M59" s="82">
        <f>[1]Sept2015_InstlSum!AQ7</f>
        <v>8.9951851851851856</v>
      </c>
      <c r="N59" s="20">
        <v>9.8180902777777774</v>
      </c>
      <c r="O59" s="24">
        <v>4.0106535947552935</v>
      </c>
      <c r="P59" s="24">
        <v>3.7611764705712525</v>
      </c>
    </row>
    <row r="60" spans="1:21" x14ac:dyDescent="0.2">
      <c r="A60" s="1"/>
      <c r="B60" s="156"/>
      <c r="C60" s="157"/>
      <c r="D60" s="21" t="s">
        <v>32</v>
      </c>
      <c r="E60" s="22">
        <f>[1]Jan2015_InstlSum!AR6</f>
        <v>3</v>
      </c>
      <c r="F60" s="80">
        <f>[1]Feb2015_InstlSum!AR3</f>
        <v>1</v>
      </c>
      <c r="G60" s="22">
        <f>[1]Mar2015_InstlSum!AR8</f>
        <v>5</v>
      </c>
      <c r="H60" s="81">
        <f>[1]Apr2015_InstlSum!AR5</f>
        <v>2</v>
      </c>
      <c r="I60" s="20">
        <f>[1]May2015_InstlSum!AR4</f>
        <v>2</v>
      </c>
      <c r="J60" s="23">
        <f>[1]June2015_InstlSum!AR5</f>
        <v>2</v>
      </c>
      <c r="K60" s="83">
        <v>0</v>
      </c>
      <c r="L60" s="82">
        <f>[1]Aug2015_InstlSum!AR7</f>
        <v>3</v>
      </c>
      <c r="M60" s="82">
        <f>[1]Sept2015_InstlSum!AR7</f>
        <v>4</v>
      </c>
      <c r="N60" s="20">
        <v>4</v>
      </c>
      <c r="O60" s="24">
        <v>3</v>
      </c>
      <c r="P60" s="24">
        <v>1</v>
      </c>
    </row>
    <row r="61" spans="1:21" ht="12.75" customHeight="1" x14ac:dyDescent="0.2">
      <c r="A61" s="1"/>
      <c r="B61" s="158"/>
      <c r="C61" s="159"/>
      <c r="D61" s="17" t="s">
        <v>33</v>
      </c>
      <c r="E61" s="18">
        <f>E59/E60</f>
        <v>2.4814930555555552</v>
      </c>
      <c r="F61" s="18">
        <f t="shared" ref="F61:M61" si="13">F59/F60</f>
        <v>3.1737731481481481</v>
      </c>
      <c r="G61" s="18">
        <f t="shared" si="13"/>
        <v>1.5714444444444442</v>
      </c>
      <c r="H61" s="19">
        <f t="shared" si="13"/>
        <v>2.469456018520459</v>
      </c>
      <c r="I61" s="19">
        <f t="shared" si="13"/>
        <v>2.9264004629629632</v>
      </c>
      <c r="J61" s="19">
        <f t="shared" si="13"/>
        <v>1.3079976851851851</v>
      </c>
      <c r="K61" s="18">
        <v>0</v>
      </c>
      <c r="L61" s="18">
        <f t="shared" si="13"/>
        <v>4.0527893518518523</v>
      </c>
      <c r="M61" s="18">
        <f t="shared" si="13"/>
        <v>2.2487962962962964</v>
      </c>
      <c r="N61" s="20">
        <v>2.4545225694444444</v>
      </c>
      <c r="O61" s="24">
        <v>1.3368845315850979</v>
      </c>
      <c r="P61" s="20">
        <v>3.7611764705712525</v>
      </c>
    </row>
    <row r="62" spans="1:21" x14ac:dyDescent="0.2">
      <c r="A62" s="1"/>
      <c r="B62" s="168" t="s">
        <v>34</v>
      </c>
      <c r="C62" s="155"/>
      <c r="D62" s="28" t="s">
        <v>35</v>
      </c>
      <c r="E62" s="29">
        <f t="shared" ref="E62:J62" si="14">E60</f>
        <v>3</v>
      </c>
      <c r="F62" s="84">
        <f t="shared" si="14"/>
        <v>1</v>
      </c>
      <c r="G62" s="29">
        <f t="shared" si="14"/>
        <v>5</v>
      </c>
      <c r="H62" s="30">
        <f t="shared" si="14"/>
        <v>2</v>
      </c>
      <c r="I62" s="30">
        <f t="shared" si="14"/>
        <v>2</v>
      </c>
      <c r="J62" s="30">
        <f t="shared" si="14"/>
        <v>2</v>
      </c>
      <c r="K62" s="85">
        <v>0</v>
      </c>
      <c r="L62" s="18">
        <f>L60</f>
        <v>3</v>
      </c>
      <c r="M62" s="18">
        <f>M60</f>
        <v>4</v>
      </c>
      <c r="N62" s="20">
        <v>4</v>
      </c>
      <c r="O62" s="24">
        <v>3</v>
      </c>
      <c r="P62" s="20">
        <v>1</v>
      </c>
    </row>
    <row r="63" spans="1:21" x14ac:dyDescent="0.2">
      <c r="A63" s="1"/>
      <c r="B63" s="156"/>
      <c r="C63" s="157"/>
      <c r="D63" s="32" t="s">
        <v>36</v>
      </c>
      <c r="E63" s="22">
        <f>[1]Jan2015_InstlSum!AU6</f>
        <v>3</v>
      </c>
      <c r="F63" s="80">
        <f>[1]Feb2015_InstlSum!AU3</f>
        <v>1</v>
      </c>
      <c r="G63" s="22">
        <f>[1]Mar2015_InstlSum!AU8</f>
        <v>5</v>
      </c>
      <c r="H63" s="81">
        <f>[1]Apr2015_InstlSum!AU5</f>
        <v>2</v>
      </c>
      <c r="I63" s="20">
        <f>[1]May2015_InstlSum!AU4</f>
        <v>2</v>
      </c>
      <c r="J63" s="23">
        <f>[1]June2015_InstlSum!AU5</f>
        <v>2</v>
      </c>
      <c r="K63" s="22">
        <v>0</v>
      </c>
      <c r="L63" s="18">
        <f>[1]Aug2015_InstlSum!AU7</f>
        <v>3</v>
      </c>
      <c r="M63" s="18">
        <f>[1]Sept2015_InstlSum!AU7</f>
        <v>4</v>
      </c>
      <c r="N63" s="20">
        <v>4</v>
      </c>
      <c r="O63" s="24">
        <v>3</v>
      </c>
      <c r="P63" s="24">
        <v>1</v>
      </c>
    </row>
    <row r="64" spans="1:21" x14ac:dyDescent="0.2">
      <c r="A64" s="1"/>
      <c r="B64" s="156"/>
      <c r="C64" s="157"/>
      <c r="D64" s="32" t="s">
        <v>37</v>
      </c>
      <c r="E64" s="25">
        <f>[1]Jan2015_InstlSum!AT6</f>
        <v>0</v>
      </c>
      <c r="F64" s="86">
        <f>[1]Feb2015_InstlSum!AT3</f>
        <v>0</v>
      </c>
      <c r="G64" s="25">
        <f>[1]Mar2015_InstlSum!AT8</f>
        <v>0</v>
      </c>
      <c r="H64" s="23">
        <f t="shared" ref="H64:I64" si="15">H62-H63</f>
        <v>0</v>
      </c>
      <c r="I64" s="23">
        <f t="shared" si="15"/>
        <v>0</v>
      </c>
      <c r="J64" s="23">
        <f>J62-J63</f>
        <v>0</v>
      </c>
      <c r="K64" s="25">
        <v>0</v>
      </c>
      <c r="L64" s="18">
        <f>L62-L63</f>
        <v>0</v>
      </c>
      <c r="M64" s="18">
        <f>M62-M63</f>
        <v>0</v>
      </c>
      <c r="N64" s="24">
        <v>0</v>
      </c>
      <c r="O64" s="24">
        <v>0</v>
      </c>
      <c r="P64" s="24">
        <v>0</v>
      </c>
    </row>
    <row r="65" spans="1:19" ht="12.75" customHeight="1" x14ac:dyDescent="0.2">
      <c r="A65" s="1"/>
      <c r="B65" s="158"/>
      <c r="C65" s="159"/>
      <c r="D65" s="17" t="s">
        <v>38</v>
      </c>
      <c r="E65" s="33">
        <f>E62/E63</f>
        <v>1</v>
      </c>
      <c r="F65" s="33">
        <f t="shared" ref="F65:G65" si="16">F62/F63</f>
        <v>1</v>
      </c>
      <c r="G65" s="33">
        <f t="shared" si="16"/>
        <v>1</v>
      </c>
      <c r="H65" s="34">
        <f t="shared" ref="H65:I65" si="17">H63/H62</f>
        <v>1</v>
      </c>
      <c r="I65" s="34">
        <f t="shared" si="17"/>
        <v>1</v>
      </c>
      <c r="J65" s="34">
        <f>J63/J62</f>
        <v>1</v>
      </c>
      <c r="K65" s="33">
        <v>1</v>
      </c>
      <c r="L65" s="33">
        <f>L63/L62</f>
        <v>1</v>
      </c>
      <c r="M65" s="33">
        <f>M63/M62</f>
        <v>1</v>
      </c>
      <c r="N65" s="35">
        <v>1</v>
      </c>
      <c r="O65" s="27">
        <v>1</v>
      </c>
      <c r="P65" s="27">
        <v>1</v>
      </c>
    </row>
    <row r="66" spans="1:19" x14ac:dyDescent="0.2">
      <c r="A66" s="1"/>
      <c r="B66" s="169" t="s">
        <v>39</v>
      </c>
      <c r="C66" s="139"/>
      <c r="D66" s="21"/>
      <c r="E66" s="36"/>
      <c r="F66" s="37"/>
      <c r="G66" s="42"/>
      <c r="H66" s="38"/>
      <c r="I66" s="39"/>
      <c r="J66" s="40"/>
      <c r="K66" s="52"/>
      <c r="L66" s="37"/>
      <c r="M66" s="36"/>
      <c r="N66" s="39"/>
      <c r="O66" s="43"/>
      <c r="P66" s="43"/>
    </row>
    <row r="67" spans="1:19" x14ac:dyDescent="0.2">
      <c r="A67" s="1"/>
      <c r="B67" s="148" t="s">
        <v>40</v>
      </c>
      <c r="C67" s="151" t="s">
        <v>41</v>
      </c>
      <c r="D67" s="28" t="s">
        <v>42</v>
      </c>
      <c r="E67" s="44"/>
      <c r="F67" s="45"/>
      <c r="G67" s="44"/>
      <c r="H67" s="46"/>
      <c r="I67" s="47"/>
      <c r="J67" s="48"/>
      <c r="K67" s="87"/>
      <c r="L67" s="45"/>
      <c r="M67" s="44"/>
      <c r="N67" s="47"/>
      <c r="O67" s="51"/>
      <c r="P67" s="51"/>
    </row>
    <row r="68" spans="1:19" ht="12.75" customHeight="1" x14ac:dyDescent="0.2">
      <c r="A68" s="1"/>
      <c r="B68" s="149"/>
      <c r="C68" s="152"/>
      <c r="D68" s="21" t="s">
        <v>43</v>
      </c>
      <c r="E68" s="36"/>
      <c r="F68" s="37"/>
      <c r="G68" s="36"/>
      <c r="H68" s="38"/>
      <c r="I68" s="39"/>
      <c r="J68" s="40"/>
      <c r="K68" s="52"/>
      <c r="L68" s="37"/>
      <c r="M68" s="36"/>
      <c r="N68" s="39"/>
      <c r="O68" s="43"/>
      <c r="P68" s="43"/>
      <c r="R68" s="65"/>
    </row>
    <row r="69" spans="1:19" x14ac:dyDescent="0.2">
      <c r="A69" s="1"/>
      <c r="B69" s="149"/>
      <c r="C69" s="153"/>
      <c r="D69" s="17" t="s">
        <v>44</v>
      </c>
      <c r="E69" s="53"/>
      <c r="F69" s="54"/>
      <c r="G69" s="53"/>
      <c r="H69" s="55"/>
      <c r="I69" s="56"/>
      <c r="J69" s="57"/>
      <c r="K69" s="58"/>
      <c r="L69" s="54"/>
      <c r="M69" s="53"/>
      <c r="N69" s="56"/>
      <c r="O69" s="59"/>
      <c r="P69" s="59"/>
    </row>
    <row r="70" spans="1:19" x14ac:dyDescent="0.2">
      <c r="A70" s="1"/>
      <c r="B70" s="149"/>
      <c r="C70" s="151" t="s">
        <v>45</v>
      </c>
      <c r="D70" s="28" t="s">
        <v>42</v>
      </c>
      <c r="E70" s="88"/>
      <c r="F70" s="88"/>
      <c r="G70" s="88"/>
      <c r="I70" s="47"/>
      <c r="J70" s="48"/>
      <c r="K70" s="87"/>
      <c r="L70" s="45"/>
      <c r="M70" s="44"/>
      <c r="N70" s="47"/>
      <c r="O70" s="51"/>
      <c r="P70" s="51"/>
      <c r="S70" s="65"/>
    </row>
    <row r="71" spans="1:19" ht="12.75" customHeight="1" x14ac:dyDescent="0.2">
      <c r="A71" s="1"/>
      <c r="B71" s="149"/>
      <c r="C71" s="152"/>
      <c r="D71" s="21" t="s">
        <v>43</v>
      </c>
      <c r="E71" s="88"/>
      <c r="F71" s="88"/>
      <c r="G71" s="88"/>
      <c r="I71" s="39"/>
      <c r="J71" s="40"/>
      <c r="K71" s="52"/>
      <c r="L71" s="37"/>
      <c r="M71" s="36"/>
      <c r="N71" s="39"/>
      <c r="O71" s="43"/>
      <c r="P71" s="43"/>
    </row>
    <row r="72" spans="1:19" x14ac:dyDescent="0.2">
      <c r="A72" s="1"/>
      <c r="B72" s="149"/>
      <c r="C72" s="153"/>
      <c r="D72" s="17" t="s">
        <v>44</v>
      </c>
      <c r="E72" s="88"/>
      <c r="F72" s="88"/>
      <c r="G72" s="88"/>
      <c r="I72" s="34"/>
      <c r="J72" s="34"/>
      <c r="K72" s="33"/>
      <c r="L72" s="33"/>
      <c r="M72" s="33"/>
      <c r="N72" s="89"/>
      <c r="O72" s="35"/>
      <c r="P72" s="35"/>
    </row>
    <row r="73" spans="1:19" x14ac:dyDescent="0.2">
      <c r="A73" s="1"/>
      <c r="B73" s="149"/>
      <c r="C73" s="151" t="s">
        <v>46</v>
      </c>
      <c r="D73" s="28" t="s">
        <v>42</v>
      </c>
      <c r="E73" s="44">
        <v>924</v>
      </c>
      <c r="F73" s="45">
        <v>920</v>
      </c>
      <c r="G73" s="44">
        <v>925</v>
      </c>
      <c r="H73" s="46">
        <v>926</v>
      </c>
      <c r="I73" s="47">
        <v>925</v>
      </c>
      <c r="J73" s="48">
        <v>927</v>
      </c>
      <c r="K73" s="87">
        <v>919</v>
      </c>
      <c r="L73" s="45">
        <v>917</v>
      </c>
      <c r="M73" s="44">
        <v>918</v>
      </c>
      <c r="N73" s="47">
        <v>912</v>
      </c>
      <c r="O73" s="51">
        <v>915</v>
      </c>
      <c r="P73" s="51">
        <v>912</v>
      </c>
    </row>
    <row r="74" spans="1:19" ht="25.5" customHeight="1" x14ac:dyDescent="0.2">
      <c r="A74" s="1"/>
      <c r="B74" s="149"/>
      <c r="C74" s="152"/>
      <c r="D74" s="21" t="s">
        <v>43</v>
      </c>
      <c r="E74" s="36">
        <v>0</v>
      </c>
      <c r="F74" s="36">
        <v>0</v>
      </c>
      <c r="G74" s="36">
        <f>[1]Mar2015_Trble!B11</f>
        <v>3</v>
      </c>
      <c r="H74" s="38">
        <f>[1]Apr2015_Trble!B6</f>
        <v>4</v>
      </c>
      <c r="I74" s="40">
        <v>0</v>
      </c>
      <c r="J74" s="40">
        <v>0</v>
      </c>
      <c r="K74" s="41">
        <f>[1]July2015_Trble!B5</f>
        <v>3</v>
      </c>
      <c r="L74" s="90">
        <f>[1]Aug2015_Trble!B4</f>
        <v>2</v>
      </c>
      <c r="M74" s="42">
        <f>[1]Sept2015_Trble!B5</f>
        <v>3</v>
      </c>
      <c r="N74" s="39">
        <f>[1]Oct2015_Trble!B31</f>
        <v>27</v>
      </c>
      <c r="O74" s="91">
        <f>'[2]November Trouble'!$B$18</f>
        <v>15</v>
      </c>
      <c r="P74" s="91">
        <f>'[2]December Trouble'!$B$8</f>
        <v>5</v>
      </c>
    </row>
    <row r="75" spans="1:19" x14ac:dyDescent="0.2">
      <c r="A75" s="1"/>
      <c r="B75" s="150"/>
      <c r="C75" s="153"/>
      <c r="D75" s="17" t="s">
        <v>44</v>
      </c>
      <c r="E75" s="33">
        <f t="shared" ref="E75:I75" si="18">E74/E73</f>
        <v>0</v>
      </c>
      <c r="F75" s="33">
        <f t="shared" si="18"/>
        <v>0</v>
      </c>
      <c r="G75" s="60">
        <f t="shared" si="18"/>
        <v>3.2432432432432431E-3</v>
      </c>
      <c r="H75" s="34">
        <f t="shared" si="18"/>
        <v>4.3196544276457886E-3</v>
      </c>
      <c r="I75" s="34">
        <f t="shared" si="18"/>
        <v>0</v>
      </c>
      <c r="J75" s="34">
        <f>J74/J73</f>
        <v>0</v>
      </c>
      <c r="K75" s="33">
        <f>K74/K73</f>
        <v>3.2644178454842221E-3</v>
      </c>
      <c r="L75" s="33">
        <f>L74/L73</f>
        <v>2.1810250817884407E-3</v>
      </c>
      <c r="M75" s="33">
        <f>M74/M73</f>
        <v>3.2679738562091504E-3</v>
      </c>
      <c r="N75" s="35">
        <f t="shared" ref="N75:P75" si="19">N74/N73</f>
        <v>2.9605263157894735E-2</v>
      </c>
      <c r="O75" s="35">
        <f t="shared" si="19"/>
        <v>1.6393442622950821E-2</v>
      </c>
      <c r="P75" s="35">
        <f t="shared" si="19"/>
        <v>5.4824561403508769E-3</v>
      </c>
    </row>
    <row r="76" spans="1:19" x14ac:dyDescent="0.2">
      <c r="A76" s="1"/>
      <c r="B76" s="154" t="s">
        <v>47</v>
      </c>
      <c r="C76" s="155"/>
      <c r="D76" s="92" t="s">
        <v>48</v>
      </c>
      <c r="E76" s="50">
        <v>0</v>
      </c>
      <c r="F76" s="50">
        <v>0</v>
      </c>
      <c r="G76" s="50">
        <f>[1]Mar2015_Trble!C11</f>
        <v>1</v>
      </c>
      <c r="H76" s="38">
        <f>[1]Apr2015_Trble!C6</f>
        <v>4</v>
      </c>
      <c r="I76" s="48">
        <v>0</v>
      </c>
      <c r="J76" s="48">
        <v>0</v>
      </c>
      <c r="K76" s="41">
        <f>[1]July2015_Trble!C5</f>
        <v>1</v>
      </c>
      <c r="L76" s="90">
        <f>[1]Aug2015_Trble!C4</f>
        <v>1</v>
      </c>
      <c r="M76" s="42">
        <f>[1]Sept2015_Trble!C5</f>
        <v>2</v>
      </c>
      <c r="N76" s="39">
        <f>[1]Oct2015_Trble!C31</f>
        <v>26</v>
      </c>
      <c r="O76" s="91">
        <f>'[2]November Trouble'!$C$18</f>
        <v>9</v>
      </c>
      <c r="P76" s="91">
        <f>'[2]December Trouble'!$C$8</f>
        <v>5</v>
      </c>
    </row>
    <row r="77" spans="1:19" x14ac:dyDescent="0.2">
      <c r="A77" s="1"/>
      <c r="B77" s="156"/>
      <c r="C77" s="157"/>
      <c r="D77" s="39" t="s">
        <v>49</v>
      </c>
      <c r="E77" s="42">
        <v>0</v>
      </c>
      <c r="F77" s="42">
        <v>0</v>
      </c>
      <c r="G77" s="42">
        <f>[1]Mar2015_Trble!D11</f>
        <v>1</v>
      </c>
      <c r="H77" s="38">
        <f>[1]Apr2015_Trble!D6</f>
        <v>4</v>
      </c>
      <c r="I77" s="40">
        <v>0</v>
      </c>
      <c r="J77" s="40">
        <v>0</v>
      </c>
      <c r="K77" s="41">
        <f>[1]July2015_Trble!D5</f>
        <v>1</v>
      </c>
      <c r="L77" s="90">
        <f>[1]Aug2015_Trble!D4</f>
        <v>1</v>
      </c>
      <c r="M77" s="42">
        <f>[1]Sept2015_Trble!D5</f>
        <v>2</v>
      </c>
      <c r="N77" s="39">
        <f>[1]Oct2015_Trble!D31</f>
        <v>25</v>
      </c>
      <c r="O77" s="91">
        <f>'[2]November Trouble'!$D$18</f>
        <v>9</v>
      </c>
      <c r="P77" s="91">
        <f>'[2]December Trouble'!$D$8</f>
        <v>5</v>
      </c>
    </row>
    <row r="78" spans="1:19" x14ac:dyDescent="0.2">
      <c r="A78" s="93"/>
      <c r="B78" s="156"/>
      <c r="C78" s="157"/>
      <c r="D78" s="94" t="s">
        <v>50</v>
      </c>
      <c r="E78" s="95">
        <v>1</v>
      </c>
      <c r="F78" s="95">
        <v>1</v>
      </c>
      <c r="G78" s="95">
        <v>1</v>
      </c>
      <c r="H78" s="96">
        <f>H76/H77</f>
        <v>1</v>
      </c>
      <c r="I78" s="96">
        <v>1</v>
      </c>
      <c r="J78" s="96">
        <v>1</v>
      </c>
      <c r="K78" s="95">
        <f>K76/K77</f>
        <v>1</v>
      </c>
      <c r="L78" s="95">
        <f>L76/L77</f>
        <v>1</v>
      </c>
      <c r="M78" s="95">
        <f>M76/M77</f>
        <v>1</v>
      </c>
      <c r="N78" s="97">
        <f>N77/N76</f>
        <v>0.96153846153846156</v>
      </c>
      <c r="O78" s="97">
        <f>O77/O76</f>
        <v>1</v>
      </c>
      <c r="P78" s="97">
        <f>P77/P76</f>
        <v>1</v>
      </c>
    </row>
    <row r="79" spans="1:19" x14ac:dyDescent="0.2">
      <c r="A79" s="93"/>
      <c r="B79" s="156"/>
      <c r="C79" s="157"/>
      <c r="D79" s="39" t="s">
        <v>51</v>
      </c>
      <c r="E79" s="42">
        <v>0</v>
      </c>
      <c r="F79" s="42">
        <v>0</v>
      </c>
      <c r="G79" s="42">
        <f>[1]Mar2015_Trble!E11</f>
        <v>4.43</v>
      </c>
      <c r="H79" s="38">
        <f>[1]Apr2015_Trble!E6</f>
        <v>28.159999999999997</v>
      </c>
      <c r="I79" s="40">
        <v>0</v>
      </c>
      <c r="J79" s="40">
        <v>0</v>
      </c>
      <c r="K79" s="41">
        <f>[1]July2015_Trble!E5</f>
        <v>1.3</v>
      </c>
      <c r="L79" s="90">
        <f>[1]Aug2015_Trble!E4</f>
        <v>3.65</v>
      </c>
      <c r="M79" s="42">
        <f>[1]Sept2015_Trble!E5</f>
        <v>7.8</v>
      </c>
      <c r="N79" s="39">
        <f>[1]Oct2015_Trble!E31</f>
        <v>121.28000000000002</v>
      </c>
      <c r="O79" s="91">
        <f>'[2]November Trouble'!$E$18</f>
        <v>52.599999999802094</v>
      </c>
      <c r="P79" s="91">
        <f>'[2]December Trouble'!$E$8</f>
        <v>15.583333333313931</v>
      </c>
    </row>
    <row r="80" spans="1:19" x14ac:dyDescent="0.2">
      <c r="A80" s="93"/>
      <c r="B80" s="158"/>
      <c r="C80" s="159"/>
      <c r="D80" s="56" t="s">
        <v>52</v>
      </c>
      <c r="E80" s="25">
        <v>0</v>
      </c>
      <c r="F80" s="25">
        <v>0</v>
      </c>
      <c r="G80" s="25">
        <f>G79/G76</f>
        <v>4.43</v>
      </c>
      <c r="H80" s="26">
        <f>H79/H76</f>
        <v>7.0399999999999991</v>
      </c>
      <c r="I80" s="26">
        <v>0</v>
      </c>
      <c r="J80" s="26">
        <v>0</v>
      </c>
      <c r="K80" s="25">
        <f t="shared" ref="K80:P80" si="20">K79/K76</f>
        <v>1.3</v>
      </c>
      <c r="L80" s="25">
        <f t="shared" si="20"/>
        <v>3.65</v>
      </c>
      <c r="M80" s="25">
        <f t="shared" si="20"/>
        <v>3.9</v>
      </c>
      <c r="N80" s="27">
        <f t="shared" si="20"/>
        <v>4.6646153846153853</v>
      </c>
      <c r="O80" s="27">
        <f t="shared" si="20"/>
        <v>5.8444444444224546</v>
      </c>
      <c r="P80" s="27">
        <f t="shared" si="20"/>
        <v>3.1166666666627862</v>
      </c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3"/>
      <c r="B82" s="160" t="s">
        <v>53</v>
      </c>
      <c r="C82" s="161"/>
      <c r="D82" s="161"/>
      <c r="E82" s="161"/>
      <c r="F82" s="161"/>
      <c r="G82" s="161"/>
      <c r="H82" s="162"/>
      <c r="I82" s="141" t="s">
        <v>14</v>
      </c>
      <c r="J82" s="142"/>
      <c r="K82" s="143" t="s">
        <v>15</v>
      </c>
      <c r="L82" s="144"/>
      <c r="M82" s="141" t="s">
        <v>16</v>
      </c>
      <c r="N82" s="142"/>
      <c r="O82" s="143" t="s">
        <v>17</v>
      </c>
      <c r="P82" s="145"/>
    </row>
    <row r="83" spans="1:16" x14ac:dyDescent="0.2">
      <c r="A83" s="1"/>
      <c r="B83" s="146" t="s">
        <v>54</v>
      </c>
      <c r="C83" s="147"/>
      <c r="D83" s="147"/>
      <c r="E83" s="135" t="s">
        <v>55</v>
      </c>
      <c r="F83" s="135"/>
      <c r="G83" s="135"/>
      <c r="H83" s="135"/>
      <c r="I83" s="136"/>
      <c r="J83" s="137"/>
      <c r="K83" s="138"/>
      <c r="L83" s="139"/>
      <c r="M83" s="136"/>
      <c r="N83" s="137"/>
      <c r="O83" s="138"/>
      <c r="P83" s="140"/>
    </row>
    <row r="84" spans="1:16" x14ac:dyDescent="0.2">
      <c r="A84" s="1"/>
      <c r="B84" s="147"/>
      <c r="C84" s="147"/>
      <c r="D84" s="147"/>
      <c r="E84" s="135" t="s">
        <v>56</v>
      </c>
      <c r="F84" s="135"/>
      <c r="G84" s="135"/>
      <c r="H84" s="135"/>
      <c r="I84" s="136"/>
      <c r="J84" s="137"/>
      <c r="K84" s="138"/>
      <c r="L84" s="139"/>
      <c r="M84" s="136"/>
      <c r="N84" s="137"/>
      <c r="O84" s="138"/>
      <c r="P84" s="140"/>
    </row>
    <row r="85" spans="1:16" x14ac:dyDescent="0.2">
      <c r="A85" s="1"/>
      <c r="B85" s="147"/>
      <c r="C85" s="147"/>
      <c r="D85" s="147"/>
      <c r="E85" s="135" t="s">
        <v>57</v>
      </c>
      <c r="F85" s="135"/>
      <c r="G85" s="135"/>
      <c r="H85" s="135"/>
      <c r="I85" s="136"/>
      <c r="J85" s="137"/>
      <c r="K85" s="138"/>
      <c r="L85" s="139"/>
      <c r="M85" s="136"/>
      <c r="N85" s="137"/>
      <c r="O85" s="138"/>
      <c r="P85" s="140"/>
    </row>
    <row r="86" spans="1:16" x14ac:dyDescent="0.2">
      <c r="A86" s="1"/>
      <c r="B86" s="71"/>
      <c r="C86" s="71"/>
      <c r="D86" s="71"/>
      <c r="E86" s="72"/>
      <c r="F86" s="71"/>
      <c r="G86" s="71"/>
      <c r="H86" s="72"/>
      <c r="I86" s="72"/>
      <c r="J86" s="72"/>
      <c r="K86" s="72"/>
      <c r="L86" s="72"/>
      <c r="M86" s="72"/>
      <c r="N86" s="72"/>
      <c r="O86" s="72"/>
      <c r="P86" s="7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1"/>
      <c r="B88" s="1"/>
      <c r="C88" s="130" t="s">
        <v>68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</row>
    <row r="89" spans="1:16" x14ac:dyDescent="0.2">
      <c r="A89" s="1"/>
      <c r="B89" s="1"/>
      <c r="C89" s="73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</row>
    <row r="91" spans="1:16" ht="13.5" thickBot="1" x14ac:dyDescent="0.25">
      <c r="A91" s="6"/>
      <c r="B91" s="6"/>
      <c r="C91" s="6" t="s">
        <v>59</v>
      </c>
      <c r="D91" s="75" t="s">
        <v>60</v>
      </c>
      <c r="E91" s="6"/>
      <c r="F91" s="6"/>
      <c r="G91" s="6" t="s">
        <v>61</v>
      </c>
      <c r="H91" s="132" t="s">
        <v>62</v>
      </c>
      <c r="I91" s="132"/>
      <c r="J91" s="132"/>
      <c r="K91" s="6"/>
      <c r="L91" s="6" t="s">
        <v>63</v>
      </c>
      <c r="M91" s="133" t="s">
        <v>64</v>
      </c>
      <c r="N91" s="132"/>
      <c r="O91" s="132"/>
      <c r="P91" s="6"/>
    </row>
    <row r="92" spans="1:16" x14ac:dyDescent="0.2">
      <c r="A92" s="1"/>
      <c r="B92" s="1" t="s">
        <v>65</v>
      </c>
      <c r="C92" s="1"/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 t="s">
        <v>66</v>
      </c>
      <c r="C93" s="1"/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 t="s">
        <v>67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79.5" customHeight="1" x14ac:dyDescent="0.2">
      <c r="A95" s="1"/>
      <c r="B95" s="1"/>
      <c r="C95" s="170" t="s">
        <v>0</v>
      </c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</row>
    <row r="96" spans="1:16" x14ac:dyDescent="0.2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8" ht="13.5" thickBot="1" x14ac:dyDescent="0.25">
      <c r="A97" s="3"/>
      <c r="B97" s="3" t="s">
        <v>1</v>
      </c>
      <c r="C97" s="3"/>
      <c r="D97" s="172" t="s">
        <v>2</v>
      </c>
      <c r="E97" s="172"/>
      <c r="F97" s="3"/>
      <c r="G97" s="3"/>
      <c r="H97" s="3"/>
      <c r="I97" s="4" t="s">
        <v>3</v>
      </c>
      <c r="J97" s="5" t="s">
        <v>4</v>
      </c>
      <c r="K97" s="3"/>
      <c r="L97" s="3"/>
      <c r="M97" s="3" t="s">
        <v>5</v>
      </c>
      <c r="N97" s="6"/>
      <c r="O97" s="5">
        <v>2015</v>
      </c>
      <c r="P97" s="3"/>
    </row>
    <row r="98" spans="1:18" x14ac:dyDescent="0.2">
      <c r="A98" s="1"/>
      <c r="B98" s="3"/>
      <c r="C98" s="1"/>
      <c r="D98" s="1"/>
      <c r="E98" s="1"/>
      <c r="F98" s="1"/>
      <c r="G98" s="1"/>
      <c r="H98" s="1"/>
      <c r="I98" s="3"/>
      <c r="J98" s="3"/>
      <c r="K98" s="3"/>
      <c r="L98" s="3"/>
      <c r="M98" s="3"/>
      <c r="N98" s="3"/>
      <c r="O98" s="1"/>
      <c r="P98" s="1"/>
    </row>
    <row r="99" spans="1:18" ht="13.5" thickBot="1" x14ac:dyDescent="0.25">
      <c r="A99" s="3"/>
      <c r="B99" s="3" t="s">
        <v>6</v>
      </c>
      <c r="C99" s="3"/>
      <c r="D99" s="7"/>
      <c r="E99" s="7"/>
      <c r="F99" s="3"/>
      <c r="G99" s="3"/>
      <c r="H99" s="3"/>
      <c r="I99" s="4" t="s">
        <v>7</v>
      </c>
      <c r="J99" s="6"/>
      <c r="K99" s="3"/>
      <c r="L99" s="8" t="s">
        <v>70</v>
      </c>
      <c r="M99" s="8"/>
      <c r="N99" s="8"/>
      <c r="O99" s="5"/>
      <c r="P99" s="3"/>
    </row>
    <row r="100" spans="1:18" ht="12.75" customHeight="1" x14ac:dyDescent="0.2">
      <c r="A100" s="1"/>
      <c r="B100" s="3"/>
      <c r="C100" s="3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8" ht="12.75" customHeight="1" x14ac:dyDescent="0.2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1"/>
      <c r="L101" s="1"/>
      <c r="M101" s="1"/>
      <c r="N101" s="1"/>
    </row>
    <row r="102" spans="1:18" ht="12.75" customHeight="1" x14ac:dyDescent="0.2">
      <c r="A102" s="1"/>
      <c r="B102" s="173" t="s">
        <v>9</v>
      </c>
      <c r="C102" s="174"/>
      <c r="D102" s="155"/>
      <c r="E102" s="177" t="s">
        <v>10</v>
      </c>
      <c r="F102" s="178"/>
      <c r="G102" s="178"/>
      <c r="H102" s="181" t="s">
        <v>11</v>
      </c>
      <c r="I102" s="182"/>
      <c r="J102" s="183"/>
      <c r="K102" s="187" t="s">
        <v>12</v>
      </c>
      <c r="L102" s="178"/>
      <c r="M102" s="178"/>
      <c r="N102" s="181" t="s">
        <v>13</v>
      </c>
      <c r="O102" s="182"/>
      <c r="P102" s="183"/>
    </row>
    <row r="103" spans="1:18" ht="12.75" customHeight="1" x14ac:dyDescent="0.2">
      <c r="A103" s="1"/>
      <c r="B103" s="156"/>
      <c r="C103" s="175"/>
      <c r="D103" s="157"/>
      <c r="E103" s="179"/>
      <c r="F103" s="180"/>
      <c r="G103" s="180"/>
      <c r="H103" s="184"/>
      <c r="I103" s="185"/>
      <c r="J103" s="186"/>
      <c r="K103" s="180"/>
      <c r="L103" s="180"/>
      <c r="M103" s="180"/>
      <c r="N103" s="184"/>
      <c r="O103" s="185"/>
      <c r="P103" s="186"/>
    </row>
    <row r="104" spans="1:18" ht="12.75" customHeight="1" x14ac:dyDescent="0.2">
      <c r="A104" s="1"/>
      <c r="B104" s="156"/>
      <c r="C104" s="175"/>
      <c r="D104" s="157"/>
      <c r="E104" s="166" t="s">
        <v>14</v>
      </c>
      <c r="F104" s="167"/>
      <c r="G104" s="188"/>
      <c r="H104" s="163" t="s">
        <v>15</v>
      </c>
      <c r="I104" s="164"/>
      <c r="J104" s="165"/>
      <c r="K104" s="166" t="s">
        <v>16</v>
      </c>
      <c r="L104" s="167"/>
      <c r="M104" s="167"/>
      <c r="N104" s="163" t="s">
        <v>17</v>
      </c>
      <c r="O104" s="164"/>
      <c r="P104" s="165"/>
    </row>
    <row r="105" spans="1:18" x14ac:dyDescent="0.2">
      <c r="A105" s="9"/>
      <c r="B105" s="158"/>
      <c r="C105" s="176"/>
      <c r="D105" s="159"/>
      <c r="E105" s="10" t="s">
        <v>18</v>
      </c>
      <c r="F105" s="10" t="s">
        <v>19</v>
      </c>
      <c r="G105" s="11" t="s">
        <v>20</v>
      </c>
      <c r="H105" s="12" t="s">
        <v>21</v>
      </c>
      <c r="I105" s="13" t="s">
        <v>22</v>
      </c>
      <c r="J105" s="14" t="s">
        <v>23</v>
      </c>
      <c r="K105" s="11" t="s">
        <v>24</v>
      </c>
      <c r="L105" s="10" t="s">
        <v>25</v>
      </c>
      <c r="M105" s="11" t="s">
        <v>26</v>
      </c>
      <c r="N105" s="12" t="s">
        <v>27</v>
      </c>
      <c r="O105" s="13" t="s">
        <v>28</v>
      </c>
      <c r="P105" s="16" t="s">
        <v>29</v>
      </c>
    </row>
    <row r="106" spans="1:18" x14ac:dyDescent="0.2">
      <c r="A106" s="1"/>
      <c r="B106" s="168" t="s">
        <v>30</v>
      </c>
      <c r="C106" s="155"/>
      <c r="D106" s="17" t="s">
        <v>31</v>
      </c>
      <c r="E106" s="18">
        <f>[1]Jan2015_InstlSum!AQ25</f>
        <v>12.921597222222221</v>
      </c>
      <c r="F106" s="80">
        <f>[1]Feb2015_InstlSum!AQ18</f>
        <v>12.941736111109332</v>
      </c>
      <c r="G106" s="22">
        <f>[1]Mar2015_InstlSum!AQ25</f>
        <v>33.459722222222226</v>
      </c>
      <c r="H106" s="19">
        <f>[1]Apr2015_InstlSum!AQ21</f>
        <v>21.47233796296296</v>
      </c>
      <c r="I106" s="19">
        <f>[1]May2015_InstlSum!AQ19</f>
        <v>23.663287037037037</v>
      </c>
      <c r="J106" s="23">
        <f>[1]June2015_InstlSum!AQ30</f>
        <v>29.634687499995959</v>
      </c>
      <c r="K106" s="82">
        <f>[1]July2015_InstlSum!AQ16</f>
        <v>9.282106481472324</v>
      </c>
      <c r="L106" s="98">
        <f>[1]Aug2015_InstlSum!AQ27</f>
        <v>11.883495370370369</v>
      </c>
      <c r="M106" s="99">
        <f>[1]Sept2015_InstlSum!AQ22</f>
        <v>34.392488425925926</v>
      </c>
      <c r="N106" s="19">
        <v>7.8569907407407404</v>
      </c>
      <c r="O106" s="19">
        <v>30.675392156877724</v>
      </c>
      <c r="P106" s="20">
        <v>20.30836601304712</v>
      </c>
      <c r="R106" s="2" t="s">
        <v>68</v>
      </c>
    </row>
    <row r="107" spans="1:18" ht="12.75" customHeight="1" x14ac:dyDescent="0.2">
      <c r="A107" s="1"/>
      <c r="B107" s="156"/>
      <c r="C107" s="157"/>
      <c r="D107" s="21" t="s">
        <v>32</v>
      </c>
      <c r="E107" s="22">
        <f>[1]Jan2015_InstlSum!AR25</f>
        <v>6</v>
      </c>
      <c r="F107" s="80">
        <f>[1]Feb2015_InstlSum!AR18</f>
        <v>6</v>
      </c>
      <c r="G107" s="22">
        <f>[1]Mar2015_InstlSum!AR25</f>
        <v>13</v>
      </c>
      <c r="H107" s="19">
        <f>[1]Apr2015_InstlSum!AR21</f>
        <v>10</v>
      </c>
      <c r="I107" s="19">
        <f>[1]May2015_InstlSum!AR19</f>
        <v>8</v>
      </c>
      <c r="J107" s="23">
        <f>[1]June2015_InstlSum!AR30</f>
        <v>12</v>
      </c>
      <c r="K107" s="82">
        <f>[1]July2015_InstlSum!AR16</f>
        <v>4</v>
      </c>
      <c r="L107" s="98">
        <f>[1]Aug2015_InstlSum!AR27</f>
        <v>6</v>
      </c>
      <c r="M107" s="99">
        <f>[1]Sept2015_InstlSum!AR22</f>
        <v>11</v>
      </c>
      <c r="N107" s="19">
        <v>5</v>
      </c>
      <c r="O107" s="19">
        <v>13</v>
      </c>
      <c r="P107" s="20">
        <v>7</v>
      </c>
    </row>
    <row r="108" spans="1:18" x14ac:dyDescent="0.2">
      <c r="A108" s="1"/>
      <c r="B108" s="158"/>
      <c r="C108" s="159"/>
      <c r="D108" s="17" t="s">
        <v>33</v>
      </c>
      <c r="E108" s="18">
        <f t="shared" ref="E108:J108" si="21">E106/E107</f>
        <v>2.1535995370370369</v>
      </c>
      <c r="F108" s="18">
        <f t="shared" si="21"/>
        <v>2.1569560185182222</v>
      </c>
      <c r="G108" s="18">
        <f t="shared" si="21"/>
        <v>2.5738247863247867</v>
      </c>
      <c r="H108" s="19">
        <f t="shared" si="21"/>
        <v>2.147233796296296</v>
      </c>
      <c r="I108" s="19">
        <f t="shared" si="21"/>
        <v>2.9579108796296296</v>
      </c>
      <c r="J108" s="19">
        <f t="shared" si="21"/>
        <v>2.4695572916663298</v>
      </c>
      <c r="K108" s="18">
        <f>K106/K107</f>
        <v>2.320526620368081</v>
      </c>
      <c r="L108" s="18">
        <f>L106/L107</f>
        <v>1.9805825617283948</v>
      </c>
      <c r="M108" s="18">
        <f>M106/M107</f>
        <v>3.1265898569023567</v>
      </c>
      <c r="N108" s="19">
        <v>1.571398148148148</v>
      </c>
      <c r="O108" s="19">
        <v>2.3596455505290557</v>
      </c>
      <c r="P108" s="19">
        <v>2.9011951447210174</v>
      </c>
    </row>
    <row r="109" spans="1:18" x14ac:dyDescent="0.2">
      <c r="A109" s="1"/>
      <c r="B109" s="168" t="s">
        <v>34</v>
      </c>
      <c r="C109" s="155"/>
      <c r="D109" s="28" t="s">
        <v>35</v>
      </c>
      <c r="E109" s="29">
        <f t="shared" ref="E109:J109" si="22">E107</f>
        <v>6</v>
      </c>
      <c r="F109" s="84">
        <f t="shared" si="22"/>
        <v>6</v>
      </c>
      <c r="G109" s="29">
        <f t="shared" si="22"/>
        <v>13</v>
      </c>
      <c r="H109" s="30">
        <f t="shared" si="22"/>
        <v>10</v>
      </c>
      <c r="I109" s="30">
        <f t="shared" si="22"/>
        <v>8</v>
      </c>
      <c r="J109" s="30">
        <f t="shared" si="22"/>
        <v>12</v>
      </c>
      <c r="K109" s="18">
        <f>K107</f>
        <v>4</v>
      </c>
      <c r="L109" s="18">
        <f>L107</f>
        <v>6</v>
      </c>
      <c r="M109" s="18">
        <f>M107</f>
        <v>11</v>
      </c>
      <c r="N109" s="30">
        <v>5</v>
      </c>
      <c r="O109" s="30">
        <v>13</v>
      </c>
      <c r="P109" s="30">
        <v>7</v>
      </c>
    </row>
    <row r="110" spans="1:18" x14ac:dyDescent="0.2">
      <c r="A110" s="1"/>
      <c r="B110" s="156"/>
      <c r="C110" s="157"/>
      <c r="D110" s="32" t="s">
        <v>36</v>
      </c>
      <c r="E110" s="22">
        <f>[1]Jan2015_InstlSum!AU25</f>
        <v>6</v>
      </c>
      <c r="F110" s="80">
        <f>[1]Feb2015_InstlSum!AU18</f>
        <v>6</v>
      </c>
      <c r="G110" s="22">
        <f>[1]Mar2015_InstlSum!AU25</f>
        <v>13</v>
      </c>
      <c r="H110" s="19">
        <f>[1]Apr2015_InstlSum!AU21</f>
        <v>10</v>
      </c>
      <c r="I110" s="19">
        <f>[1]May2015_InstlSum!AU19</f>
        <v>8</v>
      </c>
      <c r="J110" s="23">
        <f>[1]June2015_InstlSum!AU30</f>
        <v>12</v>
      </c>
      <c r="K110" s="18">
        <f>[1]July2015_InstlSum!AU16</f>
        <v>4</v>
      </c>
      <c r="L110" s="98">
        <f>[1]Aug2015_InstlSum!AU27</f>
        <v>6</v>
      </c>
      <c r="M110" s="99">
        <f>[1]Sept2015_InstlSum!AU22</f>
        <v>11</v>
      </c>
      <c r="N110" s="19">
        <v>5</v>
      </c>
      <c r="O110" s="19">
        <v>13</v>
      </c>
      <c r="P110" s="20">
        <v>7</v>
      </c>
    </row>
    <row r="111" spans="1:18" ht="12.75" customHeight="1" x14ac:dyDescent="0.2">
      <c r="A111" s="1"/>
      <c r="B111" s="156"/>
      <c r="C111" s="157"/>
      <c r="D111" s="32" t="s">
        <v>37</v>
      </c>
      <c r="E111" s="25">
        <f>[1]Jan2015_InstlSum!AT25</f>
        <v>0</v>
      </c>
      <c r="F111" s="86">
        <f>[1]Feb2015_InstlSum!AT18</f>
        <v>0</v>
      </c>
      <c r="G111" s="25">
        <f>[1]Mar2015_InstlSum!AT25</f>
        <v>0</v>
      </c>
      <c r="H111" s="23">
        <f t="shared" ref="H111:J111" si="23">H109-H110</f>
        <v>0</v>
      </c>
      <c r="I111" s="23">
        <f t="shared" si="23"/>
        <v>0</v>
      </c>
      <c r="J111" s="23">
        <f t="shared" si="23"/>
        <v>0</v>
      </c>
      <c r="K111" s="18">
        <f>K109-K110</f>
        <v>0</v>
      </c>
      <c r="L111" s="18">
        <f>L109-L110</f>
        <v>0</v>
      </c>
      <c r="M111" s="18">
        <f>M109-M110</f>
        <v>0</v>
      </c>
      <c r="N111" s="23">
        <v>0</v>
      </c>
      <c r="O111" s="23">
        <v>0</v>
      </c>
      <c r="P111" s="23">
        <v>0</v>
      </c>
    </row>
    <row r="112" spans="1:18" x14ac:dyDescent="0.2">
      <c r="A112" s="1"/>
      <c r="B112" s="158"/>
      <c r="C112" s="159"/>
      <c r="D112" s="17" t="s">
        <v>38</v>
      </c>
      <c r="E112" s="33">
        <f t="shared" ref="E112:G112" si="24">E109/E110</f>
        <v>1</v>
      </c>
      <c r="F112" s="33">
        <f t="shared" si="24"/>
        <v>1</v>
      </c>
      <c r="G112" s="33">
        <f t="shared" si="24"/>
        <v>1</v>
      </c>
      <c r="H112" s="34">
        <f>H110/H109</f>
        <v>1</v>
      </c>
      <c r="I112" s="34">
        <f t="shared" ref="I112" si="25">I110/I109</f>
        <v>1</v>
      </c>
      <c r="J112" s="34">
        <f>J110/J109</f>
        <v>1</v>
      </c>
      <c r="K112" s="33">
        <f>K110/K109</f>
        <v>1</v>
      </c>
      <c r="L112" s="33">
        <f>L110/L109</f>
        <v>1</v>
      </c>
      <c r="M112" s="33">
        <f>M110/M109</f>
        <v>1</v>
      </c>
      <c r="N112" s="34">
        <v>1</v>
      </c>
      <c r="O112" s="34">
        <v>1</v>
      </c>
      <c r="P112" s="34">
        <v>1</v>
      </c>
    </row>
    <row r="113" spans="1:20" x14ac:dyDescent="0.2">
      <c r="A113" s="1"/>
      <c r="B113" s="169" t="s">
        <v>39</v>
      </c>
      <c r="C113" s="139"/>
      <c r="D113" s="21"/>
      <c r="E113" s="36"/>
      <c r="F113" s="37"/>
      <c r="G113" s="36"/>
      <c r="H113" s="38"/>
      <c r="I113" s="39"/>
      <c r="J113" s="40"/>
      <c r="K113" s="41"/>
      <c r="L113" s="90"/>
      <c r="M113" s="42"/>
      <c r="N113" s="38"/>
      <c r="O113" s="39"/>
      <c r="P113" s="43"/>
    </row>
    <row r="114" spans="1:20" ht="12.75" customHeight="1" x14ac:dyDescent="0.2">
      <c r="A114" s="1"/>
      <c r="B114" s="148" t="s">
        <v>40</v>
      </c>
      <c r="C114" s="151" t="s">
        <v>41</v>
      </c>
      <c r="D114" s="28" t="s">
        <v>42</v>
      </c>
      <c r="E114" s="44"/>
      <c r="F114" s="45"/>
      <c r="G114" s="44"/>
      <c r="H114" s="46"/>
      <c r="I114" s="47"/>
      <c r="J114" s="48"/>
      <c r="K114" s="49"/>
      <c r="L114" s="100"/>
      <c r="M114" s="50"/>
      <c r="N114" s="46"/>
      <c r="O114" s="47"/>
      <c r="P114" s="51"/>
    </row>
    <row r="115" spans="1:20" x14ac:dyDescent="0.2">
      <c r="A115" s="1"/>
      <c r="B115" s="149"/>
      <c r="C115" s="152"/>
      <c r="D115" s="21" t="s">
        <v>43</v>
      </c>
      <c r="E115" s="36"/>
      <c r="F115" s="37"/>
      <c r="G115" s="36"/>
      <c r="H115" s="38"/>
      <c r="I115" s="19"/>
      <c r="J115" s="40"/>
      <c r="K115" s="41"/>
      <c r="L115" s="90"/>
      <c r="M115" s="42"/>
      <c r="N115" s="38"/>
      <c r="O115" s="39"/>
      <c r="P115" s="43"/>
    </row>
    <row r="116" spans="1:20" x14ac:dyDescent="0.2">
      <c r="A116" s="1"/>
      <c r="B116" s="149"/>
      <c r="C116" s="153"/>
      <c r="D116" s="17" t="s">
        <v>44</v>
      </c>
      <c r="E116" s="53"/>
      <c r="F116" s="54"/>
      <c r="G116" s="53"/>
      <c r="H116" s="55"/>
      <c r="I116" s="56"/>
      <c r="J116" s="57"/>
      <c r="K116" s="101"/>
      <c r="L116" s="102"/>
      <c r="M116" s="103"/>
      <c r="N116" s="55"/>
      <c r="O116" s="56"/>
      <c r="P116" s="59"/>
    </row>
    <row r="117" spans="1:20" ht="12.75" customHeight="1" x14ac:dyDescent="0.2">
      <c r="A117" s="1"/>
      <c r="B117" s="149"/>
      <c r="C117" s="151" t="s">
        <v>45</v>
      </c>
      <c r="D117" s="28" t="s">
        <v>42</v>
      </c>
      <c r="E117" s="44">
        <v>1470</v>
      </c>
      <c r="F117" s="45">
        <v>1468</v>
      </c>
      <c r="G117" s="44">
        <v>1481</v>
      </c>
      <c r="H117" s="46">
        <v>1500</v>
      </c>
      <c r="I117" s="47">
        <v>1558</v>
      </c>
      <c r="J117" s="48">
        <v>1583</v>
      </c>
      <c r="K117" s="49">
        <v>1596</v>
      </c>
      <c r="L117" s="100">
        <v>1633</v>
      </c>
      <c r="M117" s="50">
        <v>1618</v>
      </c>
      <c r="N117" s="46">
        <v>1550</v>
      </c>
      <c r="O117" s="47">
        <v>1517</v>
      </c>
      <c r="P117" s="51">
        <v>1509</v>
      </c>
    </row>
    <row r="118" spans="1:20" x14ac:dyDescent="0.2">
      <c r="A118" s="1"/>
      <c r="B118" s="149"/>
      <c r="C118" s="152"/>
      <c r="D118" s="21" t="s">
        <v>43</v>
      </c>
      <c r="E118" s="36">
        <f>[1]Jan2015_Trble!B13</f>
        <v>6</v>
      </c>
      <c r="F118" s="37">
        <f>[1]Feb2015_Trble!B4</f>
        <v>1</v>
      </c>
      <c r="G118" s="36">
        <f>[1]Mar2015_Trble!B15</f>
        <v>1</v>
      </c>
      <c r="H118" s="38">
        <f>[1]Apr2015_Trble!B41</f>
        <v>27</v>
      </c>
      <c r="I118" s="39">
        <f>[1]May2015_Trble!B9</f>
        <v>7</v>
      </c>
      <c r="J118" s="40">
        <f>[1]June2015_Trble!B5</f>
        <v>3</v>
      </c>
      <c r="K118" s="41">
        <f>[1]July2015_Trble!B17</f>
        <v>5</v>
      </c>
      <c r="L118" s="90">
        <f>[1]Aug2015_Trble!B12</f>
        <v>4</v>
      </c>
      <c r="M118" s="42">
        <f>[1]Sept2015_Trble!B13</f>
        <v>4</v>
      </c>
      <c r="N118" s="38">
        <f>[1]Oct2015_Trble!B39</f>
        <v>5</v>
      </c>
      <c r="O118" s="104">
        <f>'[2]November Trouble'!$B$34</f>
        <v>12</v>
      </c>
      <c r="P118" s="91">
        <f>'[2]December Trouble'!$B$25</f>
        <v>14</v>
      </c>
      <c r="S118" s="96"/>
    </row>
    <row r="119" spans="1:20" x14ac:dyDescent="0.2">
      <c r="A119" s="1"/>
      <c r="B119" s="149"/>
      <c r="C119" s="153"/>
      <c r="D119" s="17" t="s">
        <v>44</v>
      </c>
      <c r="E119" s="33">
        <f>E118/E117</f>
        <v>4.0816326530612249E-3</v>
      </c>
      <c r="F119" s="60">
        <f t="shared" ref="F119:P119" si="26">F118/F117</f>
        <v>6.8119891008174384E-4</v>
      </c>
      <c r="G119" s="60">
        <f t="shared" si="26"/>
        <v>6.7521944632005406E-4</v>
      </c>
      <c r="H119" s="34">
        <f t="shared" si="26"/>
        <v>1.7999999999999999E-2</v>
      </c>
      <c r="I119" s="34">
        <f t="shared" si="26"/>
        <v>4.4929396662387678E-3</v>
      </c>
      <c r="J119" s="34">
        <f t="shared" si="26"/>
        <v>1.8951358180669614E-3</v>
      </c>
      <c r="K119" s="33">
        <f t="shared" si="26"/>
        <v>3.1328320802005011E-3</v>
      </c>
      <c r="L119" s="33">
        <f t="shared" si="26"/>
        <v>2.449479485609308E-3</v>
      </c>
      <c r="M119" s="33">
        <f t="shared" si="26"/>
        <v>2.472187886279357E-3</v>
      </c>
      <c r="N119" s="34">
        <f t="shared" si="26"/>
        <v>3.2258064516129032E-3</v>
      </c>
      <c r="O119" s="34">
        <f t="shared" si="26"/>
        <v>7.9103493737640081E-3</v>
      </c>
      <c r="P119" s="34">
        <f t="shared" si="26"/>
        <v>9.2776673293571907E-3</v>
      </c>
    </row>
    <row r="120" spans="1:20" ht="25.5" customHeight="1" x14ac:dyDescent="0.2">
      <c r="A120" s="1"/>
      <c r="B120" s="149"/>
      <c r="C120" s="151" t="s">
        <v>46</v>
      </c>
      <c r="D120" s="28" t="s">
        <v>42</v>
      </c>
      <c r="E120" s="44"/>
      <c r="F120" s="45"/>
      <c r="G120" s="44"/>
      <c r="H120" s="46"/>
      <c r="I120" s="47"/>
      <c r="J120" s="48"/>
      <c r="K120" s="49"/>
      <c r="L120" s="100"/>
      <c r="M120" s="22"/>
      <c r="N120" s="19"/>
      <c r="O120" s="23"/>
      <c r="P120" s="24"/>
    </row>
    <row r="121" spans="1:20" x14ac:dyDescent="0.2">
      <c r="A121" s="1"/>
      <c r="B121" s="149"/>
      <c r="C121" s="152"/>
      <c r="D121" s="21" t="s">
        <v>43</v>
      </c>
      <c r="E121" s="36"/>
      <c r="F121" s="37"/>
      <c r="G121" s="36"/>
      <c r="H121" s="38"/>
      <c r="I121" s="39"/>
      <c r="J121" s="40"/>
      <c r="K121" s="41"/>
      <c r="L121" s="90"/>
      <c r="M121" s="42"/>
      <c r="N121" s="38"/>
      <c r="O121" s="40"/>
      <c r="P121" s="43"/>
      <c r="T121" s="105"/>
    </row>
    <row r="122" spans="1:20" x14ac:dyDescent="0.2">
      <c r="A122" s="1"/>
      <c r="B122" s="150"/>
      <c r="C122" s="153"/>
      <c r="D122" s="17" t="s">
        <v>44</v>
      </c>
      <c r="E122" s="53"/>
      <c r="F122" s="54"/>
      <c r="G122" s="53"/>
      <c r="H122" s="55"/>
      <c r="I122" s="56"/>
      <c r="J122" s="39"/>
      <c r="K122" s="101"/>
      <c r="L122" s="102"/>
      <c r="M122" s="103"/>
      <c r="N122" s="55"/>
      <c r="O122" s="57"/>
      <c r="P122" s="59"/>
    </row>
    <row r="123" spans="1:20" x14ac:dyDescent="0.2">
      <c r="A123" s="1"/>
      <c r="B123" s="154" t="s">
        <v>47</v>
      </c>
      <c r="C123" s="155"/>
      <c r="D123" s="61" t="s">
        <v>48</v>
      </c>
      <c r="E123" s="44">
        <f>[1]Jan2015_Trble!C13</f>
        <v>3</v>
      </c>
      <c r="F123" s="45">
        <f>[1]Feb2015_Trble!C4</f>
        <v>1</v>
      </c>
      <c r="G123" s="44">
        <f>[1]Mar2015_Trble!C15</f>
        <v>1</v>
      </c>
      <c r="H123" s="38">
        <f>[1]Apr2015_Trble!C41</f>
        <v>25</v>
      </c>
      <c r="I123" s="39">
        <f>[1]May2015_Trble!C9</f>
        <v>7</v>
      </c>
      <c r="J123" s="40">
        <f>[1]June2015_Trble!C5</f>
        <v>3</v>
      </c>
      <c r="K123" s="41">
        <f>[1]July2015_Trble!C17</f>
        <v>3</v>
      </c>
      <c r="L123" s="90">
        <f>[1]Aug2015_Trble!C12</f>
        <v>3</v>
      </c>
      <c r="M123" s="42">
        <f>[1]Sept2015_Trble!C13</f>
        <v>3</v>
      </c>
      <c r="N123" s="38">
        <f>[1]Oct2015_Trble!C39</f>
        <v>3</v>
      </c>
      <c r="O123" s="104">
        <f>'[2]November Trouble'!$C$34</f>
        <v>4</v>
      </c>
      <c r="P123" s="91">
        <f>'[2]December Trouble'!$C$25</f>
        <v>9</v>
      </c>
    </row>
    <row r="124" spans="1:20" x14ac:dyDescent="0.2">
      <c r="A124" s="1"/>
      <c r="B124" s="156"/>
      <c r="C124" s="157"/>
      <c r="D124" s="21" t="s">
        <v>49</v>
      </c>
      <c r="E124" s="36">
        <f>[1]Jan2015_Trble!D13</f>
        <v>3</v>
      </c>
      <c r="F124" s="37">
        <f>[1]Feb2015_Trble!D4</f>
        <v>1</v>
      </c>
      <c r="G124" s="36">
        <f>[1]Mar2015_Trble!D15</f>
        <v>1</v>
      </c>
      <c r="H124" s="38">
        <f>[1]Apr2015_Trble!D41</f>
        <v>25</v>
      </c>
      <c r="I124" s="39">
        <f>[1]May2015_Trble!D9</f>
        <v>6</v>
      </c>
      <c r="J124" s="40">
        <f>[1]June2015_Trble!D5</f>
        <v>3</v>
      </c>
      <c r="K124" s="41">
        <f>[1]July2015_Trble!D17</f>
        <v>3</v>
      </c>
      <c r="L124" s="90">
        <f>[1]Aug2015_Trble!D12</f>
        <v>1</v>
      </c>
      <c r="M124" s="42">
        <f>[1]Sept2015_Trble!D13</f>
        <v>3</v>
      </c>
      <c r="N124" s="38">
        <f>[1]Oct2015_Trble!D39</f>
        <v>3</v>
      </c>
      <c r="O124" s="104">
        <f>'[2]November Trouble'!$D$34</f>
        <v>3</v>
      </c>
      <c r="P124" s="91">
        <f>'[2]December Trouble'!$D$25</f>
        <v>9</v>
      </c>
    </row>
    <row r="125" spans="1:20" x14ac:dyDescent="0.2">
      <c r="A125" s="1"/>
      <c r="B125" s="156"/>
      <c r="C125" s="157"/>
      <c r="D125" s="63" t="s">
        <v>50</v>
      </c>
      <c r="E125" s="95">
        <f>E124/E123</f>
        <v>1</v>
      </c>
      <c r="F125" s="106">
        <v>1</v>
      </c>
      <c r="G125" s="95">
        <f t="shared" ref="G125:P125" si="27">G124/G123</f>
        <v>1</v>
      </c>
      <c r="H125" s="96">
        <f t="shared" si="27"/>
        <v>1</v>
      </c>
      <c r="I125" s="96">
        <f t="shared" si="27"/>
        <v>0.8571428571428571</v>
      </c>
      <c r="J125" s="96">
        <f t="shared" si="27"/>
        <v>1</v>
      </c>
      <c r="K125" s="95">
        <f t="shared" si="27"/>
        <v>1</v>
      </c>
      <c r="L125" s="95">
        <f t="shared" si="27"/>
        <v>0.33333333333333331</v>
      </c>
      <c r="M125" s="95">
        <f t="shared" si="27"/>
        <v>1</v>
      </c>
      <c r="N125" s="96">
        <f t="shared" si="27"/>
        <v>1</v>
      </c>
      <c r="O125" s="96">
        <f t="shared" si="27"/>
        <v>0.75</v>
      </c>
      <c r="P125" s="96">
        <f t="shared" si="27"/>
        <v>1</v>
      </c>
    </row>
    <row r="126" spans="1:20" x14ac:dyDescent="0.2">
      <c r="A126" s="1"/>
      <c r="B126" s="156"/>
      <c r="C126" s="157"/>
      <c r="D126" s="21" t="s">
        <v>51</v>
      </c>
      <c r="E126" s="36">
        <f>[1]Jan2015_Trble!E13</f>
        <v>19.54</v>
      </c>
      <c r="F126" s="37">
        <f>[1]Feb2015_Trble!E4</f>
        <v>6.53</v>
      </c>
      <c r="G126" s="36">
        <f>[1]Mar2015_Trble!E15</f>
        <v>1.72</v>
      </c>
      <c r="H126" s="38">
        <f>[1]Apr2015_Trble!E41</f>
        <v>144.94</v>
      </c>
      <c r="I126" s="39">
        <f>[1]May2015_Trble!E9</f>
        <v>131.49</v>
      </c>
      <c r="J126" s="40">
        <f>[1]June2015_Trble!E5</f>
        <v>17.95</v>
      </c>
      <c r="K126" s="41">
        <f>[1]July2015_Trble!E17</f>
        <v>35.33</v>
      </c>
      <c r="L126" s="90">
        <f>[1]Aug2015_Trble!E12</f>
        <v>142.66999999999999</v>
      </c>
      <c r="M126" s="42">
        <f>[1]Sept2015_Trble!E13</f>
        <v>3.24</v>
      </c>
      <c r="N126" s="38">
        <f>[1]Oct2015_Trble!E39</f>
        <v>18.829999999999998</v>
      </c>
      <c r="O126" s="104">
        <f>'[2]November Trouble'!$G$34</f>
        <v>89.71666666661622</v>
      </c>
      <c r="P126" s="91">
        <f>'[2]December Trouble'!$E$25</f>
        <v>63.600000000034925</v>
      </c>
    </row>
    <row r="127" spans="1:20" ht="12.75" customHeight="1" x14ac:dyDescent="0.2">
      <c r="A127" s="1"/>
      <c r="B127" s="158"/>
      <c r="C127" s="159"/>
      <c r="D127" s="17" t="s">
        <v>52</v>
      </c>
      <c r="E127" s="67">
        <f>E126/E123</f>
        <v>6.5133333333333328</v>
      </c>
      <c r="F127" s="67">
        <f>F126/F123</f>
        <v>6.53</v>
      </c>
      <c r="G127" s="67">
        <f t="shared" ref="G127:P127" si="28">G126/G123</f>
        <v>1.72</v>
      </c>
      <c r="H127" s="26">
        <f t="shared" si="28"/>
        <v>5.7976000000000001</v>
      </c>
      <c r="I127" s="26">
        <f t="shared" si="28"/>
        <v>18.784285714285716</v>
      </c>
      <c r="J127" s="26">
        <f t="shared" si="28"/>
        <v>5.9833333333333334</v>
      </c>
      <c r="K127" s="25">
        <f t="shared" si="28"/>
        <v>11.776666666666666</v>
      </c>
      <c r="L127" s="25">
        <f t="shared" si="28"/>
        <v>47.556666666666665</v>
      </c>
      <c r="M127" s="25">
        <f t="shared" si="28"/>
        <v>1.08</v>
      </c>
      <c r="N127" s="26">
        <f t="shared" si="28"/>
        <v>6.2766666666666664</v>
      </c>
      <c r="O127" s="26">
        <f t="shared" si="28"/>
        <v>22.429166666654055</v>
      </c>
      <c r="P127" s="26">
        <f t="shared" si="28"/>
        <v>7.0666666666705469</v>
      </c>
    </row>
    <row r="128" spans="1:2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3"/>
      <c r="B129" s="160" t="s">
        <v>53</v>
      </c>
      <c r="C129" s="161"/>
      <c r="D129" s="161"/>
      <c r="E129" s="161"/>
      <c r="F129" s="161"/>
      <c r="G129" s="161"/>
      <c r="H129" s="162"/>
      <c r="I129" s="141" t="s">
        <v>14</v>
      </c>
      <c r="J129" s="142"/>
      <c r="K129" s="143" t="s">
        <v>15</v>
      </c>
      <c r="L129" s="144"/>
      <c r="M129" s="141" t="s">
        <v>16</v>
      </c>
      <c r="N129" s="142"/>
      <c r="O129" s="143" t="s">
        <v>17</v>
      </c>
      <c r="P129" s="145"/>
    </row>
    <row r="130" spans="1:16" x14ac:dyDescent="0.2">
      <c r="A130" s="1"/>
      <c r="B130" s="146" t="s">
        <v>54</v>
      </c>
      <c r="C130" s="147"/>
      <c r="D130" s="147"/>
      <c r="E130" s="135" t="s">
        <v>55</v>
      </c>
      <c r="F130" s="135"/>
      <c r="G130" s="135"/>
      <c r="H130" s="135"/>
      <c r="I130" s="136"/>
      <c r="J130" s="137"/>
      <c r="K130" s="138"/>
      <c r="L130" s="139"/>
      <c r="M130" s="136"/>
      <c r="N130" s="137"/>
      <c r="O130" s="138"/>
      <c r="P130" s="140"/>
    </row>
    <row r="131" spans="1:16" x14ac:dyDescent="0.2">
      <c r="A131" s="1"/>
      <c r="B131" s="147"/>
      <c r="C131" s="147"/>
      <c r="D131" s="147"/>
      <c r="E131" s="135" t="s">
        <v>56</v>
      </c>
      <c r="F131" s="135"/>
      <c r="G131" s="135"/>
      <c r="H131" s="135"/>
      <c r="I131" s="136"/>
      <c r="J131" s="137"/>
      <c r="K131" s="138"/>
      <c r="L131" s="139"/>
      <c r="M131" s="136"/>
      <c r="N131" s="137"/>
      <c r="O131" s="138"/>
      <c r="P131" s="140"/>
    </row>
    <row r="132" spans="1:16" x14ac:dyDescent="0.2">
      <c r="A132" s="1"/>
      <c r="B132" s="147"/>
      <c r="C132" s="147"/>
      <c r="D132" s="147"/>
      <c r="E132" s="135" t="s">
        <v>57</v>
      </c>
      <c r="F132" s="135"/>
      <c r="G132" s="135"/>
      <c r="H132" s="135"/>
      <c r="I132" s="136"/>
      <c r="J132" s="137"/>
      <c r="K132" s="138"/>
      <c r="L132" s="139"/>
      <c r="M132" s="136"/>
      <c r="N132" s="137"/>
      <c r="O132" s="138"/>
      <c r="P132" s="140"/>
    </row>
    <row r="133" spans="1:16" x14ac:dyDescent="0.2">
      <c r="A133" s="1"/>
      <c r="B133" s="71"/>
      <c r="C133" s="71"/>
      <c r="D133" s="71"/>
      <c r="E133" s="72"/>
      <c r="F133" s="71"/>
      <c r="G133" s="71"/>
      <c r="H133" s="72"/>
      <c r="I133" s="72"/>
      <c r="J133" s="72"/>
      <c r="K133" s="72"/>
      <c r="L133" s="72"/>
      <c r="M133" s="72"/>
      <c r="N133" s="72"/>
      <c r="O133" s="72"/>
      <c r="P133" s="71"/>
    </row>
    <row r="134" spans="1:16" x14ac:dyDescent="0.2">
      <c r="A134" s="1"/>
      <c r="B134" s="71"/>
      <c r="C134" s="71"/>
      <c r="D134" s="71"/>
      <c r="E134" s="72"/>
      <c r="F134" s="71"/>
      <c r="G134" s="71"/>
      <c r="H134" s="72"/>
      <c r="I134" s="72"/>
      <c r="J134" s="72"/>
      <c r="K134" s="72"/>
      <c r="L134" s="72"/>
      <c r="M134" s="72"/>
      <c r="N134" s="72"/>
      <c r="O134" s="72"/>
      <c r="P134" s="7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30" t="s">
        <v>58</v>
      </c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1:16" x14ac:dyDescent="0.2">
      <c r="A137" s="1"/>
      <c r="B137" s="1"/>
      <c r="C137" s="73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3"/>
      <c r="K138" s="1"/>
      <c r="L138" s="1"/>
      <c r="M138" s="1"/>
      <c r="N138" s="1"/>
      <c r="O138" s="1"/>
      <c r="P138" s="1"/>
    </row>
    <row r="139" spans="1:16" ht="13.5" thickBot="1" x14ac:dyDescent="0.25">
      <c r="A139" s="6"/>
      <c r="B139" s="6"/>
      <c r="C139" s="6" t="s">
        <v>59</v>
      </c>
      <c r="D139" s="75" t="s">
        <v>60</v>
      </c>
      <c r="E139" s="6"/>
      <c r="F139" s="6"/>
      <c r="G139" s="6" t="s">
        <v>61</v>
      </c>
      <c r="H139" s="132" t="s">
        <v>62</v>
      </c>
      <c r="I139" s="132"/>
      <c r="J139" s="132"/>
      <c r="K139" s="6"/>
      <c r="L139" s="6" t="s">
        <v>63</v>
      </c>
      <c r="M139" s="133" t="s">
        <v>64</v>
      </c>
      <c r="N139" s="132"/>
      <c r="O139" s="132"/>
      <c r="P139" s="6"/>
    </row>
    <row r="140" spans="1:16" s="109" customFormat="1" x14ac:dyDescent="0.2">
      <c r="A140" s="107"/>
      <c r="B140" s="134" t="s">
        <v>71</v>
      </c>
      <c r="C140" s="134"/>
      <c r="D140" s="108"/>
      <c r="E140" s="107"/>
      <c r="F140" s="107"/>
      <c r="G140" s="107"/>
      <c r="H140" s="108"/>
      <c r="I140" s="108"/>
      <c r="J140" s="108"/>
      <c r="K140" s="107"/>
      <c r="L140" s="107"/>
      <c r="M140" s="108"/>
      <c r="N140" s="108"/>
      <c r="O140" s="108"/>
      <c r="P140" s="107"/>
    </row>
    <row r="141" spans="1:16" x14ac:dyDescent="0.2">
      <c r="A141" s="1"/>
      <c r="B141" s="1" t="s">
        <v>66</v>
      </c>
      <c r="C141" s="1"/>
      <c r="D141" s="1"/>
      <c r="E141" s="3"/>
      <c r="F141" s="1"/>
      <c r="G141" s="1"/>
      <c r="H141" s="3"/>
      <c r="I141" s="1"/>
      <c r="J141" s="1"/>
      <c r="K141" s="76"/>
      <c r="L141" s="1"/>
      <c r="M141" s="1"/>
      <c r="N141" s="1"/>
      <c r="O141" s="1"/>
      <c r="P141" s="1"/>
    </row>
    <row r="142" spans="1:16" x14ac:dyDescent="0.2">
      <c r="A142" s="1"/>
      <c r="B142" s="1" t="s">
        <v>67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79.5" customHeight="1" x14ac:dyDescent="0.2">
      <c r="A143" s="1"/>
      <c r="B143" s="1"/>
      <c r="C143" s="170" t="s">
        <v>0</v>
      </c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ht="13.5" thickBot="1" x14ac:dyDescent="0.25">
      <c r="A144" s="3"/>
      <c r="B144" s="3" t="s">
        <v>1</v>
      </c>
      <c r="C144" s="3"/>
      <c r="D144" s="172" t="s">
        <v>2</v>
      </c>
      <c r="E144" s="172"/>
      <c r="F144" s="3"/>
      <c r="G144" s="3"/>
      <c r="H144" s="3"/>
      <c r="I144" s="4" t="s">
        <v>3</v>
      </c>
      <c r="J144" s="5" t="s">
        <v>4</v>
      </c>
      <c r="K144" s="3"/>
      <c r="L144" s="3"/>
      <c r="M144" s="3" t="s">
        <v>5</v>
      </c>
      <c r="N144" s="6"/>
      <c r="O144" s="5">
        <v>2015</v>
      </c>
      <c r="P144" s="3"/>
    </row>
    <row r="145" spans="1:18" x14ac:dyDescent="0.2">
      <c r="A145" s="1"/>
      <c r="B145" s="3"/>
      <c r="C145" s="1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3"/>
      <c r="O145" s="1"/>
      <c r="P145" s="1"/>
    </row>
    <row r="146" spans="1:18" ht="13.5" thickBot="1" x14ac:dyDescent="0.25">
      <c r="A146" s="3"/>
      <c r="B146" s="3" t="s">
        <v>6</v>
      </c>
      <c r="C146" s="3"/>
      <c r="D146" s="7"/>
      <c r="E146" s="7"/>
      <c r="F146" s="3"/>
      <c r="G146" s="3"/>
      <c r="H146" s="3"/>
      <c r="I146" s="4" t="s">
        <v>7</v>
      </c>
      <c r="J146" s="6"/>
      <c r="K146" s="3"/>
      <c r="L146" s="8" t="s">
        <v>72</v>
      </c>
      <c r="M146" s="8"/>
      <c r="N146" s="8"/>
      <c r="O146" s="5"/>
      <c r="P146" s="3"/>
    </row>
    <row r="147" spans="1:18" x14ac:dyDescent="0.2">
      <c r="A147" s="1"/>
      <c r="B147" s="3"/>
      <c r="C147" s="3"/>
      <c r="D147" s="3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R148" s="2" t="s">
        <v>68</v>
      </c>
    </row>
    <row r="149" spans="1:18" ht="12.75" customHeight="1" x14ac:dyDescent="0.2">
      <c r="A149" s="1"/>
      <c r="B149" s="173" t="s">
        <v>9</v>
      </c>
      <c r="C149" s="174"/>
      <c r="D149" s="155"/>
      <c r="E149" s="177" t="s">
        <v>10</v>
      </c>
      <c r="F149" s="178"/>
      <c r="G149" s="178"/>
      <c r="H149" s="181" t="s">
        <v>11</v>
      </c>
      <c r="I149" s="182"/>
      <c r="J149" s="183"/>
      <c r="K149" s="187" t="s">
        <v>12</v>
      </c>
      <c r="L149" s="178"/>
      <c r="M149" s="178"/>
      <c r="N149" s="181" t="s">
        <v>13</v>
      </c>
      <c r="O149" s="182"/>
      <c r="P149" s="183"/>
    </row>
    <row r="150" spans="1:18" ht="12.75" customHeight="1" x14ac:dyDescent="0.2">
      <c r="A150" s="1"/>
      <c r="B150" s="156"/>
      <c r="C150" s="175"/>
      <c r="D150" s="157"/>
      <c r="E150" s="179"/>
      <c r="F150" s="180"/>
      <c r="G150" s="180"/>
      <c r="H150" s="184"/>
      <c r="I150" s="185"/>
      <c r="J150" s="186"/>
      <c r="K150" s="180"/>
      <c r="L150" s="180"/>
      <c r="M150" s="180"/>
      <c r="N150" s="184"/>
      <c r="O150" s="185"/>
      <c r="P150" s="186"/>
    </row>
    <row r="151" spans="1:18" ht="12.75" customHeight="1" x14ac:dyDescent="0.2">
      <c r="A151" s="1"/>
      <c r="B151" s="156"/>
      <c r="C151" s="175"/>
      <c r="D151" s="157"/>
      <c r="E151" s="166" t="s">
        <v>14</v>
      </c>
      <c r="F151" s="167"/>
      <c r="G151" s="188"/>
      <c r="H151" s="163" t="s">
        <v>15</v>
      </c>
      <c r="I151" s="164"/>
      <c r="J151" s="165"/>
      <c r="K151" s="166" t="s">
        <v>16</v>
      </c>
      <c r="L151" s="167"/>
      <c r="M151" s="167"/>
      <c r="N151" s="163" t="s">
        <v>17</v>
      </c>
      <c r="O151" s="164"/>
      <c r="P151" s="165"/>
    </row>
    <row r="152" spans="1:18" ht="12.75" customHeight="1" x14ac:dyDescent="0.2">
      <c r="A152" s="9"/>
      <c r="B152" s="158"/>
      <c r="C152" s="176"/>
      <c r="D152" s="159"/>
      <c r="E152" s="10" t="s">
        <v>18</v>
      </c>
      <c r="F152" s="10" t="s">
        <v>19</v>
      </c>
      <c r="G152" s="11" t="s">
        <v>20</v>
      </c>
      <c r="H152" s="12" t="s">
        <v>21</v>
      </c>
      <c r="I152" s="13" t="s">
        <v>22</v>
      </c>
      <c r="J152" s="14" t="s">
        <v>23</v>
      </c>
      <c r="K152" s="11" t="s">
        <v>24</v>
      </c>
      <c r="L152" s="10" t="s">
        <v>25</v>
      </c>
      <c r="M152" s="11" t="s">
        <v>26</v>
      </c>
      <c r="N152" s="12" t="s">
        <v>27</v>
      </c>
      <c r="O152" s="13" t="s">
        <v>28</v>
      </c>
      <c r="P152" s="16" t="s">
        <v>29</v>
      </c>
    </row>
    <row r="153" spans="1:18" ht="12.75" customHeight="1" x14ac:dyDescent="0.2">
      <c r="A153" s="1"/>
      <c r="B153" s="168" t="s">
        <v>30</v>
      </c>
      <c r="C153" s="155"/>
      <c r="D153" s="17" t="s">
        <v>31</v>
      </c>
      <c r="E153" s="18">
        <f>[1]Jan2015_InstlSum!AQ44</f>
        <v>22.150277777777774</v>
      </c>
      <c r="F153" s="80">
        <f>[1]Feb2015_InstlSum!AQ39</f>
        <v>24.28483796296296</v>
      </c>
      <c r="G153" s="22">
        <f>[1]Mar2015_InstlSum!AQ50</f>
        <v>38.028379629629633</v>
      </c>
      <c r="H153" s="23">
        <f>[1]Apr2015_InstlSum!AQ36</f>
        <v>16.202847222222221</v>
      </c>
      <c r="I153" s="23">
        <f>[1]May2015_InstlSum!AQ37</f>
        <v>34.51202546296296</v>
      </c>
      <c r="J153" s="23">
        <f>[1]June2015_InstlSum!AQ49</f>
        <v>21.264699074074073</v>
      </c>
      <c r="K153" s="110">
        <f>[1]July2015_InstlSum!AQ41</f>
        <v>41.51613425925926</v>
      </c>
      <c r="L153" s="82">
        <f>[1]Aug2015_InstlSum!AQ47</f>
        <v>28.751840277777777</v>
      </c>
      <c r="M153" s="99">
        <f>[1]Sept2015_InstlSum!AQ53</f>
        <v>50.991238425925921</v>
      </c>
      <c r="N153" s="19">
        <v>44.786400462962959</v>
      </c>
      <c r="O153" s="20">
        <v>25.53029411765473</v>
      </c>
      <c r="P153" s="20">
        <v>10.749640522928743</v>
      </c>
    </row>
    <row r="154" spans="1:18" x14ac:dyDescent="0.2">
      <c r="A154" s="1"/>
      <c r="B154" s="156"/>
      <c r="C154" s="157"/>
      <c r="D154" s="21" t="s">
        <v>32</v>
      </c>
      <c r="E154" s="83">
        <f>[1]Jan2015_InstlSum!AR44</f>
        <v>10</v>
      </c>
      <c r="F154" s="111">
        <f>[1]Feb2015_InstlSum!AR39</f>
        <v>10</v>
      </c>
      <c r="G154" s="83">
        <f>[1]Mar2015_InstlSum!AR50</f>
        <v>13</v>
      </c>
      <c r="H154" s="23">
        <f>[1]Apr2015_InstlSum!AR36</f>
        <v>6</v>
      </c>
      <c r="I154" s="23">
        <f>[1]May2015_InstlSum!AR37</f>
        <v>13</v>
      </c>
      <c r="J154" s="23">
        <f>[1]June2015_InstlSum!AR49</f>
        <v>10</v>
      </c>
      <c r="K154" s="110">
        <f>[1]July2015_InstlSum!AR41</f>
        <v>14</v>
      </c>
      <c r="L154" s="82">
        <f>[1]Aug2015_InstlSum!AR47</f>
        <v>10</v>
      </c>
      <c r="M154" s="99">
        <f>[1]Sept2015_InstlSum!AR53</f>
        <v>19</v>
      </c>
      <c r="N154" s="19">
        <v>16</v>
      </c>
      <c r="O154" s="20">
        <v>12</v>
      </c>
      <c r="P154" s="20">
        <v>7</v>
      </c>
    </row>
    <row r="155" spans="1:18" x14ac:dyDescent="0.2">
      <c r="A155" s="1"/>
      <c r="B155" s="158"/>
      <c r="C155" s="159"/>
      <c r="D155" s="17" t="s">
        <v>33</v>
      </c>
      <c r="E155" s="18">
        <f t="shared" ref="E155:K155" si="29">E153/E154</f>
        <v>2.2150277777777774</v>
      </c>
      <c r="F155" s="18">
        <f t="shared" si="29"/>
        <v>2.428483796296296</v>
      </c>
      <c r="G155" s="18">
        <f t="shared" si="29"/>
        <v>2.9252599715099716</v>
      </c>
      <c r="H155" s="19">
        <f t="shared" si="29"/>
        <v>2.7004745370370369</v>
      </c>
      <c r="I155" s="19">
        <f t="shared" si="29"/>
        <v>2.6547711894586894</v>
      </c>
      <c r="J155" s="19">
        <f t="shared" si="29"/>
        <v>2.1264699074074072</v>
      </c>
      <c r="K155" s="18">
        <f t="shared" si="29"/>
        <v>2.9654381613756615</v>
      </c>
      <c r="L155" s="18">
        <f>L153/L154</f>
        <v>2.8751840277777778</v>
      </c>
      <c r="M155" s="18">
        <f>M153/M154</f>
        <v>2.6837493908382064</v>
      </c>
      <c r="N155" s="19">
        <v>2.7991500289351849</v>
      </c>
      <c r="O155" s="20">
        <v>2.127524509804561</v>
      </c>
      <c r="P155" s="20">
        <v>1.5356629318469632</v>
      </c>
    </row>
    <row r="156" spans="1:18" ht="12.75" customHeight="1" x14ac:dyDescent="0.2">
      <c r="A156" s="1"/>
      <c r="B156" s="168" t="s">
        <v>34</v>
      </c>
      <c r="C156" s="155"/>
      <c r="D156" s="28" t="s">
        <v>35</v>
      </c>
      <c r="E156" s="29">
        <f>E154</f>
        <v>10</v>
      </c>
      <c r="F156" s="112">
        <f>F154</f>
        <v>10</v>
      </c>
      <c r="G156" s="85">
        <f>G154</f>
        <v>13</v>
      </c>
      <c r="H156" s="62">
        <f t="shared" ref="H156:M156" si="30">H154</f>
        <v>6</v>
      </c>
      <c r="I156" s="62">
        <f t="shared" si="30"/>
        <v>13</v>
      </c>
      <c r="J156" s="62">
        <f t="shared" si="30"/>
        <v>10</v>
      </c>
      <c r="K156" s="85">
        <f t="shared" si="30"/>
        <v>14</v>
      </c>
      <c r="L156" s="85">
        <f t="shared" si="30"/>
        <v>10</v>
      </c>
      <c r="M156" s="85">
        <f t="shared" si="30"/>
        <v>19</v>
      </c>
      <c r="N156" s="62">
        <v>16</v>
      </c>
      <c r="O156" s="113">
        <v>12</v>
      </c>
      <c r="P156" s="20">
        <v>7</v>
      </c>
    </row>
    <row r="157" spans="1:18" x14ac:dyDescent="0.2">
      <c r="A157" s="1"/>
      <c r="B157" s="156"/>
      <c r="C157" s="157"/>
      <c r="D157" s="32" t="s">
        <v>36</v>
      </c>
      <c r="E157" s="22">
        <f>[1]Jan2015_InstlSum!AU44</f>
        <v>10</v>
      </c>
      <c r="F157" s="80">
        <f>[1]Feb2015_InstlSum!AU39</f>
        <v>10</v>
      </c>
      <c r="G157" s="22">
        <f>[1]Mar2015_InstlSum!AU50</f>
        <v>13</v>
      </c>
      <c r="H157" s="23">
        <f>[1]Apr2015_InstlSum!AU36</f>
        <v>6</v>
      </c>
      <c r="I157" s="23">
        <f>[1]May2015_InstlSum!AU37</f>
        <v>13</v>
      </c>
      <c r="J157" s="23">
        <f>[1]June2015_InstlSum!AU49</f>
        <v>10</v>
      </c>
      <c r="K157" s="110">
        <f>[1]July2015_InstlSum!AU41</f>
        <v>14</v>
      </c>
      <c r="L157" s="82">
        <f>[1]Aug2015_InstlSum!AU47</f>
        <v>10</v>
      </c>
      <c r="M157" s="99">
        <f>[1]Sept2015_InstlSum!AU53</f>
        <v>19</v>
      </c>
      <c r="N157" s="19">
        <v>16</v>
      </c>
      <c r="O157" s="20">
        <v>12</v>
      </c>
      <c r="P157" s="114">
        <v>7</v>
      </c>
    </row>
    <row r="158" spans="1:18" x14ac:dyDescent="0.2">
      <c r="A158" s="1"/>
      <c r="B158" s="156"/>
      <c r="C158" s="157"/>
      <c r="D158" s="32" t="s">
        <v>37</v>
      </c>
      <c r="E158" s="25">
        <f>[1]Jan2015_InstlSum!AT44</f>
        <v>0</v>
      </c>
      <c r="F158" s="86">
        <f>[1]Feb2015_InstlSum!AT39</f>
        <v>0</v>
      </c>
      <c r="G158" s="25">
        <f>[1]Mar2015_InstlSum!AT50</f>
        <v>0</v>
      </c>
      <c r="H158" s="23">
        <f>H156-H157</f>
        <v>0</v>
      </c>
      <c r="I158" s="23">
        <f t="shared" ref="I158:M158" si="31">I156-I157</f>
        <v>0</v>
      </c>
      <c r="J158" s="23">
        <f t="shared" si="31"/>
        <v>0</v>
      </c>
      <c r="K158" s="22">
        <f t="shared" si="31"/>
        <v>0</v>
      </c>
      <c r="L158" s="22">
        <f t="shared" si="31"/>
        <v>0</v>
      </c>
      <c r="M158" s="22">
        <f t="shared" si="31"/>
        <v>0</v>
      </c>
      <c r="N158" s="23">
        <v>0</v>
      </c>
      <c r="O158" s="24">
        <v>0</v>
      </c>
      <c r="P158" s="20">
        <v>0</v>
      </c>
    </row>
    <row r="159" spans="1:18" x14ac:dyDescent="0.2">
      <c r="A159" s="1"/>
      <c r="B159" s="158"/>
      <c r="C159" s="159"/>
      <c r="D159" s="17" t="s">
        <v>38</v>
      </c>
      <c r="E159" s="33">
        <f t="shared" ref="E159:G159" si="32">E156/E157</f>
        <v>1</v>
      </c>
      <c r="F159" s="33">
        <f t="shared" si="32"/>
        <v>1</v>
      </c>
      <c r="G159" s="33">
        <f t="shared" si="32"/>
        <v>1</v>
      </c>
      <c r="H159" s="34">
        <f>H157/H156</f>
        <v>1</v>
      </c>
      <c r="I159" s="34">
        <f t="shared" ref="I159" si="33">I157/I156</f>
        <v>1</v>
      </c>
      <c r="J159" s="34">
        <f>J157/J156</f>
        <v>1</v>
      </c>
      <c r="K159" s="33">
        <f>K157/K156</f>
        <v>1</v>
      </c>
      <c r="L159" s="33">
        <f>L157/L156</f>
        <v>1</v>
      </c>
      <c r="M159" s="33">
        <f>M157/M156</f>
        <v>1</v>
      </c>
      <c r="N159" s="34">
        <v>1</v>
      </c>
      <c r="O159" s="35">
        <v>1</v>
      </c>
      <c r="P159" s="89">
        <v>1</v>
      </c>
    </row>
    <row r="160" spans="1:18" ht="12.75" customHeight="1" x14ac:dyDescent="0.2">
      <c r="A160" s="1"/>
      <c r="B160" s="169" t="s">
        <v>39</v>
      </c>
      <c r="C160" s="139"/>
      <c r="D160" s="21"/>
      <c r="E160" s="36"/>
      <c r="F160" s="37"/>
      <c r="G160" s="36"/>
      <c r="H160" s="38"/>
      <c r="I160" s="39"/>
      <c r="J160" s="40"/>
      <c r="K160" s="41"/>
      <c r="L160" s="37"/>
      <c r="M160" s="36"/>
      <c r="N160" s="38"/>
      <c r="O160" s="39"/>
      <c r="P160" s="43"/>
    </row>
    <row r="161" spans="1:16" x14ac:dyDescent="0.2">
      <c r="A161" s="1"/>
      <c r="B161" s="148" t="s">
        <v>40</v>
      </c>
      <c r="C161" s="151" t="s">
        <v>41</v>
      </c>
      <c r="D161" s="28" t="s">
        <v>42</v>
      </c>
      <c r="E161" s="44"/>
      <c r="F161" s="45"/>
      <c r="G161" s="44"/>
      <c r="H161" s="46"/>
      <c r="I161" s="47"/>
      <c r="J161" s="48"/>
      <c r="K161" s="49"/>
      <c r="L161" s="45"/>
      <c r="M161" s="44"/>
      <c r="N161" s="46"/>
      <c r="O161" s="47"/>
      <c r="P161" s="51"/>
    </row>
    <row r="162" spans="1:16" x14ac:dyDescent="0.2">
      <c r="A162" s="1"/>
      <c r="B162" s="149"/>
      <c r="C162" s="152"/>
      <c r="D162" s="21" t="s">
        <v>43</v>
      </c>
      <c r="E162" s="36"/>
      <c r="F162" s="37"/>
      <c r="G162" s="36"/>
      <c r="H162" s="38"/>
      <c r="I162" s="39"/>
      <c r="J162" s="40"/>
      <c r="K162" s="41"/>
      <c r="L162" s="37"/>
      <c r="M162" s="36"/>
      <c r="N162" s="38"/>
      <c r="O162" s="39"/>
      <c r="P162" s="43"/>
    </row>
    <row r="163" spans="1:16" ht="12.75" customHeight="1" x14ac:dyDescent="0.2">
      <c r="A163" s="1"/>
      <c r="B163" s="149"/>
      <c r="C163" s="153"/>
      <c r="D163" s="17" t="s">
        <v>44</v>
      </c>
      <c r="E163" s="53"/>
      <c r="F163" s="54"/>
      <c r="G163" s="53"/>
      <c r="H163" s="55"/>
      <c r="I163" s="56"/>
      <c r="J163" s="57"/>
      <c r="K163" s="101"/>
      <c r="L163" s="54"/>
      <c r="M163" s="53"/>
      <c r="N163" s="55"/>
      <c r="O163" s="56"/>
      <c r="P163" s="59"/>
    </row>
    <row r="164" spans="1:16" x14ac:dyDescent="0.2">
      <c r="A164" s="1"/>
      <c r="B164" s="149"/>
      <c r="C164" s="151" t="s">
        <v>45</v>
      </c>
      <c r="D164" s="28" t="s">
        <v>42</v>
      </c>
      <c r="E164" s="44">
        <v>2647</v>
      </c>
      <c r="F164" s="45">
        <v>2633</v>
      </c>
      <c r="G164" s="44">
        <v>2640</v>
      </c>
      <c r="H164" s="46">
        <v>2624</v>
      </c>
      <c r="I164" s="47">
        <v>2617</v>
      </c>
      <c r="J164" s="48">
        <v>2611</v>
      </c>
      <c r="K164" s="49">
        <v>2602</v>
      </c>
      <c r="L164" s="45">
        <v>2599</v>
      </c>
      <c r="M164" s="44">
        <v>2604</v>
      </c>
      <c r="N164" s="46">
        <v>2600</v>
      </c>
      <c r="O164" s="47">
        <v>2576</v>
      </c>
      <c r="P164" s="51">
        <v>2567</v>
      </c>
    </row>
    <row r="165" spans="1:16" x14ac:dyDescent="0.2">
      <c r="A165" s="1"/>
      <c r="B165" s="149"/>
      <c r="C165" s="152"/>
      <c r="D165" s="21" t="s">
        <v>43</v>
      </c>
      <c r="E165" s="36">
        <f>[1]Jan2015_Trble!B25</f>
        <v>8</v>
      </c>
      <c r="F165" s="37">
        <f>[1]Feb2015_Trble!B13</f>
        <v>5</v>
      </c>
      <c r="G165" s="36">
        <f>[1]Mar2015_Trble!B41</f>
        <v>19</v>
      </c>
      <c r="H165" s="38">
        <f>[1]Apr2015_Trble!B75</f>
        <v>24</v>
      </c>
      <c r="I165" s="39">
        <f>[1]May2015_Trble!B28</f>
        <v>10</v>
      </c>
      <c r="J165" s="40">
        <f>[1]June2015_Trble!B69</f>
        <v>42</v>
      </c>
      <c r="K165" s="41">
        <f>[1]July2015_Trble!B47</f>
        <v>16</v>
      </c>
      <c r="L165" s="37">
        <f>[1]Aug2015_Trble!B31</f>
        <v>16</v>
      </c>
      <c r="M165" s="36">
        <f>[1]Sept2015_Trble!B24</f>
        <v>8</v>
      </c>
      <c r="N165" s="38">
        <f>[1]Oct2015_Trble!B51</f>
        <v>8</v>
      </c>
      <c r="O165" s="104">
        <f>'[2]November Trouble'!$B$61</f>
        <v>22</v>
      </c>
      <c r="P165" s="91">
        <f>'[2]December Trouble'!$B$56</f>
        <v>27</v>
      </c>
    </row>
    <row r="166" spans="1:16" ht="12.75" customHeight="1" x14ac:dyDescent="0.2">
      <c r="A166" s="1"/>
      <c r="B166" s="149"/>
      <c r="C166" s="153"/>
      <c r="D166" s="17" t="s">
        <v>44</v>
      </c>
      <c r="E166" s="33">
        <f>E165/E164</f>
        <v>3.0222893842085379E-3</v>
      </c>
      <c r="F166" s="60">
        <f t="shared" ref="F166:P166" si="34">F165/F164</f>
        <v>1.8989745537409798E-3</v>
      </c>
      <c r="G166" s="60">
        <f t="shared" si="34"/>
        <v>7.1969696969696973E-3</v>
      </c>
      <c r="H166" s="34">
        <f t="shared" si="34"/>
        <v>9.1463414634146336E-3</v>
      </c>
      <c r="I166" s="34">
        <f t="shared" si="34"/>
        <v>3.8211692777990066E-3</v>
      </c>
      <c r="J166" s="34">
        <f t="shared" si="34"/>
        <v>1.6085790884718499E-2</v>
      </c>
      <c r="K166" s="33">
        <f t="shared" si="34"/>
        <v>6.1491160645657187E-3</v>
      </c>
      <c r="L166" s="33">
        <f t="shared" si="34"/>
        <v>6.1562139284340135E-3</v>
      </c>
      <c r="M166" s="33">
        <f t="shared" si="34"/>
        <v>3.0721966205837174E-3</v>
      </c>
      <c r="N166" s="34">
        <f t="shared" si="34"/>
        <v>3.0769230769230769E-3</v>
      </c>
      <c r="O166" s="34">
        <f t="shared" si="34"/>
        <v>8.5403726708074539E-3</v>
      </c>
      <c r="P166" s="35">
        <f t="shared" si="34"/>
        <v>1.0518114530580444E-2</v>
      </c>
    </row>
    <row r="167" spans="1:16" x14ac:dyDescent="0.2">
      <c r="A167" s="1"/>
      <c r="B167" s="149"/>
      <c r="C167" s="151" t="s">
        <v>46</v>
      </c>
      <c r="D167" s="28" t="s">
        <v>42</v>
      </c>
      <c r="E167" s="44"/>
      <c r="F167" s="45"/>
      <c r="G167" s="44"/>
      <c r="H167" s="46"/>
      <c r="I167" s="47"/>
      <c r="J167" s="48"/>
      <c r="K167" s="49"/>
      <c r="L167" s="45"/>
      <c r="M167" s="44"/>
      <c r="N167" s="46"/>
      <c r="O167" s="48"/>
      <c r="P167" s="51"/>
    </row>
    <row r="168" spans="1:16" x14ac:dyDescent="0.2">
      <c r="A168" s="1"/>
      <c r="B168" s="149"/>
      <c r="C168" s="152"/>
      <c r="D168" s="21" t="s">
        <v>43</v>
      </c>
      <c r="E168" s="36"/>
      <c r="F168" s="37"/>
      <c r="G168" s="36"/>
      <c r="H168" s="38"/>
      <c r="I168" s="39"/>
      <c r="J168" s="40"/>
      <c r="K168" s="41"/>
      <c r="L168" s="90"/>
      <c r="M168" s="42"/>
      <c r="N168" s="38"/>
      <c r="O168" s="40"/>
      <c r="P168" s="43"/>
    </row>
    <row r="169" spans="1:16" ht="25.5" customHeight="1" x14ac:dyDescent="0.2">
      <c r="A169" s="1"/>
      <c r="B169" s="150"/>
      <c r="C169" s="153"/>
      <c r="D169" s="17" t="s">
        <v>44</v>
      </c>
      <c r="E169" s="53"/>
      <c r="F169" s="54"/>
      <c r="G169" s="53"/>
      <c r="H169" s="55"/>
      <c r="I169" s="56"/>
      <c r="J169" s="39"/>
      <c r="K169" s="101"/>
      <c r="L169" s="102"/>
      <c r="M169" s="103"/>
      <c r="N169" s="55"/>
      <c r="O169" s="57"/>
      <c r="P169" s="59"/>
    </row>
    <row r="170" spans="1:16" x14ac:dyDescent="0.2">
      <c r="A170" s="1"/>
      <c r="B170" s="154" t="s">
        <v>47</v>
      </c>
      <c r="C170" s="155"/>
      <c r="D170" s="61" t="s">
        <v>48</v>
      </c>
      <c r="E170" s="44">
        <f>[1]Jan2015_Trble!C25</f>
        <v>2</v>
      </c>
      <c r="F170" s="45">
        <f>[1]Feb2015_Trble!C13</f>
        <v>2</v>
      </c>
      <c r="G170" s="44">
        <f>[1]Mar2015_Trble!C41</f>
        <v>15</v>
      </c>
      <c r="H170" s="38">
        <f>[1]Apr2015_Trble!C75</f>
        <v>21</v>
      </c>
      <c r="I170" s="39">
        <f>[1]May2015_Trble!C28</f>
        <v>6</v>
      </c>
      <c r="J170" s="40">
        <f>[1]June2015_Trble!C69</f>
        <v>40</v>
      </c>
      <c r="K170" s="41">
        <f>[1]July2015_Trble!C47</f>
        <v>15</v>
      </c>
      <c r="L170" s="37">
        <f>[1]Aug2015_Trble!C31</f>
        <v>15</v>
      </c>
      <c r="M170" s="36">
        <f>[1]Sept2015_Trble!C24</f>
        <v>5</v>
      </c>
      <c r="N170" s="38">
        <f>[1]Oct2015_Trble!C51</f>
        <v>5</v>
      </c>
      <c r="O170" s="104">
        <f>'[2]November Trouble'!$C$61</f>
        <v>10</v>
      </c>
      <c r="P170" s="91">
        <f>'[2]December Trouble'!$C$56</f>
        <v>17</v>
      </c>
    </row>
    <row r="171" spans="1:16" x14ac:dyDescent="0.2">
      <c r="A171" s="1"/>
      <c r="B171" s="156"/>
      <c r="C171" s="157"/>
      <c r="D171" s="21" t="s">
        <v>49</v>
      </c>
      <c r="E171" s="36">
        <f>[1]Jan2015_Trble!D25</f>
        <v>2</v>
      </c>
      <c r="F171" s="37">
        <f>[1]Feb2015_Trble!D13</f>
        <v>2</v>
      </c>
      <c r="G171" s="36">
        <f>[1]Mar2015_Trble!D41</f>
        <v>15</v>
      </c>
      <c r="H171" s="38">
        <f>[1]Apr2015_Trble!D75</f>
        <v>21</v>
      </c>
      <c r="I171" s="39">
        <f>[1]May2015_Trble!D28</f>
        <v>6</v>
      </c>
      <c r="J171" s="40">
        <f>[1]June2015_Trble!D69</f>
        <v>37</v>
      </c>
      <c r="K171" s="41">
        <f>[1]July2015_Trble!D47</f>
        <v>15</v>
      </c>
      <c r="L171" s="37">
        <f>[1]Aug2015_Trble!D31</f>
        <v>15</v>
      </c>
      <c r="M171" s="36">
        <f>[1]Sept2015_Trble!D24</f>
        <v>5</v>
      </c>
      <c r="N171" s="38">
        <f>[1]Oct2015_Trble!D51</f>
        <v>5</v>
      </c>
      <c r="O171" s="104">
        <f>'[2]November Trouble'!$D$61</f>
        <v>10</v>
      </c>
      <c r="P171" s="91">
        <f>'[2]December Trouble'!$D$56</f>
        <v>16</v>
      </c>
    </row>
    <row r="172" spans="1:16" x14ac:dyDescent="0.2">
      <c r="A172" s="1"/>
      <c r="B172" s="156"/>
      <c r="C172" s="157"/>
      <c r="D172" s="63" t="s">
        <v>50</v>
      </c>
      <c r="E172" s="95">
        <f t="shared" ref="E172:P172" si="35">E171/E170</f>
        <v>1</v>
      </c>
      <c r="F172" s="106">
        <f t="shared" si="35"/>
        <v>1</v>
      </c>
      <c r="G172" s="106">
        <f t="shared" si="35"/>
        <v>1</v>
      </c>
      <c r="H172" s="96">
        <f t="shared" si="35"/>
        <v>1</v>
      </c>
      <c r="I172" s="96">
        <f t="shared" si="35"/>
        <v>1</v>
      </c>
      <c r="J172" s="96">
        <f t="shared" si="35"/>
        <v>0.92500000000000004</v>
      </c>
      <c r="K172" s="95">
        <f t="shared" si="35"/>
        <v>1</v>
      </c>
      <c r="L172" s="95">
        <f t="shared" si="35"/>
        <v>1</v>
      </c>
      <c r="M172" s="95">
        <f t="shared" si="35"/>
        <v>1</v>
      </c>
      <c r="N172" s="96">
        <f t="shared" si="35"/>
        <v>1</v>
      </c>
      <c r="O172" s="96">
        <f t="shared" si="35"/>
        <v>1</v>
      </c>
      <c r="P172" s="97">
        <f t="shared" si="35"/>
        <v>0.94117647058823528</v>
      </c>
    </row>
    <row r="173" spans="1:16" x14ac:dyDescent="0.2">
      <c r="A173" s="1"/>
      <c r="B173" s="156"/>
      <c r="C173" s="157"/>
      <c r="D173" s="21" t="s">
        <v>51</v>
      </c>
      <c r="E173" s="36">
        <f>[1]Jan2015_Trble!E25</f>
        <v>12.69</v>
      </c>
      <c r="F173" s="37">
        <f>[1]Feb2015_Trble!E13</f>
        <v>7.26</v>
      </c>
      <c r="G173" s="36">
        <f>[1]Mar2015_Trble!E41</f>
        <v>153.36999999999998</v>
      </c>
      <c r="H173" s="38">
        <f>[1]Apr2015_Trble!E75</f>
        <v>130.63999999999999</v>
      </c>
      <c r="I173" s="39">
        <f>[1]May2015_Trble!E28</f>
        <v>34.290000000000006</v>
      </c>
      <c r="J173" s="40">
        <f>[1]June2015_Trble!E69</f>
        <v>371.68</v>
      </c>
      <c r="K173" s="41">
        <f>[1]July2015_Trble!E47</f>
        <v>79.650000000000006</v>
      </c>
      <c r="L173" s="37">
        <f>[1]Aug2015_Trble!E31</f>
        <v>192.27999999999997</v>
      </c>
      <c r="M173" s="36">
        <f>[1]Sept2015_Trble!E24</f>
        <v>70.5</v>
      </c>
      <c r="N173" s="38">
        <f>[1]Oct2015_Trble!E51</f>
        <v>31.05</v>
      </c>
      <c r="O173" s="104">
        <f>'[2]November Trouble'!$E$61</f>
        <v>52.166666666627862</v>
      </c>
      <c r="P173" s="91">
        <f>'[2]December Trouble'!$G$56</f>
        <v>123.21666666632518</v>
      </c>
    </row>
    <row r="174" spans="1:16" x14ac:dyDescent="0.2">
      <c r="A174" s="1"/>
      <c r="B174" s="158"/>
      <c r="C174" s="159"/>
      <c r="D174" s="17" t="s">
        <v>52</v>
      </c>
      <c r="E174" s="67">
        <f t="shared" ref="E174:P174" si="36">E173/E170</f>
        <v>6.3449999999999998</v>
      </c>
      <c r="F174" s="67">
        <f t="shared" si="36"/>
        <v>3.63</v>
      </c>
      <c r="G174" s="67">
        <f t="shared" si="36"/>
        <v>10.224666666666666</v>
      </c>
      <c r="H174" s="26">
        <f t="shared" si="36"/>
        <v>6.2209523809523803</v>
      </c>
      <c r="I174" s="26">
        <f t="shared" si="36"/>
        <v>5.7150000000000007</v>
      </c>
      <c r="J174" s="26">
        <f t="shared" si="36"/>
        <v>9.2919999999999998</v>
      </c>
      <c r="K174" s="25">
        <f t="shared" si="36"/>
        <v>5.3100000000000005</v>
      </c>
      <c r="L174" s="25">
        <f t="shared" si="36"/>
        <v>12.818666666666665</v>
      </c>
      <c r="M174" s="25">
        <f t="shared" si="36"/>
        <v>14.1</v>
      </c>
      <c r="N174" s="26">
        <f t="shared" si="36"/>
        <v>6.21</v>
      </c>
      <c r="O174" s="26">
        <f t="shared" si="36"/>
        <v>5.2166666666627863</v>
      </c>
      <c r="P174" s="27">
        <f t="shared" si="36"/>
        <v>7.2480392156661875</v>
      </c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 x14ac:dyDescent="0.2">
      <c r="A176" s="3"/>
      <c r="B176" s="160" t="s">
        <v>53</v>
      </c>
      <c r="C176" s="161"/>
      <c r="D176" s="161"/>
      <c r="E176" s="161"/>
      <c r="F176" s="161"/>
      <c r="G176" s="161"/>
      <c r="H176" s="162"/>
      <c r="I176" s="141" t="s">
        <v>14</v>
      </c>
      <c r="J176" s="142"/>
      <c r="K176" s="143" t="s">
        <v>15</v>
      </c>
      <c r="L176" s="144"/>
      <c r="M176" s="141" t="s">
        <v>16</v>
      </c>
      <c r="N176" s="142"/>
      <c r="O176" s="143" t="s">
        <v>17</v>
      </c>
      <c r="P176" s="145"/>
    </row>
    <row r="177" spans="1:16" x14ac:dyDescent="0.2">
      <c r="A177" s="1"/>
      <c r="B177" s="146" t="s">
        <v>54</v>
      </c>
      <c r="C177" s="147"/>
      <c r="D177" s="147"/>
      <c r="E177" s="135" t="s">
        <v>55</v>
      </c>
      <c r="F177" s="135"/>
      <c r="G177" s="135"/>
      <c r="H177" s="135"/>
      <c r="I177" s="136"/>
      <c r="J177" s="137"/>
      <c r="K177" s="138"/>
      <c r="L177" s="139"/>
      <c r="M177" s="136"/>
      <c r="N177" s="137"/>
      <c r="O177" s="138"/>
      <c r="P177" s="140"/>
    </row>
    <row r="178" spans="1:16" x14ac:dyDescent="0.2">
      <c r="A178" s="1"/>
      <c r="B178" s="147"/>
      <c r="C178" s="147"/>
      <c r="D178" s="147"/>
      <c r="E178" s="135" t="s">
        <v>56</v>
      </c>
      <c r="F178" s="135"/>
      <c r="G178" s="135"/>
      <c r="H178" s="135"/>
      <c r="I178" s="136"/>
      <c r="J178" s="137"/>
      <c r="K178" s="138"/>
      <c r="L178" s="139"/>
      <c r="M178" s="136"/>
      <c r="N178" s="137"/>
      <c r="O178" s="138"/>
      <c r="P178" s="140"/>
    </row>
    <row r="179" spans="1:16" x14ac:dyDescent="0.2">
      <c r="A179" s="1"/>
      <c r="B179" s="147"/>
      <c r="C179" s="147"/>
      <c r="D179" s="147"/>
      <c r="E179" s="135" t="s">
        <v>57</v>
      </c>
      <c r="F179" s="135"/>
      <c r="G179" s="135"/>
      <c r="H179" s="135"/>
      <c r="I179" s="136"/>
      <c r="J179" s="137"/>
      <c r="K179" s="138"/>
      <c r="L179" s="139"/>
      <c r="M179" s="136"/>
      <c r="N179" s="137"/>
      <c r="O179" s="138"/>
      <c r="P179" s="140"/>
    </row>
    <row r="180" spans="1:16" x14ac:dyDescent="0.2">
      <c r="A180" s="1"/>
      <c r="B180" s="71"/>
      <c r="C180" s="71"/>
      <c r="D180" s="71"/>
      <c r="E180" s="72"/>
      <c r="F180" s="71"/>
      <c r="G180" s="71"/>
      <c r="H180" s="72"/>
      <c r="I180" s="72"/>
      <c r="J180" s="72"/>
      <c r="K180" s="72"/>
      <c r="L180" s="72"/>
      <c r="M180" s="72"/>
      <c r="N180" s="72"/>
      <c r="O180" s="72"/>
      <c r="P180" s="7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30" t="s">
        <v>58</v>
      </c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1:16" x14ac:dyDescent="0.2">
      <c r="A183" s="1"/>
      <c r="B183" s="1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3"/>
      <c r="K184" s="1" t="s">
        <v>73</v>
      </c>
      <c r="L184" s="1"/>
      <c r="M184" s="1"/>
      <c r="N184" s="1"/>
      <c r="O184" s="1"/>
      <c r="P184" s="1"/>
    </row>
    <row r="185" spans="1:16" ht="13.5" thickBot="1" x14ac:dyDescent="0.25">
      <c r="A185" s="6"/>
      <c r="B185" s="6"/>
      <c r="C185" s="6" t="s">
        <v>59</v>
      </c>
      <c r="D185" s="75" t="s">
        <v>60</v>
      </c>
      <c r="E185" s="6"/>
      <c r="F185" s="6"/>
      <c r="G185" s="6" t="s">
        <v>61</v>
      </c>
      <c r="H185" s="132" t="s">
        <v>62</v>
      </c>
      <c r="I185" s="132"/>
      <c r="J185" s="132"/>
      <c r="K185" s="6"/>
      <c r="L185" s="6" t="s">
        <v>63</v>
      </c>
      <c r="M185" s="133" t="s">
        <v>64</v>
      </c>
      <c r="N185" s="132"/>
      <c r="O185" s="132"/>
      <c r="P185" s="6"/>
    </row>
    <row r="186" spans="1:16" x14ac:dyDescent="0.2">
      <c r="A186" s="1"/>
      <c r="B186" s="1"/>
      <c r="C186" s="1"/>
      <c r="D186" s="1"/>
      <c r="E186" s="3"/>
      <c r="F186" s="1"/>
      <c r="G186" s="1"/>
      <c r="H186" s="3"/>
      <c r="I186" s="1"/>
      <c r="J186" s="1"/>
      <c r="K186" s="76"/>
      <c r="L186" s="1"/>
      <c r="M186" s="1"/>
      <c r="N186" s="1"/>
      <c r="O186" s="1"/>
      <c r="P186" s="1"/>
    </row>
    <row r="187" spans="1:16" x14ac:dyDescent="0.2">
      <c r="A187" s="1"/>
      <c r="B187" s="1" t="s">
        <v>65</v>
      </c>
      <c r="C187" s="1"/>
      <c r="D187" s="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 t="s">
        <v>66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 t="s">
        <v>67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79.5" customHeight="1" x14ac:dyDescent="0.2">
      <c r="A190" s="1"/>
      <c r="B190" s="1"/>
      <c r="C190" s="170" t="s">
        <v>0</v>
      </c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</row>
    <row r="191" spans="1:16" x14ac:dyDescent="0.2">
      <c r="A191" s="1"/>
      <c r="B191" s="1"/>
    </row>
    <row r="192" spans="1:16" ht="13.5" thickBot="1" x14ac:dyDescent="0.25">
      <c r="A192" s="3"/>
      <c r="B192" s="3" t="s">
        <v>1</v>
      </c>
      <c r="C192" s="3"/>
      <c r="D192" s="172" t="s">
        <v>2</v>
      </c>
      <c r="E192" s="172"/>
      <c r="F192" s="3"/>
      <c r="G192" s="3"/>
      <c r="H192" s="3"/>
      <c r="I192" s="4" t="s">
        <v>3</v>
      </c>
      <c r="J192" s="5" t="s">
        <v>4</v>
      </c>
      <c r="K192" s="3"/>
      <c r="L192" s="3"/>
      <c r="M192" s="3" t="s">
        <v>5</v>
      </c>
      <c r="N192" s="6"/>
      <c r="O192" s="5">
        <v>2015</v>
      </c>
      <c r="P192" s="3"/>
    </row>
    <row r="193" spans="1:17" x14ac:dyDescent="0.2">
      <c r="A193" s="1"/>
      <c r="B193" s="3"/>
      <c r="C193" s="1"/>
      <c r="D193" s="1"/>
      <c r="E193" s="1"/>
      <c r="F193" s="1"/>
      <c r="G193" s="1"/>
      <c r="H193" s="1"/>
      <c r="I193" s="3"/>
      <c r="J193" s="3"/>
      <c r="K193" s="3"/>
      <c r="L193" s="3"/>
      <c r="M193" s="3"/>
      <c r="N193" s="3"/>
      <c r="O193" s="1"/>
      <c r="P193" s="1"/>
    </row>
    <row r="194" spans="1:17" ht="13.5" thickBot="1" x14ac:dyDescent="0.25">
      <c r="A194" s="3"/>
      <c r="B194" s="3" t="s">
        <v>6</v>
      </c>
      <c r="C194" s="3"/>
      <c r="D194" s="7"/>
      <c r="E194" s="7"/>
      <c r="F194" s="3"/>
      <c r="G194" s="3"/>
      <c r="H194" s="3"/>
      <c r="I194" s="4" t="s">
        <v>7</v>
      </c>
      <c r="J194" s="6"/>
      <c r="K194" s="3"/>
      <c r="L194" s="8" t="s">
        <v>74</v>
      </c>
      <c r="M194" s="8"/>
      <c r="N194" s="8"/>
      <c r="O194" s="5"/>
      <c r="P194" s="3"/>
    </row>
    <row r="195" spans="1:17" x14ac:dyDescent="0.2">
      <c r="A195" s="1"/>
      <c r="B195" s="3"/>
      <c r="C195" s="3"/>
      <c r="D195" s="3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1"/>
    </row>
    <row r="197" spans="1:17" ht="12.75" customHeight="1" x14ac:dyDescent="0.2">
      <c r="A197" s="1"/>
      <c r="B197" s="173" t="s">
        <v>9</v>
      </c>
      <c r="C197" s="174"/>
      <c r="D197" s="155"/>
      <c r="E197" s="177" t="s">
        <v>10</v>
      </c>
      <c r="F197" s="178"/>
      <c r="G197" s="178"/>
      <c r="H197" s="181" t="s">
        <v>11</v>
      </c>
      <c r="I197" s="182"/>
      <c r="J197" s="183"/>
      <c r="K197" s="187" t="s">
        <v>12</v>
      </c>
      <c r="L197" s="178"/>
      <c r="M197" s="178"/>
      <c r="N197" s="181" t="s">
        <v>13</v>
      </c>
      <c r="O197" s="182"/>
      <c r="P197" s="183"/>
    </row>
    <row r="198" spans="1:17" ht="12.75" customHeight="1" x14ac:dyDescent="0.2">
      <c r="A198" s="1"/>
      <c r="B198" s="156"/>
      <c r="C198" s="175"/>
      <c r="D198" s="157"/>
      <c r="E198" s="179"/>
      <c r="F198" s="180"/>
      <c r="G198" s="180"/>
      <c r="H198" s="184"/>
      <c r="I198" s="185"/>
      <c r="J198" s="186"/>
      <c r="K198" s="180"/>
      <c r="L198" s="180"/>
      <c r="M198" s="180"/>
      <c r="N198" s="184"/>
      <c r="O198" s="185"/>
      <c r="P198" s="186"/>
    </row>
    <row r="199" spans="1:17" ht="12.75" customHeight="1" x14ac:dyDescent="0.2">
      <c r="A199" s="1"/>
      <c r="B199" s="156"/>
      <c r="C199" s="175"/>
      <c r="D199" s="157"/>
      <c r="E199" s="166" t="s">
        <v>14</v>
      </c>
      <c r="F199" s="167"/>
      <c r="G199" s="188"/>
      <c r="H199" s="163" t="s">
        <v>15</v>
      </c>
      <c r="I199" s="164"/>
      <c r="J199" s="165"/>
      <c r="K199" s="166" t="s">
        <v>16</v>
      </c>
      <c r="L199" s="167"/>
      <c r="M199" s="167"/>
      <c r="N199" s="163" t="s">
        <v>17</v>
      </c>
      <c r="O199" s="164"/>
      <c r="P199" s="165"/>
    </row>
    <row r="200" spans="1:17" ht="12.75" customHeight="1" x14ac:dyDescent="0.2">
      <c r="A200" s="9"/>
      <c r="B200" s="158"/>
      <c r="C200" s="176"/>
      <c r="D200" s="159"/>
      <c r="E200" s="10" t="s">
        <v>18</v>
      </c>
      <c r="F200" s="10" t="s">
        <v>19</v>
      </c>
      <c r="G200" s="11" t="s">
        <v>20</v>
      </c>
      <c r="H200" s="12" t="s">
        <v>21</v>
      </c>
      <c r="I200" s="13" t="s">
        <v>22</v>
      </c>
      <c r="J200" s="14" t="s">
        <v>23</v>
      </c>
      <c r="K200" s="11" t="s">
        <v>24</v>
      </c>
      <c r="L200" s="10" t="s">
        <v>25</v>
      </c>
      <c r="M200" s="11" t="s">
        <v>26</v>
      </c>
      <c r="N200" s="12" t="s">
        <v>27</v>
      </c>
      <c r="O200" s="13" t="s">
        <v>28</v>
      </c>
      <c r="P200" s="16" t="s">
        <v>29</v>
      </c>
    </row>
    <row r="201" spans="1:17" x14ac:dyDescent="0.2">
      <c r="A201" s="1"/>
      <c r="B201" s="168" t="s">
        <v>30</v>
      </c>
      <c r="C201" s="155"/>
      <c r="D201" s="17" t="s">
        <v>31</v>
      </c>
      <c r="E201" s="18">
        <f>[1]Jan2015_InstlSum!AQ49</f>
        <v>3.2333449074074072</v>
      </c>
      <c r="F201" s="18">
        <v>0</v>
      </c>
      <c r="G201" s="18">
        <v>0</v>
      </c>
      <c r="H201" s="19">
        <f>[1]Apr2015_InstlSum!AQ40</f>
        <v>0</v>
      </c>
      <c r="I201" s="19">
        <f>[1]May2015_InstlSum!AQ41</f>
        <v>0</v>
      </c>
      <c r="J201" s="19">
        <f>[1]June2015_InstlSum!AQ54</f>
        <v>0</v>
      </c>
      <c r="K201" s="18">
        <v>0</v>
      </c>
      <c r="L201" s="18">
        <v>0</v>
      </c>
      <c r="M201" s="18">
        <f>[1]Sept2015_InstlSum!AQ58</f>
        <v>2.0548726851851851</v>
      </c>
      <c r="N201" s="19">
        <f>[1]June2015_InstlSum!AU54</f>
        <v>0</v>
      </c>
      <c r="O201" s="19">
        <f>[1]June2015_InstlSum!AV54</f>
        <v>0</v>
      </c>
      <c r="P201" s="20">
        <f>[1]June2015_InstlSum!AW54</f>
        <v>0</v>
      </c>
      <c r="Q201" s="65"/>
    </row>
    <row r="202" spans="1:17" x14ac:dyDescent="0.2">
      <c r="A202" s="1"/>
      <c r="B202" s="156"/>
      <c r="C202" s="157"/>
      <c r="D202" s="21" t="s">
        <v>32</v>
      </c>
      <c r="E202" s="83">
        <f>[1]Jan2015_InstlSum!AR49</f>
        <v>1</v>
      </c>
      <c r="F202" s="83">
        <v>0</v>
      </c>
      <c r="G202" s="83">
        <v>0</v>
      </c>
      <c r="H202" s="19">
        <f>[1]Apr2015_InstlSum!AR40</f>
        <v>0</v>
      </c>
      <c r="I202" s="19">
        <f>[1]May2015_InstlSum!AR41</f>
        <v>0</v>
      </c>
      <c r="J202" s="19">
        <f>[1]June2015_InstlSum!AR54</f>
        <v>0</v>
      </c>
      <c r="K202" s="83">
        <v>0</v>
      </c>
      <c r="L202" s="83">
        <v>0</v>
      </c>
      <c r="M202" s="18">
        <f>[1]Sept2015_InstlSum!AR58</f>
        <v>1</v>
      </c>
      <c r="N202" s="19">
        <f>[1]June2015_InstlSum!AV54</f>
        <v>0</v>
      </c>
      <c r="O202" s="19">
        <f>[1]June2015_InstlSum!AW54</f>
        <v>0</v>
      </c>
      <c r="P202" s="20">
        <f>[1]June2015_InstlSum!AX54</f>
        <v>0</v>
      </c>
    </row>
    <row r="203" spans="1:17" ht="12.75" customHeight="1" x14ac:dyDescent="0.2">
      <c r="A203" s="1"/>
      <c r="B203" s="158"/>
      <c r="C203" s="159"/>
      <c r="D203" s="17" t="s">
        <v>33</v>
      </c>
      <c r="E203" s="18">
        <f t="shared" ref="E203" si="37">E201/E202</f>
        <v>3.2333449074074072</v>
      </c>
      <c r="F203" s="18">
        <v>0</v>
      </c>
      <c r="G203" s="18">
        <v>0</v>
      </c>
      <c r="H203" s="115">
        <v>1</v>
      </c>
      <c r="I203" s="115">
        <v>1</v>
      </c>
      <c r="J203" s="115">
        <v>1</v>
      </c>
      <c r="K203" s="18">
        <v>0</v>
      </c>
      <c r="L203" s="18">
        <v>0</v>
      </c>
      <c r="M203" s="18">
        <f>M201/M202</f>
        <v>2.0548726851851851</v>
      </c>
      <c r="N203" s="115">
        <v>1</v>
      </c>
      <c r="O203" s="115">
        <v>1</v>
      </c>
      <c r="P203" s="116">
        <v>1</v>
      </c>
    </row>
    <row r="204" spans="1:17" x14ac:dyDescent="0.2">
      <c r="A204" s="1"/>
      <c r="B204" s="168" t="s">
        <v>34</v>
      </c>
      <c r="C204" s="155"/>
      <c r="D204" s="28" t="s">
        <v>35</v>
      </c>
      <c r="E204" s="85">
        <f>E202</f>
        <v>1</v>
      </c>
      <c r="F204" s="85">
        <v>0</v>
      </c>
      <c r="G204" s="85">
        <v>0</v>
      </c>
      <c r="H204" s="62">
        <f>H202</f>
        <v>0</v>
      </c>
      <c r="I204" s="62">
        <f>I202</f>
        <v>0</v>
      </c>
      <c r="J204" s="62">
        <f>J202</f>
        <v>0</v>
      </c>
      <c r="K204" s="85">
        <v>0</v>
      </c>
      <c r="L204" s="85">
        <v>0</v>
      </c>
      <c r="M204" s="85">
        <f t="shared" ref="M204" si="38">M202</f>
        <v>1</v>
      </c>
      <c r="N204" s="62">
        <f>N202</f>
        <v>0</v>
      </c>
      <c r="O204" s="62">
        <f t="shared" ref="O204:P204" si="39">O202</f>
        <v>0</v>
      </c>
      <c r="P204" s="113">
        <f t="shared" si="39"/>
        <v>0</v>
      </c>
    </row>
    <row r="205" spans="1:17" x14ac:dyDescent="0.2">
      <c r="A205" s="1"/>
      <c r="B205" s="156"/>
      <c r="C205" s="157"/>
      <c r="D205" s="32" t="s">
        <v>36</v>
      </c>
      <c r="E205" s="22">
        <f>[1]Jan2015_InstlSum!AU49</f>
        <v>1</v>
      </c>
      <c r="F205" s="22">
        <v>0</v>
      </c>
      <c r="G205" s="22">
        <v>0</v>
      </c>
      <c r="H205" s="19">
        <f>[1]Apr2015_InstlSum!AU40</f>
        <v>0</v>
      </c>
      <c r="I205" s="19">
        <f>[1]May2015_InstlSum!AU41</f>
        <v>0</v>
      </c>
      <c r="J205" s="19">
        <f>[1]June2015_InstlSum!AU54</f>
        <v>0</v>
      </c>
      <c r="K205" s="22">
        <v>0</v>
      </c>
      <c r="L205" s="22">
        <v>0</v>
      </c>
      <c r="M205" s="18">
        <f>[1]Sept2015_InstlSum!AU58</f>
        <v>1</v>
      </c>
      <c r="N205" s="19">
        <f>[1]June2015_InstlSum!AY54</f>
        <v>0</v>
      </c>
      <c r="O205" s="19">
        <f>[1]June2015_InstlSum!AZ54</f>
        <v>0</v>
      </c>
      <c r="P205" s="20">
        <f>[1]June2015_InstlSum!BA54</f>
        <v>0</v>
      </c>
    </row>
    <row r="206" spans="1:17" x14ac:dyDescent="0.2">
      <c r="A206" s="1"/>
      <c r="B206" s="156"/>
      <c r="C206" s="157"/>
      <c r="D206" s="32" t="s">
        <v>37</v>
      </c>
      <c r="E206" s="25">
        <f>[1]Jan2015_InstlSum!AT49</f>
        <v>0</v>
      </c>
      <c r="F206" s="25">
        <v>0</v>
      </c>
      <c r="G206" s="25">
        <v>0</v>
      </c>
      <c r="H206" s="19">
        <f>H204-H205</f>
        <v>0</v>
      </c>
      <c r="I206" s="19">
        <f>I204-I205</f>
        <v>0</v>
      </c>
      <c r="J206" s="19">
        <f>J204-J205</f>
        <v>0</v>
      </c>
      <c r="K206" s="25">
        <v>0</v>
      </c>
      <c r="L206" s="25">
        <v>0</v>
      </c>
      <c r="M206" s="22">
        <f t="shared" ref="M206" si="40">M204-M205</f>
        <v>0</v>
      </c>
      <c r="N206" s="19">
        <f>N204-N205</f>
        <v>0</v>
      </c>
      <c r="O206" s="19">
        <f t="shared" ref="O206:P206" si="41">O204-O205</f>
        <v>0</v>
      </c>
      <c r="P206" s="20">
        <f t="shared" si="41"/>
        <v>0</v>
      </c>
    </row>
    <row r="207" spans="1:17" ht="12.75" customHeight="1" x14ac:dyDescent="0.2">
      <c r="A207" s="1"/>
      <c r="B207" s="158"/>
      <c r="C207" s="159"/>
      <c r="D207" s="17" t="s">
        <v>38</v>
      </c>
      <c r="E207" s="33">
        <v>1</v>
      </c>
      <c r="F207" s="33">
        <v>1</v>
      </c>
      <c r="G207" s="33">
        <v>1</v>
      </c>
      <c r="H207" s="115">
        <v>1</v>
      </c>
      <c r="I207" s="115">
        <v>1</v>
      </c>
      <c r="J207" s="115">
        <v>1</v>
      </c>
      <c r="K207" s="33">
        <v>1</v>
      </c>
      <c r="L207" s="33">
        <v>1</v>
      </c>
      <c r="M207" s="33">
        <f>M205/M204</f>
        <v>1</v>
      </c>
      <c r="N207" s="115">
        <v>1</v>
      </c>
      <c r="O207" s="115">
        <v>1</v>
      </c>
      <c r="P207" s="116">
        <v>1</v>
      </c>
    </row>
    <row r="208" spans="1:17" x14ac:dyDescent="0.2">
      <c r="A208" s="1"/>
      <c r="B208" s="169" t="s">
        <v>39</v>
      </c>
      <c r="C208" s="139"/>
      <c r="D208" s="21"/>
      <c r="E208" s="36"/>
      <c r="F208" s="90"/>
      <c r="G208" s="36"/>
      <c r="H208" s="38"/>
      <c r="I208" s="39"/>
      <c r="J208" s="40"/>
      <c r="K208" s="52"/>
      <c r="L208" s="37"/>
      <c r="M208" s="36"/>
      <c r="N208" s="38"/>
      <c r="O208" s="39"/>
      <c r="P208" s="43"/>
    </row>
    <row r="209" spans="1:17" x14ac:dyDescent="0.2">
      <c r="A209" s="1"/>
      <c r="B209" s="148" t="s">
        <v>40</v>
      </c>
      <c r="C209" s="151" t="s">
        <v>41</v>
      </c>
      <c r="D209" s="28" t="s">
        <v>42</v>
      </c>
      <c r="E209" s="44"/>
      <c r="F209" s="45"/>
      <c r="G209" s="44"/>
      <c r="H209" s="46"/>
      <c r="I209" s="47"/>
      <c r="J209" s="48"/>
      <c r="K209" s="87"/>
      <c r="L209" s="45"/>
      <c r="M209" s="44"/>
      <c r="N209" s="46"/>
      <c r="O209" s="47"/>
      <c r="P209" s="51"/>
    </row>
    <row r="210" spans="1:17" ht="12.75" customHeight="1" x14ac:dyDescent="0.2">
      <c r="A210" s="1"/>
      <c r="B210" s="149"/>
      <c r="C210" s="152"/>
      <c r="D210" s="21" t="s">
        <v>43</v>
      </c>
      <c r="E210" s="36"/>
      <c r="F210" s="37"/>
      <c r="G210" s="36"/>
      <c r="H210" s="38"/>
      <c r="I210" s="39"/>
      <c r="J210" s="40"/>
      <c r="K210" s="52"/>
      <c r="L210" s="37"/>
      <c r="M210" s="36"/>
      <c r="N210" s="38"/>
      <c r="O210" s="39"/>
      <c r="P210" s="43"/>
    </row>
    <row r="211" spans="1:17" x14ac:dyDescent="0.2">
      <c r="A211" s="1"/>
      <c r="B211" s="149"/>
      <c r="C211" s="153"/>
      <c r="D211" s="17" t="s">
        <v>44</v>
      </c>
      <c r="E211" s="53"/>
      <c r="F211" s="54"/>
      <c r="G211" s="53"/>
      <c r="H211" s="55"/>
      <c r="I211" s="56"/>
      <c r="J211" s="57"/>
      <c r="K211" s="58"/>
      <c r="L211" s="54"/>
      <c r="M211" s="53"/>
      <c r="N211" s="55"/>
      <c r="O211" s="56"/>
      <c r="P211" s="59"/>
    </row>
    <row r="212" spans="1:17" x14ac:dyDescent="0.2">
      <c r="A212" s="1"/>
      <c r="B212" s="149"/>
      <c r="C212" s="151" t="s">
        <v>45</v>
      </c>
      <c r="D212" s="28" t="s">
        <v>42</v>
      </c>
      <c r="E212" s="44"/>
      <c r="F212" s="45"/>
      <c r="G212" s="44"/>
      <c r="H212" s="46"/>
      <c r="I212" s="47"/>
      <c r="J212" s="48"/>
      <c r="K212" s="87"/>
      <c r="L212" s="45"/>
      <c r="M212" s="44"/>
      <c r="N212" s="46"/>
      <c r="O212" s="47"/>
      <c r="P212" s="51"/>
    </row>
    <row r="213" spans="1:17" ht="12.75" customHeight="1" x14ac:dyDescent="0.2">
      <c r="A213" s="1"/>
      <c r="B213" s="149"/>
      <c r="C213" s="152"/>
      <c r="D213" s="21" t="s">
        <v>43</v>
      </c>
      <c r="E213" s="36"/>
      <c r="F213" s="37"/>
      <c r="G213" s="36"/>
      <c r="H213" s="38"/>
      <c r="I213" s="39"/>
      <c r="J213" s="40"/>
      <c r="K213" s="52"/>
      <c r="L213" s="37"/>
      <c r="M213" s="36"/>
      <c r="N213" s="38"/>
      <c r="O213" s="39"/>
      <c r="P213" s="43"/>
    </row>
    <row r="214" spans="1:17" x14ac:dyDescent="0.2">
      <c r="A214" s="1"/>
      <c r="B214" s="149"/>
      <c r="C214" s="153"/>
      <c r="D214" s="17" t="s">
        <v>44</v>
      </c>
      <c r="E214" s="53"/>
      <c r="F214" s="54"/>
      <c r="G214" s="53"/>
      <c r="H214" s="116"/>
      <c r="I214" s="115"/>
      <c r="J214" s="116"/>
      <c r="K214" s="117"/>
      <c r="L214" s="118"/>
      <c r="M214" s="118"/>
      <c r="N214" s="116"/>
      <c r="O214" s="115"/>
      <c r="P214" s="116"/>
    </row>
    <row r="215" spans="1:17" x14ac:dyDescent="0.2">
      <c r="A215" s="1"/>
      <c r="B215" s="149"/>
      <c r="C215" s="151" t="s">
        <v>46</v>
      </c>
      <c r="D215" s="28" t="s">
        <v>42</v>
      </c>
      <c r="E215" s="44">
        <v>85</v>
      </c>
      <c r="F215" s="45">
        <v>85</v>
      </c>
      <c r="G215" s="44">
        <v>85</v>
      </c>
      <c r="H215" s="46">
        <v>86</v>
      </c>
      <c r="I215" s="47">
        <v>89</v>
      </c>
      <c r="J215" s="48">
        <v>89</v>
      </c>
      <c r="K215" s="49">
        <v>89</v>
      </c>
      <c r="L215" s="45">
        <v>88</v>
      </c>
      <c r="M215" s="44">
        <v>90</v>
      </c>
      <c r="N215" s="46">
        <v>89</v>
      </c>
      <c r="O215" s="47">
        <v>87</v>
      </c>
      <c r="P215" s="51">
        <v>87</v>
      </c>
    </row>
    <row r="216" spans="1:17" ht="25.5" customHeight="1" x14ac:dyDescent="0.2">
      <c r="A216" s="1"/>
      <c r="B216" s="149"/>
      <c r="C216" s="152"/>
      <c r="D216" s="21" t="s">
        <v>43</v>
      </c>
      <c r="E216" s="37">
        <f>[1]Jan2015_Trble!B29</f>
        <v>1</v>
      </c>
      <c r="F216" s="37">
        <v>0</v>
      </c>
      <c r="G216" s="37">
        <v>0</v>
      </c>
      <c r="H216" s="40">
        <f>[1]Apr2015_Trble!B79</f>
        <v>1</v>
      </c>
      <c r="I216" s="39">
        <v>0</v>
      </c>
      <c r="J216" s="40">
        <f>[1]June2015_Trble!B74</f>
        <v>2</v>
      </c>
      <c r="K216" s="90">
        <f>[1]July2015_Trble!B52</f>
        <v>2</v>
      </c>
      <c r="L216" s="37">
        <v>0</v>
      </c>
      <c r="M216" s="37">
        <v>0</v>
      </c>
      <c r="N216" s="39">
        <v>0</v>
      </c>
      <c r="O216" s="104">
        <f>'[2]November Trouble'!$B$68</f>
        <v>4</v>
      </c>
      <c r="P216" s="91">
        <f>'[2]December Trouble'!$B$60</f>
        <v>1</v>
      </c>
      <c r="Q216" s="105"/>
    </row>
    <row r="217" spans="1:17" x14ac:dyDescent="0.2">
      <c r="A217" s="1"/>
      <c r="B217" s="150"/>
      <c r="C217" s="153"/>
      <c r="D217" s="17" t="s">
        <v>44</v>
      </c>
      <c r="E217" s="60">
        <f t="shared" ref="E217:P217" si="42">E216/E215</f>
        <v>1.1764705882352941E-2</v>
      </c>
      <c r="F217" s="60">
        <f t="shared" si="42"/>
        <v>0</v>
      </c>
      <c r="G217" s="60">
        <f t="shared" si="42"/>
        <v>0</v>
      </c>
      <c r="H217" s="34">
        <f t="shared" si="42"/>
        <v>1.1627906976744186E-2</v>
      </c>
      <c r="I217" s="34">
        <f t="shared" si="42"/>
        <v>0</v>
      </c>
      <c r="J217" s="34">
        <f t="shared" si="42"/>
        <v>2.247191011235955E-2</v>
      </c>
      <c r="K217" s="33">
        <f t="shared" si="42"/>
        <v>2.247191011235955E-2</v>
      </c>
      <c r="L217" s="60">
        <f t="shared" si="42"/>
        <v>0</v>
      </c>
      <c r="M217" s="60">
        <f t="shared" si="42"/>
        <v>0</v>
      </c>
      <c r="N217" s="35">
        <f t="shared" si="42"/>
        <v>0</v>
      </c>
      <c r="O217" s="35">
        <f t="shared" si="42"/>
        <v>4.5977011494252873E-2</v>
      </c>
      <c r="P217" s="35">
        <f t="shared" si="42"/>
        <v>1.1494252873563218E-2</v>
      </c>
    </row>
    <row r="218" spans="1:17" x14ac:dyDescent="0.2">
      <c r="A218" s="1"/>
      <c r="B218" s="154" t="s">
        <v>47</v>
      </c>
      <c r="C218" s="155"/>
      <c r="D218" s="61" t="s">
        <v>48</v>
      </c>
      <c r="E218" s="45">
        <f>[1]Jan2015_Trble!C29</f>
        <v>0</v>
      </c>
      <c r="F218" s="45">
        <v>0</v>
      </c>
      <c r="G218" s="45">
        <v>0</v>
      </c>
      <c r="H218" s="40">
        <f>[1]Apr2015_Trble!C79</f>
        <v>0</v>
      </c>
      <c r="I218" s="47">
        <v>0</v>
      </c>
      <c r="J218" s="40">
        <f>[1]June2015_Trble!C74</f>
        <v>1</v>
      </c>
      <c r="K218" s="90">
        <f>[1]July2015_Trble!C52</f>
        <v>2</v>
      </c>
      <c r="L218" s="45">
        <v>0</v>
      </c>
      <c r="M218" s="45">
        <v>0</v>
      </c>
      <c r="N218" s="47">
        <v>0</v>
      </c>
      <c r="O218" s="104">
        <f>'[2]November Trouble'!$C$68</f>
        <v>1</v>
      </c>
      <c r="P218" s="91">
        <f>'[2]December Trouble'!$C$60</f>
        <v>1</v>
      </c>
    </row>
    <row r="219" spans="1:17" x14ac:dyDescent="0.2">
      <c r="A219" s="1"/>
      <c r="B219" s="156"/>
      <c r="C219" s="157"/>
      <c r="D219" s="21" t="s">
        <v>49</v>
      </c>
      <c r="E219" s="37">
        <f>[1]Jan2015_Trble!D29</f>
        <v>0</v>
      </c>
      <c r="F219" s="37">
        <v>0</v>
      </c>
      <c r="G219" s="37">
        <v>0</v>
      </c>
      <c r="H219" s="40">
        <f>[1]Apr2015_Trble!D79</f>
        <v>0</v>
      </c>
      <c r="I219" s="39">
        <v>0</v>
      </c>
      <c r="J219" s="40">
        <f>[1]June2015_Trble!D74</f>
        <v>1</v>
      </c>
      <c r="K219" s="90">
        <f>[1]July2015_Trble!D52</f>
        <v>2</v>
      </c>
      <c r="L219" s="37">
        <v>0</v>
      </c>
      <c r="M219" s="37">
        <v>0</v>
      </c>
      <c r="N219" s="39">
        <v>0</v>
      </c>
      <c r="O219" s="104">
        <f>'[2]November Trouble'!$D$68</f>
        <v>1</v>
      </c>
      <c r="P219" s="91">
        <f>'[2]December Trouble'!$D$60</f>
        <v>0</v>
      </c>
    </row>
    <row r="220" spans="1:17" x14ac:dyDescent="0.2">
      <c r="A220" s="1"/>
      <c r="B220" s="156"/>
      <c r="C220" s="157"/>
      <c r="D220" s="63" t="s">
        <v>50</v>
      </c>
      <c r="E220" s="106">
        <v>1</v>
      </c>
      <c r="F220" s="106">
        <v>1</v>
      </c>
      <c r="G220" s="106">
        <v>1</v>
      </c>
      <c r="H220" s="96">
        <v>1</v>
      </c>
      <c r="I220" s="96">
        <v>1</v>
      </c>
      <c r="J220" s="96">
        <f>J218/J219</f>
        <v>1</v>
      </c>
      <c r="K220" s="95"/>
      <c r="L220" s="106">
        <v>1</v>
      </c>
      <c r="M220" s="106">
        <v>1</v>
      </c>
      <c r="N220" s="97">
        <v>1</v>
      </c>
      <c r="O220" s="97">
        <v>1</v>
      </c>
      <c r="P220" s="97">
        <v>0</v>
      </c>
    </row>
    <row r="221" spans="1:17" x14ac:dyDescent="0.2">
      <c r="A221" s="1"/>
      <c r="B221" s="156"/>
      <c r="C221" s="157"/>
      <c r="D221" s="21" t="s">
        <v>51</v>
      </c>
      <c r="E221" s="37">
        <f>[1]Jan2015_Trble!E29</f>
        <v>0</v>
      </c>
      <c r="F221" s="37">
        <v>0</v>
      </c>
      <c r="G221" s="37">
        <v>0</v>
      </c>
      <c r="H221" s="40">
        <f>[1]Apr2015_Trble!E79</f>
        <v>0</v>
      </c>
      <c r="I221" s="39">
        <v>0</v>
      </c>
      <c r="J221" s="40">
        <f>[1]June2015_Trble!E74</f>
        <v>15.62</v>
      </c>
      <c r="K221" s="90">
        <f>[1]July2015_Trble!E52</f>
        <v>29.23</v>
      </c>
      <c r="L221" s="37">
        <v>0</v>
      </c>
      <c r="M221" s="37">
        <v>0</v>
      </c>
      <c r="N221" s="39">
        <v>0</v>
      </c>
      <c r="O221" s="104">
        <f>'[2]November Trouble'!$E$68</f>
        <v>17.683333333348855</v>
      </c>
      <c r="P221" s="91">
        <f>'[2]December Trouble'!$E$60</f>
        <v>25.599999999976717</v>
      </c>
    </row>
    <row r="222" spans="1:17" x14ac:dyDescent="0.2">
      <c r="A222" s="1"/>
      <c r="B222" s="158"/>
      <c r="C222" s="159"/>
      <c r="D222" s="17" t="s">
        <v>52</v>
      </c>
      <c r="E222" s="53">
        <v>0</v>
      </c>
      <c r="F222" s="53">
        <v>0</v>
      </c>
      <c r="G222" s="53">
        <v>0</v>
      </c>
      <c r="H222" s="26">
        <v>0</v>
      </c>
      <c r="I222" s="57">
        <v>0</v>
      </c>
      <c r="J222" s="26">
        <f>J221/J218</f>
        <v>15.62</v>
      </c>
      <c r="K222" s="25">
        <f>K221/K218</f>
        <v>14.615</v>
      </c>
      <c r="L222" s="53">
        <v>0</v>
      </c>
      <c r="M222" s="53">
        <v>0</v>
      </c>
      <c r="N222" s="59">
        <v>0</v>
      </c>
      <c r="O222" s="26">
        <f>O221/O218</f>
        <v>17.683333333348855</v>
      </c>
      <c r="P222" s="27">
        <f>P221/P218</f>
        <v>25.599999999976717</v>
      </c>
    </row>
    <row r="223" spans="1:1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7" x14ac:dyDescent="0.2">
      <c r="A224" s="3"/>
      <c r="B224" s="160" t="s">
        <v>53</v>
      </c>
      <c r="C224" s="161"/>
      <c r="D224" s="161"/>
      <c r="E224" s="161"/>
      <c r="F224" s="161"/>
      <c r="G224" s="161"/>
      <c r="H224" s="162"/>
      <c r="I224" s="141" t="s">
        <v>14</v>
      </c>
      <c r="J224" s="142"/>
      <c r="K224" s="143" t="s">
        <v>15</v>
      </c>
      <c r="L224" s="144"/>
      <c r="M224" s="141" t="s">
        <v>16</v>
      </c>
      <c r="N224" s="142"/>
      <c r="O224" s="143" t="s">
        <v>17</v>
      </c>
      <c r="P224" s="145"/>
    </row>
    <row r="225" spans="1:16" x14ac:dyDescent="0.2">
      <c r="A225" s="1"/>
      <c r="B225" s="146" t="s">
        <v>54</v>
      </c>
      <c r="C225" s="147"/>
      <c r="D225" s="147"/>
      <c r="E225" s="135" t="s">
        <v>55</v>
      </c>
      <c r="F225" s="135"/>
      <c r="G225" s="135"/>
      <c r="H225" s="135"/>
      <c r="I225" s="136"/>
      <c r="J225" s="137"/>
      <c r="K225" s="138"/>
      <c r="L225" s="139"/>
      <c r="M225" s="136"/>
      <c r="N225" s="137"/>
      <c r="O225" s="138"/>
      <c r="P225" s="140"/>
    </row>
    <row r="226" spans="1:16" x14ac:dyDescent="0.2">
      <c r="A226" s="1"/>
      <c r="B226" s="147"/>
      <c r="C226" s="147"/>
      <c r="D226" s="147"/>
      <c r="E226" s="135" t="s">
        <v>56</v>
      </c>
      <c r="F226" s="135"/>
      <c r="G226" s="135"/>
      <c r="H226" s="135"/>
      <c r="I226" s="136"/>
      <c r="J226" s="137"/>
      <c r="K226" s="138"/>
      <c r="L226" s="139"/>
      <c r="M226" s="136"/>
      <c r="N226" s="137"/>
      <c r="O226" s="138"/>
      <c r="P226" s="140"/>
    </row>
    <row r="227" spans="1:16" x14ac:dyDescent="0.2">
      <c r="A227" s="1"/>
      <c r="B227" s="147"/>
      <c r="C227" s="147"/>
      <c r="D227" s="147"/>
      <c r="E227" s="135" t="s">
        <v>57</v>
      </c>
      <c r="F227" s="135"/>
      <c r="G227" s="135"/>
      <c r="H227" s="135"/>
      <c r="I227" s="136"/>
      <c r="J227" s="137"/>
      <c r="K227" s="138"/>
      <c r="L227" s="139"/>
      <c r="M227" s="136"/>
      <c r="N227" s="137"/>
      <c r="O227" s="138"/>
      <c r="P227" s="140"/>
    </row>
    <row r="228" spans="1:16" x14ac:dyDescent="0.2">
      <c r="A228" s="1"/>
      <c r="B228" s="71"/>
      <c r="C228" s="71"/>
      <c r="D228" s="71"/>
      <c r="E228" s="72"/>
      <c r="F228" s="71"/>
      <c r="G228" s="71"/>
      <c r="H228" s="72"/>
      <c r="I228" s="72"/>
      <c r="J228" s="72"/>
      <c r="K228" s="72"/>
      <c r="L228" s="72"/>
      <c r="M228" s="72"/>
      <c r="N228" s="72"/>
      <c r="O228" s="72"/>
      <c r="P228" s="71"/>
    </row>
    <row r="229" spans="1: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">
      <c r="A230" s="1"/>
      <c r="B230" s="1"/>
      <c r="C230" s="130" t="s">
        <v>58</v>
      </c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1:16" x14ac:dyDescent="0.2">
      <c r="A231" s="1"/>
      <c r="B231" s="1"/>
      <c r="C231" s="73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</row>
    <row r="232" spans="1: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3"/>
      <c r="K232" s="1"/>
      <c r="L232" s="1"/>
      <c r="M232" s="1"/>
      <c r="N232" s="1"/>
      <c r="O232" s="1"/>
      <c r="P232" s="1"/>
    </row>
    <row r="233" spans="1:16" ht="13.5" thickBot="1" x14ac:dyDescent="0.25">
      <c r="A233" s="6"/>
      <c r="B233" s="6"/>
      <c r="C233" s="6" t="s">
        <v>59</v>
      </c>
      <c r="D233" s="75" t="s">
        <v>60</v>
      </c>
      <c r="E233" s="6"/>
      <c r="F233" s="6"/>
      <c r="G233" s="6" t="s">
        <v>61</v>
      </c>
      <c r="H233" s="132" t="s">
        <v>62</v>
      </c>
      <c r="I233" s="132"/>
      <c r="J233" s="132"/>
      <c r="K233" s="6"/>
      <c r="L233" s="6" t="s">
        <v>63</v>
      </c>
      <c r="M233" s="133" t="s">
        <v>64</v>
      </c>
      <c r="N233" s="132"/>
      <c r="O233" s="132"/>
      <c r="P233" s="6"/>
    </row>
    <row r="234" spans="1:16" x14ac:dyDescent="0.2">
      <c r="A234" s="1"/>
      <c r="B234" s="1" t="s">
        <v>65</v>
      </c>
      <c r="C234" s="1"/>
      <c r="D234" s="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">
      <c r="A235" s="1"/>
      <c r="B235" s="1" t="s">
        <v>66</v>
      </c>
      <c r="C235" s="1"/>
      <c r="D235" s="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">
      <c r="A236" s="1"/>
      <c r="B236" s="1" t="s">
        <v>67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79.5" customHeight="1" x14ac:dyDescent="0.2">
      <c r="A237" s="1"/>
      <c r="B237" s="1"/>
      <c r="C237" s="170" t="s">
        <v>0</v>
      </c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</row>
    <row r="238" spans="1:16" x14ac:dyDescent="0.2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3.5" thickBot="1" x14ac:dyDescent="0.25">
      <c r="A239" s="3"/>
      <c r="B239" s="3" t="s">
        <v>1</v>
      </c>
      <c r="C239" s="3"/>
      <c r="D239" s="172" t="s">
        <v>2</v>
      </c>
      <c r="E239" s="172"/>
      <c r="F239" s="3"/>
      <c r="G239" s="3"/>
      <c r="H239" s="3"/>
      <c r="I239" s="4" t="s">
        <v>3</v>
      </c>
      <c r="J239" s="5" t="s">
        <v>4</v>
      </c>
      <c r="K239" s="3"/>
      <c r="L239" s="3"/>
      <c r="M239" s="3" t="s">
        <v>5</v>
      </c>
      <c r="N239" s="6"/>
      <c r="O239" s="5">
        <v>2015</v>
      </c>
      <c r="P239" s="3"/>
    </row>
    <row r="240" spans="1:16" x14ac:dyDescent="0.2">
      <c r="A240" s="1"/>
      <c r="B240" s="3"/>
      <c r="C240" s="1"/>
      <c r="D240" s="1"/>
      <c r="E240" s="1"/>
      <c r="F240" s="1"/>
      <c r="G240" s="1"/>
      <c r="H240" s="1"/>
      <c r="I240" s="3"/>
      <c r="J240" s="3"/>
      <c r="K240" s="3"/>
      <c r="L240" s="3"/>
      <c r="M240" s="3"/>
      <c r="N240" s="3"/>
      <c r="O240" s="1"/>
      <c r="P240" s="1"/>
    </row>
    <row r="241" spans="1:20" ht="13.5" thickBot="1" x14ac:dyDescent="0.25">
      <c r="A241" s="3"/>
      <c r="B241" s="3" t="s">
        <v>6</v>
      </c>
      <c r="C241" s="3"/>
      <c r="D241" s="7"/>
      <c r="E241" s="7"/>
      <c r="F241" s="3"/>
      <c r="G241" s="3"/>
      <c r="H241" s="3"/>
      <c r="I241" s="4" t="s">
        <v>7</v>
      </c>
      <c r="J241" s="6"/>
      <c r="K241" s="3"/>
      <c r="L241" s="8" t="s">
        <v>75</v>
      </c>
      <c r="M241" s="8"/>
      <c r="N241" s="8"/>
      <c r="O241" s="5"/>
      <c r="P241" s="3"/>
    </row>
    <row r="242" spans="1:20" ht="12.75" customHeight="1" x14ac:dyDescent="0.2">
      <c r="A242" s="1"/>
      <c r="B242" s="3"/>
      <c r="C242" s="3"/>
      <c r="D242" s="3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2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1"/>
    </row>
    <row r="244" spans="1:20" ht="12.75" customHeight="1" x14ac:dyDescent="0.2">
      <c r="A244" s="1"/>
      <c r="B244" s="173" t="s">
        <v>9</v>
      </c>
      <c r="C244" s="174"/>
      <c r="D244" s="155"/>
      <c r="E244" s="177" t="s">
        <v>10</v>
      </c>
      <c r="F244" s="178"/>
      <c r="G244" s="178"/>
      <c r="H244" s="181" t="s">
        <v>11</v>
      </c>
      <c r="I244" s="182"/>
      <c r="J244" s="183"/>
      <c r="K244" s="187" t="s">
        <v>12</v>
      </c>
      <c r="L244" s="178"/>
      <c r="M244" s="178"/>
      <c r="N244" s="181" t="s">
        <v>13</v>
      </c>
      <c r="O244" s="182"/>
      <c r="P244" s="183"/>
    </row>
    <row r="245" spans="1:20" ht="12.75" customHeight="1" x14ac:dyDescent="0.2">
      <c r="A245" s="1"/>
      <c r="B245" s="156"/>
      <c r="C245" s="175"/>
      <c r="D245" s="157"/>
      <c r="E245" s="179"/>
      <c r="F245" s="180"/>
      <c r="G245" s="180"/>
      <c r="H245" s="184"/>
      <c r="I245" s="185"/>
      <c r="J245" s="186"/>
      <c r="K245" s="180"/>
      <c r="L245" s="180"/>
      <c r="M245" s="180"/>
      <c r="N245" s="184"/>
      <c r="O245" s="185"/>
      <c r="P245" s="186"/>
    </row>
    <row r="246" spans="1:20" ht="12.75" customHeight="1" x14ac:dyDescent="0.2">
      <c r="A246" s="1"/>
      <c r="B246" s="156"/>
      <c r="C246" s="175"/>
      <c r="D246" s="157"/>
      <c r="E246" s="166" t="s">
        <v>14</v>
      </c>
      <c r="F246" s="167"/>
      <c r="G246" s="188"/>
      <c r="H246" s="163" t="s">
        <v>15</v>
      </c>
      <c r="I246" s="164"/>
      <c r="J246" s="165"/>
      <c r="K246" s="166" t="s">
        <v>16</v>
      </c>
      <c r="L246" s="167"/>
      <c r="M246" s="167"/>
      <c r="N246" s="163" t="s">
        <v>17</v>
      </c>
      <c r="O246" s="164"/>
      <c r="P246" s="165"/>
    </row>
    <row r="247" spans="1:20" x14ac:dyDescent="0.2">
      <c r="A247" s="9"/>
      <c r="B247" s="158"/>
      <c r="C247" s="176"/>
      <c r="D247" s="159"/>
      <c r="E247" s="10" t="s">
        <v>18</v>
      </c>
      <c r="F247" s="10" t="s">
        <v>19</v>
      </c>
      <c r="G247" s="11" t="s">
        <v>20</v>
      </c>
      <c r="H247" s="12" t="s">
        <v>21</v>
      </c>
      <c r="I247" s="13" t="s">
        <v>22</v>
      </c>
      <c r="J247" s="14" t="s">
        <v>23</v>
      </c>
      <c r="K247" s="119" t="s">
        <v>24</v>
      </c>
      <c r="L247" s="120" t="s">
        <v>25</v>
      </c>
      <c r="M247" s="11" t="s">
        <v>26</v>
      </c>
      <c r="N247" s="12" t="s">
        <v>27</v>
      </c>
      <c r="O247" s="13" t="s">
        <v>28</v>
      </c>
      <c r="P247" s="16" t="s">
        <v>29</v>
      </c>
    </row>
    <row r="248" spans="1:20" x14ac:dyDescent="0.2">
      <c r="A248" s="1"/>
      <c r="B248" s="168" t="s">
        <v>30</v>
      </c>
      <c r="C248" s="155"/>
      <c r="D248" s="17" t="s">
        <v>31</v>
      </c>
      <c r="E248" s="18">
        <v>0</v>
      </c>
      <c r="F248" s="18">
        <v>0</v>
      </c>
      <c r="G248" s="18">
        <f>[1]Mar2015_InstlSum!AQ58</f>
        <v>7.7409953703703707</v>
      </c>
      <c r="H248" s="23">
        <f>[1]Apr2015_InstlSum!AQ47</f>
        <v>1.3264004629629629</v>
      </c>
      <c r="I248" s="23">
        <f>[1]May2015_InstlSum!AQ47</f>
        <v>4.1257175925937242</v>
      </c>
      <c r="J248" s="19">
        <f>[1]June2015_InstlSum!AQ62</f>
        <v>2.950011574074074</v>
      </c>
      <c r="K248" s="18">
        <f>[1]June2015_InstlSum!AQ62</f>
        <v>2.950011574074074</v>
      </c>
      <c r="L248" s="18">
        <v>0</v>
      </c>
      <c r="M248" s="18">
        <f>[1]Sept2015_InstlSum!AQ69</f>
        <v>7.1347569444444439</v>
      </c>
      <c r="N248" s="19">
        <v>3.2201504629629629</v>
      </c>
      <c r="O248" s="19">
        <v>2.5078758169992774</v>
      </c>
      <c r="P248" s="20">
        <v>4.5141830065369817</v>
      </c>
    </row>
    <row r="249" spans="1:20" ht="12.75" customHeight="1" x14ac:dyDescent="0.2">
      <c r="A249" s="1"/>
      <c r="B249" s="156"/>
      <c r="C249" s="157"/>
      <c r="D249" s="21" t="s">
        <v>32</v>
      </c>
      <c r="E249" s="83">
        <v>0</v>
      </c>
      <c r="F249" s="83">
        <v>0</v>
      </c>
      <c r="G249" s="83">
        <f>[1]Mar2015_InstlSum!AR58</f>
        <v>3</v>
      </c>
      <c r="H249" s="23">
        <f>[1]Apr2015_InstlSum!AR47</f>
        <v>1</v>
      </c>
      <c r="I249" s="23">
        <f>[1]May2015_InstlSum!AR47</f>
        <v>2</v>
      </c>
      <c r="J249" s="19">
        <f>[1]June2015_InstlSum!AR62</f>
        <v>1</v>
      </c>
      <c r="K249" s="18">
        <f>[1]June2015_InstlSum!AR62</f>
        <v>1</v>
      </c>
      <c r="L249" s="83">
        <v>0</v>
      </c>
      <c r="M249" s="18">
        <f>[1]Sept2015_InstlSum!AR69</f>
        <v>3</v>
      </c>
      <c r="N249" s="19">
        <v>1</v>
      </c>
      <c r="O249" s="20">
        <v>1</v>
      </c>
      <c r="P249" s="24">
        <v>1</v>
      </c>
    </row>
    <row r="250" spans="1:20" x14ac:dyDescent="0.2">
      <c r="A250" s="1"/>
      <c r="B250" s="158"/>
      <c r="C250" s="159"/>
      <c r="D250" s="17" t="s">
        <v>33</v>
      </c>
      <c r="E250" s="18">
        <v>0</v>
      </c>
      <c r="F250" s="18">
        <v>0</v>
      </c>
      <c r="G250" s="18">
        <f t="shared" ref="G250:K250" si="43">G248/G249</f>
        <v>2.580331790123457</v>
      </c>
      <c r="H250" s="19">
        <f t="shared" si="43"/>
        <v>1.3264004629629629</v>
      </c>
      <c r="I250" s="19">
        <f t="shared" si="43"/>
        <v>2.0628587962968621</v>
      </c>
      <c r="J250" s="19">
        <f t="shared" si="43"/>
        <v>2.950011574074074</v>
      </c>
      <c r="K250" s="18">
        <f t="shared" si="43"/>
        <v>2.950011574074074</v>
      </c>
      <c r="L250" s="18">
        <v>0</v>
      </c>
      <c r="M250" s="18">
        <f t="shared" ref="M250" si="44">M248/M249</f>
        <v>2.3782523148148145</v>
      </c>
      <c r="N250" s="19">
        <v>3.2201504629629629</v>
      </c>
      <c r="O250" s="19">
        <v>2.5078758169992774</v>
      </c>
      <c r="P250" s="20">
        <v>4.5141830065369817</v>
      </c>
      <c r="R250" s="2" t="s">
        <v>68</v>
      </c>
    </row>
    <row r="251" spans="1:20" x14ac:dyDescent="0.2">
      <c r="A251" s="1"/>
      <c r="B251" s="168" t="s">
        <v>34</v>
      </c>
      <c r="C251" s="155"/>
      <c r="D251" s="28" t="s">
        <v>35</v>
      </c>
      <c r="E251" s="85">
        <v>0</v>
      </c>
      <c r="F251" s="85">
        <v>0</v>
      </c>
      <c r="G251" s="85">
        <f>G249</f>
        <v>3</v>
      </c>
      <c r="H251" s="62">
        <f>H249</f>
        <v>1</v>
      </c>
      <c r="I251" s="62">
        <f>I249</f>
        <v>2</v>
      </c>
      <c r="J251" s="62">
        <f>J249</f>
        <v>1</v>
      </c>
      <c r="K251" s="85">
        <f>K249</f>
        <v>1</v>
      </c>
      <c r="L251" s="85">
        <v>0</v>
      </c>
      <c r="M251" s="85">
        <f>M249</f>
        <v>3</v>
      </c>
      <c r="N251" s="30">
        <v>1</v>
      </c>
      <c r="O251" s="30">
        <v>1</v>
      </c>
      <c r="P251" s="31">
        <v>1</v>
      </c>
    </row>
    <row r="252" spans="1:20" x14ac:dyDescent="0.2">
      <c r="A252" s="1"/>
      <c r="B252" s="156"/>
      <c r="C252" s="157"/>
      <c r="D252" s="32" t="s">
        <v>36</v>
      </c>
      <c r="E252" s="22">
        <v>0</v>
      </c>
      <c r="F252" s="22">
        <v>0</v>
      </c>
      <c r="G252" s="22">
        <f>[1]Mar2015_InstlSum!AU58</f>
        <v>3</v>
      </c>
      <c r="H252" s="23">
        <f>[1]Apr2015_InstlSum!AU47</f>
        <v>1</v>
      </c>
      <c r="I252" s="23">
        <f>[1]May2015_InstlSum!AU47</f>
        <v>2</v>
      </c>
      <c r="J252" s="19">
        <f>[1]June2015_InstlSum!AU62</f>
        <v>1</v>
      </c>
      <c r="K252" s="18">
        <f>[1]June2015_InstlSum!AU62</f>
        <v>1</v>
      </c>
      <c r="L252" s="22">
        <v>0</v>
      </c>
      <c r="M252" s="18">
        <f>[1]Sept2015_InstlSum!AU69</f>
        <v>3</v>
      </c>
      <c r="N252" s="19">
        <v>1</v>
      </c>
      <c r="O252" s="20">
        <v>1</v>
      </c>
      <c r="P252" s="24">
        <v>1</v>
      </c>
      <c r="R252" s="2" t="s">
        <v>68</v>
      </c>
    </row>
    <row r="253" spans="1:20" ht="12.75" customHeight="1" x14ac:dyDescent="0.2">
      <c r="A253" s="1"/>
      <c r="B253" s="156"/>
      <c r="C253" s="157"/>
      <c r="D253" s="32" t="s">
        <v>37</v>
      </c>
      <c r="E253" s="25">
        <v>0</v>
      </c>
      <c r="F253" s="25">
        <v>0</v>
      </c>
      <c r="G253" s="25">
        <f>[1]Mar2015_InstlSum!AT58</f>
        <v>0</v>
      </c>
      <c r="H253" s="23">
        <f>H251-H252</f>
        <v>0</v>
      </c>
      <c r="I253" s="23">
        <f>I251-I252</f>
        <v>0</v>
      </c>
      <c r="J253" s="23">
        <f>J251-J252</f>
        <v>0</v>
      </c>
      <c r="K253" s="22">
        <f>K251-K252</f>
        <v>0</v>
      </c>
      <c r="L253" s="25">
        <v>0</v>
      </c>
      <c r="M253" s="22">
        <f>M251-M252</f>
        <v>0</v>
      </c>
      <c r="N253" s="23">
        <v>0</v>
      </c>
      <c r="O253" s="23">
        <v>0</v>
      </c>
      <c r="P253" s="24">
        <v>0</v>
      </c>
    </row>
    <row r="254" spans="1:20" x14ac:dyDescent="0.2">
      <c r="A254" s="1"/>
      <c r="B254" s="158"/>
      <c r="C254" s="159"/>
      <c r="D254" s="17" t="s">
        <v>38</v>
      </c>
      <c r="E254" s="33">
        <v>1</v>
      </c>
      <c r="F254" s="33">
        <v>1</v>
      </c>
      <c r="G254" s="33">
        <f>G252/G251</f>
        <v>1</v>
      </c>
      <c r="H254" s="34">
        <f>H252/H251</f>
        <v>1</v>
      </c>
      <c r="I254" s="34">
        <f>I252/I251</f>
        <v>1</v>
      </c>
      <c r="J254" s="34">
        <f>J252/J251</f>
        <v>1</v>
      </c>
      <c r="K254" s="33">
        <f>K252/K251</f>
        <v>1</v>
      </c>
      <c r="L254" s="33">
        <v>1</v>
      </c>
      <c r="M254" s="33">
        <f>M252/M251</f>
        <v>1</v>
      </c>
      <c r="N254" s="34">
        <v>1</v>
      </c>
      <c r="O254" s="34">
        <v>1</v>
      </c>
      <c r="P254" s="35">
        <v>1</v>
      </c>
      <c r="T254" s="2" t="s">
        <v>68</v>
      </c>
    </row>
    <row r="255" spans="1:20" x14ac:dyDescent="0.2">
      <c r="A255" s="1"/>
      <c r="B255" s="169" t="s">
        <v>39</v>
      </c>
      <c r="C255" s="139"/>
      <c r="D255" s="21"/>
      <c r="E255" s="36"/>
      <c r="F255" s="37"/>
      <c r="G255" s="36"/>
      <c r="H255" s="38"/>
      <c r="I255" s="39"/>
      <c r="J255" s="40"/>
      <c r="K255" s="41"/>
      <c r="L255" s="90"/>
      <c r="M255" s="36"/>
      <c r="N255" s="38"/>
      <c r="O255" s="39"/>
      <c r="P255" s="43"/>
      <c r="R255" s="2" t="s">
        <v>68</v>
      </c>
    </row>
    <row r="256" spans="1:20" ht="12.75" customHeight="1" x14ac:dyDescent="0.2">
      <c r="A256" s="1"/>
      <c r="B256" s="148" t="s">
        <v>40</v>
      </c>
      <c r="C256" s="151" t="s">
        <v>41</v>
      </c>
      <c r="D256" s="28" t="s">
        <v>42</v>
      </c>
      <c r="E256" s="44"/>
      <c r="F256" s="45"/>
      <c r="G256" s="44"/>
      <c r="H256" s="46"/>
      <c r="I256" s="47"/>
      <c r="J256" s="48"/>
      <c r="K256" s="87"/>
      <c r="L256" s="45"/>
      <c r="M256" s="44"/>
      <c r="N256" s="46"/>
      <c r="O256" s="47"/>
      <c r="P256" s="51"/>
    </row>
    <row r="257" spans="1:18" x14ac:dyDescent="0.2">
      <c r="A257" s="1"/>
      <c r="B257" s="149"/>
      <c r="C257" s="152"/>
      <c r="D257" s="21" t="s">
        <v>43</v>
      </c>
      <c r="E257" s="36"/>
      <c r="F257" s="37"/>
      <c r="G257" s="36"/>
      <c r="H257" s="38"/>
      <c r="I257" s="39"/>
      <c r="J257" s="40"/>
      <c r="K257" s="52"/>
      <c r="L257" s="37"/>
      <c r="M257" s="36"/>
      <c r="N257" s="38"/>
      <c r="O257" s="39"/>
      <c r="P257" s="43"/>
    </row>
    <row r="258" spans="1:18" x14ac:dyDescent="0.2">
      <c r="A258" s="1"/>
      <c r="B258" s="149"/>
      <c r="C258" s="153"/>
      <c r="D258" s="17" t="s">
        <v>44</v>
      </c>
      <c r="E258" s="53"/>
      <c r="F258" s="54"/>
      <c r="G258" s="53"/>
      <c r="H258" s="55"/>
      <c r="I258" s="56"/>
      <c r="J258" s="57"/>
      <c r="K258" s="58"/>
      <c r="L258" s="54"/>
      <c r="M258" s="53"/>
      <c r="N258" s="55"/>
      <c r="O258" s="56"/>
      <c r="P258" s="59"/>
    </row>
    <row r="259" spans="1:18" ht="12.75" customHeight="1" x14ac:dyDescent="0.2">
      <c r="A259" s="1"/>
      <c r="B259" s="149"/>
      <c r="C259" s="151" t="s">
        <v>45</v>
      </c>
      <c r="D259" s="28" t="s">
        <v>42</v>
      </c>
      <c r="E259" s="44"/>
      <c r="F259" s="45"/>
      <c r="G259" s="44"/>
      <c r="H259" s="46"/>
      <c r="I259" s="23"/>
      <c r="J259" s="48"/>
      <c r="K259" s="87"/>
      <c r="L259" s="45"/>
      <c r="M259" s="44"/>
      <c r="N259" s="46"/>
      <c r="O259" s="47"/>
      <c r="P259" s="51"/>
    </row>
    <row r="260" spans="1:18" x14ac:dyDescent="0.2">
      <c r="A260" s="1"/>
      <c r="B260" s="149"/>
      <c r="C260" s="152"/>
      <c r="D260" s="21" t="s">
        <v>43</v>
      </c>
      <c r="E260" s="36"/>
      <c r="F260" s="37"/>
      <c r="G260" s="36"/>
      <c r="H260" s="38"/>
      <c r="I260" s="39"/>
      <c r="K260" s="52"/>
      <c r="L260" s="37"/>
      <c r="M260" s="36"/>
      <c r="N260" s="38"/>
      <c r="O260" s="39"/>
      <c r="P260" s="43"/>
    </row>
    <row r="261" spans="1:18" x14ac:dyDescent="0.2">
      <c r="A261" s="1"/>
      <c r="B261" s="149"/>
      <c r="C261" s="153"/>
      <c r="D261" s="17" t="s">
        <v>44</v>
      </c>
      <c r="E261" s="53"/>
      <c r="F261" s="54"/>
      <c r="G261" s="53"/>
      <c r="H261" s="116"/>
      <c r="I261" s="115"/>
      <c r="J261" s="116"/>
      <c r="K261" s="117"/>
      <c r="L261" s="118"/>
      <c r="M261" s="118"/>
      <c r="N261" s="116"/>
      <c r="O261" s="116"/>
      <c r="P261" s="121"/>
    </row>
    <row r="262" spans="1:18" ht="25.5" customHeight="1" x14ac:dyDescent="0.2">
      <c r="A262" s="1"/>
      <c r="B262" s="149"/>
      <c r="C262" s="151" t="s">
        <v>46</v>
      </c>
      <c r="D262" s="28" t="s">
        <v>42</v>
      </c>
      <c r="E262" s="44">
        <v>372</v>
      </c>
      <c r="F262" s="45">
        <v>347</v>
      </c>
      <c r="G262" s="44">
        <v>347</v>
      </c>
      <c r="H262" s="46">
        <v>342</v>
      </c>
      <c r="I262" s="47">
        <v>338</v>
      </c>
      <c r="J262" s="48">
        <v>337</v>
      </c>
      <c r="K262" s="87">
        <v>336</v>
      </c>
      <c r="L262" s="45">
        <v>333</v>
      </c>
      <c r="M262" s="44">
        <v>333</v>
      </c>
      <c r="N262" s="46">
        <v>331</v>
      </c>
      <c r="O262" s="48">
        <v>334</v>
      </c>
      <c r="P262" s="51">
        <v>333</v>
      </c>
    </row>
    <row r="263" spans="1:18" x14ac:dyDescent="0.2">
      <c r="A263" s="1"/>
      <c r="B263" s="149"/>
      <c r="C263" s="152"/>
      <c r="D263" s="21" t="s">
        <v>43</v>
      </c>
      <c r="E263" s="37">
        <f>[1]Jan2015_Trble!B34</f>
        <v>2</v>
      </c>
      <c r="F263" s="37">
        <f>[1]Feb2015_Trble!B17</f>
        <v>1</v>
      </c>
      <c r="G263" s="37">
        <v>0</v>
      </c>
      <c r="H263" s="38">
        <f>[1]Apr2015_Trble!B83</f>
        <v>1</v>
      </c>
      <c r="I263" s="39">
        <f>[1]May2015_Trble!B33</f>
        <v>1</v>
      </c>
      <c r="J263" s="40">
        <f>[1]June2015_Trble!B79</f>
        <v>2</v>
      </c>
      <c r="K263" s="122">
        <f>[1]July2015_Trble!B56</f>
        <v>1</v>
      </c>
      <c r="L263" s="37">
        <f>[1]Aug2015_Trble!B40</f>
        <v>1</v>
      </c>
      <c r="M263" s="36">
        <f>[1]Sept2015_Trble!B28</f>
        <v>1</v>
      </c>
      <c r="N263" s="38">
        <f>[1]Oct2015_Trble!B58</f>
        <v>4</v>
      </c>
      <c r="O263" s="104">
        <f>'[2]November Trouble'!$B$79</f>
        <v>8</v>
      </c>
      <c r="P263" s="123">
        <f>'[2]December Trouble'!$B$84</f>
        <v>21</v>
      </c>
    </row>
    <row r="264" spans="1:18" x14ac:dyDescent="0.2">
      <c r="A264" s="1"/>
      <c r="B264" s="150"/>
      <c r="C264" s="153"/>
      <c r="D264" s="17" t="s">
        <v>44</v>
      </c>
      <c r="E264" s="60">
        <f t="shared" ref="E264:P264" si="45">E263/E262</f>
        <v>5.3763440860215058E-3</v>
      </c>
      <c r="F264" s="60">
        <f t="shared" si="45"/>
        <v>2.881844380403458E-3</v>
      </c>
      <c r="G264" s="60">
        <f t="shared" si="45"/>
        <v>0</v>
      </c>
      <c r="H264" s="34">
        <f t="shared" si="45"/>
        <v>2.9239766081871343E-3</v>
      </c>
      <c r="I264" s="34">
        <f t="shared" si="45"/>
        <v>2.9585798816568047E-3</v>
      </c>
      <c r="J264" s="34">
        <f t="shared" si="45"/>
        <v>5.9347181008902079E-3</v>
      </c>
      <c r="K264" s="33">
        <f t="shared" si="45"/>
        <v>2.976190476190476E-3</v>
      </c>
      <c r="L264" s="33">
        <f t="shared" si="45"/>
        <v>3.003003003003003E-3</v>
      </c>
      <c r="M264" s="33">
        <f t="shared" si="45"/>
        <v>3.003003003003003E-3</v>
      </c>
      <c r="N264" s="34">
        <f t="shared" si="45"/>
        <v>1.2084592145015106E-2</v>
      </c>
      <c r="O264" s="34">
        <f t="shared" si="45"/>
        <v>2.3952095808383235E-2</v>
      </c>
      <c r="P264" s="35">
        <f t="shared" si="45"/>
        <v>6.3063063063063057E-2</v>
      </c>
    </row>
    <row r="265" spans="1:18" x14ac:dyDescent="0.2">
      <c r="A265" s="1"/>
      <c r="B265" s="154" t="s">
        <v>47</v>
      </c>
      <c r="C265" s="155"/>
      <c r="D265" s="61" t="s">
        <v>48</v>
      </c>
      <c r="E265" s="45">
        <f>[1]Jan2015_Trble!C34</f>
        <v>1</v>
      </c>
      <c r="F265" s="45">
        <f>[1]Feb2015_Trble!C17</f>
        <v>1</v>
      </c>
      <c r="G265" s="45">
        <v>0</v>
      </c>
      <c r="H265" s="38">
        <f>[1]Apr2015_Trble!C83</f>
        <v>1</v>
      </c>
      <c r="I265" s="39">
        <f>[1]May2015_Trble!C33</f>
        <v>1</v>
      </c>
      <c r="J265" s="40">
        <f>[1]June2015_Trble!C79</f>
        <v>1</v>
      </c>
      <c r="K265" s="122">
        <f>[1]July2015_Trble!C56</f>
        <v>0</v>
      </c>
      <c r="L265" s="37">
        <f>[1]Aug2015_Trble!C40</f>
        <v>1</v>
      </c>
      <c r="M265" s="36">
        <f>[1]Sept2015_Trble!C28</f>
        <v>0</v>
      </c>
      <c r="N265" s="38">
        <f>[1]Oct2015_Trble!C58</f>
        <v>4</v>
      </c>
      <c r="O265" s="104">
        <f>'[2]November Trouble'!$C$79</f>
        <v>3</v>
      </c>
      <c r="P265" s="123">
        <f>'[2]December Trouble'!$C$84</f>
        <v>15</v>
      </c>
    </row>
    <row r="266" spans="1:18" x14ac:dyDescent="0.2">
      <c r="A266" s="1"/>
      <c r="B266" s="156"/>
      <c r="C266" s="157"/>
      <c r="D266" s="21" t="s">
        <v>49</v>
      </c>
      <c r="E266" s="37">
        <f>[1]Jan2015_Trble!D34</f>
        <v>1</v>
      </c>
      <c r="F266" s="37">
        <f>[1]Feb2015_Trble!D17</f>
        <v>1</v>
      </c>
      <c r="G266" s="37">
        <v>0</v>
      </c>
      <c r="H266" s="38">
        <f>[1]Apr2015_Trble!D83</f>
        <v>1</v>
      </c>
      <c r="I266" s="39">
        <f>[1]May2015_Trble!D33</f>
        <v>1</v>
      </c>
      <c r="J266" s="40">
        <f>[1]June2015_Trble!D79</f>
        <v>1</v>
      </c>
      <c r="K266" s="122">
        <f>[1]July2015_Trble!D56</f>
        <v>0</v>
      </c>
      <c r="L266" s="37">
        <f>[1]Aug2015_Trble!D40</f>
        <v>1</v>
      </c>
      <c r="M266" s="36">
        <f>[1]Sept2015_Trble!D28</f>
        <v>0</v>
      </c>
      <c r="N266" s="38">
        <f>[1]Oct2015_Trble!D58</f>
        <v>4</v>
      </c>
      <c r="O266" s="104">
        <f>'[2]November Trouble'!$D$79</f>
        <v>3</v>
      </c>
      <c r="P266" s="123">
        <f>'[2]December Trouble'!$D$84</f>
        <v>15</v>
      </c>
    </row>
    <row r="267" spans="1:18" x14ac:dyDescent="0.2">
      <c r="A267" s="1"/>
      <c r="B267" s="156"/>
      <c r="C267" s="157"/>
      <c r="D267" s="63" t="s">
        <v>50</v>
      </c>
      <c r="E267" s="106">
        <v>1</v>
      </c>
      <c r="F267" s="106">
        <f t="shared" ref="F267" si="46">F266/F265</f>
        <v>1</v>
      </c>
      <c r="G267" s="106">
        <v>1</v>
      </c>
      <c r="H267" s="96">
        <f>H265/H266</f>
        <v>1</v>
      </c>
      <c r="I267" s="96">
        <f>I265/I266</f>
        <v>1</v>
      </c>
      <c r="J267" s="96">
        <f>J265/J266</f>
        <v>1</v>
      </c>
      <c r="K267" s="106">
        <v>1</v>
      </c>
      <c r="L267" s="106">
        <v>1</v>
      </c>
      <c r="M267" s="106">
        <v>1</v>
      </c>
      <c r="N267" s="96">
        <f>N265/N266</f>
        <v>1</v>
      </c>
      <c r="O267" s="96">
        <f>O265/O266</f>
        <v>1</v>
      </c>
      <c r="P267" s="97">
        <f>P265/P266</f>
        <v>1</v>
      </c>
    </row>
    <row r="268" spans="1:18" x14ac:dyDescent="0.2">
      <c r="A268" s="1"/>
      <c r="B268" s="156"/>
      <c r="C268" s="157"/>
      <c r="D268" s="21" t="s">
        <v>51</v>
      </c>
      <c r="E268" s="37">
        <f>[1]Jan2015_Trble!E34</f>
        <v>4.25</v>
      </c>
      <c r="F268" s="37">
        <f>[1]Feb2015_Trble!E17</f>
        <v>3.88</v>
      </c>
      <c r="G268" s="37">
        <v>0</v>
      </c>
      <c r="H268" s="38">
        <f>[1]Apr2015_Trble!E83</f>
        <v>6.08</v>
      </c>
      <c r="I268" s="39">
        <f>[1]May2015_Trble!E33</f>
        <v>4.07</v>
      </c>
      <c r="J268" s="40">
        <f>[1]June2015_Trble!E79</f>
        <v>17.3</v>
      </c>
      <c r="K268" s="37">
        <v>0</v>
      </c>
      <c r="L268" s="37">
        <f>[1]Aug2015_Trble!E40</f>
        <v>18.38</v>
      </c>
      <c r="M268" s="36">
        <f>[1]Sept2015_Trble!E28</f>
        <v>0</v>
      </c>
      <c r="N268" s="38">
        <f>[1]Oct2015_Trble!E58</f>
        <v>21.67</v>
      </c>
      <c r="O268" s="104">
        <f>'[2]November Trouble'!$E$79</f>
        <v>9.4166666668024845</v>
      </c>
      <c r="P268" s="123">
        <f>'[2]December Trouble'!$G$84</f>
        <v>78.066666666360106</v>
      </c>
      <c r="R268" s="2" t="s">
        <v>68</v>
      </c>
    </row>
    <row r="269" spans="1:18" ht="12.75" customHeight="1" x14ac:dyDescent="0.2">
      <c r="A269" s="1"/>
      <c r="B269" s="158"/>
      <c r="C269" s="159"/>
      <c r="D269" s="17" t="s">
        <v>52</v>
      </c>
      <c r="E269" s="67">
        <f t="shared" ref="E269:P269" si="47">E268/E265</f>
        <v>4.25</v>
      </c>
      <c r="F269" s="67">
        <f t="shared" si="47"/>
        <v>3.88</v>
      </c>
      <c r="G269" s="53">
        <v>0</v>
      </c>
      <c r="H269" s="26">
        <f t="shared" si="47"/>
        <v>6.08</v>
      </c>
      <c r="I269" s="26">
        <f t="shared" si="47"/>
        <v>4.07</v>
      </c>
      <c r="J269" s="26">
        <f t="shared" si="47"/>
        <v>17.3</v>
      </c>
      <c r="K269" s="53">
        <v>0</v>
      </c>
      <c r="L269" s="25">
        <f t="shared" si="47"/>
        <v>18.38</v>
      </c>
      <c r="M269" s="53">
        <v>0</v>
      </c>
      <c r="N269" s="26">
        <f t="shared" si="47"/>
        <v>5.4175000000000004</v>
      </c>
      <c r="O269" s="26">
        <f t="shared" si="47"/>
        <v>3.1388888889341615</v>
      </c>
      <c r="P269" s="27">
        <f t="shared" si="47"/>
        <v>5.2044444444240074</v>
      </c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 t="s">
        <v>68</v>
      </c>
      <c r="K270" s="1"/>
      <c r="L270" s="1"/>
      <c r="M270" s="1"/>
      <c r="N270" s="1"/>
      <c r="O270" s="1"/>
      <c r="P270" s="1"/>
    </row>
    <row r="271" spans="1:18" x14ac:dyDescent="0.2">
      <c r="A271" s="3"/>
      <c r="B271" s="160" t="s">
        <v>53</v>
      </c>
      <c r="C271" s="161"/>
      <c r="D271" s="161"/>
      <c r="E271" s="161"/>
      <c r="F271" s="161"/>
      <c r="G271" s="161"/>
      <c r="H271" s="162"/>
      <c r="I271" s="141" t="s">
        <v>14</v>
      </c>
      <c r="J271" s="142"/>
      <c r="K271" s="143" t="s">
        <v>15</v>
      </c>
      <c r="L271" s="144"/>
      <c r="M271" s="141" t="s">
        <v>16</v>
      </c>
      <c r="N271" s="142"/>
      <c r="O271" s="143" t="s">
        <v>17</v>
      </c>
      <c r="P271" s="145"/>
    </row>
    <row r="272" spans="1:18" x14ac:dyDescent="0.2">
      <c r="A272" s="1"/>
      <c r="B272" s="146" t="s">
        <v>54</v>
      </c>
      <c r="C272" s="147"/>
      <c r="D272" s="147"/>
      <c r="E272" s="135" t="s">
        <v>55</v>
      </c>
      <c r="F272" s="135"/>
      <c r="G272" s="135"/>
      <c r="H272" s="135"/>
      <c r="I272" s="136"/>
      <c r="J272" s="137"/>
      <c r="K272" s="138"/>
      <c r="L272" s="139"/>
      <c r="M272" s="136"/>
      <c r="N272" s="137"/>
      <c r="O272" s="138"/>
      <c r="P272" s="140"/>
    </row>
    <row r="273" spans="1:16" x14ac:dyDescent="0.2">
      <c r="A273" s="1"/>
      <c r="B273" s="147"/>
      <c r="C273" s="147"/>
      <c r="D273" s="147"/>
      <c r="E273" s="135" t="s">
        <v>56</v>
      </c>
      <c r="F273" s="135"/>
      <c r="G273" s="135"/>
      <c r="H273" s="135"/>
      <c r="I273" s="136"/>
      <c r="J273" s="137"/>
      <c r="K273" s="138"/>
      <c r="L273" s="139"/>
      <c r="M273" s="136"/>
      <c r="N273" s="137"/>
      <c r="O273" s="138"/>
      <c r="P273" s="140"/>
    </row>
    <row r="274" spans="1:16" x14ac:dyDescent="0.2">
      <c r="A274" s="1"/>
      <c r="B274" s="147"/>
      <c r="C274" s="147"/>
      <c r="D274" s="147"/>
      <c r="E274" s="135" t="s">
        <v>57</v>
      </c>
      <c r="F274" s="135"/>
      <c r="G274" s="135"/>
      <c r="H274" s="135"/>
      <c r="I274" s="136"/>
      <c r="J274" s="137"/>
      <c r="K274" s="138"/>
      <c r="L274" s="139"/>
      <c r="M274" s="136"/>
      <c r="N274" s="137"/>
      <c r="O274" s="138"/>
      <c r="P274" s="140"/>
    </row>
    <row r="275" spans="1:16" x14ac:dyDescent="0.2">
      <c r="A275" s="1"/>
      <c r="B275" s="71"/>
      <c r="C275" s="71"/>
      <c r="D275" s="71"/>
      <c r="E275" s="72"/>
      <c r="F275" s="71"/>
      <c r="G275" s="71"/>
      <c r="H275" s="72"/>
      <c r="I275" s="72"/>
      <c r="J275" s="72"/>
      <c r="K275" s="72"/>
      <c r="L275" s="72"/>
      <c r="M275" s="72"/>
      <c r="N275" s="72"/>
      <c r="O275" s="72"/>
      <c r="P275" s="71"/>
    </row>
    <row r="276" spans="1:16" x14ac:dyDescent="0.2">
      <c r="A276" s="1"/>
      <c r="B276" s="71"/>
      <c r="C276" s="71"/>
      <c r="D276" s="71"/>
      <c r="E276" s="72"/>
      <c r="F276" s="71"/>
      <c r="G276" s="71"/>
      <c r="H276" s="72"/>
      <c r="I276" s="72"/>
      <c r="J276" s="72"/>
      <c r="K276" s="72"/>
      <c r="L276" s="72"/>
      <c r="M276" s="72"/>
      <c r="N276" s="72"/>
      <c r="O276" s="72"/>
      <c r="P276" s="71"/>
    </row>
    <row r="277" spans="1: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1"/>
      <c r="B278" s="1"/>
      <c r="C278" s="130" t="s">
        <v>58</v>
      </c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1:16" x14ac:dyDescent="0.2">
      <c r="A279" s="1"/>
      <c r="B279" s="1"/>
      <c r="C279" s="73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</row>
    <row r="280" spans="1: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3"/>
      <c r="K280" s="1"/>
      <c r="L280" s="1"/>
      <c r="M280" s="1"/>
      <c r="N280" s="1"/>
      <c r="O280" s="1"/>
      <c r="P280" s="1"/>
    </row>
    <row r="281" spans="1:16" ht="13.5" thickBot="1" x14ac:dyDescent="0.25">
      <c r="A281" s="6"/>
      <c r="B281" s="6"/>
      <c r="C281" s="6" t="s">
        <v>59</v>
      </c>
      <c r="D281" s="75" t="s">
        <v>60</v>
      </c>
      <c r="E281" s="6"/>
      <c r="F281" s="6"/>
      <c r="G281" s="6" t="s">
        <v>61</v>
      </c>
      <c r="H281" s="132" t="s">
        <v>62</v>
      </c>
      <c r="I281" s="132"/>
      <c r="J281" s="132"/>
      <c r="K281" s="6"/>
      <c r="L281" s="6" t="s">
        <v>63</v>
      </c>
      <c r="M281" s="133" t="s">
        <v>64</v>
      </c>
      <c r="N281" s="132"/>
      <c r="O281" s="132"/>
      <c r="P281" s="6"/>
    </row>
    <row r="282" spans="1:16" s="109" customFormat="1" x14ac:dyDescent="0.2">
      <c r="A282" s="107"/>
      <c r="B282" s="134" t="s">
        <v>71</v>
      </c>
      <c r="C282" s="134"/>
      <c r="D282" s="108"/>
      <c r="E282" s="107"/>
      <c r="F282" s="107"/>
      <c r="G282" s="107"/>
      <c r="H282" s="108"/>
      <c r="I282" s="108"/>
      <c r="J282" s="108"/>
      <c r="K282" s="107"/>
      <c r="L282" s="107"/>
      <c r="M282" s="108"/>
      <c r="N282" s="108"/>
      <c r="O282" s="108"/>
      <c r="P282" s="107"/>
    </row>
    <row r="283" spans="1:16" x14ac:dyDescent="0.2">
      <c r="A283" s="1"/>
      <c r="B283" s="1" t="s">
        <v>66</v>
      </c>
      <c r="C283" s="1"/>
      <c r="D283" s="1"/>
      <c r="E283" s="3"/>
      <c r="F283" s="1"/>
      <c r="G283" s="1"/>
      <c r="H283" s="3"/>
      <c r="I283" s="1"/>
      <c r="J283" s="1"/>
      <c r="K283" s="76"/>
      <c r="L283" s="1"/>
      <c r="M283" s="1"/>
      <c r="N283" s="1"/>
      <c r="O283" s="1"/>
      <c r="P283" s="1"/>
    </row>
    <row r="284" spans="1:16" x14ac:dyDescent="0.2">
      <c r="A284" s="1"/>
      <c r="B284" s="1" t="s">
        <v>67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79.5" customHeight="1" x14ac:dyDescent="0.2">
      <c r="A285" s="1"/>
      <c r="B285" s="1"/>
      <c r="C285" s="170" t="s">
        <v>0</v>
      </c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</row>
    <row r="286" spans="1:16" ht="13.5" thickBot="1" x14ac:dyDescent="0.25">
      <c r="A286" s="3"/>
      <c r="B286" s="3" t="s">
        <v>1</v>
      </c>
      <c r="C286" s="3"/>
      <c r="D286" s="172" t="s">
        <v>2</v>
      </c>
      <c r="E286" s="172"/>
      <c r="F286" s="3"/>
      <c r="G286" s="3"/>
      <c r="H286" s="3"/>
      <c r="I286" s="4" t="s">
        <v>3</v>
      </c>
      <c r="J286" s="5" t="s">
        <v>4</v>
      </c>
      <c r="K286" s="3"/>
      <c r="L286" s="3"/>
      <c r="M286" s="3" t="s">
        <v>5</v>
      </c>
      <c r="N286" s="6"/>
      <c r="O286" s="5">
        <v>2015</v>
      </c>
      <c r="P286" s="3"/>
    </row>
    <row r="287" spans="1:16" x14ac:dyDescent="0.2">
      <c r="A287" s="1"/>
      <c r="B287" s="3"/>
      <c r="C287" s="1"/>
      <c r="D287" s="1"/>
      <c r="E287" s="1"/>
      <c r="F287" s="1"/>
      <c r="G287" s="1"/>
      <c r="H287" s="1"/>
      <c r="I287" s="3"/>
      <c r="J287" s="3"/>
      <c r="K287" s="3"/>
      <c r="L287" s="3"/>
      <c r="M287" s="3"/>
      <c r="N287" s="3"/>
      <c r="O287" s="1"/>
      <c r="P287" s="1"/>
    </row>
    <row r="288" spans="1:16" ht="13.5" thickBot="1" x14ac:dyDescent="0.25">
      <c r="A288" s="3"/>
      <c r="B288" s="3" t="s">
        <v>6</v>
      </c>
      <c r="C288" s="3"/>
      <c r="D288" s="7"/>
      <c r="E288" s="7"/>
      <c r="F288" s="3"/>
      <c r="G288" s="3"/>
      <c r="H288" s="3"/>
      <c r="I288" s="4" t="s">
        <v>7</v>
      </c>
      <c r="J288" s="6"/>
      <c r="K288" s="3"/>
      <c r="L288" s="8" t="s">
        <v>76</v>
      </c>
      <c r="M288" s="8"/>
      <c r="N288" s="8"/>
      <c r="O288" s="5"/>
      <c r="P288" s="3"/>
    </row>
    <row r="289" spans="1:16" x14ac:dyDescent="0.2">
      <c r="A289" s="1"/>
      <c r="B289" s="3"/>
      <c r="C289" s="3"/>
      <c r="D289" s="3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1"/>
      <c r="B290" s="1"/>
      <c r="C290" s="1"/>
      <c r="D290" s="1"/>
      <c r="E290" s="1"/>
      <c r="F290" s="1"/>
      <c r="G290" s="2"/>
      <c r="H290" s="1"/>
      <c r="I290" s="1"/>
      <c r="J290" s="1"/>
      <c r="K290" s="1"/>
      <c r="L290" s="1"/>
      <c r="M290" s="1"/>
      <c r="N290" s="1"/>
    </row>
    <row r="291" spans="1:16" ht="12.75" customHeight="1" x14ac:dyDescent="0.2">
      <c r="A291" s="1"/>
      <c r="B291" s="173" t="s">
        <v>9</v>
      </c>
      <c r="C291" s="174"/>
      <c r="D291" s="155"/>
      <c r="E291" s="177" t="s">
        <v>10</v>
      </c>
      <c r="F291" s="178"/>
      <c r="G291" s="178"/>
      <c r="H291" s="181" t="s">
        <v>11</v>
      </c>
      <c r="I291" s="182"/>
      <c r="J291" s="183"/>
      <c r="K291" s="187" t="s">
        <v>12</v>
      </c>
      <c r="L291" s="178"/>
      <c r="M291" s="178"/>
      <c r="N291" s="181" t="s">
        <v>13</v>
      </c>
      <c r="O291" s="182"/>
      <c r="P291" s="183"/>
    </row>
    <row r="292" spans="1:16" ht="12.75" customHeight="1" x14ac:dyDescent="0.2">
      <c r="A292" s="1"/>
      <c r="B292" s="156"/>
      <c r="C292" s="175"/>
      <c r="D292" s="157"/>
      <c r="E292" s="179"/>
      <c r="F292" s="180"/>
      <c r="G292" s="180"/>
      <c r="H292" s="184"/>
      <c r="I292" s="185"/>
      <c r="J292" s="186"/>
      <c r="K292" s="180"/>
      <c r="L292" s="180"/>
      <c r="M292" s="180"/>
      <c r="N292" s="184"/>
      <c r="O292" s="185"/>
      <c r="P292" s="186"/>
    </row>
    <row r="293" spans="1:16" ht="12.75" customHeight="1" x14ac:dyDescent="0.2">
      <c r="A293" s="1"/>
      <c r="B293" s="156"/>
      <c r="C293" s="175"/>
      <c r="D293" s="157"/>
      <c r="E293" s="166" t="s">
        <v>14</v>
      </c>
      <c r="F293" s="167"/>
      <c r="G293" s="188"/>
      <c r="H293" s="163" t="s">
        <v>15</v>
      </c>
      <c r="I293" s="164"/>
      <c r="J293" s="165"/>
      <c r="K293" s="166" t="s">
        <v>16</v>
      </c>
      <c r="L293" s="167"/>
      <c r="M293" s="167"/>
      <c r="N293" s="163" t="s">
        <v>17</v>
      </c>
      <c r="O293" s="164"/>
      <c r="P293" s="165"/>
    </row>
    <row r="294" spans="1:16" ht="12.75" customHeight="1" x14ac:dyDescent="0.2">
      <c r="A294" s="9"/>
      <c r="B294" s="158"/>
      <c r="C294" s="176"/>
      <c r="D294" s="159"/>
      <c r="E294" s="10" t="s">
        <v>18</v>
      </c>
      <c r="F294" s="10" t="s">
        <v>19</v>
      </c>
      <c r="G294" s="11" t="s">
        <v>20</v>
      </c>
      <c r="H294" s="12" t="s">
        <v>21</v>
      </c>
      <c r="I294" s="13" t="s">
        <v>22</v>
      </c>
      <c r="J294" s="14" t="s">
        <v>23</v>
      </c>
      <c r="K294" s="11" t="s">
        <v>24</v>
      </c>
      <c r="L294" s="10" t="s">
        <v>25</v>
      </c>
      <c r="M294" s="11" t="s">
        <v>26</v>
      </c>
      <c r="N294" s="12" t="s">
        <v>27</v>
      </c>
      <c r="O294" s="79" t="s">
        <v>28</v>
      </c>
      <c r="P294" s="16" t="s">
        <v>29</v>
      </c>
    </row>
    <row r="295" spans="1:16" ht="12.75" customHeight="1" x14ac:dyDescent="0.2">
      <c r="A295" s="1"/>
      <c r="B295" s="168" t="s">
        <v>30</v>
      </c>
      <c r="C295" s="155"/>
      <c r="D295" s="17" t="s">
        <v>31</v>
      </c>
      <c r="E295" s="18">
        <f>[1]Jan2015_InstlSum!AQ72</f>
        <v>25.774432870363579</v>
      </c>
      <c r="F295" s="80">
        <f>[1]Feb2015_InstlSum!AQ60</f>
        <v>22.117916666666662</v>
      </c>
      <c r="G295" s="22">
        <f>[1]Mar2015_InstlSum!AQ76</f>
        <v>33.214733796296294</v>
      </c>
      <c r="H295" s="19">
        <f>[1]Apr2015_InstlSum!AQ71</f>
        <v>25.798043981481484</v>
      </c>
      <c r="I295" s="20">
        <f>[1]May2015_InstlSum!AQ62</f>
        <v>18.862581018518519</v>
      </c>
      <c r="J295" s="23">
        <f>[1]June2015_InstlSum!AQ80</f>
        <v>31.22362268518939</v>
      </c>
      <c r="K295" s="18">
        <f>[1]July2015_InstlSum!AQ71</f>
        <v>19.786203703703702</v>
      </c>
      <c r="L295" s="98">
        <f>[1]Aug2015_InstlSum!AQ68</f>
        <v>15.178530092592595</v>
      </c>
      <c r="M295" s="99">
        <f>[1]Sept2015_InstlSum!AQ82</f>
        <v>23.519537037037036</v>
      </c>
      <c r="N295" s="20">
        <v>22.505023148148151</v>
      </c>
      <c r="O295" s="24">
        <v>23.104019607821314</v>
      </c>
      <c r="P295" s="24">
        <v>17.50598039215787</v>
      </c>
    </row>
    <row r="296" spans="1:16" x14ac:dyDescent="0.2">
      <c r="A296" s="1"/>
      <c r="B296" s="156"/>
      <c r="C296" s="157"/>
      <c r="D296" s="21" t="s">
        <v>32</v>
      </c>
      <c r="E296" s="83">
        <f>[1]Jan2015_InstlSum!AR72</f>
        <v>11</v>
      </c>
      <c r="F296" s="111">
        <f>[1]Feb2015_InstlSum!AR60</f>
        <v>12</v>
      </c>
      <c r="G296" s="83">
        <f>[1]Mar2015_InstlSum!AR76</f>
        <v>13</v>
      </c>
      <c r="H296" s="19">
        <f>[1]Apr2015_InstlSum!AR71</f>
        <v>11</v>
      </c>
      <c r="I296" s="20">
        <f>[1]May2015_InstlSum!AR62</f>
        <v>7</v>
      </c>
      <c r="J296" s="23">
        <f>[1]June2015_InstlSum!AR80</f>
        <v>10</v>
      </c>
      <c r="K296" s="18">
        <f>[1]July2015_InstlSum!AR71</f>
        <v>8</v>
      </c>
      <c r="L296" s="98">
        <f>[1]Aug2015_InstlSum!AR68</f>
        <v>5</v>
      </c>
      <c r="M296" s="99">
        <f>[1]Sept2015_InstlSum!AR82</f>
        <v>8</v>
      </c>
      <c r="N296" s="20">
        <v>9</v>
      </c>
      <c r="O296" s="24">
        <v>8</v>
      </c>
      <c r="P296" s="24">
        <v>6</v>
      </c>
    </row>
    <row r="297" spans="1:16" x14ac:dyDescent="0.2">
      <c r="A297" s="1"/>
      <c r="B297" s="158"/>
      <c r="C297" s="159"/>
      <c r="D297" s="17" t="s">
        <v>33</v>
      </c>
      <c r="E297" s="18">
        <f t="shared" ref="E297:M297" si="48">E295/E296</f>
        <v>2.3431302609421434</v>
      </c>
      <c r="F297" s="18">
        <f t="shared" si="48"/>
        <v>1.8431597222222218</v>
      </c>
      <c r="G297" s="18">
        <f t="shared" si="48"/>
        <v>2.5549795227920225</v>
      </c>
      <c r="H297" s="19">
        <f t="shared" si="48"/>
        <v>2.3452767255892257</v>
      </c>
      <c r="I297" s="19">
        <f t="shared" si="48"/>
        <v>2.6946544312169314</v>
      </c>
      <c r="J297" s="19">
        <f t="shared" si="48"/>
        <v>3.1223622685189389</v>
      </c>
      <c r="K297" s="18">
        <f t="shared" si="48"/>
        <v>2.4732754629629627</v>
      </c>
      <c r="L297" s="18">
        <f t="shared" si="48"/>
        <v>3.035706018518519</v>
      </c>
      <c r="M297" s="18">
        <f t="shared" si="48"/>
        <v>2.9399421296296295</v>
      </c>
      <c r="N297" s="20">
        <v>2.5005581275720168</v>
      </c>
      <c r="O297" s="20">
        <v>2.8880024509776643</v>
      </c>
      <c r="P297" s="20">
        <v>2.9176633986929783</v>
      </c>
    </row>
    <row r="298" spans="1:16" ht="12.75" customHeight="1" x14ac:dyDescent="0.2">
      <c r="A298" s="1"/>
      <c r="B298" s="168" t="s">
        <v>34</v>
      </c>
      <c r="C298" s="155"/>
      <c r="D298" s="28" t="s">
        <v>35</v>
      </c>
      <c r="E298" s="85">
        <f t="shared" ref="E298:M298" si="49">E296</f>
        <v>11</v>
      </c>
      <c r="F298" s="85">
        <f t="shared" si="49"/>
        <v>12</v>
      </c>
      <c r="G298" s="85">
        <f t="shared" si="49"/>
        <v>13</v>
      </c>
      <c r="H298" s="62">
        <f t="shared" si="49"/>
        <v>11</v>
      </c>
      <c r="I298" s="62">
        <f t="shared" si="49"/>
        <v>7</v>
      </c>
      <c r="J298" s="62">
        <f t="shared" si="49"/>
        <v>10</v>
      </c>
      <c r="K298" s="85">
        <f t="shared" si="49"/>
        <v>8</v>
      </c>
      <c r="L298" s="85">
        <f t="shared" si="49"/>
        <v>5</v>
      </c>
      <c r="M298" s="85">
        <f t="shared" si="49"/>
        <v>8</v>
      </c>
      <c r="N298" s="113">
        <v>9</v>
      </c>
      <c r="O298" s="113">
        <v>8</v>
      </c>
      <c r="P298" s="113">
        <v>6</v>
      </c>
    </row>
    <row r="299" spans="1:16" x14ac:dyDescent="0.2">
      <c r="A299" s="1"/>
      <c r="B299" s="156"/>
      <c r="C299" s="157"/>
      <c r="D299" s="32" t="s">
        <v>36</v>
      </c>
      <c r="E299" s="22">
        <f>[1]Jan2015_InstlSum!AU72</f>
        <v>11</v>
      </c>
      <c r="F299" s="22">
        <f>[1]Feb2015_InstlSum!AU60</f>
        <v>12</v>
      </c>
      <c r="G299" s="22">
        <f>[1]Mar2015_InstlSum!AU76</f>
        <v>13</v>
      </c>
      <c r="H299" s="19">
        <f>[1]Apr2015_InstlSum!AU71</f>
        <v>11</v>
      </c>
      <c r="I299" s="20">
        <f>[1]May2015_InstlSum!AU62</f>
        <v>7</v>
      </c>
      <c r="J299" s="23">
        <f>[1]June2015_InstlSum!AU80</f>
        <v>10</v>
      </c>
      <c r="K299" s="18">
        <f>[1]July2015_InstlSum!AU71</f>
        <v>8</v>
      </c>
      <c r="L299" s="98">
        <f>[1]Aug2015_InstlSum!AU68</f>
        <v>5</v>
      </c>
      <c r="M299" s="99">
        <f>[1]Sept2015_InstlSum!AU82</f>
        <v>8</v>
      </c>
      <c r="N299" s="20">
        <v>9</v>
      </c>
      <c r="O299" s="24">
        <v>8</v>
      </c>
      <c r="P299" s="24">
        <v>6</v>
      </c>
    </row>
    <row r="300" spans="1:16" x14ac:dyDescent="0.2">
      <c r="A300" s="1"/>
      <c r="B300" s="156"/>
      <c r="C300" s="157"/>
      <c r="D300" s="32" t="s">
        <v>37</v>
      </c>
      <c r="E300" s="25">
        <f>[1]Jan2015_InstlSum!AT72</f>
        <v>0</v>
      </c>
      <c r="F300" s="25">
        <f>[1]Feb2015_InstlSum!AT60</f>
        <v>0</v>
      </c>
      <c r="G300" s="25">
        <f>[1]Mar2015_InstlSum!AT76</f>
        <v>0</v>
      </c>
      <c r="H300" s="19">
        <f t="shared" ref="H300:M300" si="50">H298-H299</f>
        <v>0</v>
      </c>
      <c r="I300" s="19">
        <f t="shared" si="50"/>
        <v>0</v>
      </c>
      <c r="J300" s="19">
        <f t="shared" si="50"/>
        <v>0</v>
      </c>
      <c r="K300" s="18">
        <f t="shared" si="50"/>
        <v>0</v>
      </c>
      <c r="L300" s="18">
        <f t="shared" si="50"/>
        <v>0</v>
      </c>
      <c r="M300" s="18">
        <f t="shared" si="50"/>
        <v>0</v>
      </c>
      <c r="N300" s="20">
        <v>0</v>
      </c>
      <c r="O300" s="20">
        <v>0</v>
      </c>
      <c r="P300" s="20">
        <v>0</v>
      </c>
    </row>
    <row r="301" spans="1:16" x14ac:dyDescent="0.2">
      <c r="A301" s="1"/>
      <c r="B301" s="158"/>
      <c r="C301" s="159"/>
      <c r="D301" s="17" t="s">
        <v>38</v>
      </c>
      <c r="E301" s="33">
        <f t="shared" ref="E301:I301" si="51">E298/E299</f>
        <v>1</v>
      </c>
      <c r="F301" s="33">
        <f t="shared" si="51"/>
        <v>1</v>
      </c>
      <c r="G301" s="33">
        <f t="shared" si="51"/>
        <v>1</v>
      </c>
      <c r="H301" s="34">
        <f t="shared" si="51"/>
        <v>1</v>
      </c>
      <c r="I301" s="34">
        <f t="shared" si="51"/>
        <v>1</v>
      </c>
      <c r="J301" s="34">
        <f>J299/J298</f>
        <v>1</v>
      </c>
      <c r="K301" s="33">
        <f>K299/K298</f>
        <v>1</v>
      </c>
      <c r="L301" s="33">
        <f>L299/L298</f>
        <v>1</v>
      </c>
      <c r="M301" s="33">
        <f>M299/M298</f>
        <v>1</v>
      </c>
      <c r="N301" s="35">
        <v>1</v>
      </c>
      <c r="O301" s="35">
        <v>1</v>
      </c>
      <c r="P301" s="35">
        <v>1</v>
      </c>
    </row>
    <row r="302" spans="1:16" ht="12.75" customHeight="1" x14ac:dyDescent="0.2">
      <c r="A302" s="1"/>
      <c r="B302" s="169" t="s">
        <v>39</v>
      </c>
      <c r="C302" s="139"/>
      <c r="D302" s="21"/>
      <c r="E302" s="36"/>
      <c r="F302" s="90"/>
      <c r="G302" s="36"/>
      <c r="H302" s="38"/>
      <c r="I302" s="39"/>
      <c r="J302" s="40"/>
      <c r="K302" s="41"/>
      <c r="L302" s="37"/>
      <c r="M302" s="36"/>
      <c r="N302" s="39"/>
      <c r="O302" s="43"/>
      <c r="P302" s="43"/>
    </row>
    <row r="303" spans="1:16" x14ac:dyDescent="0.2">
      <c r="A303" s="1"/>
      <c r="B303" s="148" t="s">
        <v>40</v>
      </c>
      <c r="C303" s="151" t="s">
        <v>41</v>
      </c>
      <c r="D303" s="28" t="s">
        <v>42</v>
      </c>
      <c r="E303" s="44"/>
      <c r="F303" s="45"/>
      <c r="G303" s="44"/>
      <c r="H303" s="46"/>
      <c r="I303" s="47"/>
      <c r="J303" s="48"/>
      <c r="K303" s="87"/>
      <c r="L303" s="45"/>
      <c r="M303" s="44"/>
      <c r="N303" s="47"/>
      <c r="O303" s="51"/>
      <c r="P303" s="51"/>
    </row>
    <row r="304" spans="1:16" x14ac:dyDescent="0.2">
      <c r="A304" s="1"/>
      <c r="B304" s="149"/>
      <c r="C304" s="152"/>
      <c r="D304" s="21" t="s">
        <v>43</v>
      </c>
      <c r="E304" s="36"/>
      <c r="F304" s="37"/>
      <c r="G304" s="36"/>
      <c r="H304" s="38"/>
      <c r="I304" s="39"/>
      <c r="J304" s="40"/>
      <c r="K304" s="52"/>
      <c r="L304" s="37"/>
      <c r="M304" s="36"/>
      <c r="N304" s="39"/>
      <c r="O304" s="43"/>
      <c r="P304" s="43"/>
    </row>
    <row r="305" spans="1:16" ht="12.75" customHeight="1" x14ac:dyDescent="0.2">
      <c r="A305" s="1"/>
      <c r="B305" s="149"/>
      <c r="C305" s="153"/>
      <c r="D305" s="17" t="s">
        <v>44</v>
      </c>
      <c r="E305" s="53"/>
      <c r="F305" s="54"/>
      <c r="G305" s="53"/>
      <c r="H305" s="55"/>
      <c r="I305" s="56"/>
      <c r="J305" s="57"/>
      <c r="K305" s="58"/>
      <c r="L305" s="54"/>
      <c r="M305" s="53"/>
      <c r="N305" s="56"/>
      <c r="O305" s="59"/>
      <c r="P305" s="59"/>
    </row>
    <row r="306" spans="1:16" x14ac:dyDescent="0.2">
      <c r="A306" s="1"/>
      <c r="B306" s="149"/>
      <c r="C306" s="151" t="s">
        <v>45</v>
      </c>
      <c r="D306" s="28" t="s">
        <v>42</v>
      </c>
      <c r="E306" s="44">
        <v>1785</v>
      </c>
      <c r="F306" s="45">
        <v>1778</v>
      </c>
      <c r="G306" s="44">
        <v>1779</v>
      </c>
      <c r="H306" s="46">
        <v>1778</v>
      </c>
      <c r="I306" s="47">
        <v>1784</v>
      </c>
      <c r="J306" s="48">
        <v>1771</v>
      </c>
      <c r="K306" s="87">
        <v>1798</v>
      </c>
      <c r="L306" s="45">
        <v>1774</v>
      </c>
      <c r="M306" s="44">
        <v>1767</v>
      </c>
      <c r="N306" s="47">
        <v>1763</v>
      </c>
      <c r="O306" s="51">
        <v>1770</v>
      </c>
      <c r="P306" s="51">
        <v>1760</v>
      </c>
    </row>
    <row r="307" spans="1:16" x14ac:dyDescent="0.2">
      <c r="A307" s="1"/>
      <c r="B307" s="149"/>
      <c r="C307" s="152"/>
      <c r="D307" s="21" t="s">
        <v>43</v>
      </c>
      <c r="E307" s="37">
        <f>[1]Jan2015_Trble!B45</f>
        <v>1</v>
      </c>
      <c r="F307" s="37">
        <f>[1]Feb2015_Trble!B28</f>
        <v>7</v>
      </c>
      <c r="G307" s="36">
        <f>[1]Mar2015_Trble!B54</f>
        <v>5</v>
      </c>
      <c r="H307" s="38">
        <f>[1]Apr2015_Trble!B97</f>
        <v>9</v>
      </c>
      <c r="I307" s="39">
        <f>[1]May2015_Trble!B44</f>
        <v>8</v>
      </c>
      <c r="J307" s="40">
        <f>[1]June2015_Trble!B136</f>
        <v>44</v>
      </c>
      <c r="K307" s="52">
        <f>[1]July2015_Trble!B106</f>
        <v>28</v>
      </c>
      <c r="L307" s="37">
        <f>[1]Aug2015_Trble!B63</f>
        <v>8</v>
      </c>
      <c r="M307" s="36">
        <f>[1]Sept2015_Trble!B37</f>
        <v>6</v>
      </c>
      <c r="N307" s="39">
        <f>[1]Oct2015_Trble!B84</f>
        <v>21</v>
      </c>
      <c r="O307" s="91">
        <f>'[2]November Trouble'!$B$123</f>
        <v>41</v>
      </c>
      <c r="P307" s="91">
        <f>'[2]December Trouble'!$B$110</f>
        <v>23</v>
      </c>
    </row>
    <row r="308" spans="1:16" ht="12.75" customHeight="1" x14ac:dyDescent="0.2">
      <c r="A308" s="1"/>
      <c r="B308" s="149"/>
      <c r="C308" s="153"/>
      <c r="D308" s="17" t="s">
        <v>44</v>
      </c>
      <c r="E308" s="33">
        <f t="shared" ref="E308:P308" si="52">E307/E306</f>
        <v>5.602240896358543E-4</v>
      </c>
      <c r="F308" s="33">
        <f t="shared" si="52"/>
        <v>3.937007874015748E-3</v>
      </c>
      <c r="G308" s="33">
        <f t="shared" si="52"/>
        <v>2.810567734682406E-3</v>
      </c>
      <c r="H308" s="34">
        <f t="shared" si="52"/>
        <v>5.0618672665916761E-3</v>
      </c>
      <c r="I308" s="34">
        <f t="shared" si="52"/>
        <v>4.4843049327354259E-3</v>
      </c>
      <c r="J308" s="34">
        <f t="shared" si="52"/>
        <v>2.4844720496894408E-2</v>
      </c>
      <c r="K308" s="33">
        <f t="shared" si="52"/>
        <v>1.557285873192436E-2</v>
      </c>
      <c r="L308" s="33">
        <f t="shared" si="52"/>
        <v>4.5095828635851182E-3</v>
      </c>
      <c r="M308" s="33">
        <f t="shared" si="52"/>
        <v>3.3955857385398981E-3</v>
      </c>
      <c r="N308" s="35">
        <f t="shared" si="52"/>
        <v>1.1911514463981849E-2</v>
      </c>
      <c r="O308" s="35">
        <f t="shared" si="52"/>
        <v>2.3163841807909605E-2</v>
      </c>
      <c r="P308" s="35">
        <f t="shared" si="52"/>
        <v>1.3068181818181817E-2</v>
      </c>
    </row>
    <row r="309" spans="1:16" x14ac:dyDescent="0.2">
      <c r="A309" s="1"/>
      <c r="B309" s="149"/>
      <c r="C309" s="151" t="s">
        <v>46</v>
      </c>
      <c r="D309" s="28" t="s">
        <v>42</v>
      </c>
      <c r="E309" s="45"/>
      <c r="F309" s="45"/>
      <c r="G309" s="44"/>
      <c r="H309" s="46"/>
      <c r="I309" s="47"/>
      <c r="J309" s="48"/>
      <c r="K309" s="87"/>
      <c r="L309" s="45"/>
      <c r="M309" s="44"/>
      <c r="N309" s="46"/>
      <c r="O309" s="48"/>
      <c r="P309" s="51"/>
    </row>
    <row r="310" spans="1:16" x14ac:dyDescent="0.2">
      <c r="A310" s="1"/>
      <c r="B310" s="149"/>
      <c r="C310" s="152"/>
      <c r="D310" s="21" t="s">
        <v>43</v>
      </c>
      <c r="E310" s="37"/>
      <c r="F310" s="37"/>
      <c r="G310" s="36"/>
      <c r="H310" s="38"/>
      <c r="I310" s="39"/>
      <c r="J310" s="40"/>
      <c r="K310" s="52"/>
      <c r="L310" s="37"/>
      <c r="M310" s="36"/>
      <c r="N310" s="38"/>
      <c r="O310" s="40"/>
      <c r="P310" s="43"/>
    </row>
    <row r="311" spans="1:16" ht="25.5" customHeight="1" x14ac:dyDescent="0.2">
      <c r="A311" s="1"/>
      <c r="B311" s="150"/>
      <c r="C311" s="153"/>
      <c r="D311" s="17" t="s">
        <v>44</v>
      </c>
      <c r="E311" s="54"/>
      <c r="F311" s="54"/>
      <c r="G311" s="53"/>
      <c r="H311" s="55"/>
      <c r="I311" s="56"/>
      <c r="J311" s="39"/>
      <c r="K311" s="58"/>
      <c r="L311" s="54"/>
      <c r="M311" s="53"/>
      <c r="N311" s="55"/>
      <c r="O311" s="57"/>
      <c r="P311" s="59"/>
    </row>
    <row r="312" spans="1:16" x14ac:dyDescent="0.2">
      <c r="A312" s="1"/>
      <c r="B312" s="154" t="s">
        <v>47</v>
      </c>
      <c r="C312" s="155"/>
      <c r="D312" s="61" t="s">
        <v>48</v>
      </c>
      <c r="E312" s="45">
        <f>[1]Jan2015_Trble!C45</f>
        <v>0</v>
      </c>
      <c r="F312" s="45">
        <f>[1]Feb2015_Trble!C28</f>
        <v>4</v>
      </c>
      <c r="G312" s="44">
        <f>[1]Mar2015_Trble!C54</f>
        <v>1</v>
      </c>
      <c r="H312" s="38">
        <f>[1]Apr2015_Trble!C97</f>
        <v>5</v>
      </c>
      <c r="I312" s="39">
        <f>[1]May2015_Trble!C44</f>
        <v>5</v>
      </c>
      <c r="J312" s="40">
        <f>[1]June2015_Trble!C136</f>
        <v>39</v>
      </c>
      <c r="K312" s="52">
        <f>[1]July2015_Trble!C106</f>
        <v>24</v>
      </c>
      <c r="L312" s="37">
        <f>[1]Aug2015_Trble!C63</f>
        <v>1</v>
      </c>
      <c r="M312" s="36">
        <f>[1]Sept2015_Trble!C37</f>
        <v>4</v>
      </c>
      <c r="N312" s="38">
        <f>[1]Oct2015_Trble!C84</f>
        <v>16</v>
      </c>
      <c r="O312" s="104">
        <f>'[2]November Trouble'!$C$123</f>
        <v>29</v>
      </c>
      <c r="P312" s="91">
        <f>'[2]December Trouble'!$C$110</f>
        <v>9</v>
      </c>
    </row>
    <row r="313" spans="1:16" x14ac:dyDescent="0.2">
      <c r="A313" s="1"/>
      <c r="B313" s="156"/>
      <c r="C313" s="157"/>
      <c r="D313" s="21" t="s">
        <v>49</v>
      </c>
      <c r="E313" s="37">
        <f>[1]Jan2015_Trble!D45</f>
        <v>0</v>
      </c>
      <c r="F313" s="37">
        <f>[1]Feb2015_Trble!D28</f>
        <v>4</v>
      </c>
      <c r="G313" s="36">
        <f>[1]Mar2015_Trble!D54</f>
        <v>1</v>
      </c>
      <c r="H313" s="38">
        <f>[1]Apr2015_Trble!D97</f>
        <v>5</v>
      </c>
      <c r="I313" s="39">
        <f>[1]May2015_Trble!D44</f>
        <v>5</v>
      </c>
      <c r="J313" s="40">
        <f>[1]June2015_Trble!D136</f>
        <v>39</v>
      </c>
      <c r="K313" s="52">
        <f>[1]July2015_Trble!D106</f>
        <v>22</v>
      </c>
      <c r="L313" s="37">
        <f>[1]Aug2015_Trble!D63</f>
        <v>1</v>
      </c>
      <c r="M313" s="36">
        <f>[1]Sept2015_Trble!D37</f>
        <v>4</v>
      </c>
      <c r="N313" s="38">
        <f>[1]Oct2015_Trble!D84</f>
        <v>16</v>
      </c>
      <c r="O313" s="104">
        <f>'[2]November Trouble'!$D$123</f>
        <v>28</v>
      </c>
      <c r="P313" s="91">
        <f>'[2]December Trouble'!$D$110</f>
        <v>9</v>
      </c>
    </row>
    <row r="314" spans="1:16" x14ac:dyDescent="0.2">
      <c r="A314" s="1"/>
      <c r="B314" s="156"/>
      <c r="C314" s="157"/>
      <c r="D314" s="63" t="s">
        <v>50</v>
      </c>
      <c r="E314" s="106">
        <v>1</v>
      </c>
      <c r="F314" s="106">
        <f t="shared" ref="F314:P314" si="53">F313/F312</f>
        <v>1</v>
      </c>
      <c r="G314" s="106">
        <f t="shared" si="53"/>
        <v>1</v>
      </c>
      <c r="H314" s="96">
        <f t="shared" si="53"/>
        <v>1</v>
      </c>
      <c r="I314" s="96">
        <f t="shared" si="53"/>
        <v>1</v>
      </c>
      <c r="J314" s="96">
        <f t="shared" si="53"/>
        <v>1</v>
      </c>
      <c r="K314" s="106">
        <f t="shared" si="53"/>
        <v>0.91666666666666663</v>
      </c>
      <c r="L314" s="106">
        <f t="shared" si="53"/>
        <v>1</v>
      </c>
      <c r="M314" s="106">
        <f t="shared" si="53"/>
        <v>1</v>
      </c>
      <c r="N314" s="96">
        <f t="shared" si="53"/>
        <v>1</v>
      </c>
      <c r="O314" s="96">
        <f t="shared" si="53"/>
        <v>0.96551724137931039</v>
      </c>
      <c r="P314" s="97">
        <f t="shared" si="53"/>
        <v>1</v>
      </c>
    </row>
    <row r="315" spans="1:16" x14ac:dyDescent="0.2">
      <c r="A315" s="1"/>
      <c r="B315" s="156"/>
      <c r="C315" s="157"/>
      <c r="D315" s="21" t="s">
        <v>51</v>
      </c>
      <c r="E315" s="37">
        <f>[1]Jan2015_Trble!E45</f>
        <v>0</v>
      </c>
      <c r="F315" s="37">
        <f>[1]Feb2015_Trble!E28</f>
        <v>9.07</v>
      </c>
      <c r="G315" s="36">
        <f>[1]Mar2015_Trble!E54</f>
        <v>4.2699999999999996</v>
      </c>
      <c r="H315" s="38">
        <f>[1]Apr2015_Trble!E97</f>
        <v>33.880000000000003</v>
      </c>
      <c r="I315" s="39">
        <f>[1]May2015_Trble!E44</f>
        <v>11.1</v>
      </c>
      <c r="J315" s="40">
        <f>[1]June2015_Trble!E136</f>
        <v>351.77000000000004</v>
      </c>
      <c r="K315" s="52">
        <f>[1]July2015_Trble!E106</f>
        <v>226.42999999999998</v>
      </c>
      <c r="L315" s="37">
        <f>[1]Aug2015_Trble!E63</f>
        <v>2.2200000000000002</v>
      </c>
      <c r="M315" s="36">
        <f>[1]Sept2015_Trble!E37</f>
        <v>42.21</v>
      </c>
      <c r="N315" s="38">
        <f>[1]Oct2015_Trble!E84</f>
        <v>141.72999999999999</v>
      </c>
      <c r="O315" s="104">
        <f>'[2]November Trouble'!$E$123</f>
        <v>133.63333333289484</v>
      </c>
      <c r="P315" s="91">
        <f>'[2]December Trouble'!$G$110</f>
        <v>48.133333333418705</v>
      </c>
    </row>
    <row r="316" spans="1:16" x14ac:dyDescent="0.2">
      <c r="A316" s="1"/>
      <c r="B316" s="158"/>
      <c r="C316" s="159"/>
      <c r="D316" s="17" t="s">
        <v>52</v>
      </c>
      <c r="E316" s="67">
        <v>0</v>
      </c>
      <c r="F316" s="67">
        <f t="shared" ref="F316:P316" si="54">F315/F312</f>
        <v>2.2675000000000001</v>
      </c>
      <c r="G316" s="67">
        <f t="shared" si="54"/>
        <v>4.2699999999999996</v>
      </c>
      <c r="H316" s="26">
        <f t="shared" si="54"/>
        <v>6.7760000000000007</v>
      </c>
      <c r="I316" s="26">
        <f t="shared" si="54"/>
        <v>2.2199999999999998</v>
      </c>
      <c r="J316" s="26">
        <f t="shared" si="54"/>
        <v>9.0197435897435909</v>
      </c>
      <c r="K316" s="67">
        <f t="shared" si="54"/>
        <v>9.4345833333333324</v>
      </c>
      <c r="L316" s="67">
        <f t="shared" si="54"/>
        <v>2.2200000000000002</v>
      </c>
      <c r="M316" s="67">
        <f t="shared" si="54"/>
        <v>10.5525</v>
      </c>
      <c r="N316" s="26">
        <f t="shared" si="54"/>
        <v>8.8581249999999994</v>
      </c>
      <c r="O316" s="26">
        <f t="shared" si="54"/>
        <v>4.6080459769963733</v>
      </c>
      <c r="P316" s="27">
        <f t="shared" si="54"/>
        <v>5.3481481481576338</v>
      </c>
    </row>
    <row r="317" spans="1: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 x14ac:dyDescent="0.2">
      <c r="A318" s="3"/>
      <c r="B318" s="160" t="s">
        <v>53</v>
      </c>
      <c r="C318" s="161"/>
      <c r="D318" s="161"/>
      <c r="E318" s="161"/>
      <c r="F318" s="161"/>
      <c r="G318" s="161"/>
      <c r="H318" s="162"/>
      <c r="I318" s="141" t="s">
        <v>14</v>
      </c>
      <c r="J318" s="142"/>
      <c r="K318" s="143" t="s">
        <v>15</v>
      </c>
      <c r="L318" s="144"/>
      <c r="M318" s="141" t="s">
        <v>16</v>
      </c>
      <c r="N318" s="142"/>
      <c r="O318" s="143" t="s">
        <v>17</v>
      </c>
      <c r="P318" s="145"/>
    </row>
    <row r="319" spans="1:16" x14ac:dyDescent="0.2">
      <c r="A319" s="1"/>
      <c r="B319" s="146" t="s">
        <v>54</v>
      </c>
      <c r="C319" s="147"/>
      <c r="D319" s="147"/>
      <c r="E319" s="135" t="s">
        <v>55</v>
      </c>
      <c r="F319" s="135"/>
      <c r="G319" s="135"/>
      <c r="H319" s="135"/>
      <c r="I319" s="136"/>
      <c r="J319" s="137"/>
      <c r="K319" s="138"/>
      <c r="L319" s="139"/>
      <c r="M319" s="136"/>
      <c r="N319" s="137"/>
      <c r="O319" s="138"/>
      <c r="P319" s="140"/>
    </row>
    <row r="320" spans="1:16" x14ac:dyDescent="0.2">
      <c r="A320" s="1"/>
      <c r="B320" s="147"/>
      <c r="C320" s="147"/>
      <c r="D320" s="147"/>
      <c r="E320" s="135" t="s">
        <v>56</v>
      </c>
      <c r="F320" s="135"/>
      <c r="G320" s="135"/>
      <c r="H320" s="135"/>
      <c r="I320" s="136"/>
      <c r="J320" s="137"/>
      <c r="K320" s="138"/>
      <c r="L320" s="139"/>
      <c r="M320" s="136"/>
      <c r="N320" s="137"/>
      <c r="O320" s="138"/>
      <c r="P320" s="140"/>
    </row>
    <row r="321" spans="1:16" x14ac:dyDescent="0.2">
      <c r="A321" s="1"/>
      <c r="B321" s="147"/>
      <c r="C321" s="147"/>
      <c r="D321" s="147"/>
      <c r="E321" s="135" t="s">
        <v>57</v>
      </c>
      <c r="F321" s="135"/>
      <c r="G321" s="135"/>
      <c r="H321" s="135"/>
      <c r="I321" s="136"/>
      <c r="J321" s="137"/>
      <c r="K321" s="138"/>
      <c r="L321" s="139"/>
      <c r="M321" s="136"/>
      <c r="N321" s="137"/>
      <c r="O321" s="138"/>
      <c r="P321" s="140"/>
    </row>
    <row r="322" spans="1:16" x14ac:dyDescent="0.2">
      <c r="A322" s="1"/>
      <c r="B322" s="71"/>
      <c r="C322" s="71"/>
      <c r="D322" s="71"/>
      <c r="E322" s="72"/>
      <c r="F322" s="71"/>
      <c r="G322" s="71"/>
      <c r="H322" s="72"/>
      <c r="I322" s="72"/>
      <c r="J322" s="72"/>
      <c r="K322" s="72"/>
      <c r="L322" s="72"/>
      <c r="M322" s="72"/>
      <c r="N322" s="72"/>
      <c r="O322" s="72"/>
      <c r="P322" s="71"/>
    </row>
    <row r="323" spans="1: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">
      <c r="A324" s="1"/>
      <c r="B324" s="1"/>
      <c r="C324" s="130" t="s">
        <v>58</v>
      </c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1:16" x14ac:dyDescent="0.2">
      <c r="A325" s="1"/>
      <c r="B325" s="1"/>
      <c r="C325" s="73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</row>
    <row r="326" spans="1: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3"/>
      <c r="K326" s="1"/>
      <c r="L326" s="1"/>
      <c r="M326" s="1"/>
      <c r="N326" s="1"/>
      <c r="O326" s="1"/>
      <c r="P326" s="1"/>
    </row>
    <row r="327" spans="1:16" ht="13.5" thickBot="1" x14ac:dyDescent="0.25">
      <c r="A327" s="6"/>
      <c r="B327" s="6"/>
      <c r="C327" s="6" t="s">
        <v>59</v>
      </c>
      <c r="D327" s="75" t="s">
        <v>60</v>
      </c>
      <c r="E327" s="6"/>
      <c r="F327" s="6"/>
      <c r="G327" s="6" t="s">
        <v>61</v>
      </c>
      <c r="H327" s="132" t="s">
        <v>62</v>
      </c>
      <c r="I327" s="132"/>
      <c r="J327" s="132"/>
      <c r="K327" s="6"/>
      <c r="L327" s="6" t="s">
        <v>63</v>
      </c>
      <c r="M327" s="133" t="s">
        <v>64</v>
      </c>
      <c r="N327" s="132"/>
      <c r="O327" s="132"/>
      <c r="P327" s="6"/>
    </row>
    <row r="328" spans="1:16" x14ac:dyDescent="0.2">
      <c r="A328" s="1"/>
      <c r="B328" s="1"/>
      <c r="C328" s="1"/>
      <c r="D328" s="1"/>
      <c r="E328" s="3"/>
      <c r="F328" s="1"/>
      <c r="G328" s="1"/>
      <c r="H328" s="3"/>
      <c r="I328" s="1"/>
      <c r="J328" s="1"/>
      <c r="K328" s="76"/>
      <c r="L328" s="1"/>
      <c r="M328" s="1"/>
      <c r="N328" s="1"/>
      <c r="O328" s="1"/>
      <c r="P328" s="1"/>
    </row>
    <row r="329" spans="1:16" x14ac:dyDescent="0.2">
      <c r="A329" s="1"/>
      <c r="B329" s="1" t="s">
        <v>65</v>
      </c>
      <c r="C329" s="1"/>
      <c r="D329" s="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">
      <c r="A330" s="1"/>
      <c r="B330" s="1" t="s">
        <v>66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">
      <c r="A331" s="1"/>
      <c r="B331" s="1" t="s">
        <v>67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79.5" customHeight="1" x14ac:dyDescent="0.2">
      <c r="A332" s="1"/>
      <c r="B332" s="1"/>
      <c r="C332" s="170" t="s">
        <v>0</v>
      </c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</row>
    <row r="333" spans="1:16" x14ac:dyDescent="0.2">
      <c r="A333" s="1"/>
      <c r="B333" s="1"/>
    </row>
    <row r="334" spans="1:16" ht="13.5" thickBot="1" x14ac:dyDescent="0.25">
      <c r="A334" s="3"/>
      <c r="B334" s="3" t="s">
        <v>1</v>
      </c>
      <c r="C334" s="3"/>
      <c r="D334" s="172" t="s">
        <v>2</v>
      </c>
      <c r="E334" s="172"/>
      <c r="F334" s="3"/>
      <c r="G334" s="3"/>
      <c r="H334" s="3"/>
      <c r="I334" s="4" t="s">
        <v>3</v>
      </c>
      <c r="J334" s="5" t="s">
        <v>4</v>
      </c>
      <c r="K334" s="3"/>
      <c r="L334" s="3"/>
      <c r="M334" s="3" t="s">
        <v>5</v>
      </c>
      <c r="N334" s="6"/>
      <c r="O334" s="5">
        <v>2015</v>
      </c>
      <c r="P334" s="3"/>
    </row>
    <row r="335" spans="1:16" x14ac:dyDescent="0.2">
      <c r="A335" s="1"/>
      <c r="B335" s="3"/>
      <c r="C335" s="1"/>
      <c r="D335" s="1"/>
      <c r="E335" s="1"/>
      <c r="F335" s="1"/>
      <c r="G335" s="1"/>
      <c r="H335" s="1"/>
      <c r="I335" s="3"/>
      <c r="J335" s="3"/>
      <c r="K335" s="3"/>
      <c r="L335" s="3"/>
      <c r="M335" s="3"/>
      <c r="N335" s="3"/>
      <c r="O335" s="1"/>
      <c r="P335" s="1"/>
    </row>
    <row r="336" spans="1:16" ht="13.5" thickBot="1" x14ac:dyDescent="0.25">
      <c r="A336" s="3"/>
      <c r="B336" s="3" t="s">
        <v>6</v>
      </c>
      <c r="C336" s="3"/>
      <c r="D336" s="7"/>
      <c r="E336" s="7"/>
      <c r="F336" s="3"/>
      <c r="G336" s="3"/>
      <c r="H336" s="3"/>
      <c r="I336" s="4" t="s">
        <v>7</v>
      </c>
      <c r="J336" s="6"/>
      <c r="K336" s="3"/>
      <c r="L336" s="8" t="s">
        <v>77</v>
      </c>
      <c r="M336" s="8"/>
      <c r="N336" s="8"/>
      <c r="O336" s="5"/>
      <c r="P336" s="3"/>
    </row>
    <row r="337" spans="1:18" x14ac:dyDescent="0.2">
      <c r="A337" s="1"/>
      <c r="B337" s="3"/>
      <c r="C337" s="3"/>
      <c r="D337" s="3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1"/>
    </row>
    <row r="339" spans="1:18" ht="12.75" customHeight="1" x14ac:dyDescent="0.2">
      <c r="A339" s="1"/>
      <c r="B339" s="173" t="s">
        <v>9</v>
      </c>
      <c r="C339" s="174"/>
      <c r="D339" s="155"/>
      <c r="E339" s="177" t="s">
        <v>10</v>
      </c>
      <c r="F339" s="178"/>
      <c r="G339" s="178"/>
      <c r="H339" s="181" t="s">
        <v>11</v>
      </c>
      <c r="I339" s="182"/>
      <c r="J339" s="183"/>
      <c r="K339" s="187" t="s">
        <v>12</v>
      </c>
      <c r="L339" s="178"/>
      <c r="M339" s="178"/>
      <c r="N339" s="181" t="s">
        <v>13</v>
      </c>
      <c r="O339" s="189"/>
      <c r="P339" s="190"/>
    </row>
    <row r="340" spans="1:18" ht="12.75" customHeight="1" x14ac:dyDescent="0.2">
      <c r="A340" s="1"/>
      <c r="B340" s="156"/>
      <c r="C340" s="175"/>
      <c r="D340" s="157"/>
      <c r="E340" s="179"/>
      <c r="F340" s="180"/>
      <c r="G340" s="180"/>
      <c r="H340" s="184"/>
      <c r="I340" s="185"/>
      <c r="J340" s="186"/>
      <c r="K340" s="180"/>
      <c r="L340" s="180"/>
      <c r="M340" s="180"/>
      <c r="N340" s="191"/>
      <c r="O340" s="192"/>
      <c r="P340" s="193"/>
    </row>
    <row r="341" spans="1:18" ht="12.75" customHeight="1" x14ac:dyDescent="0.2">
      <c r="A341" s="1"/>
      <c r="B341" s="156"/>
      <c r="C341" s="175"/>
      <c r="D341" s="157"/>
      <c r="E341" s="166" t="s">
        <v>14</v>
      </c>
      <c r="F341" s="167"/>
      <c r="G341" s="188"/>
      <c r="H341" s="163" t="s">
        <v>15</v>
      </c>
      <c r="I341" s="164"/>
      <c r="J341" s="165"/>
      <c r="K341" s="166" t="s">
        <v>16</v>
      </c>
      <c r="L341" s="167"/>
      <c r="M341" s="167"/>
      <c r="N341" s="163" t="s">
        <v>17</v>
      </c>
      <c r="O341" s="164"/>
      <c r="P341" s="165"/>
    </row>
    <row r="342" spans="1:18" ht="12.75" customHeight="1" x14ac:dyDescent="0.2">
      <c r="A342" s="9"/>
      <c r="B342" s="158"/>
      <c r="C342" s="176"/>
      <c r="D342" s="159"/>
      <c r="E342" s="10" t="s">
        <v>18</v>
      </c>
      <c r="F342" s="10" t="s">
        <v>19</v>
      </c>
      <c r="G342" s="11" t="s">
        <v>20</v>
      </c>
      <c r="H342" s="12" t="s">
        <v>21</v>
      </c>
      <c r="I342" s="13" t="s">
        <v>22</v>
      </c>
      <c r="J342" s="14" t="s">
        <v>23</v>
      </c>
      <c r="K342" s="11" t="s">
        <v>24</v>
      </c>
      <c r="L342" s="10" t="s">
        <v>25</v>
      </c>
      <c r="M342" s="11" t="s">
        <v>26</v>
      </c>
      <c r="N342" s="12" t="s">
        <v>27</v>
      </c>
      <c r="O342" s="79" t="s">
        <v>28</v>
      </c>
      <c r="P342" s="79" t="s">
        <v>29</v>
      </c>
    </row>
    <row r="343" spans="1:18" x14ac:dyDescent="0.2">
      <c r="A343" s="1"/>
      <c r="B343" s="168" t="s">
        <v>30</v>
      </c>
      <c r="C343" s="155"/>
      <c r="D343" s="17" t="s">
        <v>31</v>
      </c>
      <c r="E343" s="18">
        <v>0</v>
      </c>
      <c r="F343" s="18">
        <v>0</v>
      </c>
      <c r="G343" s="18">
        <v>0</v>
      </c>
      <c r="H343" s="19">
        <f>[1]Apr2015_InstlSum!AQ77</f>
        <v>1.3437731481462141</v>
      </c>
      <c r="I343" s="19">
        <v>0</v>
      </c>
      <c r="J343" s="23">
        <f>[1]June2015_InstlSum!AQ85</f>
        <v>0.54792824074074076</v>
      </c>
      <c r="K343" s="18">
        <f>[1]July2015_InstlSum!AQ76</f>
        <v>3.4020949074074078</v>
      </c>
      <c r="L343" s="18">
        <v>0</v>
      </c>
      <c r="M343" s="98">
        <f>[1]Sept2015_InstlSum!AQ89</f>
        <v>3.4423726851851857</v>
      </c>
      <c r="N343" s="20">
        <f>[1]Oct2015_InstlSum!AQ78</f>
        <v>1.0861111111111112</v>
      </c>
      <c r="O343" s="124">
        <v>1.4943790849613245</v>
      </c>
      <c r="P343" s="24">
        <v>0</v>
      </c>
    </row>
    <row r="344" spans="1:18" x14ac:dyDescent="0.2">
      <c r="A344" s="1"/>
      <c r="B344" s="156"/>
      <c r="C344" s="157"/>
      <c r="D344" s="21" t="s">
        <v>32</v>
      </c>
      <c r="E344" s="83">
        <v>0</v>
      </c>
      <c r="F344" s="83">
        <v>0</v>
      </c>
      <c r="G344" s="83">
        <v>0</v>
      </c>
      <c r="H344" s="19">
        <f>[1]Apr2015_InstlSum!AR77</f>
        <v>2</v>
      </c>
      <c r="I344" s="104">
        <v>0</v>
      </c>
      <c r="J344" s="23">
        <f>[1]June2015_InstlSum!AR85</f>
        <v>1</v>
      </c>
      <c r="K344" s="18">
        <f>[1]July2015_InstlSum!AR76</f>
        <v>1</v>
      </c>
      <c r="L344" s="83">
        <v>0</v>
      </c>
      <c r="M344" s="98">
        <f>[1]Sept2015_InstlSum!AR89</f>
        <v>1</v>
      </c>
      <c r="N344" s="20">
        <f>[1]Oct2015_InstlSum!AR78</f>
        <v>1</v>
      </c>
      <c r="O344" s="124">
        <v>1</v>
      </c>
      <c r="P344" s="24">
        <v>0</v>
      </c>
    </row>
    <row r="345" spans="1:18" ht="12.75" customHeight="1" x14ac:dyDescent="0.2">
      <c r="A345" s="1"/>
      <c r="B345" s="158"/>
      <c r="C345" s="159"/>
      <c r="D345" s="17" t="s">
        <v>33</v>
      </c>
      <c r="E345" s="18">
        <v>0</v>
      </c>
      <c r="F345" s="18">
        <v>0</v>
      </c>
      <c r="G345" s="18">
        <v>0</v>
      </c>
      <c r="H345" s="19">
        <f>H343/H344</f>
        <v>0.67188657407310703</v>
      </c>
      <c r="I345" s="19">
        <v>0</v>
      </c>
      <c r="J345" s="19">
        <f>J343/J344</f>
        <v>0.54792824074074076</v>
      </c>
      <c r="K345" s="18">
        <f>K343/K344</f>
        <v>3.4020949074074078</v>
      </c>
      <c r="L345" s="18">
        <v>0</v>
      </c>
      <c r="M345" s="18">
        <f>M343/M344</f>
        <v>3.4423726851851857</v>
      </c>
      <c r="N345" s="20">
        <f>N343/N344</f>
        <v>1.0861111111111112</v>
      </c>
      <c r="O345" s="20">
        <v>1.4943790849613245</v>
      </c>
      <c r="P345" s="24">
        <v>0</v>
      </c>
    </row>
    <row r="346" spans="1:18" x14ac:dyDescent="0.2">
      <c r="A346" s="1"/>
      <c r="B346" s="168" t="s">
        <v>34</v>
      </c>
      <c r="C346" s="155"/>
      <c r="D346" s="28" t="s">
        <v>35</v>
      </c>
      <c r="E346" s="85">
        <v>0</v>
      </c>
      <c r="F346" s="85">
        <v>0</v>
      </c>
      <c r="G346" s="85">
        <v>0</v>
      </c>
      <c r="H346" s="62">
        <f>H344</f>
        <v>2</v>
      </c>
      <c r="I346" s="62">
        <v>0</v>
      </c>
      <c r="J346" s="62">
        <f>J344</f>
        <v>1</v>
      </c>
      <c r="K346" s="85">
        <f>K344</f>
        <v>1</v>
      </c>
      <c r="L346" s="85">
        <v>0</v>
      </c>
      <c r="M346" s="85">
        <f>M344</f>
        <v>1</v>
      </c>
      <c r="N346" s="31">
        <f>N344</f>
        <v>1</v>
      </c>
      <c r="O346" s="31">
        <v>1</v>
      </c>
      <c r="P346" s="31">
        <v>0</v>
      </c>
    </row>
    <row r="347" spans="1:18" x14ac:dyDescent="0.2">
      <c r="A347" s="1"/>
      <c r="B347" s="156"/>
      <c r="C347" s="157"/>
      <c r="D347" s="32" t="s">
        <v>36</v>
      </c>
      <c r="E347" s="22">
        <v>0</v>
      </c>
      <c r="F347" s="22">
        <v>0</v>
      </c>
      <c r="G347" s="22">
        <v>0</v>
      </c>
      <c r="H347" s="19">
        <f>[1]Apr2015_InstlSum!AU77</f>
        <v>2</v>
      </c>
      <c r="I347" s="23">
        <v>0</v>
      </c>
      <c r="J347" s="23">
        <f>[1]June2015_InstlSum!AU85</f>
        <v>1</v>
      </c>
      <c r="K347" s="18">
        <f>[1]July2015_InstlSum!AU76</f>
        <v>1</v>
      </c>
      <c r="L347" s="22">
        <v>0</v>
      </c>
      <c r="M347" s="98">
        <f>[1]Sept2015_InstlSum!AU89</f>
        <v>1</v>
      </c>
      <c r="N347" s="20">
        <f>[1]Oct2015_InstlSum!AU78</f>
        <v>1</v>
      </c>
      <c r="O347" s="124">
        <v>1</v>
      </c>
      <c r="P347" s="24">
        <v>0</v>
      </c>
    </row>
    <row r="348" spans="1:18" x14ac:dyDescent="0.2">
      <c r="A348" s="1"/>
      <c r="B348" s="156"/>
      <c r="C348" s="157"/>
      <c r="D348" s="32" t="s">
        <v>37</v>
      </c>
      <c r="E348" s="25">
        <v>0</v>
      </c>
      <c r="F348" s="25">
        <v>0</v>
      </c>
      <c r="G348" s="25">
        <v>0</v>
      </c>
      <c r="H348" s="19">
        <f>H346-H347</f>
        <v>0</v>
      </c>
      <c r="I348" s="26">
        <v>0</v>
      </c>
      <c r="J348" s="19">
        <f>J346-J347</f>
        <v>0</v>
      </c>
      <c r="K348" s="18">
        <f>K346-K347</f>
        <v>0</v>
      </c>
      <c r="L348" s="25">
        <v>0</v>
      </c>
      <c r="M348" s="18">
        <f>M346-M347</f>
        <v>0</v>
      </c>
      <c r="N348" s="20">
        <f>N346-N347</f>
        <v>0</v>
      </c>
      <c r="O348" s="20">
        <v>0</v>
      </c>
      <c r="P348" s="27">
        <v>0</v>
      </c>
      <c r="R348" s="105"/>
    </row>
    <row r="349" spans="1:18" ht="12.75" customHeight="1" x14ac:dyDescent="0.2">
      <c r="A349" s="1"/>
      <c r="B349" s="158"/>
      <c r="C349" s="159"/>
      <c r="D349" s="17" t="s">
        <v>38</v>
      </c>
      <c r="E349" s="33">
        <v>1</v>
      </c>
      <c r="F349" s="33">
        <v>1</v>
      </c>
      <c r="G349" s="33">
        <v>1</v>
      </c>
      <c r="H349" s="34">
        <f t="shared" ref="H349" si="55">H346/H347</f>
        <v>1</v>
      </c>
      <c r="I349" s="34">
        <v>1</v>
      </c>
      <c r="J349" s="34">
        <f>J347/J346</f>
        <v>1</v>
      </c>
      <c r="K349" s="33">
        <f>K347/K346</f>
        <v>1</v>
      </c>
      <c r="L349" s="33">
        <v>1</v>
      </c>
      <c r="M349" s="33">
        <f>M347/M346</f>
        <v>1</v>
      </c>
      <c r="N349" s="35">
        <f>N347/N346</f>
        <v>1</v>
      </c>
      <c r="O349" s="35">
        <v>1</v>
      </c>
      <c r="P349" s="35">
        <v>1</v>
      </c>
    </row>
    <row r="350" spans="1:18" x14ac:dyDescent="0.2">
      <c r="A350" s="1"/>
      <c r="B350" s="169" t="s">
        <v>39</v>
      </c>
      <c r="C350" s="139"/>
      <c r="D350" s="21"/>
      <c r="E350" s="36"/>
      <c r="F350" s="90"/>
      <c r="G350" s="36"/>
      <c r="H350" s="38"/>
      <c r="I350" s="39"/>
      <c r="J350" s="40"/>
      <c r="K350" s="41"/>
      <c r="L350" s="37"/>
      <c r="M350" s="36"/>
      <c r="N350" s="39"/>
      <c r="O350" s="43"/>
      <c r="P350" s="43"/>
    </row>
    <row r="351" spans="1:18" x14ac:dyDescent="0.2">
      <c r="A351" s="1"/>
      <c r="B351" s="148" t="s">
        <v>40</v>
      </c>
      <c r="C351" s="151" t="s">
        <v>41</v>
      </c>
      <c r="D351" s="28" t="s">
        <v>42</v>
      </c>
      <c r="E351" s="44"/>
      <c r="F351" s="45"/>
      <c r="G351" s="44"/>
      <c r="H351" s="46"/>
      <c r="I351" s="47"/>
      <c r="J351" s="48"/>
      <c r="K351" s="87"/>
      <c r="L351" s="45"/>
      <c r="M351" s="44"/>
      <c r="N351" s="47"/>
      <c r="O351" s="51"/>
      <c r="P351" s="51"/>
    </row>
    <row r="352" spans="1:18" ht="12.75" customHeight="1" x14ac:dyDescent="0.2">
      <c r="A352" s="1"/>
      <c r="B352" s="149"/>
      <c r="C352" s="152"/>
      <c r="D352" s="21" t="s">
        <v>43</v>
      </c>
      <c r="E352" s="36"/>
      <c r="F352" s="37"/>
      <c r="G352" s="36"/>
      <c r="H352" s="38"/>
      <c r="I352" s="39"/>
      <c r="J352" s="40"/>
      <c r="K352" s="52"/>
      <c r="L352" s="37"/>
      <c r="M352" s="36"/>
      <c r="N352" s="39"/>
      <c r="O352" s="43"/>
      <c r="P352" s="43"/>
    </row>
    <row r="353" spans="1:19" x14ac:dyDescent="0.2">
      <c r="A353" s="1"/>
      <c r="B353" s="149"/>
      <c r="C353" s="153"/>
      <c r="D353" s="17" t="s">
        <v>44</v>
      </c>
      <c r="E353" s="53"/>
      <c r="F353" s="54"/>
      <c r="G353" s="53"/>
      <c r="H353" s="55"/>
      <c r="I353" s="56"/>
      <c r="J353" s="57"/>
      <c r="K353" s="58"/>
      <c r="L353" s="54"/>
      <c r="M353" s="53"/>
      <c r="N353" s="56"/>
      <c r="O353" s="59"/>
      <c r="P353" s="59"/>
    </row>
    <row r="354" spans="1:19" x14ac:dyDescent="0.2">
      <c r="A354" s="1"/>
      <c r="B354" s="149"/>
      <c r="C354" s="151" t="s">
        <v>45</v>
      </c>
      <c r="D354" s="28" t="s">
        <v>42</v>
      </c>
      <c r="E354" s="44"/>
      <c r="F354" s="45"/>
      <c r="G354" s="44"/>
      <c r="H354" s="46"/>
      <c r="I354" s="47"/>
      <c r="J354" s="48"/>
      <c r="K354" s="87"/>
      <c r="L354" s="45"/>
      <c r="M354" s="44"/>
      <c r="N354" s="47"/>
      <c r="O354" s="51"/>
      <c r="P354" s="51"/>
    </row>
    <row r="355" spans="1:19" ht="12.75" customHeight="1" x14ac:dyDescent="0.2">
      <c r="A355" s="1"/>
      <c r="B355" s="149"/>
      <c r="C355" s="152"/>
      <c r="D355" s="21" t="s">
        <v>43</v>
      </c>
      <c r="E355" s="36"/>
      <c r="F355" s="37"/>
      <c r="G355" s="36"/>
      <c r="H355" s="38"/>
      <c r="I355" s="39"/>
      <c r="J355" s="40"/>
      <c r="K355" s="52"/>
      <c r="L355" s="37"/>
      <c r="M355" s="36"/>
      <c r="N355" s="39"/>
      <c r="O355" s="43"/>
      <c r="P355" s="43"/>
    </row>
    <row r="356" spans="1:19" x14ac:dyDescent="0.2">
      <c r="A356" s="1"/>
      <c r="B356" s="149"/>
      <c r="C356" s="153"/>
      <c r="D356" s="17" t="s">
        <v>44</v>
      </c>
      <c r="E356" s="53"/>
      <c r="F356" s="54"/>
      <c r="G356" s="53"/>
      <c r="H356" s="116"/>
      <c r="I356" s="115"/>
      <c r="J356" s="116"/>
      <c r="K356" s="117"/>
      <c r="L356" s="118"/>
      <c r="M356" s="118"/>
      <c r="N356" s="116"/>
      <c r="O356" s="121"/>
      <c r="P356" s="121"/>
    </row>
    <row r="357" spans="1:19" x14ac:dyDescent="0.2">
      <c r="A357" s="1"/>
      <c r="B357" s="149"/>
      <c r="C357" s="151" t="s">
        <v>46</v>
      </c>
      <c r="D357" s="28" t="s">
        <v>42</v>
      </c>
      <c r="E357" s="44">
        <v>357</v>
      </c>
      <c r="F357" s="45">
        <v>353</v>
      </c>
      <c r="G357" s="44">
        <v>351</v>
      </c>
      <c r="H357" s="46">
        <v>361</v>
      </c>
      <c r="I357" s="47">
        <v>412</v>
      </c>
      <c r="J357" s="48">
        <v>471</v>
      </c>
      <c r="K357" s="87">
        <v>486</v>
      </c>
      <c r="L357" s="45">
        <v>491</v>
      </c>
      <c r="M357" s="44">
        <v>446</v>
      </c>
      <c r="N357" s="39">
        <v>394</v>
      </c>
      <c r="O357" s="48">
        <v>356</v>
      </c>
      <c r="P357" s="47">
        <v>347</v>
      </c>
    </row>
    <row r="358" spans="1:19" ht="25.5" customHeight="1" x14ac:dyDescent="0.2">
      <c r="A358" s="1"/>
      <c r="B358" s="149"/>
      <c r="C358" s="152"/>
      <c r="D358" s="21" t="s">
        <v>43</v>
      </c>
      <c r="E358" s="36">
        <f>[1]Jan2015_Trble!B49</f>
        <v>1</v>
      </c>
      <c r="F358" s="37">
        <v>0</v>
      </c>
      <c r="G358" s="37">
        <v>0</v>
      </c>
      <c r="H358" s="39">
        <v>0</v>
      </c>
      <c r="I358" s="39">
        <v>0</v>
      </c>
      <c r="J358" s="40">
        <f>[1]June2015_Trble!B155</f>
        <v>13</v>
      </c>
      <c r="K358" s="88">
        <f>[1]July2015_Trble!B115</f>
        <v>5</v>
      </c>
      <c r="L358" s="37">
        <f>[1]Aug2015_Trble!B67</f>
        <v>1</v>
      </c>
      <c r="M358" s="52">
        <f>[1]Sept2015_Trble!B41</f>
        <v>1</v>
      </c>
      <c r="N358" s="38">
        <f>[1]Oct2015_Trble!B88</f>
        <v>1</v>
      </c>
      <c r="O358" s="39">
        <v>0</v>
      </c>
      <c r="P358" s="39">
        <v>0</v>
      </c>
    </row>
    <row r="359" spans="1:19" x14ac:dyDescent="0.2">
      <c r="A359" s="1"/>
      <c r="B359" s="150"/>
      <c r="C359" s="153"/>
      <c r="D359" s="17" t="s">
        <v>44</v>
      </c>
      <c r="E359" s="60">
        <f t="shared" ref="E359:P359" si="56">E358/E357</f>
        <v>2.8011204481792717E-3</v>
      </c>
      <c r="F359" s="60">
        <f t="shared" si="56"/>
        <v>0</v>
      </c>
      <c r="G359" s="60">
        <f t="shared" si="56"/>
        <v>0</v>
      </c>
      <c r="H359" s="34">
        <f t="shared" si="56"/>
        <v>0</v>
      </c>
      <c r="I359" s="34">
        <f t="shared" si="56"/>
        <v>0</v>
      </c>
      <c r="J359" s="34">
        <f t="shared" si="56"/>
        <v>2.7600849256900213E-2</v>
      </c>
      <c r="K359" s="33">
        <f t="shared" si="56"/>
        <v>1.0288065843621399E-2</v>
      </c>
      <c r="L359" s="33">
        <f t="shared" si="56"/>
        <v>2.0366598778004071E-3</v>
      </c>
      <c r="M359" s="33">
        <f t="shared" si="56"/>
        <v>2.242152466367713E-3</v>
      </c>
      <c r="N359" s="34">
        <f t="shared" si="56"/>
        <v>2.5380710659898475E-3</v>
      </c>
      <c r="O359" s="34">
        <f t="shared" si="56"/>
        <v>0</v>
      </c>
      <c r="P359" s="35">
        <f t="shared" si="56"/>
        <v>0</v>
      </c>
    </row>
    <row r="360" spans="1:19" x14ac:dyDescent="0.2">
      <c r="A360" s="1"/>
      <c r="B360" s="154" t="s">
        <v>47</v>
      </c>
      <c r="C360" s="155"/>
      <c r="D360" s="61" t="s">
        <v>48</v>
      </c>
      <c r="E360" s="44">
        <f>[1]Jan2015_Trble!C49</f>
        <v>1</v>
      </c>
      <c r="F360" s="45">
        <v>0</v>
      </c>
      <c r="G360" s="45">
        <v>0</v>
      </c>
      <c r="H360" s="47">
        <v>0</v>
      </c>
      <c r="I360" s="47">
        <v>0</v>
      </c>
      <c r="J360" s="40">
        <f>[1]June2015_Trble!C155</f>
        <v>13</v>
      </c>
      <c r="K360" s="88">
        <f>[1]July2015_Trble!C115</f>
        <v>5</v>
      </c>
      <c r="L360" s="37">
        <f>[1]Aug2015_Trble!C67</f>
        <v>1</v>
      </c>
      <c r="M360" s="41">
        <f>[1]Sept2015_Trble!C41</f>
        <v>1</v>
      </c>
      <c r="N360" s="38">
        <f>[1]Oct2015_Trble!C88</f>
        <v>1</v>
      </c>
      <c r="O360" s="47">
        <v>0</v>
      </c>
      <c r="P360" s="47">
        <v>0</v>
      </c>
    </row>
    <row r="361" spans="1:19" x14ac:dyDescent="0.2">
      <c r="A361" s="1"/>
      <c r="B361" s="156"/>
      <c r="C361" s="157"/>
      <c r="D361" s="21" t="s">
        <v>49</v>
      </c>
      <c r="E361" s="36">
        <f>[1]Jan2015_Trble!D49</f>
        <v>1</v>
      </c>
      <c r="F361" s="37">
        <v>0</v>
      </c>
      <c r="G361" s="37">
        <v>0</v>
      </c>
      <c r="H361" s="39">
        <v>0</v>
      </c>
      <c r="I361" s="39">
        <v>0</v>
      </c>
      <c r="J361" s="40">
        <f>[1]June2015_Trble!D155</f>
        <v>12</v>
      </c>
      <c r="K361" s="88">
        <f>[1]July2015_Trble!D115</f>
        <v>5</v>
      </c>
      <c r="L361" s="37">
        <f>[1]Aug2015_Trble!D67</f>
        <v>1</v>
      </c>
      <c r="M361" s="41">
        <f>[1]Sept2015_Trble!D41</f>
        <v>1</v>
      </c>
      <c r="N361" s="38">
        <f>[1]Oct2015_Trble!D88</f>
        <v>1</v>
      </c>
      <c r="O361" s="39">
        <v>0</v>
      </c>
      <c r="P361" s="39">
        <v>0</v>
      </c>
    </row>
    <row r="362" spans="1:19" x14ac:dyDescent="0.2">
      <c r="A362" s="1"/>
      <c r="B362" s="156"/>
      <c r="C362" s="157"/>
      <c r="D362" s="63" t="s">
        <v>50</v>
      </c>
      <c r="E362" s="106">
        <f t="shared" ref="E362" si="57">E361/E360</f>
        <v>1</v>
      </c>
      <c r="F362" s="125">
        <v>1</v>
      </c>
      <c r="G362" s="125">
        <v>1</v>
      </c>
      <c r="H362" s="126">
        <v>1</v>
      </c>
      <c r="I362" s="126">
        <v>1</v>
      </c>
      <c r="J362" s="96">
        <f t="shared" ref="J362:N362" si="58">J361/J360</f>
        <v>0.92307692307692313</v>
      </c>
      <c r="K362" s="95">
        <f t="shared" si="58"/>
        <v>1</v>
      </c>
      <c r="L362" s="95">
        <f t="shared" si="58"/>
        <v>1</v>
      </c>
      <c r="M362" s="95">
        <f>M361/M360</f>
        <v>1</v>
      </c>
      <c r="N362" s="96">
        <f t="shared" si="58"/>
        <v>1</v>
      </c>
      <c r="O362" s="126">
        <v>1</v>
      </c>
      <c r="P362" s="126">
        <v>1</v>
      </c>
    </row>
    <row r="363" spans="1:19" x14ac:dyDescent="0.2">
      <c r="B363" s="156"/>
      <c r="C363" s="157"/>
      <c r="D363" s="21" t="s">
        <v>51</v>
      </c>
      <c r="E363" s="36">
        <f>[1]Jan2015_Trble!E49</f>
        <v>2.75</v>
      </c>
      <c r="F363" s="37">
        <v>0</v>
      </c>
      <c r="G363" s="37">
        <v>0</v>
      </c>
      <c r="H363" s="39">
        <v>0</v>
      </c>
      <c r="I363" s="39">
        <v>0</v>
      </c>
      <c r="J363" s="40">
        <f>[1]June2015_Trble!E155</f>
        <v>125.78999999999999</v>
      </c>
      <c r="K363" s="88">
        <f>[1]July2015_Trble!E115</f>
        <v>65.86</v>
      </c>
      <c r="L363" s="37">
        <f>[1]Aug2015_Trble!E67</f>
        <v>5.05</v>
      </c>
      <c r="M363" s="41">
        <f>[1]Sept2015_Trble!E41</f>
        <v>3.02</v>
      </c>
      <c r="N363" s="38">
        <f>[1]Oct2015_Trble!E88</f>
        <v>4.3499999999999996</v>
      </c>
      <c r="O363" s="39">
        <v>0</v>
      </c>
      <c r="P363" s="39">
        <v>0</v>
      </c>
    </row>
    <row r="364" spans="1:19" x14ac:dyDescent="0.2">
      <c r="A364" s="1"/>
      <c r="B364" s="158"/>
      <c r="C364" s="159"/>
      <c r="D364" s="17" t="s">
        <v>52</v>
      </c>
      <c r="E364" s="67">
        <f>E363/E360</f>
        <v>2.75</v>
      </c>
      <c r="F364" s="54">
        <v>0</v>
      </c>
      <c r="G364" s="54">
        <v>0</v>
      </c>
      <c r="H364" s="56">
        <v>0</v>
      </c>
      <c r="I364" s="56">
        <v>0</v>
      </c>
      <c r="J364" s="26">
        <f>J363/J360</f>
        <v>9.676153846153845</v>
      </c>
      <c r="K364" s="25">
        <f>K363/K360</f>
        <v>13.172000000000001</v>
      </c>
      <c r="L364" s="25">
        <f>L363/L360</f>
        <v>5.05</v>
      </c>
      <c r="M364" s="25">
        <f>M363/M360</f>
        <v>3.02</v>
      </c>
      <c r="N364" s="26">
        <f>N363/N360</f>
        <v>4.3499999999999996</v>
      </c>
      <c r="O364" s="56">
        <v>0</v>
      </c>
      <c r="P364" s="56">
        <v>0</v>
      </c>
      <c r="Q364" s="127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27"/>
    </row>
    <row r="366" spans="1:19" x14ac:dyDescent="0.2">
      <c r="A366" s="3"/>
      <c r="B366" s="160" t="s">
        <v>53</v>
      </c>
      <c r="C366" s="161"/>
      <c r="D366" s="161"/>
      <c r="E366" s="161"/>
      <c r="F366" s="161"/>
      <c r="G366" s="161"/>
      <c r="H366" s="162"/>
      <c r="I366" s="141" t="s">
        <v>14</v>
      </c>
      <c r="J366" s="142"/>
      <c r="K366" s="143" t="s">
        <v>15</v>
      </c>
      <c r="L366" s="144"/>
      <c r="M366" s="141" t="s">
        <v>16</v>
      </c>
      <c r="N366" s="142"/>
      <c r="O366" s="143" t="s">
        <v>17</v>
      </c>
      <c r="P366" s="145"/>
      <c r="Q366" s="127"/>
      <c r="S366" s="2" t="s">
        <v>68</v>
      </c>
    </row>
    <row r="367" spans="1:19" x14ac:dyDescent="0.2">
      <c r="A367" s="1"/>
      <c r="B367" s="146" t="s">
        <v>54</v>
      </c>
      <c r="C367" s="147"/>
      <c r="D367" s="147"/>
      <c r="E367" s="135" t="s">
        <v>55</v>
      </c>
      <c r="F367" s="135"/>
      <c r="G367" s="135"/>
      <c r="H367" s="135"/>
      <c r="I367" s="136"/>
      <c r="J367" s="137"/>
      <c r="K367" s="138"/>
      <c r="L367" s="139"/>
      <c r="M367" s="136"/>
      <c r="N367" s="137"/>
      <c r="O367" s="138"/>
      <c r="P367" s="140"/>
      <c r="Q367" s="128"/>
    </row>
    <row r="368" spans="1:19" x14ac:dyDescent="0.2">
      <c r="A368" s="1"/>
      <c r="B368" s="147"/>
      <c r="C368" s="147"/>
      <c r="D368" s="147"/>
      <c r="E368" s="135" t="s">
        <v>56</v>
      </c>
      <c r="F368" s="135"/>
      <c r="G368" s="135"/>
      <c r="H368" s="135"/>
      <c r="I368" s="136"/>
      <c r="J368" s="137"/>
      <c r="K368" s="138"/>
      <c r="L368" s="139"/>
      <c r="M368" s="136"/>
      <c r="N368" s="137"/>
      <c r="O368" s="138"/>
      <c r="P368" s="140"/>
      <c r="Q368" s="127"/>
    </row>
    <row r="369" spans="1:17" x14ac:dyDescent="0.2">
      <c r="A369" s="1"/>
      <c r="B369" s="147"/>
      <c r="C369" s="147"/>
      <c r="D369" s="147"/>
      <c r="E369" s="135" t="s">
        <v>57</v>
      </c>
      <c r="F369" s="135"/>
      <c r="G369" s="135"/>
      <c r="H369" s="135"/>
      <c r="I369" s="136"/>
      <c r="J369" s="137"/>
      <c r="K369" s="138"/>
      <c r="L369" s="139"/>
      <c r="M369" s="136"/>
      <c r="N369" s="137"/>
      <c r="O369" s="138"/>
      <c r="P369" s="140"/>
      <c r="Q369" s="127"/>
    </row>
    <row r="370" spans="1:17" x14ac:dyDescent="0.2">
      <c r="A370" s="1"/>
      <c r="B370" s="71"/>
      <c r="C370" s="71"/>
      <c r="D370" s="71"/>
      <c r="E370" s="72"/>
      <c r="F370" s="71"/>
      <c r="G370" s="71"/>
      <c r="H370" s="72"/>
      <c r="I370" s="72"/>
      <c r="J370" s="72"/>
      <c r="K370" s="72"/>
      <c r="L370" s="72"/>
      <c r="M370" s="72"/>
      <c r="N370" s="72"/>
      <c r="O370" s="72"/>
      <c r="P370" s="71"/>
      <c r="Q370" s="127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7" x14ac:dyDescent="0.2">
      <c r="A372" s="1"/>
      <c r="B372" s="1"/>
      <c r="C372" s="130" t="s">
        <v>58</v>
      </c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1:17" x14ac:dyDescent="0.2">
      <c r="A373" s="1"/>
      <c r="B373" s="1"/>
      <c r="C373" s="73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3"/>
      <c r="K374" s="1"/>
      <c r="L374" s="1"/>
      <c r="M374" s="1"/>
      <c r="N374" s="1"/>
      <c r="O374" s="1"/>
      <c r="P374" s="1"/>
    </row>
    <row r="375" spans="1:17" ht="13.5" thickBot="1" x14ac:dyDescent="0.25">
      <c r="A375" s="6"/>
      <c r="B375" s="6"/>
      <c r="C375" s="6" t="s">
        <v>59</v>
      </c>
      <c r="D375" s="75" t="s">
        <v>60</v>
      </c>
      <c r="E375" s="6"/>
      <c r="F375" s="6"/>
      <c r="G375" s="6" t="s">
        <v>61</v>
      </c>
      <c r="H375" s="132" t="s">
        <v>62</v>
      </c>
      <c r="I375" s="132"/>
      <c r="J375" s="132"/>
      <c r="K375" s="6"/>
      <c r="L375" s="6" t="s">
        <v>63</v>
      </c>
      <c r="M375" s="133" t="s">
        <v>64</v>
      </c>
      <c r="N375" s="132"/>
      <c r="O375" s="132"/>
      <c r="P375" s="6"/>
    </row>
    <row r="376" spans="1:17" x14ac:dyDescent="0.2">
      <c r="A376" s="1"/>
      <c r="B376" s="1" t="s">
        <v>65</v>
      </c>
      <c r="C376" s="1"/>
      <c r="D376" s="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7" x14ac:dyDescent="0.2">
      <c r="A377" s="1"/>
      <c r="B377" s="1" t="s">
        <v>66</v>
      </c>
      <c r="C377" s="1"/>
      <c r="D377" s="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7" x14ac:dyDescent="0.2">
      <c r="A378" s="1"/>
      <c r="B378" s="1" t="s">
        <v>67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7" ht="79.5" customHeight="1" x14ac:dyDescent="0.2">
      <c r="A379" s="1"/>
      <c r="B379" s="1"/>
      <c r="C379" s="170" t="s">
        <v>0</v>
      </c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</row>
    <row r="380" spans="1:17" x14ac:dyDescent="0.2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7" ht="13.5" thickBot="1" x14ac:dyDescent="0.25">
      <c r="A381" s="3"/>
      <c r="B381" s="3" t="s">
        <v>1</v>
      </c>
      <c r="C381" s="3"/>
      <c r="D381" s="172" t="s">
        <v>2</v>
      </c>
      <c r="E381" s="172"/>
      <c r="F381" s="3"/>
      <c r="G381" s="3"/>
      <c r="H381" s="3"/>
      <c r="I381" s="4" t="s">
        <v>3</v>
      </c>
      <c r="J381" s="5" t="s">
        <v>4</v>
      </c>
      <c r="K381" s="3"/>
      <c r="L381" s="3"/>
      <c r="M381" s="3" t="s">
        <v>5</v>
      </c>
      <c r="N381" s="6"/>
      <c r="O381" s="5">
        <v>2015</v>
      </c>
      <c r="P381" s="3"/>
    </row>
    <row r="382" spans="1:17" x14ac:dyDescent="0.2">
      <c r="A382" s="1"/>
      <c r="B382" s="3"/>
      <c r="C382" s="1"/>
      <c r="D382" s="1"/>
      <c r="E382" s="1"/>
      <c r="F382" s="1"/>
      <c r="G382" s="1"/>
      <c r="H382" s="1"/>
      <c r="I382" s="3"/>
      <c r="J382" s="3"/>
      <c r="K382" s="3"/>
      <c r="L382" s="3"/>
      <c r="M382" s="3"/>
      <c r="N382" s="3"/>
      <c r="O382" s="1"/>
      <c r="P382" s="1"/>
    </row>
    <row r="383" spans="1:17" ht="13.5" thickBot="1" x14ac:dyDescent="0.25">
      <c r="A383" s="3"/>
      <c r="B383" s="3" t="s">
        <v>6</v>
      </c>
      <c r="C383" s="3"/>
      <c r="D383" s="7"/>
      <c r="E383" s="7"/>
      <c r="F383" s="3"/>
      <c r="G383" s="3"/>
      <c r="H383" s="3"/>
      <c r="I383" s="4" t="s">
        <v>7</v>
      </c>
      <c r="J383" s="6"/>
      <c r="K383" s="3"/>
      <c r="L383" s="8" t="s">
        <v>78</v>
      </c>
      <c r="M383" s="8"/>
      <c r="N383" s="8"/>
      <c r="O383" s="5"/>
      <c r="P383" s="3"/>
    </row>
    <row r="384" spans="1:17" ht="12.75" customHeight="1" x14ac:dyDescent="0.2">
      <c r="A384" s="1"/>
      <c r="B384" s="3"/>
      <c r="C384" s="3"/>
      <c r="D384" s="3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1"/>
    </row>
    <row r="386" spans="1:16" ht="12.75" customHeight="1" x14ac:dyDescent="0.2">
      <c r="A386" s="1"/>
      <c r="B386" s="173" t="s">
        <v>9</v>
      </c>
      <c r="C386" s="174"/>
      <c r="D386" s="155"/>
      <c r="E386" s="177" t="s">
        <v>10</v>
      </c>
      <c r="F386" s="178"/>
      <c r="G386" s="178"/>
      <c r="H386" s="181" t="s">
        <v>11</v>
      </c>
      <c r="I386" s="182"/>
      <c r="J386" s="183"/>
      <c r="K386" s="187" t="s">
        <v>12</v>
      </c>
      <c r="L386" s="178"/>
      <c r="M386" s="178"/>
      <c r="N386" s="181" t="s">
        <v>13</v>
      </c>
      <c r="O386" s="182"/>
      <c r="P386" s="183"/>
    </row>
    <row r="387" spans="1:16" ht="12.75" customHeight="1" x14ac:dyDescent="0.2">
      <c r="A387" s="1"/>
      <c r="B387" s="156"/>
      <c r="C387" s="175"/>
      <c r="D387" s="157"/>
      <c r="E387" s="179"/>
      <c r="F387" s="180"/>
      <c r="G387" s="180"/>
      <c r="H387" s="184"/>
      <c r="I387" s="185"/>
      <c r="J387" s="186"/>
      <c r="K387" s="180"/>
      <c r="L387" s="180"/>
      <c r="M387" s="180"/>
      <c r="N387" s="184"/>
      <c r="O387" s="185"/>
      <c r="P387" s="186"/>
    </row>
    <row r="388" spans="1:16" ht="12.75" customHeight="1" x14ac:dyDescent="0.2">
      <c r="A388" s="1"/>
      <c r="B388" s="156"/>
      <c r="C388" s="175"/>
      <c r="D388" s="157"/>
      <c r="E388" s="166" t="s">
        <v>14</v>
      </c>
      <c r="F388" s="167"/>
      <c r="G388" s="188"/>
      <c r="H388" s="163" t="s">
        <v>15</v>
      </c>
      <c r="I388" s="164"/>
      <c r="J388" s="165"/>
      <c r="K388" s="166" t="s">
        <v>16</v>
      </c>
      <c r="L388" s="167"/>
      <c r="M388" s="167"/>
      <c r="N388" s="163" t="s">
        <v>17</v>
      </c>
      <c r="O388" s="164"/>
      <c r="P388" s="165"/>
    </row>
    <row r="389" spans="1:16" x14ac:dyDescent="0.2">
      <c r="A389" s="9"/>
      <c r="B389" s="158"/>
      <c r="C389" s="176"/>
      <c r="D389" s="159"/>
      <c r="E389" s="10" t="s">
        <v>18</v>
      </c>
      <c r="F389" s="10" t="s">
        <v>19</v>
      </c>
      <c r="G389" s="11" t="s">
        <v>20</v>
      </c>
      <c r="H389" s="12" t="s">
        <v>21</v>
      </c>
      <c r="I389" s="13" t="s">
        <v>22</v>
      </c>
      <c r="J389" s="14" t="s">
        <v>23</v>
      </c>
      <c r="K389" s="11" t="s">
        <v>24</v>
      </c>
      <c r="L389" s="10" t="s">
        <v>25</v>
      </c>
      <c r="M389" s="11" t="s">
        <v>26</v>
      </c>
      <c r="N389" s="12" t="s">
        <v>27</v>
      </c>
      <c r="O389" s="79" t="s">
        <v>28</v>
      </c>
      <c r="P389" s="79" t="s">
        <v>29</v>
      </c>
    </row>
    <row r="390" spans="1:16" x14ac:dyDescent="0.2">
      <c r="A390" s="1"/>
      <c r="B390" s="168" t="s">
        <v>30</v>
      </c>
      <c r="C390" s="155"/>
      <c r="D390" s="17" t="s">
        <v>31</v>
      </c>
      <c r="E390" s="18">
        <v>0</v>
      </c>
      <c r="F390" s="18">
        <v>0</v>
      </c>
      <c r="G390" s="18">
        <v>0</v>
      </c>
      <c r="H390" s="19">
        <v>0</v>
      </c>
      <c r="I390" s="19">
        <v>0</v>
      </c>
      <c r="J390" s="19">
        <v>0</v>
      </c>
      <c r="K390" s="18">
        <v>0</v>
      </c>
      <c r="L390" s="18">
        <f>[1]Aug2015_InstlSum!AQ81</f>
        <v>3.3000115740740736</v>
      </c>
      <c r="M390" s="18">
        <v>0</v>
      </c>
      <c r="N390" s="20">
        <v>0</v>
      </c>
      <c r="O390" s="24">
        <v>0</v>
      </c>
      <c r="P390" s="24">
        <v>0</v>
      </c>
    </row>
    <row r="391" spans="1:16" ht="12.75" customHeight="1" x14ac:dyDescent="0.2">
      <c r="A391" s="1"/>
      <c r="B391" s="156"/>
      <c r="C391" s="157"/>
      <c r="D391" s="21" t="s">
        <v>32</v>
      </c>
      <c r="E391" s="83">
        <v>0</v>
      </c>
      <c r="F391" s="83">
        <v>0</v>
      </c>
      <c r="G391" s="83">
        <v>0</v>
      </c>
      <c r="H391" s="104">
        <v>0</v>
      </c>
      <c r="I391" s="104">
        <v>0</v>
      </c>
      <c r="J391" s="104">
        <v>0</v>
      </c>
      <c r="K391" s="83">
        <v>0</v>
      </c>
      <c r="L391" s="18">
        <f>[1]Aug2015_InstlSum!AR81</f>
        <v>1</v>
      </c>
      <c r="M391" s="83">
        <v>0</v>
      </c>
      <c r="N391" s="91">
        <v>0</v>
      </c>
      <c r="O391" s="91">
        <v>0</v>
      </c>
      <c r="P391" s="91">
        <v>0</v>
      </c>
    </row>
    <row r="392" spans="1:16" x14ac:dyDescent="0.2">
      <c r="A392" s="1"/>
      <c r="B392" s="158"/>
      <c r="C392" s="159"/>
      <c r="D392" s="17" t="s">
        <v>33</v>
      </c>
      <c r="E392" s="25">
        <v>0</v>
      </c>
      <c r="F392" s="25">
        <v>0</v>
      </c>
      <c r="G392" s="25">
        <v>0</v>
      </c>
      <c r="H392" s="19">
        <v>0</v>
      </c>
      <c r="I392" s="19">
        <v>0</v>
      </c>
      <c r="J392" s="19">
        <v>0</v>
      </c>
      <c r="K392" s="25">
        <v>0</v>
      </c>
      <c r="L392" s="18">
        <f>L390/L391</f>
        <v>3.3000115740740736</v>
      </c>
      <c r="M392" s="25">
        <v>0</v>
      </c>
      <c r="N392" s="20">
        <v>0</v>
      </c>
      <c r="O392" s="24">
        <v>0</v>
      </c>
      <c r="P392" s="24">
        <v>0</v>
      </c>
    </row>
    <row r="393" spans="1:16" x14ac:dyDescent="0.2">
      <c r="A393" s="1"/>
      <c r="B393" s="168" t="s">
        <v>34</v>
      </c>
      <c r="C393" s="155"/>
      <c r="D393" s="28" t="s">
        <v>35</v>
      </c>
      <c r="E393" s="85">
        <v>0</v>
      </c>
      <c r="F393" s="85">
        <v>0</v>
      </c>
      <c r="G393" s="85">
        <v>0</v>
      </c>
      <c r="H393" s="62">
        <v>0</v>
      </c>
      <c r="I393" s="62">
        <v>0</v>
      </c>
      <c r="J393" s="62">
        <v>0</v>
      </c>
      <c r="K393" s="85">
        <v>0</v>
      </c>
      <c r="L393" s="85">
        <f>L391</f>
        <v>1</v>
      </c>
      <c r="M393" s="85">
        <v>0</v>
      </c>
      <c r="N393" s="113">
        <v>0</v>
      </c>
      <c r="O393" s="113">
        <v>0</v>
      </c>
      <c r="P393" s="113">
        <v>0</v>
      </c>
    </row>
    <row r="394" spans="1:16" x14ac:dyDescent="0.2">
      <c r="A394" s="1"/>
      <c r="B394" s="156"/>
      <c r="C394" s="157"/>
      <c r="D394" s="32" t="s">
        <v>36</v>
      </c>
      <c r="E394" s="22">
        <v>0</v>
      </c>
      <c r="F394" s="22">
        <v>0</v>
      </c>
      <c r="G394" s="22">
        <v>0</v>
      </c>
      <c r="H394" s="23">
        <v>0</v>
      </c>
      <c r="I394" s="23">
        <v>0</v>
      </c>
      <c r="J394" s="23">
        <v>0</v>
      </c>
      <c r="K394" s="22">
        <v>0</v>
      </c>
      <c r="L394" s="18">
        <f>[1]Aug2015_InstlSum!AU81</f>
        <v>1</v>
      </c>
      <c r="M394" s="22">
        <v>0</v>
      </c>
      <c r="N394" s="24">
        <v>0</v>
      </c>
      <c r="O394" s="24">
        <v>0</v>
      </c>
      <c r="P394" s="24">
        <v>0</v>
      </c>
    </row>
    <row r="395" spans="1:16" ht="12.75" customHeight="1" x14ac:dyDescent="0.2">
      <c r="A395" s="1"/>
      <c r="B395" s="156"/>
      <c r="C395" s="157"/>
      <c r="D395" s="32" t="s">
        <v>37</v>
      </c>
      <c r="E395" s="25">
        <v>0</v>
      </c>
      <c r="F395" s="25">
        <v>0</v>
      </c>
      <c r="G395" s="25">
        <v>0</v>
      </c>
      <c r="H395" s="26">
        <v>0</v>
      </c>
      <c r="I395" s="26">
        <v>0</v>
      </c>
      <c r="J395" s="26">
        <v>0</v>
      </c>
      <c r="K395" s="25">
        <v>0</v>
      </c>
      <c r="L395" s="18">
        <f>L393-L394</f>
        <v>0</v>
      </c>
      <c r="M395" s="25">
        <v>0</v>
      </c>
      <c r="N395" s="27">
        <v>0</v>
      </c>
      <c r="O395" s="27">
        <v>0</v>
      </c>
      <c r="P395" s="27">
        <v>0</v>
      </c>
    </row>
    <row r="396" spans="1:16" x14ac:dyDescent="0.2">
      <c r="A396" s="1"/>
      <c r="B396" s="158"/>
      <c r="C396" s="159"/>
      <c r="D396" s="17" t="s">
        <v>38</v>
      </c>
      <c r="E396" s="33">
        <v>1</v>
      </c>
      <c r="F396" s="33">
        <v>1</v>
      </c>
      <c r="G396" s="33">
        <v>1</v>
      </c>
      <c r="H396" s="34">
        <v>1</v>
      </c>
      <c r="I396" s="34">
        <v>1</v>
      </c>
      <c r="J396" s="34">
        <v>1</v>
      </c>
      <c r="K396" s="33">
        <v>1</v>
      </c>
      <c r="L396" s="33">
        <f>L394/L393</f>
        <v>1</v>
      </c>
      <c r="M396" s="33">
        <v>1</v>
      </c>
      <c r="N396" s="35">
        <v>1</v>
      </c>
      <c r="O396" s="35">
        <v>1</v>
      </c>
      <c r="P396" s="35">
        <v>1</v>
      </c>
    </row>
    <row r="397" spans="1:16" x14ac:dyDescent="0.2">
      <c r="A397" s="1"/>
      <c r="B397" s="169" t="s">
        <v>39</v>
      </c>
      <c r="C397" s="139"/>
      <c r="D397" s="21"/>
      <c r="E397" s="36"/>
      <c r="F397" s="37"/>
      <c r="G397" s="36"/>
      <c r="H397" s="38"/>
      <c r="I397" s="39"/>
      <c r="J397" s="40"/>
      <c r="K397" s="52"/>
      <c r="L397" s="37"/>
      <c r="M397" s="36"/>
      <c r="N397" s="39"/>
      <c r="O397" s="43"/>
      <c r="P397" s="43"/>
    </row>
    <row r="398" spans="1:16" ht="12.75" customHeight="1" x14ac:dyDescent="0.2">
      <c r="A398" s="1"/>
      <c r="B398" s="148" t="s">
        <v>40</v>
      </c>
      <c r="C398" s="151" t="s">
        <v>41</v>
      </c>
      <c r="D398" s="28" t="s">
        <v>42</v>
      </c>
      <c r="E398" s="44"/>
      <c r="F398" s="45"/>
      <c r="G398" s="44"/>
      <c r="H398" s="46"/>
      <c r="I398" s="47"/>
      <c r="J398" s="48"/>
      <c r="K398" s="87"/>
      <c r="L398" s="45"/>
      <c r="M398" s="44"/>
      <c r="N398" s="47"/>
      <c r="O398" s="51"/>
      <c r="P398" s="51"/>
    </row>
    <row r="399" spans="1:16" x14ac:dyDescent="0.2">
      <c r="A399" s="1"/>
      <c r="B399" s="149"/>
      <c r="C399" s="152"/>
      <c r="D399" s="21" t="s">
        <v>43</v>
      </c>
      <c r="E399" s="36"/>
      <c r="F399" s="37"/>
      <c r="G399" s="36"/>
      <c r="H399" s="38"/>
      <c r="I399" s="39"/>
      <c r="J399" s="40"/>
      <c r="K399" s="52"/>
      <c r="L399" s="37"/>
      <c r="M399" s="36"/>
      <c r="N399" s="39"/>
      <c r="O399" s="43"/>
      <c r="P399" s="43"/>
    </row>
    <row r="400" spans="1:16" x14ac:dyDescent="0.2">
      <c r="A400" s="1"/>
      <c r="B400" s="149"/>
      <c r="C400" s="153"/>
      <c r="D400" s="17" t="s">
        <v>44</v>
      </c>
      <c r="E400" s="53"/>
      <c r="F400" s="54"/>
      <c r="G400" s="53"/>
      <c r="H400" s="55"/>
      <c r="I400" s="56"/>
      <c r="J400" s="57"/>
      <c r="K400" s="58"/>
      <c r="L400" s="54"/>
      <c r="M400" s="53"/>
      <c r="N400" s="56"/>
      <c r="O400" s="59"/>
      <c r="P400" s="59"/>
    </row>
    <row r="401" spans="1:16" ht="12.75" customHeight="1" x14ac:dyDescent="0.2">
      <c r="A401" s="1"/>
      <c r="B401" s="149"/>
      <c r="C401" s="151" t="s">
        <v>45</v>
      </c>
      <c r="D401" s="28" t="s">
        <v>42</v>
      </c>
      <c r="E401" s="44"/>
      <c r="F401" s="45"/>
      <c r="G401" s="44"/>
      <c r="H401" s="46"/>
      <c r="I401" s="47"/>
      <c r="J401" s="48"/>
      <c r="K401" s="87"/>
      <c r="L401" s="45"/>
      <c r="M401" s="44"/>
      <c r="N401" s="47"/>
      <c r="O401" s="51"/>
      <c r="P401" s="51"/>
    </row>
    <row r="402" spans="1:16" x14ac:dyDescent="0.2">
      <c r="A402" s="1"/>
      <c r="B402" s="149"/>
      <c r="C402" s="152"/>
      <c r="D402" s="21" t="s">
        <v>43</v>
      </c>
      <c r="E402" s="36"/>
      <c r="F402" s="37"/>
      <c r="G402" s="36"/>
      <c r="H402" s="38"/>
      <c r="I402" s="39"/>
      <c r="J402" s="40"/>
      <c r="K402" s="52"/>
      <c r="L402" s="37"/>
      <c r="M402" s="36"/>
      <c r="N402" s="39"/>
      <c r="O402" s="43"/>
      <c r="P402" s="43"/>
    </row>
    <row r="403" spans="1:16" x14ac:dyDescent="0.2">
      <c r="A403" s="1"/>
      <c r="B403" s="149"/>
      <c r="C403" s="153"/>
      <c r="D403" s="17" t="s">
        <v>44</v>
      </c>
      <c r="E403" s="53"/>
      <c r="F403" s="54"/>
      <c r="G403" s="53"/>
      <c r="H403" s="116"/>
      <c r="I403" s="115"/>
      <c r="J403" s="116"/>
      <c r="K403" s="117"/>
      <c r="L403" s="118"/>
      <c r="M403" s="118"/>
      <c r="N403" s="116"/>
      <c r="O403" s="121"/>
      <c r="P403" s="121"/>
    </row>
    <row r="404" spans="1:16" ht="25.5" customHeight="1" x14ac:dyDescent="0.2">
      <c r="A404" s="1"/>
      <c r="B404" s="149"/>
      <c r="C404" s="151" t="s">
        <v>46</v>
      </c>
      <c r="D404" s="28" t="s">
        <v>42</v>
      </c>
      <c r="E404" s="50">
        <v>57</v>
      </c>
      <c r="F404" s="100">
        <v>56</v>
      </c>
      <c r="G404" s="50">
        <v>56</v>
      </c>
      <c r="H404" s="46">
        <v>56</v>
      </c>
      <c r="I404" s="47">
        <v>56</v>
      </c>
      <c r="J404" s="48">
        <v>56</v>
      </c>
      <c r="K404" s="49">
        <v>58</v>
      </c>
      <c r="L404" s="45">
        <v>58</v>
      </c>
      <c r="M404" s="44">
        <v>58</v>
      </c>
      <c r="N404" s="47">
        <v>56</v>
      </c>
      <c r="O404" s="51">
        <v>56</v>
      </c>
      <c r="P404" s="51">
        <v>56</v>
      </c>
    </row>
    <row r="405" spans="1:16" x14ac:dyDescent="0.2">
      <c r="A405" s="1"/>
      <c r="B405" s="149"/>
      <c r="C405" s="152"/>
      <c r="D405" s="21" t="s">
        <v>43</v>
      </c>
      <c r="E405" s="90">
        <v>0</v>
      </c>
      <c r="F405" s="90">
        <v>0</v>
      </c>
      <c r="G405" s="90">
        <v>0</v>
      </c>
      <c r="H405" s="40">
        <f>[1]Apr2015_Trble!B105</f>
        <v>5</v>
      </c>
      <c r="I405" s="40">
        <f>[1]May2015_Trble!B55</f>
        <v>3</v>
      </c>
      <c r="J405" s="40">
        <f>[1]June2015_Trble!B161</f>
        <v>3</v>
      </c>
      <c r="K405" s="42">
        <f>[1]July2015_Trble!B119</f>
        <v>1</v>
      </c>
      <c r="L405" s="42">
        <f>[1]Aug2015_Trble!B71</f>
        <v>1</v>
      </c>
      <c r="M405" s="90">
        <v>0</v>
      </c>
      <c r="N405" s="39">
        <v>0</v>
      </c>
      <c r="O405" s="43">
        <v>0</v>
      </c>
      <c r="P405" s="91">
        <f>'[2]December Trouble'!$B$115</f>
        <v>2</v>
      </c>
    </row>
    <row r="406" spans="1:16" x14ac:dyDescent="0.2">
      <c r="A406" s="1"/>
      <c r="B406" s="150"/>
      <c r="C406" s="153"/>
      <c r="D406" s="17" t="s">
        <v>44</v>
      </c>
      <c r="E406" s="33">
        <f t="shared" ref="E406:P406" si="59">E405/E404</f>
        <v>0</v>
      </c>
      <c r="F406" s="33">
        <f t="shared" si="59"/>
        <v>0</v>
      </c>
      <c r="G406" s="33">
        <f t="shared" si="59"/>
        <v>0</v>
      </c>
      <c r="H406" s="34">
        <f t="shared" si="59"/>
        <v>8.9285714285714288E-2</v>
      </c>
      <c r="I406" s="34">
        <f t="shared" si="59"/>
        <v>5.3571428571428568E-2</v>
      </c>
      <c r="J406" s="34">
        <f t="shared" si="59"/>
        <v>5.3571428571428568E-2</v>
      </c>
      <c r="K406" s="33">
        <f t="shared" si="59"/>
        <v>1.7241379310344827E-2</v>
      </c>
      <c r="L406" s="33">
        <f t="shared" si="59"/>
        <v>1.7241379310344827E-2</v>
      </c>
      <c r="M406" s="33">
        <f t="shared" si="59"/>
        <v>0</v>
      </c>
      <c r="N406" s="35">
        <f t="shared" si="59"/>
        <v>0</v>
      </c>
      <c r="O406" s="35">
        <f t="shared" si="59"/>
        <v>0</v>
      </c>
      <c r="P406" s="35">
        <f t="shared" si="59"/>
        <v>3.5714285714285712E-2</v>
      </c>
    </row>
    <row r="407" spans="1:16" x14ac:dyDescent="0.2">
      <c r="A407" s="1"/>
      <c r="B407" s="154" t="s">
        <v>47</v>
      </c>
      <c r="C407" s="155"/>
      <c r="D407" s="61" t="s">
        <v>48</v>
      </c>
      <c r="E407" s="100">
        <v>0</v>
      </c>
      <c r="F407" s="100">
        <v>0</v>
      </c>
      <c r="G407" s="100">
        <v>0</v>
      </c>
      <c r="H407" s="40">
        <f>[1]Apr2015_Trble!C105</f>
        <v>0</v>
      </c>
      <c r="I407" s="40">
        <f>[1]May2015_Trble!C55</f>
        <v>2</v>
      </c>
      <c r="J407" s="40">
        <f>[1]June2015_Trble!C161</f>
        <v>3</v>
      </c>
      <c r="K407" s="42">
        <f>[1]July2015_Trble!C119</f>
        <v>1</v>
      </c>
      <c r="L407" s="42">
        <f>[1]Aug2015_Trble!C71</f>
        <v>1</v>
      </c>
      <c r="M407" s="100">
        <v>0</v>
      </c>
      <c r="N407" s="47">
        <v>0</v>
      </c>
      <c r="O407" s="51">
        <v>0</v>
      </c>
      <c r="P407" s="91">
        <f>'[2]December Trouble'!$C$115</f>
        <v>0</v>
      </c>
    </row>
    <row r="408" spans="1:16" x14ac:dyDescent="0.2">
      <c r="A408" s="1"/>
      <c r="B408" s="156"/>
      <c r="C408" s="157"/>
      <c r="D408" s="21" t="s">
        <v>49</v>
      </c>
      <c r="E408" s="90">
        <v>0</v>
      </c>
      <c r="F408" s="90">
        <v>0</v>
      </c>
      <c r="G408" s="90">
        <v>0</v>
      </c>
      <c r="H408" s="40">
        <f>[1]Apr2015_Trble!D105</f>
        <v>0</v>
      </c>
      <c r="I408" s="40">
        <f>[1]May2015_Trble!D55</f>
        <v>1</v>
      </c>
      <c r="J408" s="40">
        <f>[1]June2015_Trble!D161</f>
        <v>3</v>
      </c>
      <c r="K408" s="42">
        <f>[1]July2015_Trble!D119</f>
        <v>0</v>
      </c>
      <c r="L408" s="42">
        <f>[1]Aug2015_Trble!D71</f>
        <v>1</v>
      </c>
      <c r="M408" s="90">
        <v>0</v>
      </c>
      <c r="N408" s="39">
        <v>0</v>
      </c>
      <c r="O408" s="43">
        <v>0</v>
      </c>
      <c r="P408" s="91">
        <f>'[2]December Trouble'!$D$115</f>
        <v>0</v>
      </c>
    </row>
    <row r="409" spans="1:16" x14ac:dyDescent="0.2">
      <c r="A409" s="1"/>
      <c r="B409" s="156"/>
      <c r="C409" s="157"/>
      <c r="D409" s="63" t="s">
        <v>50</v>
      </c>
      <c r="E409" s="129">
        <v>1</v>
      </c>
      <c r="F409" s="129">
        <v>1</v>
      </c>
      <c r="G409" s="129">
        <v>1</v>
      </c>
      <c r="H409" s="96">
        <v>1</v>
      </c>
      <c r="I409" s="96">
        <f t="shared" ref="I409:L409" si="60">I408/I407</f>
        <v>0.5</v>
      </c>
      <c r="J409" s="96">
        <f t="shared" si="60"/>
        <v>1</v>
      </c>
      <c r="K409" s="95">
        <f t="shared" si="60"/>
        <v>0</v>
      </c>
      <c r="L409" s="95">
        <f t="shared" si="60"/>
        <v>1</v>
      </c>
      <c r="M409" s="129">
        <v>1</v>
      </c>
      <c r="N409" s="126">
        <v>1</v>
      </c>
      <c r="O409" s="97">
        <v>1</v>
      </c>
      <c r="P409" s="97">
        <v>1</v>
      </c>
    </row>
    <row r="410" spans="1:16" x14ac:dyDescent="0.2">
      <c r="A410" s="1"/>
      <c r="B410" s="156"/>
      <c r="C410" s="157"/>
      <c r="D410" s="21" t="s">
        <v>51</v>
      </c>
      <c r="E410" s="90">
        <v>0</v>
      </c>
      <c r="F410" s="90">
        <v>0</v>
      </c>
      <c r="G410" s="90">
        <v>0</v>
      </c>
      <c r="H410" s="40">
        <f>[1]Apr2015_Trble!E105</f>
        <v>0</v>
      </c>
      <c r="I410" s="40">
        <f>[1]May2015_Trble!E55</f>
        <v>46.97</v>
      </c>
      <c r="J410" s="40">
        <f>[1]June2015_Trble!E161</f>
        <v>41.94</v>
      </c>
      <c r="K410" s="42">
        <f>[1]July2015_Trble!G119</f>
        <v>145.72</v>
      </c>
      <c r="L410" s="42">
        <f>[1]Aug2015_Trble!E71</f>
        <v>0.7</v>
      </c>
      <c r="M410" s="90">
        <v>0</v>
      </c>
      <c r="N410" s="39">
        <v>0</v>
      </c>
      <c r="O410" s="43">
        <v>0</v>
      </c>
      <c r="P410" s="91">
        <f>'[2]December Trouble'!$E$115</f>
        <v>0</v>
      </c>
    </row>
    <row r="411" spans="1:16" ht="12.75" customHeight="1" x14ac:dyDescent="0.2">
      <c r="A411" s="1"/>
      <c r="B411" s="158"/>
      <c r="C411" s="159"/>
      <c r="D411" s="17" t="s">
        <v>52</v>
      </c>
      <c r="E411" s="102">
        <v>0</v>
      </c>
      <c r="F411" s="102">
        <v>0</v>
      </c>
      <c r="G411" s="102">
        <v>0</v>
      </c>
      <c r="H411" s="26">
        <v>0</v>
      </c>
      <c r="I411" s="26">
        <f>I410/I407</f>
        <v>23.484999999999999</v>
      </c>
      <c r="J411" s="26">
        <f>J410/J407</f>
        <v>13.979999999999999</v>
      </c>
      <c r="K411" s="25">
        <f>K410/K407</f>
        <v>145.72</v>
      </c>
      <c r="L411" s="25">
        <f>L410/L407</f>
        <v>0.7</v>
      </c>
      <c r="M411" s="102">
        <v>0</v>
      </c>
      <c r="N411" s="56">
        <v>0</v>
      </c>
      <c r="O411" s="59">
        <v>0</v>
      </c>
      <c r="P411" s="59">
        <v>0</v>
      </c>
    </row>
    <row r="412" spans="1: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">
      <c r="A413" s="3"/>
      <c r="B413" s="160" t="s">
        <v>53</v>
      </c>
      <c r="C413" s="161"/>
      <c r="D413" s="161"/>
      <c r="E413" s="161"/>
      <c r="F413" s="161"/>
      <c r="G413" s="161"/>
      <c r="H413" s="162"/>
      <c r="I413" s="141" t="s">
        <v>14</v>
      </c>
      <c r="J413" s="142"/>
      <c r="K413" s="143" t="s">
        <v>15</v>
      </c>
      <c r="L413" s="144"/>
      <c r="M413" s="141" t="s">
        <v>16</v>
      </c>
      <c r="N413" s="142"/>
      <c r="O413" s="143" t="s">
        <v>17</v>
      </c>
      <c r="P413" s="145"/>
    </row>
    <row r="414" spans="1:16" x14ac:dyDescent="0.2">
      <c r="A414" s="1"/>
      <c r="B414" s="146" t="s">
        <v>54</v>
      </c>
      <c r="C414" s="147"/>
      <c r="D414" s="147"/>
      <c r="E414" s="135" t="s">
        <v>55</v>
      </c>
      <c r="F414" s="135"/>
      <c r="G414" s="135"/>
      <c r="H414" s="135"/>
      <c r="I414" s="136"/>
      <c r="J414" s="137"/>
      <c r="K414" s="138"/>
      <c r="L414" s="139"/>
      <c r="M414" s="136"/>
      <c r="N414" s="137"/>
      <c r="O414" s="138"/>
      <c r="P414" s="140"/>
    </row>
    <row r="415" spans="1:16" x14ac:dyDescent="0.2">
      <c r="A415" s="1"/>
      <c r="B415" s="147"/>
      <c r="C415" s="147"/>
      <c r="D415" s="147"/>
      <c r="E415" s="135" t="s">
        <v>56</v>
      </c>
      <c r="F415" s="135"/>
      <c r="G415" s="135"/>
      <c r="H415" s="135"/>
      <c r="I415" s="136"/>
      <c r="J415" s="137"/>
      <c r="K415" s="138"/>
      <c r="L415" s="139"/>
      <c r="M415" s="136"/>
      <c r="N415" s="137"/>
      <c r="O415" s="138"/>
      <c r="P415" s="140"/>
    </row>
    <row r="416" spans="1:16" x14ac:dyDescent="0.2">
      <c r="A416" s="1"/>
      <c r="B416" s="147"/>
      <c r="C416" s="147"/>
      <c r="D416" s="147"/>
      <c r="E416" s="135" t="s">
        <v>57</v>
      </c>
      <c r="F416" s="135"/>
      <c r="G416" s="135"/>
      <c r="H416" s="135"/>
      <c r="I416" s="136"/>
      <c r="J416" s="137"/>
      <c r="K416" s="138"/>
      <c r="L416" s="139"/>
      <c r="M416" s="136"/>
      <c r="N416" s="137"/>
      <c r="O416" s="138"/>
      <c r="P416" s="140"/>
    </row>
    <row r="417" spans="1:16" x14ac:dyDescent="0.2">
      <c r="A417" s="1"/>
      <c r="B417" s="71"/>
      <c r="C417" s="71"/>
      <c r="D417" s="71"/>
      <c r="E417" s="72"/>
      <c r="F417" s="71"/>
      <c r="G417" s="71"/>
      <c r="H417" s="72"/>
      <c r="I417" s="72"/>
      <c r="J417" s="72"/>
      <c r="K417" s="72"/>
      <c r="L417" s="72"/>
      <c r="M417" s="72"/>
      <c r="N417" s="72"/>
      <c r="O417" s="72"/>
      <c r="P417" s="71"/>
    </row>
    <row r="418" spans="1:16" x14ac:dyDescent="0.2">
      <c r="A418" s="1"/>
      <c r="B418" s="71"/>
      <c r="C418" s="71"/>
      <c r="D418" s="71"/>
      <c r="E418" s="72"/>
      <c r="F418" s="65"/>
      <c r="G418" s="71"/>
      <c r="H418" s="72"/>
      <c r="I418" s="72"/>
      <c r="J418" s="72"/>
      <c r="K418" s="72"/>
      <c r="L418" s="72"/>
      <c r="M418" s="72"/>
      <c r="N418" s="72"/>
      <c r="O418" s="72"/>
      <c r="P418" s="71"/>
    </row>
    <row r="419" spans="1: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">
      <c r="A420" s="1"/>
      <c r="B420" s="1"/>
      <c r="C420" s="130" t="s">
        <v>58</v>
      </c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</row>
    <row r="421" spans="1:16" x14ac:dyDescent="0.2">
      <c r="A421" s="1"/>
      <c r="B421" s="1"/>
      <c r="C421" s="73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</row>
    <row r="422" spans="1: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3"/>
      <c r="K422" s="1"/>
      <c r="L422" s="1"/>
      <c r="M422" s="1"/>
      <c r="N422" s="1"/>
      <c r="O422" s="1"/>
      <c r="P422" s="1"/>
    </row>
    <row r="423" spans="1:16" ht="13.5" thickBot="1" x14ac:dyDescent="0.25">
      <c r="A423" s="6"/>
      <c r="B423" s="6"/>
      <c r="C423" s="6" t="s">
        <v>59</v>
      </c>
      <c r="D423" s="75" t="s">
        <v>60</v>
      </c>
      <c r="E423" s="6"/>
      <c r="F423" s="6"/>
      <c r="G423" s="6" t="s">
        <v>61</v>
      </c>
      <c r="H423" s="132" t="s">
        <v>62</v>
      </c>
      <c r="I423" s="132"/>
      <c r="J423" s="132"/>
      <c r="K423" s="6"/>
      <c r="L423" s="6" t="s">
        <v>63</v>
      </c>
      <c r="M423" s="133" t="s">
        <v>64</v>
      </c>
      <c r="N423" s="132"/>
      <c r="O423" s="132"/>
      <c r="P423" s="6"/>
    </row>
    <row r="424" spans="1:16" s="109" customFormat="1" x14ac:dyDescent="0.2">
      <c r="A424" s="107"/>
      <c r="B424" s="134" t="s">
        <v>71</v>
      </c>
      <c r="C424" s="134"/>
      <c r="D424" s="108"/>
      <c r="E424" s="107"/>
      <c r="F424" s="107"/>
      <c r="G424" s="107"/>
      <c r="H424" s="108"/>
      <c r="I424" s="108"/>
      <c r="J424" s="108"/>
      <c r="K424" s="107"/>
      <c r="L424" s="107"/>
      <c r="M424" s="108"/>
      <c r="N424" s="108"/>
      <c r="O424" s="108"/>
      <c r="P424" s="107"/>
    </row>
    <row r="425" spans="1:16" x14ac:dyDescent="0.2">
      <c r="A425" s="1"/>
      <c r="B425" s="1" t="s">
        <v>66</v>
      </c>
      <c r="C425" s="1"/>
      <c r="D425" s="1"/>
      <c r="E425" s="3"/>
      <c r="F425" s="1"/>
      <c r="G425" s="1"/>
      <c r="H425" s="3"/>
      <c r="I425" s="1"/>
      <c r="J425" s="1"/>
      <c r="K425" s="76"/>
      <c r="L425" s="1"/>
      <c r="M425" s="1"/>
      <c r="N425" s="1"/>
      <c r="O425" s="1"/>
      <c r="P425" s="1"/>
    </row>
    <row r="426" spans="1:16" x14ac:dyDescent="0.2">
      <c r="A426" s="1"/>
      <c r="B426" s="1" t="s">
        <v>67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</sheetData>
  <mergeCells count="39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N57:P57"/>
    <mergeCell ref="B59:C61"/>
    <mergeCell ref="B62:C65"/>
    <mergeCell ref="C40:P40"/>
    <mergeCell ref="H43:J43"/>
    <mergeCell ref="M43:O43"/>
    <mergeCell ref="C48:P48"/>
    <mergeCell ref="D50:E50"/>
    <mergeCell ref="B55:D58"/>
    <mergeCell ref="E55:G56"/>
    <mergeCell ref="H55:J56"/>
    <mergeCell ref="K55:M56"/>
    <mergeCell ref="N55:P56"/>
    <mergeCell ref="B66:C66"/>
    <mergeCell ref="B67:B75"/>
    <mergeCell ref="C67:C69"/>
    <mergeCell ref="C70:C72"/>
    <mergeCell ref="C73:C75"/>
    <mergeCell ref="B76:C80"/>
    <mergeCell ref="E57:G57"/>
    <mergeCell ref="H57:J57"/>
    <mergeCell ref="K57:M57"/>
    <mergeCell ref="B82:H82"/>
    <mergeCell ref="I82:J82"/>
    <mergeCell ref="K82:L82"/>
    <mergeCell ref="M82:N82"/>
    <mergeCell ref="O82:P82"/>
    <mergeCell ref="B83:D85"/>
    <mergeCell ref="E83:H83"/>
    <mergeCell ref="I83:J83"/>
    <mergeCell ref="K83:L83"/>
    <mergeCell ref="M83:N83"/>
    <mergeCell ref="E85:H85"/>
    <mergeCell ref="I85:J85"/>
    <mergeCell ref="K85:L85"/>
    <mergeCell ref="M85:N85"/>
    <mergeCell ref="O85:P85"/>
    <mergeCell ref="C88:P88"/>
    <mergeCell ref="O83:P83"/>
    <mergeCell ref="E84:H84"/>
    <mergeCell ref="I84:J84"/>
    <mergeCell ref="K84:L84"/>
    <mergeCell ref="M84:N84"/>
    <mergeCell ref="O84:P84"/>
    <mergeCell ref="H91:J91"/>
    <mergeCell ref="M91:O91"/>
    <mergeCell ref="C95:P95"/>
    <mergeCell ref="D97:E97"/>
    <mergeCell ref="B102:D105"/>
    <mergeCell ref="E102:G103"/>
    <mergeCell ref="H102:J103"/>
    <mergeCell ref="K102:M103"/>
    <mergeCell ref="N102:P103"/>
    <mergeCell ref="E104:G104"/>
    <mergeCell ref="B114:B122"/>
    <mergeCell ref="C114:C116"/>
    <mergeCell ref="C117:C119"/>
    <mergeCell ref="C120:C122"/>
    <mergeCell ref="B123:C127"/>
    <mergeCell ref="B129:H129"/>
    <mergeCell ref="H104:J104"/>
    <mergeCell ref="K104:M104"/>
    <mergeCell ref="N104:P104"/>
    <mergeCell ref="B106:C108"/>
    <mergeCell ref="B109:C112"/>
    <mergeCell ref="B113:C113"/>
    <mergeCell ref="I129:J129"/>
    <mergeCell ref="K129:L129"/>
    <mergeCell ref="M129:N129"/>
    <mergeCell ref="O129:P129"/>
    <mergeCell ref="B130:D132"/>
    <mergeCell ref="E130:H130"/>
    <mergeCell ref="I130:J130"/>
    <mergeCell ref="K130:L130"/>
    <mergeCell ref="M130:N130"/>
    <mergeCell ref="O130:P130"/>
    <mergeCell ref="C136:P136"/>
    <mergeCell ref="H139:J139"/>
    <mergeCell ref="M139:O139"/>
    <mergeCell ref="B140:C140"/>
    <mergeCell ref="C143:P143"/>
    <mergeCell ref="D144:E144"/>
    <mergeCell ref="E131:H131"/>
    <mergeCell ref="I131:J131"/>
    <mergeCell ref="K131:L131"/>
    <mergeCell ref="M131:N131"/>
    <mergeCell ref="O131:P131"/>
    <mergeCell ref="E132:H132"/>
    <mergeCell ref="I132:J132"/>
    <mergeCell ref="K132:L132"/>
    <mergeCell ref="M132:N132"/>
    <mergeCell ref="O132:P132"/>
    <mergeCell ref="B149:D152"/>
    <mergeCell ref="E149:G150"/>
    <mergeCell ref="H149:J150"/>
    <mergeCell ref="K149:M150"/>
    <mergeCell ref="N149:P150"/>
    <mergeCell ref="E151:G151"/>
    <mergeCell ref="H151:J151"/>
    <mergeCell ref="K151:M151"/>
    <mergeCell ref="N151:P151"/>
    <mergeCell ref="B170:C174"/>
    <mergeCell ref="B176:H176"/>
    <mergeCell ref="I176:J176"/>
    <mergeCell ref="K176:L176"/>
    <mergeCell ref="M176:N176"/>
    <mergeCell ref="O176:P176"/>
    <mergeCell ref="B153:C155"/>
    <mergeCell ref="B156:C159"/>
    <mergeCell ref="B160:C160"/>
    <mergeCell ref="B161:B169"/>
    <mergeCell ref="C161:C163"/>
    <mergeCell ref="C164:C166"/>
    <mergeCell ref="C167:C169"/>
    <mergeCell ref="O178:P178"/>
    <mergeCell ref="E179:H179"/>
    <mergeCell ref="I179:J179"/>
    <mergeCell ref="K179:L179"/>
    <mergeCell ref="M179:N179"/>
    <mergeCell ref="O179:P179"/>
    <mergeCell ref="B177:D179"/>
    <mergeCell ref="E177:H177"/>
    <mergeCell ref="I177:J177"/>
    <mergeCell ref="K177:L177"/>
    <mergeCell ref="M177:N177"/>
    <mergeCell ref="O177:P177"/>
    <mergeCell ref="E178:H178"/>
    <mergeCell ref="I178:J178"/>
    <mergeCell ref="K178:L178"/>
    <mergeCell ref="M178:N178"/>
    <mergeCell ref="N199:P199"/>
    <mergeCell ref="B201:C203"/>
    <mergeCell ref="B204:C207"/>
    <mergeCell ref="C182:P182"/>
    <mergeCell ref="H185:J185"/>
    <mergeCell ref="M185:O185"/>
    <mergeCell ref="C190:P190"/>
    <mergeCell ref="D192:E192"/>
    <mergeCell ref="B197:D200"/>
    <mergeCell ref="E197:G198"/>
    <mergeCell ref="H197:J198"/>
    <mergeCell ref="K197:M198"/>
    <mergeCell ref="N197:P198"/>
    <mergeCell ref="B208:C208"/>
    <mergeCell ref="B209:B217"/>
    <mergeCell ref="C209:C211"/>
    <mergeCell ref="C212:C214"/>
    <mergeCell ref="C215:C217"/>
    <mergeCell ref="B218:C222"/>
    <mergeCell ref="E199:G199"/>
    <mergeCell ref="H199:J199"/>
    <mergeCell ref="K199:M199"/>
    <mergeCell ref="B224:H224"/>
    <mergeCell ref="I224:J224"/>
    <mergeCell ref="K224:L224"/>
    <mergeCell ref="M224:N224"/>
    <mergeCell ref="O224:P224"/>
    <mergeCell ref="B225:D227"/>
    <mergeCell ref="E225:H225"/>
    <mergeCell ref="I225:J225"/>
    <mergeCell ref="K225:L225"/>
    <mergeCell ref="M225:N225"/>
    <mergeCell ref="E227:H227"/>
    <mergeCell ref="I227:J227"/>
    <mergeCell ref="K227:L227"/>
    <mergeCell ref="M227:N227"/>
    <mergeCell ref="O227:P227"/>
    <mergeCell ref="C230:P230"/>
    <mergeCell ref="O225:P225"/>
    <mergeCell ref="E226:H226"/>
    <mergeCell ref="I226:J226"/>
    <mergeCell ref="K226:L226"/>
    <mergeCell ref="M226:N226"/>
    <mergeCell ref="O226:P226"/>
    <mergeCell ref="H233:J233"/>
    <mergeCell ref="M233:O233"/>
    <mergeCell ref="C237:P237"/>
    <mergeCell ref="D239:E239"/>
    <mergeCell ref="B244:D247"/>
    <mergeCell ref="E244:G245"/>
    <mergeCell ref="H244:J245"/>
    <mergeCell ref="K244:M245"/>
    <mergeCell ref="N244:P245"/>
    <mergeCell ref="E246:G246"/>
    <mergeCell ref="B256:B264"/>
    <mergeCell ref="C256:C258"/>
    <mergeCell ref="C259:C261"/>
    <mergeCell ref="C262:C264"/>
    <mergeCell ref="B265:C269"/>
    <mergeCell ref="B271:H271"/>
    <mergeCell ref="H246:J246"/>
    <mergeCell ref="K246:M246"/>
    <mergeCell ref="N246:P246"/>
    <mergeCell ref="B248:C250"/>
    <mergeCell ref="B251:C254"/>
    <mergeCell ref="B255:C255"/>
    <mergeCell ref="I271:J271"/>
    <mergeCell ref="K271:L271"/>
    <mergeCell ref="M271:N271"/>
    <mergeCell ref="O271:P271"/>
    <mergeCell ref="B272:D274"/>
    <mergeCell ref="E272:H272"/>
    <mergeCell ref="I272:J272"/>
    <mergeCell ref="K272:L272"/>
    <mergeCell ref="M272:N272"/>
    <mergeCell ref="O272:P272"/>
    <mergeCell ref="C278:P278"/>
    <mergeCell ref="H281:J281"/>
    <mergeCell ref="M281:O281"/>
    <mergeCell ref="B282:C282"/>
    <mergeCell ref="C285:P285"/>
    <mergeCell ref="D286:E286"/>
    <mergeCell ref="E273:H273"/>
    <mergeCell ref="I273:J273"/>
    <mergeCell ref="K273:L273"/>
    <mergeCell ref="M273:N273"/>
    <mergeCell ref="O273:P273"/>
    <mergeCell ref="E274:H274"/>
    <mergeCell ref="I274:J274"/>
    <mergeCell ref="K274:L274"/>
    <mergeCell ref="M274:N274"/>
    <mergeCell ref="O274:P274"/>
    <mergeCell ref="B291:D294"/>
    <mergeCell ref="E291:G292"/>
    <mergeCell ref="H291:J292"/>
    <mergeCell ref="K291:M292"/>
    <mergeCell ref="N291:P292"/>
    <mergeCell ref="E293:G293"/>
    <mergeCell ref="H293:J293"/>
    <mergeCell ref="K293:M293"/>
    <mergeCell ref="N293:P293"/>
    <mergeCell ref="B312:C316"/>
    <mergeCell ref="B318:H318"/>
    <mergeCell ref="I318:J318"/>
    <mergeCell ref="K318:L318"/>
    <mergeCell ref="M318:N318"/>
    <mergeCell ref="O318:P318"/>
    <mergeCell ref="B295:C297"/>
    <mergeCell ref="B298:C301"/>
    <mergeCell ref="B302:C302"/>
    <mergeCell ref="B303:B311"/>
    <mergeCell ref="C303:C305"/>
    <mergeCell ref="C306:C308"/>
    <mergeCell ref="C309:C311"/>
    <mergeCell ref="O320:P320"/>
    <mergeCell ref="E321:H321"/>
    <mergeCell ref="I321:J321"/>
    <mergeCell ref="K321:L321"/>
    <mergeCell ref="M321:N321"/>
    <mergeCell ref="O321:P321"/>
    <mergeCell ref="B319:D321"/>
    <mergeCell ref="E319:H319"/>
    <mergeCell ref="I319:J319"/>
    <mergeCell ref="K319:L319"/>
    <mergeCell ref="M319:N319"/>
    <mergeCell ref="O319:P319"/>
    <mergeCell ref="E320:H320"/>
    <mergeCell ref="I320:J320"/>
    <mergeCell ref="K320:L320"/>
    <mergeCell ref="M320:N320"/>
    <mergeCell ref="N341:P341"/>
    <mergeCell ref="B343:C345"/>
    <mergeCell ref="B346:C349"/>
    <mergeCell ref="C324:P324"/>
    <mergeCell ref="H327:J327"/>
    <mergeCell ref="M327:O327"/>
    <mergeCell ref="C332:P332"/>
    <mergeCell ref="D334:E334"/>
    <mergeCell ref="B339:D342"/>
    <mergeCell ref="E339:G340"/>
    <mergeCell ref="H339:J340"/>
    <mergeCell ref="K339:M340"/>
    <mergeCell ref="N339:P340"/>
    <mergeCell ref="B350:C350"/>
    <mergeCell ref="B351:B359"/>
    <mergeCell ref="C351:C353"/>
    <mergeCell ref="C354:C356"/>
    <mergeCell ref="C357:C359"/>
    <mergeCell ref="B360:C364"/>
    <mergeCell ref="E341:G341"/>
    <mergeCell ref="H341:J341"/>
    <mergeCell ref="K341:M341"/>
    <mergeCell ref="B366:H366"/>
    <mergeCell ref="I366:J366"/>
    <mergeCell ref="K366:L366"/>
    <mergeCell ref="M366:N366"/>
    <mergeCell ref="O366:P366"/>
    <mergeCell ref="B367:D369"/>
    <mergeCell ref="E367:H367"/>
    <mergeCell ref="I367:J367"/>
    <mergeCell ref="K367:L367"/>
    <mergeCell ref="M367:N367"/>
    <mergeCell ref="E369:H369"/>
    <mergeCell ref="I369:J369"/>
    <mergeCell ref="K369:L369"/>
    <mergeCell ref="M369:N369"/>
    <mergeCell ref="O369:P369"/>
    <mergeCell ref="C372:P372"/>
    <mergeCell ref="O367:P367"/>
    <mergeCell ref="E368:H368"/>
    <mergeCell ref="I368:J368"/>
    <mergeCell ref="K368:L368"/>
    <mergeCell ref="M368:N368"/>
    <mergeCell ref="O368:P368"/>
    <mergeCell ref="H375:J375"/>
    <mergeCell ref="M375:O375"/>
    <mergeCell ref="C379:P379"/>
    <mergeCell ref="D381:E381"/>
    <mergeCell ref="B386:D389"/>
    <mergeCell ref="E386:G387"/>
    <mergeCell ref="H386:J387"/>
    <mergeCell ref="K386:M387"/>
    <mergeCell ref="N386:P387"/>
    <mergeCell ref="E388:G388"/>
    <mergeCell ref="B398:B406"/>
    <mergeCell ref="C398:C400"/>
    <mergeCell ref="C401:C403"/>
    <mergeCell ref="C404:C406"/>
    <mergeCell ref="B407:C411"/>
    <mergeCell ref="B413:H413"/>
    <mergeCell ref="H388:J388"/>
    <mergeCell ref="K388:M388"/>
    <mergeCell ref="N388:P388"/>
    <mergeCell ref="B390:C392"/>
    <mergeCell ref="B393:C396"/>
    <mergeCell ref="B397:C397"/>
    <mergeCell ref="I413:J413"/>
    <mergeCell ref="K413:L413"/>
    <mergeCell ref="M413:N413"/>
    <mergeCell ref="O413:P413"/>
    <mergeCell ref="B414:D416"/>
    <mergeCell ref="E414:H414"/>
    <mergeCell ref="I414:J414"/>
    <mergeCell ref="K414:L414"/>
    <mergeCell ref="M414:N414"/>
    <mergeCell ref="O414:P414"/>
    <mergeCell ref="C420:P420"/>
    <mergeCell ref="H423:J423"/>
    <mergeCell ref="M423:O423"/>
    <mergeCell ref="B424:C424"/>
    <mergeCell ref="E415:H415"/>
    <mergeCell ref="I415:J415"/>
    <mergeCell ref="K415:L415"/>
    <mergeCell ref="M415:N415"/>
    <mergeCell ref="O415:P415"/>
    <mergeCell ref="E416:H416"/>
    <mergeCell ref="I416:J416"/>
    <mergeCell ref="K416:L416"/>
    <mergeCell ref="M416:N416"/>
    <mergeCell ref="O416:P416"/>
  </mergeCells>
  <hyperlinks>
    <hyperlink ref="M43" r:id="rId1"/>
    <hyperlink ref="M91" r:id="rId2"/>
    <hyperlink ref="M139" r:id="rId3"/>
    <hyperlink ref="M185" r:id="rId4"/>
    <hyperlink ref="M233" r:id="rId5"/>
    <hyperlink ref="M281" r:id="rId6"/>
    <hyperlink ref="M327" r:id="rId7"/>
    <hyperlink ref="M375" r:id="rId8"/>
    <hyperlink ref="M423" r:id="rId9"/>
  </hyperlinks>
  <pageMargins left="0.25" right="0.25" top="0.5" bottom="0.5" header="0.5" footer="0.5"/>
  <pageSetup scale="65" fitToHeight="0" orientation="landscape" r:id="rId10"/>
  <headerFooter alignWithMargins="0"/>
  <rowBreaks count="9" manualBreakCount="9">
    <brk id="47" max="16383" man="1"/>
    <brk id="94" max="16383" man="1"/>
    <brk id="142" max="16383" man="1"/>
    <brk id="189" max="16383" man="1"/>
    <brk id="236" max="16383" man="1"/>
    <brk id="284" max="16383" man="1"/>
    <brk id="331" max="16383" man="1"/>
    <brk id="378" max="16383" man="1"/>
    <brk id="385" max="15" man="1"/>
  </rowBreaks>
  <colBreaks count="1" manualBreakCount="1">
    <brk id="10" max="425" man="1"/>
  </colBreaks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3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4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123825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6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50</xdr:row>
                    <xdr:rowOff>133350</xdr:rowOff>
                  </from>
                  <to>
                    <xdr:col>3</xdr:col>
                    <xdr:colOff>1857375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7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50</xdr:row>
                    <xdr:rowOff>133350</xdr:rowOff>
                  </from>
                  <to>
                    <xdr:col>4</xdr:col>
                    <xdr:colOff>123825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8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123825</xdr:rowOff>
                  </from>
                  <to>
                    <xdr:col>3</xdr:col>
                    <xdr:colOff>962025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9" name="Check Box 7">
              <controlPr defaultSize="0" autoFill="0" autoLine="0" autoPict="0">
                <anchor moveWithCells="1">
                  <from>
                    <xdr:col>3</xdr:col>
                    <xdr:colOff>1076325</xdr:colOff>
                    <xdr:row>97</xdr:row>
                    <xdr:rowOff>133350</xdr:rowOff>
                  </from>
                  <to>
                    <xdr:col>3</xdr:col>
                    <xdr:colOff>1857375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20" name="Check Box 8">
              <controlPr defaultSize="0" autoFill="0" autoLine="0" autoPict="0">
                <anchor moveWithCells="1">
                  <from>
                    <xdr:col>3</xdr:col>
                    <xdr:colOff>1952625</xdr:colOff>
                    <xdr:row>97</xdr:row>
                    <xdr:rowOff>133350</xdr:rowOff>
                  </from>
                  <to>
                    <xdr:col>4</xdr:col>
                    <xdr:colOff>123825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21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123825</xdr:rowOff>
                  </from>
                  <to>
                    <xdr:col>3</xdr:col>
                    <xdr:colOff>962025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2" name="Check Box 10">
              <controlPr defaultSize="0" autoFill="0" autoLine="0" autoPict="0">
                <anchor moveWithCells="1">
                  <from>
                    <xdr:col>3</xdr:col>
                    <xdr:colOff>1076325</xdr:colOff>
                    <xdr:row>144</xdr:row>
                    <xdr:rowOff>133350</xdr:rowOff>
                  </from>
                  <to>
                    <xdr:col>3</xdr:col>
                    <xdr:colOff>1857375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23" name="Check Box 11">
              <controlPr defaultSize="0" autoFill="0" autoLine="0" autoPict="0">
                <anchor moveWithCells="1">
                  <from>
                    <xdr:col>3</xdr:col>
                    <xdr:colOff>1952625</xdr:colOff>
                    <xdr:row>144</xdr:row>
                    <xdr:rowOff>133350</xdr:rowOff>
                  </from>
                  <to>
                    <xdr:col>4</xdr:col>
                    <xdr:colOff>123825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4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144</xdr:row>
                    <xdr:rowOff>123825</xdr:rowOff>
                  </from>
                  <to>
                    <xdr:col>3</xdr:col>
                    <xdr:colOff>971550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5" name="Check Box 13">
              <controlPr defaultSize="0" autoFill="0" autoLine="0" autoPict="0">
                <anchor moveWithCells="1">
                  <from>
                    <xdr:col>3</xdr:col>
                    <xdr:colOff>1076325</xdr:colOff>
                    <xdr:row>192</xdr:row>
                    <xdr:rowOff>133350</xdr:rowOff>
                  </from>
                  <to>
                    <xdr:col>3</xdr:col>
                    <xdr:colOff>1857375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6" name="Check Box 14">
              <controlPr defaultSize="0" autoFill="0" autoLine="0" autoPict="0">
                <anchor moveWithCells="1">
                  <from>
                    <xdr:col>3</xdr:col>
                    <xdr:colOff>1952625</xdr:colOff>
                    <xdr:row>192</xdr:row>
                    <xdr:rowOff>133350</xdr:rowOff>
                  </from>
                  <to>
                    <xdr:col>4</xdr:col>
                    <xdr:colOff>123825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7" name="Check Box 15">
              <controlPr defaultSize="0" autoFill="0" autoLine="0" autoPict="0">
                <anchor moveWithCells="1">
                  <from>
                    <xdr:col>3</xdr:col>
                    <xdr:colOff>19050</xdr:colOff>
                    <xdr:row>192</xdr:row>
                    <xdr:rowOff>123825</xdr:rowOff>
                  </from>
                  <to>
                    <xdr:col>3</xdr:col>
                    <xdr:colOff>971550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8" name="Check Box 16">
              <controlPr defaultSize="0" autoFill="0" autoLine="0" autoPict="0">
                <anchor moveWithCells="1">
                  <from>
                    <xdr:col>3</xdr:col>
                    <xdr:colOff>1076325</xdr:colOff>
                    <xdr:row>239</xdr:row>
                    <xdr:rowOff>133350</xdr:rowOff>
                  </from>
                  <to>
                    <xdr:col>3</xdr:col>
                    <xdr:colOff>1857375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9" name="Check Box 17">
              <controlPr defaultSize="0" autoFill="0" autoLine="0" autoPict="0">
                <anchor moveWithCells="1">
                  <from>
                    <xdr:col>3</xdr:col>
                    <xdr:colOff>1952625</xdr:colOff>
                    <xdr:row>239</xdr:row>
                    <xdr:rowOff>133350</xdr:rowOff>
                  </from>
                  <to>
                    <xdr:col>4</xdr:col>
                    <xdr:colOff>123825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0" name="Check Box 18">
              <controlPr defaultSize="0" autoFill="0" autoLine="0" autoPict="0">
                <anchor moveWithCells="1">
                  <from>
                    <xdr:col>3</xdr:col>
                    <xdr:colOff>19050</xdr:colOff>
                    <xdr:row>239</xdr:row>
                    <xdr:rowOff>123825</xdr:rowOff>
                  </from>
                  <to>
                    <xdr:col>3</xdr:col>
                    <xdr:colOff>971550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1" name="Check Box 19">
              <controlPr defaultSize="0" autoFill="0" autoLine="0" autoPict="0">
                <anchor moveWithCells="1">
                  <from>
                    <xdr:col>3</xdr:col>
                    <xdr:colOff>1076325</xdr:colOff>
                    <xdr:row>286</xdr:row>
                    <xdr:rowOff>133350</xdr:rowOff>
                  </from>
                  <to>
                    <xdr:col>3</xdr:col>
                    <xdr:colOff>1857375</xdr:colOff>
                    <xdr:row>288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32" name="Check Box 20">
              <controlPr defaultSize="0" autoFill="0" autoLine="0" autoPict="0">
                <anchor moveWithCells="1">
                  <from>
                    <xdr:col>3</xdr:col>
                    <xdr:colOff>1952625</xdr:colOff>
                    <xdr:row>286</xdr:row>
                    <xdr:rowOff>133350</xdr:rowOff>
                  </from>
                  <to>
                    <xdr:col>4</xdr:col>
                    <xdr:colOff>123825</xdr:colOff>
                    <xdr:row>288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33" name="Check Box 21">
              <controlPr defaultSize="0" autoFill="0" autoLine="0" autoPict="0">
                <anchor moveWithCells="1">
                  <from>
                    <xdr:col>3</xdr:col>
                    <xdr:colOff>19050</xdr:colOff>
                    <xdr:row>286</xdr:row>
                    <xdr:rowOff>123825</xdr:rowOff>
                  </from>
                  <to>
                    <xdr:col>3</xdr:col>
                    <xdr:colOff>971550</xdr:colOff>
                    <xdr:row>288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4" name="Check Box 22">
              <controlPr defaultSize="0" autoFill="0" autoLine="0" autoPict="0">
                <anchor moveWithCells="1">
                  <from>
                    <xdr:col>3</xdr:col>
                    <xdr:colOff>1076325</xdr:colOff>
                    <xdr:row>334</xdr:row>
                    <xdr:rowOff>133350</xdr:rowOff>
                  </from>
                  <to>
                    <xdr:col>3</xdr:col>
                    <xdr:colOff>1857375</xdr:colOff>
                    <xdr:row>336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5" name="Check Box 23">
              <controlPr defaultSize="0" autoFill="0" autoLine="0" autoPict="0">
                <anchor moveWithCells="1">
                  <from>
                    <xdr:col>3</xdr:col>
                    <xdr:colOff>1952625</xdr:colOff>
                    <xdr:row>334</xdr:row>
                    <xdr:rowOff>133350</xdr:rowOff>
                  </from>
                  <to>
                    <xdr:col>4</xdr:col>
                    <xdr:colOff>123825</xdr:colOff>
                    <xdr:row>336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6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334</xdr:row>
                    <xdr:rowOff>123825</xdr:rowOff>
                  </from>
                  <to>
                    <xdr:col>3</xdr:col>
                    <xdr:colOff>971550</xdr:colOff>
                    <xdr:row>336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7" name="Check Box 25">
              <controlPr defaultSize="0" autoFill="0" autoLine="0" autoPict="0">
                <anchor moveWithCells="1">
                  <from>
                    <xdr:col>3</xdr:col>
                    <xdr:colOff>1076325</xdr:colOff>
                    <xdr:row>381</xdr:row>
                    <xdr:rowOff>133350</xdr:rowOff>
                  </from>
                  <to>
                    <xdr:col>3</xdr:col>
                    <xdr:colOff>1857375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8" name="Check Box 26">
              <controlPr defaultSize="0" autoFill="0" autoLine="0" autoPict="0">
                <anchor moveWithCells="1">
                  <from>
                    <xdr:col>3</xdr:col>
                    <xdr:colOff>1952625</xdr:colOff>
                    <xdr:row>381</xdr:row>
                    <xdr:rowOff>133350</xdr:rowOff>
                  </from>
                  <to>
                    <xdr:col>4</xdr:col>
                    <xdr:colOff>123825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9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381</xdr:row>
                    <xdr:rowOff>123825</xdr:rowOff>
                  </from>
                  <to>
                    <xdr:col>3</xdr:col>
                    <xdr:colOff>971550</xdr:colOff>
                    <xdr:row>383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CPUC GO133-C 4th qtr 2015 </vt:lpstr>
      <vt:lpstr>'CPUC GO133-C 4th qtr 2015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2016-02-16T20:40:55Z</dcterms:created>
  <dcterms:modified xsi:type="dcterms:W3CDTF">2016-02-17T17:52:20Z</dcterms:modified>
</cp:coreProperties>
</file>