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90" yWindow="-15" windowWidth="6405" windowHeight="11775"/>
  </bookViews>
  <sheets>
    <sheet name="GO 133-C Repor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1" i="1" l="1"/>
  <c r="E13" i="1"/>
  <c r="F11" i="1"/>
  <c r="G11" i="1"/>
  <c r="G13" i="1"/>
  <c r="H11" i="1"/>
  <c r="I11" i="1"/>
  <c r="I13" i="1"/>
  <c r="J11" i="1"/>
  <c r="K11" i="1"/>
  <c r="K13" i="1"/>
  <c r="L11" i="1"/>
  <c r="M11" i="1"/>
  <c r="M13" i="1"/>
  <c r="N11" i="1"/>
  <c r="O11" i="1"/>
  <c r="O13" i="1"/>
  <c r="P11" i="1"/>
  <c r="E12" i="1"/>
  <c r="E14" i="1"/>
  <c r="E15" i="1"/>
  <c r="E17" i="1"/>
  <c r="F12" i="1"/>
  <c r="G12" i="1"/>
  <c r="G14" i="1"/>
  <c r="G15" i="1"/>
  <c r="G17" i="1"/>
  <c r="H12" i="1"/>
  <c r="I12" i="1"/>
  <c r="I14" i="1"/>
  <c r="I15" i="1"/>
  <c r="I17" i="1"/>
  <c r="J12" i="1"/>
  <c r="J14" i="1"/>
  <c r="J15" i="1"/>
  <c r="J17" i="1"/>
  <c r="K12" i="1"/>
  <c r="L12" i="1"/>
  <c r="L13" i="1"/>
  <c r="M12" i="1"/>
  <c r="M14" i="1"/>
  <c r="M15" i="1"/>
  <c r="M17" i="1"/>
  <c r="N12" i="1"/>
  <c r="N13" i="1"/>
  <c r="O12" i="1"/>
  <c r="P12" i="1"/>
  <c r="P14" i="1"/>
  <c r="P15" i="1"/>
  <c r="P17" i="1"/>
  <c r="F13" i="1"/>
  <c r="H13" i="1"/>
  <c r="J13" i="1"/>
  <c r="P13" i="1"/>
  <c r="F14" i="1"/>
  <c r="H14" i="1"/>
  <c r="H15" i="1"/>
  <c r="H17" i="1"/>
  <c r="K14" i="1"/>
  <c r="K15" i="1"/>
  <c r="K17" i="1"/>
  <c r="O14" i="1"/>
  <c r="O15" i="1"/>
  <c r="O17" i="1"/>
  <c r="E16" i="1"/>
  <c r="F16" i="1"/>
  <c r="F15" i="1"/>
  <c r="F17" i="1"/>
  <c r="E21" i="1"/>
  <c r="F21" i="1"/>
  <c r="G21" i="1"/>
  <c r="E24" i="1"/>
  <c r="F24" i="1"/>
  <c r="G24" i="1"/>
  <c r="E27" i="1"/>
  <c r="F27" i="1"/>
  <c r="G27" i="1"/>
  <c r="E30" i="1"/>
  <c r="F30" i="1"/>
  <c r="G30" i="1"/>
  <c r="N14" i="1"/>
  <c r="N15" i="1"/>
  <c r="N17" i="1"/>
  <c r="L14" i="1"/>
  <c r="L15" i="1"/>
  <c r="L17" i="1"/>
</calcChain>
</file>

<file path=xl/sharedStrings.xml><?xml version="1.0" encoding="utf-8"?>
<sst xmlns="http://schemas.openxmlformats.org/spreadsheetml/2006/main" count="165" uniqueCount="69">
  <si>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</si>
  <si>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</si>
  <si>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</si>
  <si>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</si>
  <si>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</si>
  <si>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</si>
  <si>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</si>
  <si>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</si>
  <si>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</si>
  <si>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</si>
  <si>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</si>
  <si>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</si>
  <si>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</si>
  <si>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</si>
  <si>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</si>
  <si>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</si>
  <si>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</si>
  <si>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</si>
  <si>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</si>
  <si>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</si>
  <si>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</si>
  <si>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</si>
  <si>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</si>
  <si>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</si>
  <si>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</si>
  <si>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</si>
  <si>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</si>
  <si>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</si>
  <si>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</si>
  <si>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</si>
  <si>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</si>
  <si>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</si>
  <si>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</si>
  <si>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</si>
  <si>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</si>
  <si>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</si>
  <si>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</si>
  <si>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</si>
  <si>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</si>
  <si>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</si>
  <si>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</si>
  <si>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</si>
  <si>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</si>
  <si>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</si>
  <si>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</si>
  <si>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</si>
  <si>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</si>
  <si>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</si>
  <si>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</si>
  <si>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</si>
  <si>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</si>
  <si>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</si>
  <si>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</si>
  <si>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</si>
  <si>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</si>
  <si>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</si>
  <si>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</si>
  <si>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</si>
  <si>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Cassandra Guinness</t>
  </si>
  <si>
    <t>585-777-4557</t>
  </si>
  <si>
    <t xml:space="preserve"> </t>
  </si>
  <si>
    <t>U-1024-C</t>
  </si>
  <si>
    <t>Citizens Telecommunications of California, Inc</t>
  </si>
  <si>
    <t xml:space="preserve">Frontier Communications of CA </t>
  </si>
  <si>
    <t>cassandra.guinness@ftr.com</t>
  </si>
  <si>
    <t>Date filed
(05/15/15)</t>
  </si>
  <si>
    <t>Date filed
(08/15/15)</t>
  </si>
  <si>
    <t>Date filed
(11/15/15)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</si>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</sst>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0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0" xfId="0" applyFont="1" applyBorder="1"/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/>
    <xf numFmtId="0" fontId="7" fillId="24" borderId="13" xfId="0" applyFont="1" applyFill="1" applyBorder="1"/>
    <xf numFmtId="0" fontId="7" fillId="24" borderId="14" xfId="0" applyFont="1" applyFill="1" applyBorder="1"/>
    <xf numFmtId="0" fontId="7" fillId="0" borderId="13" xfId="0" applyFont="1" applyBorder="1"/>
    <xf numFmtId="0" fontId="7" fillId="0" borderId="11" xfId="0" applyFont="1" applyBorder="1"/>
    <xf numFmtId="0" fontId="7" fillId="24" borderId="11" xfId="0" applyFont="1" applyFill="1" applyBorder="1"/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24" borderId="15" xfId="0" applyFont="1" applyFill="1" applyBorder="1" applyAlignment="1">
      <alignment horizontal="center"/>
    </xf>
    <xf numFmtId="10" fontId="7" fillId="24" borderId="13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6" xfId="0" applyFont="1" applyBorder="1"/>
    <xf numFmtId="3" fontId="4" fillId="24" borderId="15" xfId="0" applyNumberFormat="1" applyFont="1" applyFill="1" applyBorder="1" applyAlignment="1">
      <alignment horizontal="center"/>
    </xf>
    <xf numFmtId="10" fontId="4" fillId="24" borderId="15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3" fontId="7" fillId="24" borderId="13" xfId="0" applyNumberFormat="1" applyFont="1" applyFill="1" applyBorder="1"/>
    <xf numFmtId="1" fontId="7" fillId="24" borderId="13" xfId="0" applyNumberFormat="1" applyFont="1" applyFill="1" applyBorder="1"/>
    <xf numFmtId="1" fontId="7" fillId="0" borderId="0" xfId="0" applyNumberFormat="1" applyFont="1"/>
    <xf numFmtId="3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27" fillId="24" borderId="13" xfId="0" applyNumberFormat="1" applyFont="1" applyFill="1" applyBorder="1"/>
    <xf numFmtId="10" fontId="27" fillId="0" borderId="13" xfId="0" applyNumberFormat="1" applyFont="1" applyFill="1" applyBorder="1"/>
    <xf numFmtId="3" fontId="4" fillId="0" borderId="13" xfId="0" applyNumberFormat="1" applyFont="1" applyFill="1" applyBorder="1"/>
    <xf numFmtId="0" fontId="4" fillId="0" borderId="13" xfId="0" applyFont="1" applyFill="1" applyBorder="1"/>
    <xf numFmtId="10" fontId="4" fillId="0" borderId="13" xfId="0" applyNumberFormat="1" applyFont="1" applyFill="1" applyBorder="1"/>
    <xf numFmtId="0" fontId="4" fillId="0" borderId="11" xfId="0" applyFont="1" applyFill="1" applyBorder="1"/>
    <xf numFmtId="1" fontId="4" fillId="0" borderId="13" xfId="0" applyNumberFormat="1" applyFont="1" applyFill="1" applyBorder="1"/>
    <xf numFmtId="3" fontId="4" fillId="0" borderId="13" xfId="0" applyNumberFormat="1" applyFont="1" applyFill="1" applyBorder="1" applyAlignment="1">
      <alignment horizontal="right"/>
    </xf>
    <xf numFmtId="0" fontId="4" fillId="24" borderId="13" xfId="0" applyNumberFormat="1" applyFont="1" applyFill="1" applyBorder="1" applyAlignment="1">
      <alignment horizontal="right"/>
    </xf>
    <xf numFmtId="0" fontId="7" fillId="24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4" borderId="15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4" xfId="0" applyFont="1" applyBorder="1" applyAlignment="1"/>
    <xf numFmtId="0" fontId="4" fillId="0" borderId="0" xfId="0" applyFont="1" applyBorder="1" applyAlignment="1"/>
    <xf numFmtId="0" fontId="4" fillId="0" borderId="25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0" fontId="5" fillId="0" borderId="18" xfId="0" applyFont="1" applyBorder="1" applyAlignment="1">
      <alignment horizontal="left" vertical="center" wrapText="1"/>
    </xf>
    <xf numFmtId="0" fontId="7" fillId="0" borderId="20" xfId="0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4" fillId="24" borderId="19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/>
    <xf numFmtId="0" fontId="7" fillId="0" borderId="17" xfId="0" applyFont="1" applyBorder="1" applyAlignment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6" fillId="0" borderId="10" xfId="143" applyBorder="1" applyAlignment="1" applyProtection="1">
      <alignment horizontal="left"/>
    </xf>
    <xf numFmtId="3" fontId="7" fillId="0" borderId="15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10" fontId="4" fillId="24" borderId="15" xfId="0" applyNumberFormat="1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0" fontId="5" fillId="0" borderId="14" xfId="0" applyFont="1" applyBorder="1" applyAlignment="1"/>
    <xf numFmtId="0" fontId="5" fillId="0" borderId="17" xfId="0" applyFont="1" applyBorder="1" applyAlignment="1"/>
    <xf numFmtId="0" fontId="4" fillId="24" borderId="18" xfId="0" applyFont="1" applyFill="1" applyBorder="1" applyAlignment="1">
      <alignment horizontal="center" wrapText="1"/>
    </xf>
    <xf numFmtId="0" fontId="4" fillId="24" borderId="21" xfId="0" applyFont="1" applyFill="1" applyBorder="1" applyAlignment="1">
      <alignment horizontal="center"/>
    </xf>
    <xf numFmtId="0" fontId="7" fillId="0" borderId="13" xfId="0" applyFont="1" applyFill="1" applyBorder="1" applyAlignment="1"/>
    <xf numFmtId="3" fontId="4" fillId="24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90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Sep Exc" xfId="104"/>
    <cellStyle name="Calculation 2 3" xfId="105"/>
    <cellStyle name="Calculation 2_Sep Exc" xfId="106"/>
    <cellStyle name="Check Cell 2" xfId="107"/>
    <cellStyle name="Check Cell 2 2" xfId="108"/>
    <cellStyle name="Check Cell 2 2 2" xfId="109"/>
    <cellStyle name="Check Cell 2 2_Sep Exc" xfId="110"/>
    <cellStyle name="Check Cell 2 3" xfId="111"/>
    <cellStyle name="Check Cell 2_Sep Exc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Sep Exc" xfId="124"/>
    <cellStyle name="Heading 1 2 3" xfId="125"/>
    <cellStyle name="Heading 1 2_Sep Exc" xfId="126"/>
    <cellStyle name="Heading 2 2" xfId="127"/>
    <cellStyle name="Heading 2 2 2" xfId="128"/>
    <cellStyle name="Heading 2 2 2 2" xfId="129"/>
    <cellStyle name="Heading 2 2 2_Sep Exc" xfId="130"/>
    <cellStyle name="Heading 2 2 3" xfId="131"/>
    <cellStyle name="Heading 2 2_Sep Exc" xfId="132"/>
    <cellStyle name="Heading 3 2" xfId="133"/>
    <cellStyle name="Heading 3 2 2" xfId="134"/>
    <cellStyle name="Heading 3 2 2 2" xfId="135"/>
    <cellStyle name="Heading 3 2 2_Sep Exc" xfId="136"/>
    <cellStyle name="Heading 3 2 3" xfId="137"/>
    <cellStyle name="Heading 3 2_Sep Exc" xfId="138"/>
    <cellStyle name="Heading 4 2" xfId="139"/>
    <cellStyle name="Heading 4 2 2" xfId="140"/>
    <cellStyle name="Heading 4 2 2 2" xfId="141"/>
    <cellStyle name="Heading 4 2 3" xfId="142"/>
    <cellStyle name="Hyperlink" xfId="143" builtinId="8"/>
    <cellStyle name="Input 2" xfId="144"/>
    <cellStyle name="Input 2 2" xfId="145"/>
    <cellStyle name="Input 2 2 2" xfId="146"/>
    <cellStyle name="Input 2 2_Sep Exc" xfId="147"/>
    <cellStyle name="Input 2 3" xfId="148"/>
    <cellStyle name="Input 2_Sep Exc" xfId="149"/>
    <cellStyle name="Linked Cell 2" xfId="150"/>
    <cellStyle name="Linked Cell 2 2" xfId="151"/>
    <cellStyle name="Linked Cell 2 2 2" xfId="152"/>
    <cellStyle name="Linked Cell 2 2_Sep Exc" xfId="153"/>
    <cellStyle name="Linked Cell 2 3" xfId="154"/>
    <cellStyle name="Linked Cell 2_Sep Exc" xfId="155"/>
    <cellStyle name="Neutral 2" xfId="156"/>
    <cellStyle name="Neutral 2 2" xfId="157"/>
    <cellStyle name="Neutral 2 2 2" xfId="158"/>
    <cellStyle name="Neutral 2 3" xfId="159"/>
    <cellStyle name="Normal" xfId="0" builtinId="0"/>
    <cellStyle name="Normal 2" xfId="160"/>
    <cellStyle name="Normal 2 2" xfId="161"/>
    <cellStyle name="Normal 3" xfId="162"/>
    <cellStyle name="Normal 3 2" xfId="163"/>
    <cellStyle name="Normal 4" xfId="164"/>
    <cellStyle name="Normal 5" xfId="165"/>
    <cellStyle name="Normal 6" xfId="166"/>
    <cellStyle name="Note 2" xfId="167"/>
    <cellStyle name="Note 2 2" xfId="168"/>
    <cellStyle name="Note 2_Sep Exc" xfId="169"/>
    <cellStyle name="Output 2" xfId="170"/>
    <cellStyle name="Output 2 2" xfId="171"/>
    <cellStyle name="Output 2 2 2" xfId="172"/>
    <cellStyle name="Output 2 2_Sep Exc" xfId="173"/>
    <cellStyle name="Output 2 3" xfId="174"/>
    <cellStyle name="Output 2_Sep Exc" xfId="175"/>
    <cellStyle name="Title 2" xfId="176"/>
    <cellStyle name="Title 2 2" xfId="177"/>
    <cellStyle name="Title 2 2 2" xfId="178"/>
    <cellStyle name="Title 2 3" xfId="179"/>
    <cellStyle name="Total 2" xfId="180"/>
    <cellStyle name="Total 2 2" xfId="181"/>
    <cellStyle name="Total 2 2 2" xfId="182"/>
    <cellStyle name="Total 2 2_Sep Exc" xfId="183"/>
    <cellStyle name="Total 2 3" xfId="184"/>
    <cellStyle name="Total 2_Sep Exc" xfId="185"/>
    <cellStyle name="Warning Text 2" xfId="186"/>
    <cellStyle name="Warning Text 2 2" xfId="187"/>
    <cellStyle name="Warning Text 2 2 2" xfId="188"/>
    <cellStyle name="Warning Text 2 3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andra.guinness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D39" sqref="D3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54" t="s">
        <v>23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s="3" customFormat="1" ht="13.5" thickBot="1" x14ac:dyDescent="0.25">
      <c r="B2" s="3" t="s">
        <v>36</v>
      </c>
      <c r="D2" s="97" t="s">
        <v>62</v>
      </c>
      <c r="E2" s="97"/>
      <c r="I2" s="4" t="s">
        <v>32</v>
      </c>
      <c r="J2" s="5" t="s">
        <v>61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2" t="s">
        <v>0</v>
      </c>
      <c r="C7" s="73"/>
      <c r="D7" s="74"/>
      <c r="E7" s="108" t="s">
        <v>65</v>
      </c>
      <c r="F7" s="86"/>
      <c r="G7" s="86"/>
      <c r="H7" s="60" t="s">
        <v>66</v>
      </c>
      <c r="I7" s="61"/>
      <c r="J7" s="62"/>
      <c r="K7" s="85" t="s">
        <v>67</v>
      </c>
      <c r="L7" s="86"/>
      <c r="M7" s="86"/>
      <c r="N7" s="60" t="s">
        <v>68</v>
      </c>
      <c r="O7" s="61"/>
      <c r="P7" s="62"/>
    </row>
    <row r="8" spans="2:16" s="2" customFormat="1" ht="12.75" customHeight="1" x14ac:dyDescent="0.2">
      <c r="B8" s="75"/>
      <c r="C8" s="76"/>
      <c r="D8" s="77"/>
      <c r="E8" s="109"/>
      <c r="F8" s="87"/>
      <c r="G8" s="87"/>
      <c r="H8" s="63"/>
      <c r="I8" s="64"/>
      <c r="J8" s="65"/>
      <c r="K8" s="87"/>
      <c r="L8" s="87"/>
      <c r="M8" s="87"/>
      <c r="N8" s="63"/>
      <c r="O8" s="64"/>
      <c r="P8" s="65"/>
    </row>
    <row r="9" spans="2:16" ht="12.75" customHeight="1" x14ac:dyDescent="0.2">
      <c r="B9" s="75"/>
      <c r="C9" s="76"/>
      <c r="D9" s="77"/>
      <c r="E9" s="69" t="s">
        <v>1</v>
      </c>
      <c r="F9" s="70"/>
      <c r="G9" s="71"/>
      <c r="H9" s="66" t="s">
        <v>2</v>
      </c>
      <c r="I9" s="67"/>
      <c r="J9" s="68"/>
      <c r="K9" s="69" t="s">
        <v>3</v>
      </c>
      <c r="L9" s="70"/>
      <c r="M9" s="71"/>
      <c r="N9" s="66" t="s">
        <v>4</v>
      </c>
      <c r="O9" s="67"/>
      <c r="P9" s="68"/>
    </row>
    <row r="10" spans="2:16" s="14" customFormat="1" ht="12.75" customHeight="1" x14ac:dyDescent="0.2">
      <c r="B10" s="78"/>
      <c r="C10" s="79"/>
      <c r="D10" s="8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hidden="1" customHeight="1" x14ac:dyDescent="0.2">
      <c r="B11" s="81" t="s">
        <v>43</v>
      </c>
      <c r="C11" s="82"/>
      <c r="D11" s="15" t="s">
        <v>26</v>
      </c>
      <c r="E11" s="33">
        <f>+'[1]2012'!$C$10-'[1]2012'!$F$7</f>
        <v>5786</v>
      </c>
      <c r="F11" s="33">
        <f>+'[1]2012'!$C$20-'[1]2012'!$F$17</f>
        <v>7950</v>
      </c>
      <c r="G11" s="33">
        <f>+'[1]2012'!$C$30-'[1]2012'!$F$26</f>
        <v>5889</v>
      </c>
      <c r="H11" s="39">
        <f>+'[1]2012'!$C$40-'[1]2012'!$F$36</f>
        <v>4677</v>
      </c>
      <c r="I11" s="39">
        <f>+'[1]2012'!$C$49-'[1]2012'!$F$45</f>
        <v>4504</v>
      </c>
      <c r="J11" s="39">
        <f>+'[1]2012'!$C$58-'[1]2012'!$F$54</f>
        <v>4778</v>
      </c>
      <c r="K11" s="33">
        <f>+'[1]2012'!$C$67-'[1]2012'!$F$63</f>
        <v>4677</v>
      </c>
      <c r="L11" s="33">
        <f>+'[1]2012'!$C$76-'[1]2012'!$F$72</f>
        <v>22926</v>
      </c>
      <c r="M11" s="33">
        <f>+'[1]2012'!$C$85-'[1]2012'!$F$81</f>
        <v>5585</v>
      </c>
      <c r="N11" s="39">
        <f>+'[1]2012'!$C$94-'[1]2012'!$F$90</f>
        <v>6121</v>
      </c>
      <c r="O11" s="39">
        <f>+'[1]2012'!$C$103-'[1]2012'!$F$99</f>
        <v>4152</v>
      </c>
      <c r="P11" s="39">
        <f>+'[1]2012'!$C$112-'[1]2012'!$F$108</f>
        <v>11410</v>
      </c>
    </row>
    <row r="12" spans="2:16" hidden="1" x14ac:dyDescent="0.2">
      <c r="B12" s="83"/>
      <c r="C12" s="84"/>
      <c r="D12" s="18" t="s">
        <v>27</v>
      </c>
      <c r="E12" s="33">
        <f>+'[1]2012'!$B$10-'[1]2012'!$E$7</f>
        <v>1772</v>
      </c>
      <c r="F12" s="33">
        <f>+'[1]2012'!$B$20-'[1]2012'!$E$17</f>
        <v>2039</v>
      </c>
      <c r="G12" s="33">
        <f>+'[1]2012'!$B$30-'[1]2012'!$E$26</f>
        <v>1944</v>
      </c>
      <c r="H12" s="39">
        <f>+'[1]2012'!$B$40-'[1]2012'!$E$36</f>
        <v>1747</v>
      </c>
      <c r="I12" s="39">
        <f>+'[1]2012'!$B$49-'[1]2012'!$E$45</f>
        <v>1820</v>
      </c>
      <c r="J12" s="39">
        <f>+'[1]2012'!$B$58-'[1]2012'!$E$54</f>
        <v>1684</v>
      </c>
      <c r="K12" s="33">
        <f>+'[1]2012'!$B$67-'[1]2012'!$E$63</f>
        <v>1660</v>
      </c>
      <c r="L12" s="33">
        <f>+'[1]2012'!$B$76-'[1]2012'!$E$72</f>
        <v>3180</v>
      </c>
      <c r="M12" s="33">
        <f>+'[1]2012'!$B$85-'[1]2012'!$E$81</f>
        <v>2026</v>
      </c>
      <c r="N12" s="39">
        <f>+'[1]2012'!$B$94-'[1]2012'!$E$90</f>
        <v>2243</v>
      </c>
      <c r="O12" s="39">
        <f>+'[1]2012'!$B$103-'[1]2012'!$E$99</f>
        <v>1879</v>
      </c>
      <c r="P12" s="39">
        <f>+'[1]2012'!$B$112-'[1]2012'!$E$108</f>
        <v>2091</v>
      </c>
    </row>
    <row r="13" spans="2:16" hidden="1" x14ac:dyDescent="0.2">
      <c r="B13" s="78"/>
      <c r="C13" s="80"/>
      <c r="D13" s="15" t="s">
        <v>28</v>
      </c>
      <c r="E13" s="35">
        <f t="shared" ref="E13:P13" si="0">+E11/E12</f>
        <v>3.265237020316027</v>
      </c>
      <c r="F13" s="35">
        <f t="shared" si="0"/>
        <v>3.8989700833742029</v>
      </c>
      <c r="G13" s="35">
        <f t="shared" si="0"/>
        <v>3.0293209876543208</v>
      </c>
      <c r="H13" s="40">
        <f t="shared" si="0"/>
        <v>2.6771608471665713</v>
      </c>
      <c r="I13" s="40">
        <f t="shared" si="0"/>
        <v>2.4747252747252748</v>
      </c>
      <c r="J13" s="40">
        <f t="shared" si="0"/>
        <v>2.8372921615201898</v>
      </c>
      <c r="K13" s="35">
        <f t="shared" si="0"/>
        <v>2.8174698795180722</v>
      </c>
      <c r="L13" s="35">
        <f t="shared" si="0"/>
        <v>7.2094339622641508</v>
      </c>
      <c r="M13" s="35">
        <f t="shared" si="0"/>
        <v>2.7566633761105628</v>
      </c>
      <c r="N13" s="40">
        <f t="shared" si="0"/>
        <v>2.7289344627730716</v>
      </c>
      <c r="O13" s="40">
        <f t="shared" si="0"/>
        <v>2.209686003193188</v>
      </c>
      <c r="P13" s="40">
        <f t="shared" si="0"/>
        <v>5.456719273075084</v>
      </c>
    </row>
    <row r="14" spans="2:16" ht="12.75" hidden="1" customHeight="1" x14ac:dyDescent="0.2">
      <c r="B14" s="81" t="s">
        <v>44</v>
      </c>
      <c r="C14" s="82"/>
      <c r="D14" s="19" t="s">
        <v>45</v>
      </c>
      <c r="E14" s="33">
        <f t="shared" ref="E14:J14" si="1">+E12</f>
        <v>1772</v>
      </c>
      <c r="F14" s="33">
        <f t="shared" si="1"/>
        <v>2039</v>
      </c>
      <c r="G14" s="33">
        <f t="shared" si="1"/>
        <v>1944</v>
      </c>
      <c r="H14" s="42">
        <f t="shared" si="1"/>
        <v>1747</v>
      </c>
      <c r="I14" s="42">
        <f t="shared" si="1"/>
        <v>1820</v>
      </c>
      <c r="J14" s="42">
        <f t="shared" si="1"/>
        <v>1684</v>
      </c>
      <c r="K14" s="33">
        <f t="shared" ref="K14:P14" si="2">+K12</f>
        <v>1660</v>
      </c>
      <c r="L14" s="33">
        <f t="shared" si="2"/>
        <v>3180</v>
      </c>
      <c r="M14" s="33">
        <f t="shared" si="2"/>
        <v>2026</v>
      </c>
      <c r="N14" s="39">
        <f t="shared" si="2"/>
        <v>2243</v>
      </c>
      <c r="O14" s="39">
        <f t="shared" si="2"/>
        <v>1879</v>
      </c>
      <c r="P14" s="39">
        <f t="shared" si="2"/>
        <v>2091</v>
      </c>
    </row>
    <row r="15" spans="2:16" ht="15" hidden="1" customHeight="1" x14ac:dyDescent="0.2">
      <c r="B15" s="83"/>
      <c r="C15" s="84"/>
      <c r="D15" s="21" t="s">
        <v>29</v>
      </c>
      <c r="E15" s="33">
        <f t="shared" ref="E15:M15" si="3">+E14-E16</f>
        <v>1697</v>
      </c>
      <c r="F15" s="33">
        <f t="shared" si="3"/>
        <v>1940</v>
      </c>
      <c r="G15" s="33">
        <f t="shared" si="3"/>
        <v>1883</v>
      </c>
      <c r="H15" s="42">
        <f t="shared" si="3"/>
        <v>1692</v>
      </c>
      <c r="I15" s="42">
        <f t="shared" si="3"/>
        <v>1742</v>
      </c>
      <c r="J15" s="42">
        <f t="shared" si="3"/>
        <v>1600</v>
      </c>
      <c r="K15" s="33">
        <f t="shared" si="3"/>
        <v>1576</v>
      </c>
      <c r="L15" s="33">
        <f t="shared" si="3"/>
        <v>2067</v>
      </c>
      <c r="M15" s="33">
        <f t="shared" si="3"/>
        <v>1881</v>
      </c>
      <c r="N15" s="42">
        <f>+N14-N16</f>
        <v>2098</v>
      </c>
      <c r="O15" s="42">
        <f>+O14-O16</f>
        <v>1784</v>
      </c>
      <c r="P15" s="42">
        <f>+P14-P16</f>
        <v>1854</v>
      </c>
    </row>
    <row r="16" spans="2:16" ht="13.5" hidden="1" customHeight="1" x14ac:dyDescent="0.2">
      <c r="B16" s="83"/>
      <c r="C16" s="84"/>
      <c r="D16" s="21" t="s">
        <v>30</v>
      </c>
      <c r="E16" s="29">
        <f>103-28</f>
        <v>75</v>
      </c>
      <c r="F16" s="29">
        <f>117-18</f>
        <v>99</v>
      </c>
      <c r="G16" s="29">
        <v>61</v>
      </c>
      <c r="H16" s="31">
        <v>55</v>
      </c>
      <c r="I16" s="31">
        <v>78</v>
      </c>
      <c r="J16" s="31">
        <v>84</v>
      </c>
      <c r="K16" s="29">
        <v>84</v>
      </c>
      <c r="L16" s="33">
        <v>1113</v>
      </c>
      <c r="M16" s="29">
        <v>145</v>
      </c>
      <c r="N16" s="31">
        <v>145</v>
      </c>
      <c r="O16" s="31">
        <v>95</v>
      </c>
      <c r="P16" s="31">
        <v>237</v>
      </c>
    </row>
    <row r="17" spans="2:16" hidden="1" x14ac:dyDescent="0.2">
      <c r="B17" s="78"/>
      <c r="C17" s="80"/>
      <c r="D17" s="15" t="s">
        <v>17</v>
      </c>
      <c r="E17" s="34">
        <f t="shared" ref="E17:M17" si="4">+E15/E14</f>
        <v>0.95767494356659144</v>
      </c>
      <c r="F17" s="34">
        <f t="shared" si="4"/>
        <v>0.95144678764100044</v>
      </c>
      <c r="G17" s="34">
        <f t="shared" si="4"/>
        <v>0.96862139917695478</v>
      </c>
      <c r="H17" s="43">
        <f t="shared" si="4"/>
        <v>0.96851745850028625</v>
      </c>
      <c r="I17" s="43">
        <f t="shared" si="4"/>
        <v>0.95714285714285718</v>
      </c>
      <c r="J17" s="43">
        <f t="shared" si="4"/>
        <v>0.95011876484560565</v>
      </c>
      <c r="K17" s="34">
        <f t="shared" si="4"/>
        <v>0.94939759036144578</v>
      </c>
      <c r="L17" s="34">
        <f t="shared" si="4"/>
        <v>0.65</v>
      </c>
      <c r="M17" s="34">
        <f t="shared" si="4"/>
        <v>0.92843040473840077</v>
      </c>
      <c r="N17" s="41">
        <f>+N15/N14</f>
        <v>0.93535443602318324</v>
      </c>
      <c r="O17" s="41">
        <f>+O15/O14</f>
        <v>0.94944119212346989</v>
      </c>
      <c r="P17" s="41">
        <f>+P15/P14</f>
        <v>0.88665710186513624</v>
      </c>
    </row>
    <row r="18" spans="2:16" x14ac:dyDescent="0.2">
      <c r="B18" s="95" t="s">
        <v>18</v>
      </c>
      <c r="C18" s="96"/>
      <c r="D18" s="18"/>
      <c r="E18" s="17"/>
      <c r="F18" s="16"/>
      <c r="G18" s="16"/>
      <c r="H18" s="18"/>
      <c r="I18" s="18"/>
      <c r="J18" s="18"/>
      <c r="K18" s="16"/>
      <c r="L18" s="16"/>
      <c r="M18" s="16"/>
      <c r="N18" s="18"/>
      <c r="O18" s="18"/>
      <c r="P18" s="18"/>
    </row>
    <row r="19" spans="2:16" x14ac:dyDescent="0.2">
      <c r="B19" s="92" t="s">
        <v>19</v>
      </c>
      <c r="C19" s="88" t="s">
        <v>46</v>
      </c>
      <c r="D19" s="19" t="s">
        <v>47</v>
      </c>
      <c r="E19" s="36">
        <v>54371</v>
      </c>
      <c r="F19" s="36">
        <v>54021</v>
      </c>
      <c r="G19" s="36">
        <v>53567</v>
      </c>
      <c r="H19" s="46" t="s">
        <v>60</v>
      </c>
      <c r="I19" s="46" t="s">
        <v>60</v>
      </c>
      <c r="J19" s="46" t="s">
        <v>60</v>
      </c>
      <c r="K19" s="16"/>
      <c r="L19" s="16"/>
      <c r="M19" s="16"/>
      <c r="N19" s="46" t="s">
        <v>60</v>
      </c>
      <c r="O19" s="46" t="s">
        <v>60</v>
      </c>
      <c r="P19" s="46" t="s">
        <v>60</v>
      </c>
    </row>
    <row r="20" spans="2:16" x14ac:dyDescent="0.2">
      <c r="B20" s="93"/>
      <c r="C20" s="89"/>
      <c r="D20" s="18" t="s">
        <v>48</v>
      </c>
      <c r="E20" s="16">
        <v>413</v>
      </c>
      <c r="F20" s="16">
        <v>404</v>
      </c>
      <c r="G20" s="16">
        <v>312</v>
      </c>
      <c r="H20" s="47" t="s">
        <v>60</v>
      </c>
      <c r="I20" s="47" t="s">
        <v>60</v>
      </c>
      <c r="J20" s="47" t="s">
        <v>60</v>
      </c>
      <c r="K20" s="16"/>
      <c r="L20" s="16"/>
      <c r="M20" s="16"/>
      <c r="N20" s="47" t="s">
        <v>60</v>
      </c>
      <c r="O20" s="47" t="s">
        <v>60</v>
      </c>
      <c r="P20" s="47" t="s">
        <v>60</v>
      </c>
    </row>
    <row r="21" spans="2:16" x14ac:dyDescent="0.2">
      <c r="B21" s="93"/>
      <c r="C21" s="90"/>
      <c r="D21" s="15" t="s">
        <v>40</v>
      </c>
      <c r="E21" s="30">
        <f>(E20/(E19/100))*0.01</f>
        <v>7.5959610821945524E-3</v>
      </c>
      <c r="F21" s="30">
        <f>(F20/(F19/100))*0.01</f>
        <v>7.4785731474796835E-3</v>
      </c>
      <c r="G21" s="30">
        <f>(G20/(G19/100))*0.01</f>
        <v>5.8244814904698794E-3</v>
      </c>
      <c r="H21" s="48" t="s">
        <v>60</v>
      </c>
      <c r="I21" s="48" t="s">
        <v>60</v>
      </c>
      <c r="J21" s="48" t="s">
        <v>60</v>
      </c>
      <c r="K21" s="16"/>
      <c r="L21" s="16"/>
      <c r="M21" s="16"/>
      <c r="N21" s="48" t="s">
        <v>60</v>
      </c>
      <c r="O21" s="48" t="s">
        <v>60</v>
      </c>
      <c r="P21" s="48" t="s">
        <v>60</v>
      </c>
    </row>
    <row r="22" spans="2:16" ht="12.75" customHeight="1" x14ac:dyDescent="0.2">
      <c r="B22" s="93"/>
      <c r="C22" s="88" t="s">
        <v>31</v>
      </c>
      <c r="D22" s="19" t="s">
        <v>47</v>
      </c>
      <c r="E22" s="36">
        <v>23651</v>
      </c>
      <c r="F22" s="36">
        <v>23556</v>
      </c>
      <c r="G22" s="36">
        <v>23470</v>
      </c>
      <c r="H22" s="46" t="s">
        <v>60</v>
      </c>
      <c r="I22" s="46" t="s">
        <v>60</v>
      </c>
      <c r="J22" s="46" t="s">
        <v>60</v>
      </c>
      <c r="K22" s="16"/>
      <c r="L22" s="16"/>
      <c r="M22" s="16"/>
      <c r="N22" s="46" t="s">
        <v>60</v>
      </c>
      <c r="O22" s="46" t="s">
        <v>60</v>
      </c>
      <c r="P22" s="46" t="s">
        <v>60</v>
      </c>
    </row>
    <row r="23" spans="2:16" x14ac:dyDescent="0.2">
      <c r="B23" s="93"/>
      <c r="C23" s="89"/>
      <c r="D23" s="18" t="s">
        <v>48</v>
      </c>
      <c r="E23" s="16">
        <v>250</v>
      </c>
      <c r="F23" s="16">
        <v>493</v>
      </c>
      <c r="G23" s="16">
        <v>267</v>
      </c>
      <c r="H23" s="47" t="s">
        <v>60</v>
      </c>
      <c r="I23" s="47" t="s">
        <v>60</v>
      </c>
      <c r="J23" s="47" t="s">
        <v>60</v>
      </c>
      <c r="K23" s="16"/>
      <c r="L23" s="16"/>
      <c r="M23" s="16"/>
      <c r="N23" s="47" t="s">
        <v>60</v>
      </c>
      <c r="O23" s="47" t="s">
        <v>60</v>
      </c>
      <c r="P23" s="47" t="s">
        <v>60</v>
      </c>
    </row>
    <row r="24" spans="2:16" x14ac:dyDescent="0.2">
      <c r="B24" s="93"/>
      <c r="C24" s="90"/>
      <c r="D24" s="15" t="s">
        <v>40</v>
      </c>
      <c r="E24" s="30">
        <f>(E23/(E22/100))*0.01</f>
        <v>1.057037757388694E-2</v>
      </c>
      <c r="F24" s="30">
        <f>(F23/(F22/100))*0.01</f>
        <v>2.0928850399049074E-2</v>
      </c>
      <c r="G24" s="30">
        <f>(G23/(G22/100))*0.01</f>
        <v>1.1376224968044314E-2</v>
      </c>
      <c r="H24" s="48" t="s">
        <v>60</v>
      </c>
      <c r="I24" s="48" t="s">
        <v>60</v>
      </c>
      <c r="J24" s="48" t="s">
        <v>60</v>
      </c>
      <c r="K24" s="16"/>
      <c r="L24" s="16"/>
      <c r="M24" s="16"/>
      <c r="N24" s="48" t="s">
        <v>60</v>
      </c>
      <c r="O24" s="48" t="s">
        <v>60</v>
      </c>
      <c r="P24" s="48" t="s">
        <v>60</v>
      </c>
    </row>
    <row r="25" spans="2:16" ht="12.75" customHeight="1" x14ac:dyDescent="0.2">
      <c r="B25" s="93"/>
      <c r="C25" s="88" t="s">
        <v>49</v>
      </c>
      <c r="D25" s="19" t="s">
        <v>47</v>
      </c>
      <c r="E25" s="36">
        <v>12128</v>
      </c>
      <c r="F25" s="36">
        <v>12070</v>
      </c>
      <c r="G25" s="36">
        <v>12000</v>
      </c>
      <c r="H25" s="46" t="s">
        <v>60</v>
      </c>
      <c r="I25" s="46" t="s">
        <v>60</v>
      </c>
      <c r="J25" s="46" t="s">
        <v>60</v>
      </c>
      <c r="K25" s="16"/>
      <c r="L25" s="16"/>
      <c r="M25" s="16"/>
      <c r="N25" s="46" t="s">
        <v>60</v>
      </c>
      <c r="O25" s="46" t="s">
        <v>60</v>
      </c>
      <c r="P25" s="46" t="s">
        <v>60</v>
      </c>
    </row>
    <row r="26" spans="2:16" x14ac:dyDescent="0.2">
      <c r="B26" s="93"/>
      <c r="C26" s="89"/>
      <c r="D26" s="18" t="s">
        <v>48</v>
      </c>
      <c r="E26" s="16">
        <v>136</v>
      </c>
      <c r="F26" s="16">
        <v>249</v>
      </c>
      <c r="G26" s="16">
        <v>115</v>
      </c>
      <c r="H26" s="47" t="s">
        <v>60</v>
      </c>
      <c r="I26" s="47" t="s">
        <v>60</v>
      </c>
      <c r="J26" s="47" t="s">
        <v>60</v>
      </c>
      <c r="K26" s="16"/>
      <c r="L26" s="16"/>
      <c r="M26" s="16"/>
      <c r="N26" s="47" t="s">
        <v>60</v>
      </c>
      <c r="O26" s="47" t="s">
        <v>60</v>
      </c>
      <c r="P26" s="47" t="s">
        <v>60</v>
      </c>
    </row>
    <row r="27" spans="2:16" x14ac:dyDescent="0.2">
      <c r="B27" s="94"/>
      <c r="C27" s="90"/>
      <c r="D27" s="15" t="s">
        <v>40</v>
      </c>
      <c r="E27" s="30">
        <f>(E26/(E25/100))*0.01</f>
        <v>1.1213720316622692E-2</v>
      </c>
      <c r="F27" s="30">
        <f>(F26/(F25/100))*0.01</f>
        <v>2.0629660314830156E-2</v>
      </c>
      <c r="G27" s="30">
        <f>(G26/(G25/100))*0.01</f>
        <v>9.5833333333333343E-3</v>
      </c>
      <c r="H27" s="48" t="s">
        <v>60</v>
      </c>
      <c r="I27" s="48" t="s">
        <v>60</v>
      </c>
      <c r="J27" s="48" t="s">
        <v>60</v>
      </c>
      <c r="K27" s="16"/>
      <c r="L27" s="16"/>
      <c r="M27" s="16"/>
      <c r="N27" s="48" t="s">
        <v>60</v>
      </c>
      <c r="O27" s="48" t="s">
        <v>60</v>
      </c>
      <c r="P27" s="48" t="s">
        <v>60</v>
      </c>
    </row>
    <row r="28" spans="2:16" x14ac:dyDescent="0.2">
      <c r="B28" s="91" t="s">
        <v>50</v>
      </c>
      <c r="C28" s="82"/>
      <c r="D28" s="22" t="s">
        <v>51</v>
      </c>
      <c r="E28" s="20">
        <v>515</v>
      </c>
      <c r="F28" s="20">
        <v>539</v>
      </c>
      <c r="G28" s="20">
        <v>336</v>
      </c>
      <c r="H28" s="49" t="s">
        <v>60</v>
      </c>
      <c r="I28" s="49" t="s">
        <v>60</v>
      </c>
      <c r="J28" s="49" t="s">
        <v>60</v>
      </c>
      <c r="K28" s="16"/>
      <c r="L28" s="16"/>
      <c r="M28" s="16"/>
      <c r="N28" s="49" t="s">
        <v>60</v>
      </c>
      <c r="O28" s="49" t="s">
        <v>60</v>
      </c>
      <c r="P28" s="49" t="s">
        <v>60</v>
      </c>
    </row>
    <row r="29" spans="2:16" x14ac:dyDescent="0.2">
      <c r="B29" s="83"/>
      <c r="C29" s="84"/>
      <c r="D29" s="18" t="s">
        <v>52</v>
      </c>
      <c r="E29" s="37">
        <v>339</v>
      </c>
      <c r="F29" s="37">
        <v>269</v>
      </c>
      <c r="G29" s="37">
        <v>259</v>
      </c>
      <c r="H29" s="50" t="s">
        <v>60</v>
      </c>
      <c r="I29" s="50" t="s">
        <v>60</v>
      </c>
      <c r="J29" s="50" t="s">
        <v>60</v>
      </c>
      <c r="K29" s="16"/>
      <c r="L29" s="16"/>
      <c r="M29" s="16"/>
      <c r="N29" s="50" t="s">
        <v>60</v>
      </c>
      <c r="O29" s="50" t="s">
        <v>60</v>
      </c>
      <c r="P29" s="50" t="s">
        <v>60</v>
      </c>
    </row>
    <row r="30" spans="2:16" x14ac:dyDescent="0.2">
      <c r="B30" s="83"/>
      <c r="C30" s="84"/>
      <c r="D30" s="32" t="s">
        <v>53</v>
      </c>
      <c r="E30" s="44">
        <f>+E29/E28</f>
        <v>0.65825242718446597</v>
      </c>
      <c r="F30" s="44">
        <f>+F29/F28</f>
        <v>0.49907235621521334</v>
      </c>
      <c r="G30" s="44">
        <f>+G29/G28</f>
        <v>0.77083333333333337</v>
      </c>
      <c r="H30" s="45" t="s">
        <v>60</v>
      </c>
      <c r="I30" s="45" t="s">
        <v>60</v>
      </c>
      <c r="J30" s="45" t="s">
        <v>60</v>
      </c>
      <c r="K30" s="16"/>
      <c r="L30" s="16"/>
      <c r="M30" s="16"/>
      <c r="N30" s="45" t="s">
        <v>60</v>
      </c>
      <c r="O30" s="45" t="s">
        <v>60</v>
      </c>
      <c r="P30" s="45" t="s">
        <v>60</v>
      </c>
    </row>
    <row r="31" spans="2:16" x14ac:dyDescent="0.2">
      <c r="B31" s="83"/>
      <c r="C31" s="84"/>
      <c r="D31" s="18" t="s">
        <v>41</v>
      </c>
      <c r="E31" s="52">
        <v>14906.52</v>
      </c>
      <c r="F31" s="52">
        <v>19049.2</v>
      </c>
      <c r="G31" s="52">
        <v>7652.37</v>
      </c>
      <c r="H31" s="51" t="s">
        <v>60</v>
      </c>
      <c r="I31" s="51" t="s">
        <v>60</v>
      </c>
      <c r="J31" s="51" t="s">
        <v>60</v>
      </c>
      <c r="K31" s="16"/>
      <c r="L31" s="16"/>
      <c r="M31" s="16"/>
      <c r="N31" s="51" t="s">
        <v>60</v>
      </c>
      <c r="O31" s="51" t="s">
        <v>60</v>
      </c>
      <c r="P31" s="51" t="s">
        <v>60</v>
      </c>
    </row>
    <row r="32" spans="2:16" x14ac:dyDescent="0.2">
      <c r="B32" s="78"/>
      <c r="C32" s="80"/>
      <c r="D32" s="15" t="s">
        <v>42</v>
      </c>
      <c r="E32" s="53">
        <v>28.57</v>
      </c>
      <c r="F32" s="53">
        <v>35.212000000000003</v>
      </c>
      <c r="G32" s="53">
        <v>22.47</v>
      </c>
      <c r="H32" s="51" t="s">
        <v>60</v>
      </c>
      <c r="I32" s="51" t="s">
        <v>60</v>
      </c>
      <c r="J32" s="51" t="s">
        <v>60</v>
      </c>
      <c r="K32" s="16"/>
      <c r="L32" s="16"/>
      <c r="M32" s="16"/>
      <c r="N32" s="51" t="s">
        <v>60</v>
      </c>
      <c r="O32" s="51" t="s">
        <v>60</v>
      </c>
      <c r="P32" s="51" t="s">
        <v>60</v>
      </c>
    </row>
    <row r="34" spans="2:16" s="3" customFormat="1" hidden="1" x14ac:dyDescent="0.2">
      <c r="B34" s="66" t="s">
        <v>20</v>
      </c>
      <c r="C34" s="106"/>
      <c r="D34" s="106"/>
      <c r="E34" s="106"/>
      <c r="F34" s="106"/>
      <c r="G34" s="106"/>
      <c r="H34" s="107"/>
      <c r="I34" s="56" t="s">
        <v>1</v>
      </c>
      <c r="J34" s="57"/>
      <c r="K34" s="58" t="s">
        <v>2</v>
      </c>
      <c r="L34" s="59"/>
      <c r="M34" s="56" t="s">
        <v>3</v>
      </c>
      <c r="N34" s="57"/>
      <c r="O34" s="58" t="s">
        <v>4</v>
      </c>
      <c r="P34" s="59"/>
    </row>
    <row r="35" spans="2:16" ht="12.75" hidden="1" customHeight="1" x14ac:dyDescent="0.2">
      <c r="B35" s="112" t="s">
        <v>54</v>
      </c>
      <c r="C35" s="113"/>
      <c r="D35" s="113"/>
      <c r="E35" s="110" t="s">
        <v>55</v>
      </c>
      <c r="F35" s="110"/>
      <c r="G35" s="110"/>
      <c r="H35" s="110"/>
      <c r="I35" s="111" t="s">
        <v>60</v>
      </c>
      <c r="J35" s="103"/>
      <c r="K35" s="100"/>
      <c r="L35" s="101"/>
      <c r="M35" s="111"/>
      <c r="N35" s="103"/>
      <c r="O35" s="100"/>
      <c r="P35" s="101"/>
    </row>
    <row r="36" spans="2:16" hidden="1" x14ac:dyDescent="0.2">
      <c r="B36" s="113"/>
      <c r="C36" s="113"/>
      <c r="D36" s="113"/>
      <c r="E36" s="110" t="s">
        <v>21</v>
      </c>
      <c r="F36" s="110"/>
      <c r="G36" s="110"/>
      <c r="H36" s="110"/>
      <c r="I36" s="111" t="s">
        <v>60</v>
      </c>
      <c r="J36" s="103"/>
      <c r="K36" s="100"/>
      <c r="L36" s="101"/>
      <c r="M36" s="111"/>
      <c r="N36" s="103"/>
      <c r="O36" s="100"/>
      <c r="P36" s="101"/>
    </row>
    <row r="37" spans="2:16" hidden="1" x14ac:dyDescent="0.2">
      <c r="B37" s="113"/>
      <c r="C37" s="113"/>
      <c r="D37" s="113"/>
      <c r="E37" s="110" t="s">
        <v>56</v>
      </c>
      <c r="F37" s="110"/>
      <c r="G37" s="110"/>
      <c r="H37" s="110"/>
      <c r="I37" s="102" t="s">
        <v>60</v>
      </c>
      <c r="J37" s="103"/>
      <c r="K37" s="104"/>
      <c r="L37" s="105"/>
      <c r="M37" s="102"/>
      <c r="N37" s="103"/>
      <c r="O37" s="104"/>
      <c r="P37" s="105"/>
    </row>
    <row r="38" spans="2:16" x14ac:dyDescent="0.2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x14ac:dyDescent="0.2">
      <c r="B39" s="23"/>
      <c r="D39" s="23"/>
      <c r="E39" s="24"/>
      <c r="F39" s="23"/>
      <c r="G39" s="23"/>
      <c r="H39" s="24"/>
      <c r="I39" s="24"/>
      <c r="J39" s="24"/>
      <c r="K39" s="24"/>
      <c r="L39" s="24"/>
      <c r="M39" s="24"/>
      <c r="N39" s="24"/>
      <c r="O39" s="24"/>
      <c r="P39" s="23"/>
    </row>
    <row r="40" spans="2:16" x14ac:dyDescent="0.2">
      <c r="F40" s="38"/>
    </row>
    <row r="41" spans="2:16" x14ac:dyDescent="0.2">
      <c r="C41" s="114" t="s">
        <v>22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2:16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7" t="s">
        <v>58</v>
      </c>
      <c r="G44" s="6" t="s">
        <v>34</v>
      </c>
      <c r="H44" s="98" t="s">
        <v>59</v>
      </c>
      <c r="I44" s="98"/>
      <c r="J44" s="98"/>
      <c r="L44" s="6" t="s">
        <v>35</v>
      </c>
      <c r="M44" s="99" t="s">
        <v>64</v>
      </c>
      <c r="N44" s="98"/>
      <c r="O44" s="98"/>
    </row>
    <row r="45" spans="2:16" x14ac:dyDescent="0.2">
      <c r="E45" s="3"/>
      <c r="H45" s="3"/>
      <c r="K45" s="28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O36:P36"/>
    <mergeCell ref="E37:H37"/>
    <mergeCell ref="E36:H36"/>
    <mergeCell ref="O37:P37"/>
    <mergeCell ref="M36:N36"/>
    <mergeCell ref="M37:N37"/>
    <mergeCell ref="E35:H35"/>
    <mergeCell ref="I35:J35"/>
    <mergeCell ref="B35:D37"/>
    <mergeCell ref="I36:J36"/>
    <mergeCell ref="O34:P34"/>
    <mergeCell ref="M35:N35"/>
    <mergeCell ref="O35:P35"/>
    <mergeCell ref="D2:E2"/>
    <mergeCell ref="H7:J8"/>
    <mergeCell ref="H44:J44"/>
    <mergeCell ref="M44:O44"/>
    <mergeCell ref="K36:L36"/>
    <mergeCell ref="I37:J37"/>
    <mergeCell ref="K37:L37"/>
    <mergeCell ref="B34:H34"/>
    <mergeCell ref="E7:G8"/>
    <mergeCell ref="K35:L35"/>
    <mergeCell ref="C19:C21"/>
    <mergeCell ref="B28:C32"/>
    <mergeCell ref="E9:G9"/>
    <mergeCell ref="H9:J9"/>
    <mergeCell ref="B19:B27"/>
    <mergeCell ref="B14:C17"/>
    <mergeCell ref="B18:C18"/>
    <mergeCell ref="C22:C24"/>
    <mergeCell ref="C25:C27"/>
    <mergeCell ref="C1:P1"/>
    <mergeCell ref="I34:J34"/>
    <mergeCell ref="K34:L34"/>
    <mergeCell ref="M34:N34"/>
    <mergeCell ref="N7:P8"/>
    <mergeCell ref="N9:P9"/>
    <mergeCell ref="K9:M9"/>
    <mergeCell ref="B7:D10"/>
    <mergeCell ref="B11:C13"/>
    <mergeCell ref="K7:M8"/>
  </mergeCells>
  <phoneticPr fontId="0" type="noConversion"/>
  <hyperlinks>
    <hyperlink ref="M44" r:id="rId1"/>
  </hyperlinks>
  <pageMargins left="0.01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2013-01-16T21:16:59Z</cp:lastPrinted>
  <dcterms:created xsi:type="dcterms:W3CDTF">2009-11-05T22:32:05Z</dcterms:created>
  <dcterms:modified xsi:type="dcterms:W3CDTF">2015-05-21T17:30:57Z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