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480" windowHeight="11250"/>
  </bookViews>
  <sheets>
    <sheet name="State-Wide" sheetId="4" r:id="rId1"/>
  </sheets>
  <calcPr calcId="125725"/>
</workbook>
</file>

<file path=xl/calcChain.xml><?xml version="1.0" encoding="utf-8"?>
<calcChain xmlns="http://schemas.openxmlformats.org/spreadsheetml/2006/main">
  <c r="O68" i="4"/>
  <c r="O64"/>
  <c r="I32" l="1"/>
  <c r="H32"/>
  <c r="G32"/>
  <c r="O63"/>
  <c r="N63"/>
  <c r="M63"/>
  <c r="L63"/>
  <c r="K63"/>
  <c r="J63"/>
  <c r="I63"/>
  <c r="H63"/>
  <c r="G63"/>
  <c r="F63"/>
  <c r="E63"/>
  <c r="O62"/>
  <c r="N62"/>
  <c r="M62"/>
  <c r="L62"/>
  <c r="K62"/>
  <c r="J62"/>
  <c r="I62"/>
  <c r="H62"/>
  <c r="G62"/>
  <c r="F62"/>
  <c r="E62"/>
  <c r="O61"/>
  <c r="N61"/>
  <c r="N64" s="1"/>
  <c r="M61"/>
  <c r="L61"/>
  <c r="K61"/>
  <c r="K64" s="1"/>
  <c r="J61"/>
  <c r="J64" s="1"/>
  <c r="I61"/>
  <c r="H61"/>
  <c r="G61"/>
  <c r="F61"/>
  <c r="E61"/>
  <c r="O60"/>
  <c r="N60"/>
  <c r="M60"/>
  <c r="L60"/>
  <c r="K60"/>
  <c r="J60"/>
  <c r="I60"/>
  <c r="H60"/>
  <c r="G60"/>
  <c r="F60"/>
  <c r="E60"/>
  <c r="O59"/>
  <c r="N59"/>
  <c r="M59"/>
  <c r="L59"/>
  <c r="K59"/>
  <c r="J59"/>
  <c r="I59"/>
  <c r="H59"/>
  <c r="G59"/>
  <c r="F59"/>
  <c r="E59"/>
  <c r="O58"/>
  <c r="N58"/>
  <c r="M58"/>
  <c r="L58"/>
  <c r="K58"/>
  <c r="J58"/>
  <c r="I58"/>
  <c r="H58"/>
  <c r="G58"/>
  <c r="F58"/>
  <c r="E58"/>
  <c r="D63"/>
  <c r="D62"/>
  <c r="D61"/>
  <c r="D67"/>
  <c r="D66"/>
  <c r="D60"/>
  <c r="D59"/>
  <c r="D58"/>
  <c r="D64" l="1"/>
  <c r="E64"/>
  <c r="D68"/>
  <c r="H64"/>
  <c r="I64"/>
  <c r="M64"/>
  <c r="F64"/>
  <c r="L64"/>
  <c r="G64"/>
  <c r="O32"/>
  <c r="N32"/>
  <c r="M32"/>
  <c r="L32"/>
  <c r="K32"/>
  <c r="J32"/>
  <c r="F32"/>
  <c r="E32"/>
  <c r="D32"/>
  <c r="M77"/>
  <c r="G75"/>
  <c r="G67"/>
  <c r="G68" s="1"/>
  <c r="G66"/>
  <c r="E78"/>
  <c r="O78"/>
  <c r="N78"/>
  <c r="M78"/>
  <c r="L78"/>
  <c r="K78"/>
  <c r="J78"/>
  <c r="I78"/>
  <c r="H78"/>
  <c r="G78"/>
  <c r="F78"/>
  <c r="D78"/>
  <c r="O77"/>
  <c r="N77"/>
  <c r="L77"/>
  <c r="K77"/>
  <c r="J77"/>
  <c r="I77"/>
  <c r="H77"/>
  <c r="G77"/>
  <c r="F77"/>
  <c r="E77"/>
  <c r="D77"/>
  <c r="O76"/>
  <c r="N76"/>
  <c r="M76"/>
  <c r="L76"/>
  <c r="K76"/>
  <c r="J76"/>
  <c r="I76"/>
  <c r="H76"/>
  <c r="G76"/>
  <c r="F76"/>
  <c r="E76"/>
  <c r="D76"/>
  <c r="O75"/>
  <c r="N75"/>
  <c r="M75"/>
  <c r="L75"/>
  <c r="K75"/>
  <c r="J75"/>
  <c r="I75"/>
  <c r="H75"/>
  <c r="F75"/>
  <c r="E75"/>
  <c r="D75"/>
  <c r="O67"/>
  <c r="N67"/>
  <c r="M67"/>
  <c r="L67"/>
  <c r="K67"/>
  <c r="J67"/>
  <c r="I67"/>
  <c r="H67"/>
  <c r="F67"/>
  <c r="E67"/>
  <c r="O66"/>
  <c r="N66"/>
  <c r="M66"/>
  <c r="L66"/>
  <c r="K66"/>
  <c r="J66"/>
  <c r="I66"/>
  <c r="H66"/>
  <c r="F66"/>
  <c r="E66"/>
  <c r="F68" l="1"/>
  <c r="H68"/>
  <c r="E68"/>
  <c r="N68"/>
  <c r="M68"/>
  <c r="L68"/>
  <c r="K68"/>
  <c r="J68"/>
  <c r="I68"/>
  <c r="M79"/>
  <c r="H79"/>
  <c r="L79"/>
  <c r="K79"/>
  <c r="O79"/>
  <c r="G79"/>
  <c r="F79"/>
  <c r="J79"/>
  <c r="N79"/>
  <c r="I79"/>
  <c r="E79"/>
  <c r="D79"/>
</calcChain>
</file>

<file path=xl/sharedStrings.xml><?xml version="1.0" encoding="utf-8"?>
<sst xmlns="http://schemas.openxmlformats.org/spreadsheetml/2006/main" count="157" uniqueCount="63">
  <si>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</si>
  <si>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</si>
  <si>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</si>
  <si>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</si>
  <si>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</si>
  <si>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</si>
  <si>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</si>
  <si>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</si>
  <si>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</si>
  <si>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</si>
  <si>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</si>
  <si>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</si>
  <si>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</si>
  <si>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</si>
  <si>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</si>
  <si>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</si>
  <si>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of commitment met</t>
  </si>
  <si>
    <t>Customer Trouble Report</t>
  </si>
  <si>
    <t>Min. Standard</t>
  </si>
  <si>
    <t>Primary Utility Contact Information</t>
  </si>
  <si>
    <t>Date Adopted: 7/28/09</t>
  </si>
  <si>
    <t>Date Revised: 12/08/09 (Corrects typographical errors)</t>
  </si>
  <si>
    <t>Total # of business days</t>
  </si>
  <si>
    <t>Total # of service orders</t>
  </si>
  <si>
    <t>Avg. # of business days</t>
  </si>
  <si>
    <t>Total # of installation commitment met</t>
  </si>
  <si>
    <t>Total # of installation commitment missed</t>
  </si>
  <si>
    <t xml:space="preserve"> 8% (8 per 100 working lines for units w/ 1,001 - 2,999 lines)</t>
  </si>
  <si>
    <t>Name:</t>
  </si>
  <si>
    <t>Phone:</t>
  </si>
  <si>
    <t>Email:</t>
  </si>
  <si>
    <t>% of trouble reports</t>
  </si>
  <si>
    <t>Sum of the duration of all outages (hh:mm)</t>
  </si>
  <si>
    <t>Avg. outage duration  (hh:mm)</t>
  </si>
  <si>
    <r>
      <t>Total</t>
    </r>
    <r>
      <rPr>
        <sz val="10"/>
        <rFont val="Arial"/>
        <family val="2"/>
      </rPr>
      <t xml:space="preserve"> # of installation commitments</t>
    </r>
  </si>
  <si>
    <r>
      <t xml:space="preserve"> 6% (6 per 100 working lines for units w/ </t>
    </r>
    <r>
      <rPr>
        <b/>
        <sz val="10"/>
        <rFont val="Arial"/>
        <family val="2"/>
      </rPr>
      <t xml:space="preserve">≥ </t>
    </r>
    <r>
      <rPr>
        <sz val="10"/>
        <rFont val="Arial"/>
        <family val="2"/>
      </rPr>
      <t>3,000 lines)</t>
    </r>
  </si>
  <si>
    <r>
      <t xml:space="preserve">Total </t>
    </r>
    <r>
      <rPr>
        <sz val="10"/>
        <rFont val="Arial"/>
        <family val="2"/>
      </rPr>
      <t># of working lines</t>
    </r>
  </si>
  <si>
    <r>
      <t>Total</t>
    </r>
    <r>
      <rPr>
        <sz val="10"/>
        <rFont val="Arial"/>
        <family val="2"/>
      </rPr>
      <t xml:space="preserve"> # of trouble reports</t>
    </r>
  </si>
  <si>
    <r>
      <t xml:space="preserve"> 10% (10 per 100 working lines for units w/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>1,000 lines)</t>
    </r>
  </si>
  <si>
    <r>
      <t>Out of Service Report</t>
    </r>
    <r>
      <rPr>
        <sz val="10"/>
        <rFont val="Arial"/>
        <family val="2"/>
      </rPr>
      <t xml:space="preserve">
Min. standard = 90% within 24 hrs</t>
    </r>
  </si>
  <si>
    <r>
      <t xml:space="preserve">Total # </t>
    </r>
    <r>
      <rPr>
        <sz val="10"/>
        <rFont val="Arial"/>
        <family val="2"/>
      </rPr>
      <t>of outage report tickets</t>
    </r>
  </si>
  <si>
    <r>
      <t xml:space="preserve">Total # </t>
    </r>
    <r>
      <rPr>
        <sz val="10"/>
        <rFont val="Arial"/>
        <family val="2"/>
      </rPr>
      <t xml:space="preserve">of repair tickets restored in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24hrs</t>
    </r>
  </si>
  <si>
    <r>
      <t xml:space="preserve">% </t>
    </r>
    <r>
      <rPr>
        <sz val="10"/>
        <rFont val="Arial"/>
        <family val="2"/>
      </rPr>
      <t xml:space="preserve">of repair tickets restored </t>
    </r>
    <r>
      <rPr>
        <b/>
        <sz val="10"/>
        <rFont val="Arial"/>
        <family val="2"/>
      </rPr>
      <t>≤</t>
    </r>
    <r>
      <rPr>
        <sz val="10"/>
        <rFont val="Arial"/>
        <family val="2"/>
      </rPr>
      <t xml:space="preserve"> 24 Hours</t>
    </r>
  </si>
  <si>
    <t>Date Revised: 05/04/10 (Added new lines and changed terms to reflect requirements of G.O.133-C)</t>
  </si>
  <si>
    <t>Calaveras Telephone Company</t>
  </si>
  <si>
    <t>Copperopolis Exchange</t>
  </si>
  <si>
    <t>209 785-2211</t>
  </si>
  <si>
    <t>ysmythe@caltel.com</t>
  </si>
  <si>
    <t>Jenny Lind Exchange</t>
  </si>
  <si>
    <t>send to telcoservicequality@cpuc.ca.gov</t>
  </si>
  <si>
    <t>Yvonne Wooster or Dan Richardson</t>
  </si>
  <si>
    <t>Filed with CPUC:</t>
  </si>
  <si>
    <t>Installation Interval  3.1
Min. standard = 5 bus. days</t>
  </si>
  <si>
    <t>Installation Commitment  3.2
Min. standard = 95% commitment met</t>
  </si>
  <si>
    <t xml:space="preserve"> 10% (10 per 100 working lines for units w/ ≤ 1,000 lines)</t>
  </si>
  <si>
    <t>Out of Service Report
Min. standard = 90% within 24 hrs</t>
  </si>
  <si>
    <t xml:space="preserve"> State-Wide Reporting</t>
  </si>
  <si>
    <t>GO 133-C  State-Wide Reporting 2016</t>
  </si>
  <si>
    <t>Date filed
07/1/16</t>
  </si>
  <si>
    <t>Date filed
10/09/16</t>
  </si>
  <si>
    <t>Date filed
01/15/17</t>
  </si>
  <si>
    <t>1st Qtr 2016</t>
  </si>
  <si>
    <t>Date filed                                   04/4/2016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</si>
</sst>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color rgb="FF000099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u/>
      <sz val="10"/>
      <color rgb="FF000099"/>
      <name val="Arial"/>
      <family val="2"/>
    </font>
    <font>
      <b/>
      <sz val="12"/>
      <color rgb="FF000099"/>
      <name val="Arial"/>
      <family val="2"/>
    </font>
    <font>
      <i/>
      <sz val="11"/>
      <color rgb="FF000099"/>
      <name val="Arial"/>
      <family val="2"/>
    </font>
    <font>
      <b/>
      <i/>
      <sz val="11"/>
      <color rgb="FF00009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C0C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2" xfId="0" applyFont="1" applyFill="1" applyBorder="1"/>
    <xf numFmtId="0" fontId="3" fillId="2" borderId="7" xfId="0" applyFont="1" applyFill="1" applyBorder="1"/>
    <xf numFmtId="0" fontId="3" fillId="2" borderId="1" xfId="0" applyFont="1" applyFill="1" applyBorder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9" xfId="0" applyFont="1" applyFill="1" applyBorder="1"/>
    <xf numFmtId="0" fontId="3" fillId="2" borderId="0" xfId="0" applyFont="1" applyFill="1" applyBorder="1"/>
    <xf numFmtId="0" fontId="3" fillId="2" borderId="8" xfId="0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2" fontId="3" fillId="2" borderId="9" xfId="2" applyNumberFormat="1" applyFont="1" applyFill="1" applyBorder="1"/>
    <xf numFmtId="2" fontId="3" fillId="2" borderId="23" xfId="2" applyNumberFormat="1" applyFont="1" applyFill="1" applyBorder="1"/>
    <xf numFmtId="0" fontId="1" fillId="0" borderId="0" xfId="0" applyFont="1" applyFill="1" applyBorder="1"/>
    <xf numFmtId="0" fontId="2" fillId="0" borderId="9" xfId="0" applyFont="1" applyBorder="1" applyAlignment="1">
      <alignment horizontal="left"/>
    </xf>
    <xf numFmtId="0" fontId="1" fillId="2" borderId="2" xfId="0" applyFont="1" applyFill="1" applyBorder="1"/>
    <xf numFmtId="0" fontId="1" fillId="2" borderId="6" xfId="0" applyFont="1" applyFill="1" applyBorder="1"/>
    <xf numFmtId="0" fontId="1" fillId="0" borderId="2" xfId="0" applyFont="1" applyBorder="1"/>
    <xf numFmtId="0" fontId="1" fillId="2" borderId="5" xfId="0" applyFont="1" applyFill="1" applyBorder="1"/>
    <xf numFmtId="0" fontId="1" fillId="2" borderId="4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1" fillId="0" borderId="21" xfId="0" applyFont="1" applyBorder="1"/>
    <xf numFmtId="0" fontId="1" fillId="2" borderId="26" xfId="0" applyFont="1" applyFill="1" applyBorder="1"/>
    <xf numFmtId="0" fontId="1" fillId="2" borderId="27" xfId="0" applyFont="1" applyFill="1" applyBorder="1"/>
    <xf numFmtId="0" fontId="1" fillId="0" borderId="27" xfId="0" applyFont="1" applyBorder="1"/>
    <xf numFmtId="0" fontId="1" fillId="0" borderId="26" xfId="0" applyFont="1" applyBorder="1"/>
    <xf numFmtId="0" fontId="1" fillId="0" borderId="28" xfId="0" applyFont="1" applyBorder="1"/>
    <xf numFmtId="0" fontId="1" fillId="0" borderId="1" xfId="0" applyFont="1" applyBorder="1"/>
    <xf numFmtId="0" fontId="1" fillId="2" borderId="7" xfId="0" applyFont="1" applyFill="1" applyBorder="1"/>
    <xf numFmtId="0" fontId="1" fillId="2" borderId="1" xfId="0" applyFont="1" applyFill="1" applyBorder="1"/>
    <xf numFmtId="0" fontId="1" fillId="0" borderId="7" xfId="0" applyFont="1" applyBorder="1"/>
    <xf numFmtId="0" fontId="1" fillId="0" borderId="8" xfId="0" applyFont="1" applyBorder="1"/>
    <xf numFmtId="0" fontId="1" fillId="2" borderId="0" xfId="0" applyFont="1" applyFill="1" applyBorder="1"/>
    <xf numFmtId="0" fontId="1" fillId="2" borderId="8" xfId="0" applyFont="1" applyFill="1" applyBorder="1"/>
    <xf numFmtId="0" fontId="1" fillId="0" borderId="0" xfId="0" applyFont="1" applyBorder="1"/>
    <xf numFmtId="2" fontId="1" fillId="2" borderId="9" xfId="2" applyNumberFormat="1" applyFont="1" applyFill="1" applyBorder="1"/>
    <xf numFmtId="2" fontId="1" fillId="2" borderId="23" xfId="2" applyNumberFormat="1" applyFont="1" applyFill="1" applyBorder="1"/>
    <xf numFmtId="2" fontId="1" fillId="0" borderId="23" xfId="2" applyNumberFormat="1" applyFont="1" applyBorder="1"/>
    <xf numFmtId="2" fontId="1" fillId="0" borderId="9" xfId="2" applyNumberFormat="1" applyFont="1" applyBorder="1"/>
    <xf numFmtId="2" fontId="1" fillId="0" borderId="24" xfId="2" applyNumberFormat="1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4" xfId="0" applyFont="1" applyFill="1" applyBorder="1"/>
    <xf numFmtId="2" fontId="1" fillId="2" borderId="6" xfId="2" applyNumberFormat="1" applyFont="1" applyFill="1" applyBorder="1"/>
    <xf numFmtId="2" fontId="1" fillId="2" borderId="4" xfId="2" applyNumberFormat="1" applyFont="1" applyFill="1" applyBorder="1"/>
    <xf numFmtId="2" fontId="1" fillId="0" borderId="4" xfId="2" applyNumberFormat="1" applyFont="1" applyFill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7" xfId="0" applyFont="1" applyFill="1" applyBorder="1"/>
    <xf numFmtId="0" fontId="1" fillId="0" borderId="23" xfId="0" applyFont="1" applyFill="1" applyBorder="1"/>
    <xf numFmtId="0" fontId="1" fillId="3" borderId="2" xfId="0" applyFont="1" applyFill="1" applyBorder="1"/>
    <xf numFmtId="0" fontId="3" fillId="3" borderId="18" xfId="0" applyFont="1" applyFill="1" applyBorder="1"/>
    <xf numFmtId="0" fontId="3" fillId="3" borderId="19" xfId="0" applyFont="1" applyFill="1" applyBorder="1"/>
    <xf numFmtId="0" fontId="1" fillId="3" borderId="6" xfId="0" applyFont="1" applyFill="1" applyBorder="1"/>
    <xf numFmtId="0" fontId="1" fillId="3" borderId="29" xfId="0" applyFont="1" applyFill="1" applyBorder="1"/>
    <xf numFmtId="0" fontId="1" fillId="3" borderId="4" xfId="0" applyFont="1" applyFill="1" applyBorder="1"/>
    <xf numFmtId="0" fontId="3" fillId="3" borderId="5" xfId="0" applyFont="1" applyFill="1" applyBorder="1"/>
    <xf numFmtId="0" fontId="3" fillId="3" borderId="4" xfId="0" applyFont="1" applyFill="1" applyBorder="1"/>
    <xf numFmtId="0" fontId="1" fillId="3" borderId="5" xfId="0" applyFont="1" applyFill="1" applyBorder="1"/>
    <xf numFmtId="0" fontId="1" fillId="3" borderId="21" xfId="0" applyFont="1" applyFill="1" applyBorder="1"/>
    <xf numFmtId="0" fontId="1" fillId="3" borderId="23" xfId="0" applyFont="1" applyFill="1" applyBorder="1"/>
    <xf numFmtId="0" fontId="3" fillId="3" borderId="9" xfId="0" applyFont="1" applyFill="1" applyBorder="1"/>
    <xf numFmtId="0" fontId="3" fillId="3" borderId="23" xfId="0" applyFont="1" applyFill="1" applyBorder="1"/>
    <xf numFmtId="0" fontId="1" fillId="3" borderId="9" xfId="0" applyFont="1" applyFill="1" applyBorder="1"/>
    <xf numFmtId="2" fontId="1" fillId="3" borderId="9" xfId="0" applyNumberFormat="1" applyFont="1" applyFill="1" applyBorder="1"/>
    <xf numFmtId="2" fontId="1" fillId="3" borderId="23" xfId="0" applyNumberFormat="1" applyFont="1" applyFill="1" applyBorder="1"/>
    <xf numFmtId="0" fontId="1" fillId="3" borderId="24" xfId="0" applyFont="1" applyFill="1" applyBorder="1"/>
    <xf numFmtId="0" fontId="1" fillId="3" borderId="27" xfId="0" applyFont="1" applyFill="1" applyBorder="1"/>
    <xf numFmtId="0" fontId="3" fillId="3" borderId="26" xfId="0" applyFont="1" applyFill="1" applyBorder="1"/>
    <xf numFmtId="0" fontId="3" fillId="3" borderId="27" xfId="0" applyFont="1" applyFill="1" applyBorder="1"/>
    <xf numFmtId="0" fontId="1" fillId="3" borderId="26" xfId="0" applyFont="1" applyFill="1" applyBorder="1"/>
    <xf numFmtId="0" fontId="1" fillId="3" borderId="28" xfId="0" applyFont="1" applyFill="1" applyBorder="1"/>
    <xf numFmtId="0" fontId="1" fillId="3" borderId="4" xfId="0" applyFont="1" applyFill="1" applyBorder="1" applyAlignment="1">
      <alignment wrapText="1"/>
    </xf>
    <xf numFmtId="0" fontId="3" fillId="3" borderId="6" xfId="0" applyFont="1" applyFill="1" applyBorder="1"/>
    <xf numFmtId="0" fontId="3" fillId="3" borderId="2" xfId="0" applyFont="1" applyFill="1" applyBorder="1"/>
    <xf numFmtId="9" fontId="3" fillId="3" borderId="9" xfId="2" applyFont="1" applyFill="1" applyBorder="1"/>
    <xf numFmtId="9" fontId="3" fillId="3" borderId="23" xfId="2" applyFont="1" applyFill="1" applyBorder="1"/>
    <xf numFmtId="9" fontId="1" fillId="3" borderId="9" xfId="2" applyFont="1" applyFill="1" applyBorder="1"/>
    <xf numFmtId="9" fontId="1" fillId="3" borderId="23" xfId="2" applyFont="1" applyFill="1" applyBorder="1"/>
    <xf numFmtId="9" fontId="1" fillId="3" borderId="24" xfId="2" applyFont="1" applyFill="1" applyBorder="1"/>
    <xf numFmtId="0" fontId="1" fillId="4" borderId="17" xfId="0" applyFont="1" applyFill="1" applyBorder="1"/>
    <xf numFmtId="0" fontId="1" fillId="4" borderId="20" xfId="0" applyFont="1" applyFill="1" applyBorder="1"/>
    <xf numFmtId="0" fontId="3" fillId="4" borderId="5" xfId="0" applyFont="1" applyFill="1" applyBorder="1"/>
    <xf numFmtId="0" fontId="3" fillId="4" borderId="4" xfId="0" applyFont="1" applyFill="1" applyBorder="1"/>
    <xf numFmtId="0" fontId="1" fillId="4" borderId="5" xfId="0" applyFont="1" applyFill="1" applyBorder="1"/>
    <xf numFmtId="0" fontId="1" fillId="4" borderId="4" xfId="0" applyFont="1" applyFill="1" applyBorder="1"/>
    <xf numFmtId="0" fontId="1" fillId="4" borderId="21" xfId="0" applyFont="1" applyFill="1" applyBorder="1"/>
    <xf numFmtId="0" fontId="1" fillId="4" borderId="22" xfId="0" applyFont="1" applyFill="1" applyBorder="1"/>
    <xf numFmtId="0" fontId="3" fillId="4" borderId="9" xfId="0" applyFont="1" applyFill="1" applyBorder="1"/>
    <xf numFmtId="0" fontId="3" fillId="4" borderId="23" xfId="0" applyFont="1" applyFill="1" applyBorder="1"/>
    <xf numFmtId="0" fontId="1" fillId="4" borderId="9" xfId="0" applyFont="1" applyFill="1" applyBorder="1"/>
    <xf numFmtId="0" fontId="1" fillId="4" borderId="23" xfId="0" applyFont="1" applyFill="1" applyBorder="1"/>
    <xf numFmtId="0" fontId="1" fillId="4" borderId="24" xfId="0" applyFont="1" applyFill="1" applyBorder="1"/>
    <xf numFmtId="0" fontId="1" fillId="4" borderId="25" xfId="0" applyFont="1" applyFill="1" applyBorder="1"/>
    <xf numFmtId="0" fontId="3" fillId="4" borderId="26" xfId="0" applyFont="1" applyFill="1" applyBorder="1"/>
    <xf numFmtId="0" fontId="3" fillId="4" borderId="27" xfId="0" applyFont="1" applyFill="1" applyBorder="1"/>
    <xf numFmtId="0" fontId="1" fillId="4" borderId="26" xfId="0" applyFont="1" applyFill="1" applyBorder="1"/>
    <xf numFmtId="0" fontId="1" fillId="4" borderId="27" xfId="0" applyFont="1" applyFill="1" applyBorder="1"/>
    <xf numFmtId="0" fontId="1" fillId="4" borderId="28" xfId="0" applyFont="1" applyFill="1" applyBorder="1"/>
    <xf numFmtId="0" fontId="1" fillId="4" borderId="20" xfId="0" applyFont="1" applyFill="1" applyBorder="1" applyAlignment="1">
      <alignment wrapText="1"/>
    </xf>
    <xf numFmtId="0" fontId="3" fillId="4" borderId="6" xfId="0" applyFont="1" applyFill="1" applyBorder="1"/>
    <xf numFmtId="0" fontId="3" fillId="4" borderId="2" xfId="0" applyFont="1" applyFill="1" applyBorder="1"/>
    <xf numFmtId="0" fontId="1" fillId="4" borderId="6" xfId="0" applyFont="1" applyFill="1" applyBorder="1" applyAlignment="1">
      <alignment horizontal="right"/>
    </xf>
    <xf numFmtId="0" fontId="1" fillId="4" borderId="2" xfId="0" applyFont="1" applyFill="1" applyBorder="1"/>
    <xf numFmtId="0" fontId="1" fillId="4" borderId="6" xfId="0" applyFont="1" applyFill="1" applyBorder="1"/>
    <xf numFmtId="0" fontId="1" fillId="4" borderId="29" xfId="0" applyFont="1" applyFill="1" applyBorder="1"/>
    <xf numFmtId="9" fontId="3" fillId="4" borderId="9" xfId="2" applyFont="1" applyFill="1" applyBorder="1"/>
    <xf numFmtId="9" fontId="3" fillId="4" borderId="23" xfId="2" applyFont="1" applyFill="1" applyBorder="1"/>
    <xf numFmtId="9" fontId="1" fillId="4" borderId="9" xfId="2" applyFont="1" applyFill="1" applyBorder="1"/>
    <xf numFmtId="9" fontId="1" fillId="4" borderId="23" xfId="2" applyFont="1" applyFill="1" applyBorder="1"/>
    <xf numFmtId="9" fontId="1" fillId="4" borderId="24" xfId="2" applyFont="1" applyFill="1" applyBorder="1"/>
    <xf numFmtId="0" fontId="1" fillId="4" borderId="27" xfId="0" applyFont="1" applyFill="1" applyBorder="1" applyAlignment="1">
      <alignment wrapText="1"/>
    </xf>
    <xf numFmtId="0" fontId="1" fillId="4" borderId="8" xfId="0" applyFont="1" applyFill="1" applyBorder="1"/>
    <xf numFmtId="9" fontId="3" fillId="4" borderId="0" xfId="2" applyFont="1" applyFill="1" applyBorder="1"/>
    <xf numFmtId="9" fontId="3" fillId="4" borderId="8" xfId="2" applyFont="1" applyFill="1" applyBorder="1"/>
    <xf numFmtId="9" fontId="1" fillId="4" borderId="0" xfId="2" applyFont="1" applyFill="1" applyBorder="1"/>
    <xf numFmtId="9" fontId="1" fillId="4" borderId="8" xfId="2" applyFont="1" applyFill="1" applyBorder="1"/>
    <xf numFmtId="9" fontId="1" fillId="4" borderId="38" xfId="2" applyFont="1" applyFill="1" applyBorder="1"/>
    <xf numFmtId="2" fontId="3" fillId="3" borderId="9" xfId="2" applyNumberFormat="1" applyFont="1" applyFill="1" applyBorder="1"/>
    <xf numFmtId="2" fontId="3" fillId="3" borderId="23" xfId="2" applyNumberFormat="1" applyFont="1" applyFill="1" applyBorder="1"/>
    <xf numFmtId="2" fontId="1" fillId="3" borderId="9" xfId="2" applyNumberFormat="1" applyFont="1" applyFill="1" applyBorder="1"/>
    <xf numFmtId="2" fontId="1" fillId="3" borderId="23" xfId="2" applyNumberFormat="1" applyFont="1" applyFill="1" applyBorder="1" applyAlignment="1">
      <alignment horizontal="right"/>
    </xf>
    <xf numFmtId="2" fontId="1" fillId="3" borderId="9" xfId="2" applyNumberFormat="1" applyFont="1" applyFill="1" applyBorder="1" applyAlignment="1">
      <alignment horizontal="right"/>
    </xf>
    <xf numFmtId="2" fontId="1" fillId="3" borderId="23" xfId="2" applyNumberFormat="1" applyFont="1" applyFill="1" applyBorder="1"/>
    <xf numFmtId="2" fontId="1" fillId="3" borderId="24" xfId="2" applyNumberFormat="1" applyFont="1" applyFill="1" applyBorder="1"/>
    <xf numFmtId="0" fontId="1" fillId="3" borderId="27" xfId="0" applyFont="1" applyFill="1" applyBorder="1" applyAlignment="1">
      <alignment wrapText="1"/>
    </xf>
    <xf numFmtId="0" fontId="1" fillId="3" borderId="8" xfId="0" applyFont="1" applyFill="1" applyBorder="1"/>
    <xf numFmtId="9" fontId="3" fillId="3" borderId="0" xfId="2" applyFont="1" applyFill="1" applyBorder="1"/>
    <xf numFmtId="9" fontId="3" fillId="3" borderId="8" xfId="2" applyFont="1" applyFill="1" applyBorder="1"/>
    <xf numFmtId="9" fontId="1" fillId="3" borderId="0" xfId="2" applyFont="1" applyFill="1" applyBorder="1"/>
    <xf numFmtId="9" fontId="1" fillId="3" borderId="8" xfId="2" applyFont="1" applyFill="1" applyBorder="1"/>
    <xf numFmtId="9" fontId="1" fillId="3" borderId="38" xfId="2" applyFont="1" applyFill="1" applyBorder="1"/>
    <xf numFmtId="0" fontId="13" fillId="0" borderId="0" xfId="0" applyFont="1" applyFill="1"/>
    <xf numFmtId="0" fontId="3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4" borderId="18" xfId="0" applyFont="1" applyFill="1" applyBorder="1"/>
    <xf numFmtId="0" fontId="3" fillId="4" borderId="48" xfId="0" applyFont="1" applyFill="1" applyBorder="1"/>
    <xf numFmtId="0" fontId="3" fillId="4" borderId="19" xfId="0" applyFont="1" applyFill="1" applyBorder="1"/>
    <xf numFmtId="0" fontId="2" fillId="2" borderId="51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0" fillId="5" borderId="43" xfId="0" applyFill="1" applyBorder="1"/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0" fillId="5" borderId="44" xfId="0" applyFill="1" applyBorder="1"/>
    <xf numFmtId="0" fontId="1" fillId="6" borderId="34" xfId="0" applyFont="1" applyFill="1" applyBorder="1"/>
    <xf numFmtId="9" fontId="3" fillId="6" borderId="40" xfId="0" applyNumberFormat="1" applyFont="1" applyFill="1" applyBorder="1"/>
    <xf numFmtId="0" fontId="1" fillId="6" borderId="23" xfId="0" applyFont="1" applyFill="1" applyBorder="1"/>
    <xf numFmtId="10" fontId="1" fillId="6" borderId="39" xfId="0" applyNumberFormat="1" applyFont="1" applyFill="1" applyBorder="1"/>
    <xf numFmtId="0" fontId="0" fillId="7" borderId="43" xfId="0" applyFill="1" applyBorder="1"/>
    <xf numFmtId="0" fontId="0" fillId="7" borderId="26" xfId="0" applyFill="1" applyBorder="1"/>
    <xf numFmtId="0" fontId="0" fillId="7" borderId="31" xfId="0" applyFill="1" applyBorder="1"/>
    <xf numFmtId="0" fontId="1" fillId="7" borderId="17" xfId="0" applyFont="1" applyFill="1" applyBorder="1"/>
    <xf numFmtId="0" fontId="3" fillId="7" borderId="4" xfId="0" applyFont="1" applyFill="1" applyBorder="1"/>
    <xf numFmtId="0" fontId="1" fillId="7" borderId="20" xfId="0" applyFont="1" applyFill="1" applyBorder="1"/>
    <xf numFmtId="0" fontId="1" fillId="7" borderId="22" xfId="0" applyFont="1" applyFill="1" applyBorder="1"/>
    <xf numFmtId="0" fontId="3" fillId="7" borderId="40" xfId="0" applyFont="1" applyFill="1" applyBorder="1"/>
    <xf numFmtId="0" fontId="1" fillId="7" borderId="30" xfId="0" applyFont="1" applyFill="1" applyBorder="1"/>
    <xf numFmtId="0" fontId="3" fillId="7" borderId="2" xfId="0" applyFont="1" applyFill="1" applyBorder="1"/>
    <xf numFmtId="0" fontId="1" fillId="7" borderId="52" xfId="0" applyFont="1" applyFill="1" applyBorder="1" applyAlignment="1">
      <alignment wrapText="1"/>
    </xf>
    <xf numFmtId="0" fontId="2" fillId="7" borderId="51" xfId="0" applyFont="1" applyFill="1" applyBorder="1" applyAlignment="1">
      <alignment horizontal="center"/>
    </xf>
    <xf numFmtId="0" fontId="2" fillId="7" borderId="40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41" xfId="0" applyFont="1" applyFill="1" applyBorder="1" applyAlignment="1">
      <alignment horizontal="center"/>
    </xf>
    <xf numFmtId="0" fontId="1" fillId="7" borderId="27" xfId="0" applyFont="1" applyFill="1" applyBorder="1"/>
    <xf numFmtId="0" fontId="1" fillId="7" borderId="19" xfId="0" applyFont="1" applyFill="1" applyBorder="1"/>
    <xf numFmtId="0" fontId="1" fillId="7" borderId="4" xfId="0" applyFont="1" applyFill="1" applyBorder="1"/>
    <xf numFmtId="0" fontId="1" fillId="7" borderId="1" xfId="0" applyFont="1" applyFill="1" applyBorder="1" applyAlignment="1">
      <alignment wrapText="1"/>
    </xf>
    <xf numFmtId="0" fontId="1" fillId="7" borderId="8" xfId="0" applyFont="1" applyFill="1" applyBorder="1"/>
    <xf numFmtId="9" fontId="1" fillId="7" borderId="4" xfId="0" applyNumberFormat="1" applyFont="1" applyFill="1" applyBorder="1"/>
    <xf numFmtId="0" fontId="1" fillId="0" borderId="7" xfId="0" applyFont="1" applyFill="1" applyBorder="1"/>
    <xf numFmtId="0" fontId="1" fillId="8" borderId="7" xfId="0" applyFont="1" applyFill="1" applyBorder="1"/>
    <xf numFmtId="0" fontId="3" fillId="8" borderId="18" xfId="0" applyFont="1" applyFill="1" applyBorder="1"/>
    <xf numFmtId="0" fontId="3" fillId="8" borderId="4" xfId="0" applyFont="1" applyFill="1" applyBorder="1"/>
    <xf numFmtId="0" fontId="3" fillId="8" borderId="5" xfId="0" applyFont="1" applyFill="1" applyBorder="1"/>
    <xf numFmtId="0" fontId="3" fillId="8" borderId="53" xfId="0" applyFont="1" applyFill="1" applyBorder="1"/>
    <xf numFmtId="0" fontId="3" fillId="8" borderId="40" xfId="0" applyFont="1" applyFill="1" applyBorder="1"/>
    <xf numFmtId="0" fontId="3" fillId="8" borderId="2" xfId="0" applyFont="1" applyFill="1" applyBorder="1"/>
    <xf numFmtId="0" fontId="1" fillId="8" borderId="4" xfId="0" applyFont="1" applyFill="1" applyBorder="1"/>
    <xf numFmtId="0" fontId="1" fillId="8" borderId="19" xfId="0" applyFont="1" applyFill="1" applyBorder="1"/>
    <xf numFmtId="9" fontId="1" fillId="8" borderId="7" xfId="0" applyNumberFormat="1" applyFont="1" applyFill="1" applyBorder="1"/>
    <xf numFmtId="9" fontId="1" fillId="8" borderId="4" xfId="0" applyNumberFormat="1" applyFont="1" applyFill="1" applyBorder="1"/>
    <xf numFmtId="2" fontId="1" fillId="6" borderId="3" xfId="0" applyNumberFormat="1" applyFont="1" applyFill="1" applyBorder="1"/>
    <xf numFmtId="2" fontId="1" fillId="6" borderId="4" xfId="0" applyNumberFormat="1" applyFont="1" applyFill="1" applyBorder="1"/>
    <xf numFmtId="2" fontId="1" fillId="6" borderId="5" xfId="0" applyNumberFormat="1" applyFont="1" applyFill="1" applyBorder="1"/>
    <xf numFmtId="2" fontId="1" fillId="6" borderId="16" xfId="0" applyNumberFormat="1" applyFont="1" applyFill="1" applyBorder="1"/>
    <xf numFmtId="0" fontId="1" fillId="6" borderId="2" xfId="0" applyFont="1" applyFill="1" applyBorder="1"/>
    <xf numFmtId="0" fontId="9" fillId="0" borderId="18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2" fillId="7" borderId="15" xfId="0" applyFont="1" applyFill="1" applyBorder="1" applyAlignment="1">
      <alignment vertical="center" wrapText="1"/>
    </xf>
    <xf numFmtId="0" fontId="1" fillId="7" borderId="10" xfId="0" applyFont="1" applyFill="1" applyBorder="1" applyAlignment="1"/>
    <xf numFmtId="0" fontId="1" fillId="7" borderId="11" xfId="0" applyFont="1" applyFill="1" applyBorder="1" applyAlignment="1"/>
    <xf numFmtId="0" fontId="1" fillId="7" borderId="12" xfId="0" applyFont="1" applyFill="1" applyBorder="1" applyAlignment="1"/>
    <xf numFmtId="0" fontId="1" fillId="7" borderId="13" xfId="0" applyFont="1" applyFill="1" applyBorder="1" applyAlignment="1"/>
    <xf numFmtId="0" fontId="1" fillId="7" borderId="14" xfId="0" applyFont="1" applyFill="1" applyBorder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5" fillId="0" borderId="9" xfId="1" applyBorder="1" applyAlignment="1" applyProtection="1">
      <alignment horizontal="left"/>
    </xf>
    <xf numFmtId="0" fontId="2" fillId="4" borderId="30" xfId="0" applyFont="1" applyFill="1" applyBorder="1" applyAlignment="1">
      <alignment horizontal="center" vertical="center" wrapText="1"/>
    </xf>
    <xf numFmtId="0" fontId="2" fillId="4" borderId="36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34" xfId="0" applyFont="1" applyFill="1" applyBorder="1" applyAlignment="1">
      <alignment horizontal="center"/>
    </xf>
    <xf numFmtId="0" fontId="2" fillId="4" borderId="37" xfId="0" applyFont="1" applyFill="1" applyBorder="1" applyAlignment="1">
      <alignment horizontal="center"/>
    </xf>
    <xf numFmtId="0" fontId="9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1" fillId="7" borderId="32" xfId="0" applyFont="1" applyFill="1" applyBorder="1" applyAlignment="1">
      <alignment vertical="center" wrapText="1"/>
    </xf>
    <xf numFmtId="0" fontId="1" fillId="7" borderId="34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textRotation="90"/>
    </xf>
    <xf numFmtId="0" fontId="1" fillId="0" borderId="30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14" fillId="7" borderId="42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12" xfId="0" applyFont="1" applyFill="1" applyBorder="1"/>
    <xf numFmtId="0" fontId="2" fillId="3" borderId="32" xfId="0" applyFont="1" applyFill="1" applyBorder="1"/>
    <xf numFmtId="0" fontId="2" fillId="3" borderId="34" xfId="0" applyFont="1" applyFill="1" applyBorder="1"/>
    <xf numFmtId="0" fontId="2" fillId="3" borderId="37" xfId="0" applyFont="1" applyFill="1" applyBorder="1"/>
    <xf numFmtId="0" fontId="2" fillId="3" borderId="3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2" fillId="3" borderId="30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0" fontId="2" fillId="2" borderId="49" xfId="0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11" fillId="5" borderId="42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0" borderId="15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2" borderId="7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1" fillId="3" borderId="15" xfId="0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0" fontId="2" fillId="7" borderId="18" xfId="0" applyFont="1" applyFill="1" applyBorder="1" applyAlignment="1">
      <alignment horizontal="center"/>
    </xf>
    <xf numFmtId="0" fontId="2" fillId="7" borderId="50" xfId="0" applyFont="1" applyFill="1" applyBorder="1" applyAlignment="1">
      <alignment horizontal="center"/>
    </xf>
    <xf numFmtId="0" fontId="2" fillId="7" borderId="48" xfId="0" applyFont="1" applyFill="1" applyBorder="1" applyAlignment="1">
      <alignment horizontal="center"/>
    </xf>
    <xf numFmtId="0" fontId="2" fillId="7" borderId="30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2" fillId="7" borderId="32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2" fillId="7" borderId="49" xfId="0" applyFont="1" applyFill="1" applyBorder="1" applyAlignment="1">
      <alignment horizontal="center"/>
    </xf>
    <xf numFmtId="0" fontId="2" fillId="7" borderId="45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C0C0C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smythe@calt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3"/>
  <sheetViews>
    <sheetView tabSelected="1" workbookViewId="0">
      <selection activeCell="D3" sqref="D3:F3"/>
    </sheetView>
  </sheetViews>
  <sheetFormatPr defaultRowHeight="12.75"/>
  <cols>
    <col min="2" max="2" width="45.140625" customWidth="1"/>
    <col min="3" max="3" width="37" bestFit="1" customWidth="1"/>
    <col min="13" max="13" width="7.7109375" customWidth="1"/>
    <col min="14" max="14" width="7.140625" customWidth="1"/>
    <col min="15" max="15" width="8.140625" customWidth="1"/>
  </cols>
  <sheetData>
    <row r="1" spans="1:15" ht="21.75" customHeight="1">
      <c r="A1" s="274" t="s">
        <v>44</v>
      </c>
      <c r="B1" s="274"/>
      <c r="D1" s="275" t="s">
        <v>62</v>
      </c>
      <c r="E1" s="276"/>
      <c r="F1" s="276"/>
      <c r="G1" s="279" t="s">
        <v>58</v>
      </c>
      <c r="H1" s="280"/>
      <c r="I1" s="281"/>
      <c r="J1" s="285" t="s">
        <v>59</v>
      </c>
      <c r="K1" s="276"/>
      <c r="L1" s="276"/>
      <c r="M1" s="279" t="s">
        <v>60</v>
      </c>
      <c r="N1" s="280"/>
      <c r="O1" s="281"/>
    </row>
    <row r="2" spans="1:15">
      <c r="D2" s="277"/>
      <c r="E2" s="278"/>
      <c r="F2" s="278"/>
      <c r="G2" s="282"/>
      <c r="H2" s="283"/>
      <c r="I2" s="284"/>
      <c r="J2" s="278"/>
      <c r="K2" s="278"/>
      <c r="L2" s="278"/>
      <c r="M2" s="282"/>
      <c r="N2" s="283"/>
      <c r="O2" s="284"/>
    </row>
    <row r="3" spans="1:15" ht="14.25">
      <c r="B3" s="143" t="s">
        <v>57</v>
      </c>
      <c r="D3" s="249" t="s">
        <v>0</v>
      </c>
      <c r="E3" s="250"/>
      <c r="F3" s="251"/>
      <c r="G3" s="271" t="s">
        <v>1</v>
      </c>
      <c r="H3" s="272"/>
      <c r="I3" s="273"/>
      <c r="J3" s="249" t="s">
        <v>2</v>
      </c>
      <c r="K3" s="250"/>
      <c r="L3" s="251"/>
      <c r="M3" s="271" t="s">
        <v>3</v>
      </c>
      <c r="N3" s="272"/>
      <c r="O3" s="273"/>
    </row>
    <row r="4" spans="1:15" ht="13.5" thickBot="1">
      <c r="D4" s="4" t="s">
        <v>4</v>
      </c>
      <c r="E4" s="4" t="s">
        <v>5</v>
      </c>
      <c r="F4" s="5" t="s">
        <v>6</v>
      </c>
      <c r="G4" s="6" t="s">
        <v>7</v>
      </c>
      <c r="H4" s="7" t="s">
        <v>8</v>
      </c>
      <c r="I4" s="6" t="s">
        <v>9</v>
      </c>
      <c r="J4" s="5" t="s">
        <v>10</v>
      </c>
      <c r="K4" s="4" t="s">
        <v>11</v>
      </c>
      <c r="L4" s="5" t="s">
        <v>12</v>
      </c>
      <c r="M4" s="6" t="s">
        <v>13</v>
      </c>
      <c r="N4" s="7" t="s">
        <v>14</v>
      </c>
      <c r="O4" s="6" t="s">
        <v>15</v>
      </c>
    </row>
    <row r="5" spans="1:15" ht="17.25" customHeight="1" thickBot="1">
      <c r="A5" s="269" t="s">
        <v>45</v>
      </c>
      <c r="B5" s="270"/>
      <c r="C5" s="270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9"/>
    </row>
    <row r="6" spans="1:15" s="1" customFormat="1" ht="15" customHeight="1">
      <c r="A6" s="252" t="s">
        <v>52</v>
      </c>
      <c r="B6" s="253"/>
      <c r="C6" s="61" t="s">
        <v>22</v>
      </c>
      <c r="D6" s="62">
        <v>20</v>
      </c>
      <c r="E6" s="63">
        <v>20</v>
      </c>
      <c r="F6" s="64">
        <v>23</v>
      </c>
      <c r="G6" s="61"/>
      <c r="H6" s="64"/>
      <c r="I6" s="61"/>
      <c r="J6" s="64"/>
      <c r="K6" s="61"/>
      <c r="L6" s="64"/>
      <c r="M6" s="61"/>
      <c r="N6" s="64"/>
      <c r="O6" s="65"/>
    </row>
    <row r="7" spans="1:15" s="1" customFormat="1" ht="15" customHeight="1">
      <c r="A7" s="254"/>
      <c r="B7" s="253"/>
      <c r="C7" s="66" t="s">
        <v>23</v>
      </c>
      <c r="D7" s="67">
        <v>26</v>
      </c>
      <c r="E7" s="68">
        <v>27</v>
      </c>
      <c r="F7" s="69">
        <v>31</v>
      </c>
      <c r="G7" s="66"/>
      <c r="H7" s="69"/>
      <c r="I7" s="66"/>
      <c r="J7" s="69"/>
      <c r="K7" s="66"/>
      <c r="L7" s="69"/>
      <c r="M7" s="66"/>
      <c r="N7" s="69"/>
      <c r="O7" s="70"/>
    </row>
    <row r="8" spans="1:15" s="1" customFormat="1" ht="15" customHeight="1" thickBot="1">
      <c r="A8" s="255"/>
      <c r="B8" s="256"/>
      <c r="C8" s="71" t="s">
        <v>24</v>
      </c>
      <c r="D8" s="72">
        <v>1.37</v>
      </c>
      <c r="E8" s="73">
        <v>1.17</v>
      </c>
      <c r="F8" s="74">
        <v>1.53</v>
      </c>
      <c r="G8" s="71"/>
      <c r="H8" s="75"/>
      <c r="I8" s="76"/>
      <c r="J8" s="74"/>
      <c r="K8" s="71"/>
      <c r="L8" s="74"/>
      <c r="M8" s="71"/>
      <c r="N8" s="74"/>
      <c r="O8" s="77"/>
    </row>
    <row r="9" spans="1:15" s="1" customFormat="1" ht="15" customHeight="1">
      <c r="A9" s="240" t="s">
        <v>53</v>
      </c>
      <c r="B9" s="257"/>
      <c r="C9" s="78" t="s">
        <v>34</v>
      </c>
      <c r="D9" s="79">
        <v>30</v>
      </c>
      <c r="E9" s="80">
        <v>30</v>
      </c>
      <c r="F9" s="81">
        <v>38</v>
      </c>
      <c r="G9" s="78"/>
      <c r="H9" s="81"/>
      <c r="I9" s="78"/>
      <c r="J9" s="81"/>
      <c r="K9" s="78"/>
      <c r="L9" s="81"/>
      <c r="M9" s="78"/>
      <c r="N9" s="81"/>
      <c r="O9" s="82"/>
    </row>
    <row r="10" spans="1:15" s="1" customFormat="1" ht="15" customHeight="1">
      <c r="A10" s="252"/>
      <c r="B10" s="258"/>
      <c r="C10" s="83" t="s">
        <v>25</v>
      </c>
      <c r="D10" s="67">
        <v>30</v>
      </c>
      <c r="E10" s="68">
        <v>30</v>
      </c>
      <c r="F10" s="69">
        <v>38</v>
      </c>
      <c r="G10" s="66"/>
      <c r="H10" s="69"/>
      <c r="I10" s="66"/>
      <c r="J10" s="69"/>
      <c r="K10" s="66"/>
      <c r="L10" s="69"/>
      <c r="M10" s="66"/>
      <c r="N10" s="69"/>
      <c r="O10" s="70"/>
    </row>
    <row r="11" spans="1:15" s="1" customFormat="1" ht="15" customHeight="1">
      <c r="A11" s="252"/>
      <c r="B11" s="258"/>
      <c r="C11" s="83" t="s">
        <v>26</v>
      </c>
      <c r="D11" s="84">
        <v>0</v>
      </c>
      <c r="E11" s="85">
        <v>0</v>
      </c>
      <c r="F11" s="64">
        <v>0</v>
      </c>
      <c r="G11" s="61"/>
      <c r="H11" s="64"/>
      <c r="I11" s="61"/>
      <c r="J11" s="64"/>
      <c r="K11" s="61"/>
      <c r="L11" s="64"/>
      <c r="M11" s="61"/>
      <c r="N11" s="64"/>
      <c r="O11" s="65"/>
    </row>
    <row r="12" spans="1:15" s="1" customFormat="1" ht="15" customHeight="1" thickBot="1">
      <c r="A12" s="259"/>
      <c r="B12" s="260"/>
      <c r="C12" s="71" t="s">
        <v>16</v>
      </c>
      <c r="D12" s="86">
        <v>1</v>
      </c>
      <c r="E12" s="87">
        <v>1</v>
      </c>
      <c r="F12" s="88">
        <v>1</v>
      </c>
      <c r="G12" s="89"/>
      <c r="H12" s="88"/>
      <c r="I12" s="89"/>
      <c r="J12" s="88"/>
      <c r="K12" s="89"/>
      <c r="L12" s="88"/>
      <c r="M12" s="89"/>
      <c r="N12" s="88"/>
      <c r="O12" s="90"/>
    </row>
    <row r="13" spans="1:15" s="1" customFormat="1" ht="17.25" customHeight="1">
      <c r="A13" s="261" t="s">
        <v>17</v>
      </c>
      <c r="B13" s="262"/>
      <c r="C13" s="30"/>
      <c r="D13" s="10"/>
      <c r="E13" s="11"/>
      <c r="F13" s="28"/>
      <c r="G13" s="30"/>
      <c r="H13" s="31"/>
      <c r="I13" s="30"/>
      <c r="J13" s="28"/>
      <c r="K13" s="29"/>
      <c r="L13" s="28"/>
      <c r="M13" s="30"/>
      <c r="N13" s="31"/>
      <c r="O13" s="30"/>
    </row>
    <row r="14" spans="1:15" s="1" customFormat="1">
      <c r="A14" s="233" t="s">
        <v>18</v>
      </c>
      <c r="B14" s="230" t="s">
        <v>35</v>
      </c>
      <c r="C14" s="38" t="s">
        <v>36</v>
      </c>
      <c r="D14" s="12"/>
      <c r="E14" s="13"/>
      <c r="F14" s="39"/>
      <c r="G14" s="38"/>
      <c r="H14" s="41"/>
      <c r="I14" s="38"/>
      <c r="J14" s="39"/>
      <c r="K14" s="40"/>
      <c r="L14" s="39"/>
      <c r="M14" s="38"/>
      <c r="N14" s="41"/>
      <c r="O14" s="38"/>
    </row>
    <row r="15" spans="1:15" s="1" customFormat="1">
      <c r="A15" s="224"/>
      <c r="B15" s="231"/>
      <c r="C15" s="30" t="s">
        <v>37</v>
      </c>
      <c r="D15" s="9"/>
      <c r="E15" s="8"/>
      <c r="F15" s="28"/>
      <c r="G15" s="30"/>
      <c r="H15" s="31"/>
      <c r="I15" s="30"/>
      <c r="J15" s="28"/>
      <c r="K15" s="29"/>
      <c r="L15" s="28"/>
      <c r="M15" s="30"/>
      <c r="N15" s="31"/>
      <c r="O15" s="30"/>
    </row>
    <row r="16" spans="1:15" s="1" customFormat="1" ht="13.5" thickBot="1">
      <c r="A16" s="224"/>
      <c r="B16" s="231"/>
      <c r="C16" s="42" t="s">
        <v>31</v>
      </c>
      <c r="D16" s="17"/>
      <c r="E16" s="18"/>
      <c r="F16" s="43"/>
      <c r="G16" s="42"/>
      <c r="H16" s="45"/>
      <c r="I16" s="42"/>
      <c r="J16" s="43"/>
      <c r="K16" s="44"/>
      <c r="L16" s="43"/>
      <c r="M16" s="42"/>
      <c r="N16" s="45"/>
      <c r="O16" s="42"/>
    </row>
    <row r="17" spans="1:15" s="1" customFormat="1" ht="15" customHeight="1">
      <c r="A17" s="223"/>
      <c r="B17" s="263" t="s">
        <v>27</v>
      </c>
      <c r="C17" s="78" t="s">
        <v>36</v>
      </c>
      <c r="D17" s="79">
        <v>2634</v>
      </c>
      <c r="E17" s="80">
        <v>2630</v>
      </c>
      <c r="F17" s="81">
        <v>2681</v>
      </c>
      <c r="G17" s="78"/>
      <c r="H17" s="81"/>
      <c r="I17" s="78"/>
      <c r="J17" s="81"/>
      <c r="K17" s="78"/>
      <c r="L17" s="81"/>
      <c r="M17" s="78"/>
      <c r="N17" s="81"/>
      <c r="O17" s="82"/>
    </row>
    <row r="18" spans="1:15" s="1" customFormat="1" ht="15" customHeight="1">
      <c r="A18" s="223"/>
      <c r="B18" s="264"/>
      <c r="C18" s="66" t="s">
        <v>37</v>
      </c>
      <c r="D18" s="67">
        <v>11</v>
      </c>
      <c r="E18" s="68">
        <v>5</v>
      </c>
      <c r="F18" s="69">
        <v>6</v>
      </c>
      <c r="G18" s="66"/>
      <c r="H18" s="69"/>
      <c r="I18" s="66"/>
      <c r="J18" s="69"/>
      <c r="K18" s="66"/>
      <c r="L18" s="69"/>
      <c r="M18" s="66"/>
      <c r="N18" s="69"/>
      <c r="O18" s="70"/>
    </row>
    <row r="19" spans="1:15" s="1" customFormat="1" ht="15" customHeight="1" thickBot="1">
      <c r="A19" s="223"/>
      <c r="B19" s="265"/>
      <c r="C19" s="71" t="s">
        <v>31</v>
      </c>
      <c r="D19" s="129">
        <v>0.42</v>
      </c>
      <c r="E19" s="130">
        <v>0.19</v>
      </c>
      <c r="F19" s="131">
        <v>0.22</v>
      </c>
      <c r="G19" s="132"/>
      <c r="H19" s="133"/>
      <c r="I19" s="132"/>
      <c r="J19" s="131"/>
      <c r="K19" s="134"/>
      <c r="L19" s="131"/>
      <c r="M19" s="134"/>
      <c r="N19" s="131"/>
      <c r="O19" s="135"/>
    </row>
    <row r="20" spans="1:15" s="1" customFormat="1" ht="12.75" customHeight="1">
      <c r="A20" s="224"/>
      <c r="B20" s="231" t="s">
        <v>38</v>
      </c>
      <c r="C20" s="42" t="s">
        <v>36</v>
      </c>
      <c r="D20" s="17"/>
      <c r="E20" s="18"/>
      <c r="F20" s="43"/>
      <c r="G20" s="42"/>
      <c r="H20" s="45"/>
      <c r="I20" s="42"/>
      <c r="J20" s="43"/>
      <c r="K20" s="44"/>
      <c r="L20" s="43"/>
      <c r="M20" s="42"/>
      <c r="N20" s="45"/>
      <c r="O20" s="42"/>
    </row>
    <row r="21" spans="1:15" s="1" customFormat="1">
      <c r="A21" s="224"/>
      <c r="B21" s="231"/>
      <c r="C21" s="30" t="s">
        <v>37</v>
      </c>
      <c r="D21" s="9"/>
      <c r="E21" s="8"/>
      <c r="F21" s="28"/>
      <c r="G21" s="30"/>
      <c r="H21" s="31"/>
      <c r="I21" s="30"/>
      <c r="J21" s="28"/>
      <c r="K21" s="29"/>
      <c r="L21" s="28"/>
      <c r="M21" s="30"/>
      <c r="N21" s="31"/>
      <c r="O21" s="30"/>
    </row>
    <row r="22" spans="1:15" s="1" customFormat="1" ht="13.5" thickBot="1">
      <c r="A22" s="224"/>
      <c r="B22" s="231"/>
      <c r="C22" s="42" t="s">
        <v>31</v>
      </c>
      <c r="D22" s="17"/>
      <c r="E22" s="18"/>
      <c r="F22" s="43"/>
      <c r="G22" s="42"/>
      <c r="H22" s="45"/>
      <c r="I22" s="42"/>
      <c r="J22" s="43"/>
      <c r="K22" s="44"/>
      <c r="L22" s="43"/>
      <c r="M22" s="42"/>
      <c r="N22" s="45"/>
      <c r="O22" s="42"/>
    </row>
    <row r="23" spans="1:15" s="1" customFormat="1" ht="15" customHeight="1">
      <c r="A23" s="240" t="s">
        <v>39</v>
      </c>
      <c r="B23" s="241"/>
      <c r="C23" s="136" t="s">
        <v>40</v>
      </c>
      <c r="D23" s="79">
        <v>11</v>
      </c>
      <c r="E23" s="80">
        <v>5</v>
      </c>
      <c r="F23" s="81">
        <v>6</v>
      </c>
      <c r="G23" s="78"/>
      <c r="H23" s="81"/>
      <c r="I23" s="78"/>
      <c r="J23" s="81"/>
      <c r="K23" s="78"/>
      <c r="L23" s="81"/>
      <c r="M23" s="78"/>
      <c r="N23" s="81"/>
      <c r="O23" s="82"/>
    </row>
    <row r="24" spans="1:15" s="1" customFormat="1" ht="15.75" customHeight="1">
      <c r="A24" s="242"/>
      <c r="B24" s="243"/>
      <c r="C24" s="66" t="s">
        <v>41</v>
      </c>
      <c r="D24" s="67">
        <v>11</v>
      </c>
      <c r="E24" s="68">
        <v>5</v>
      </c>
      <c r="F24" s="69">
        <v>6</v>
      </c>
      <c r="G24" s="66"/>
      <c r="H24" s="69"/>
      <c r="I24" s="66"/>
      <c r="J24" s="69"/>
      <c r="K24" s="66"/>
      <c r="L24" s="69"/>
      <c r="M24" s="66"/>
      <c r="N24" s="69"/>
      <c r="O24" s="70"/>
    </row>
    <row r="25" spans="1:15" s="1" customFormat="1" ht="15.75" customHeight="1">
      <c r="A25" s="242"/>
      <c r="B25" s="243"/>
      <c r="C25" s="137" t="s">
        <v>42</v>
      </c>
      <c r="D25" s="138">
        <v>1</v>
      </c>
      <c r="E25" s="139">
        <v>1</v>
      </c>
      <c r="F25" s="140">
        <v>1</v>
      </c>
      <c r="G25" s="141"/>
      <c r="H25" s="140"/>
      <c r="I25" s="141"/>
      <c r="J25" s="140"/>
      <c r="K25" s="141"/>
      <c r="L25" s="140"/>
      <c r="M25" s="141"/>
      <c r="N25" s="140"/>
      <c r="O25" s="142"/>
    </row>
    <row r="26" spans="1:15" s="1" customFormat="1" ht="15.75" customHeight="1">
      <c r="A26" s="242"/>
      <c r="B26" s="243"/>
      <c r="C26" s="66" t="s">
        <v>32</v>
      </c>
      <c r="D26" s="67">
        <v>13.25</v>
      </c>
      <c r="E26" s="68">
        <v>11.25</v>
      </c>
      <c r="F26" s="69">
        <v>10.75</v>
      </c>
      <c r="G26" s="66"/>
      <c r="H26" s="69"/>
      <c r="I26" s="66"/>
      <c r="J26" s="69"/>
      <c r="K26" s="66"/>
      <c r="L26" s="69"/>
      <c r="M26" s="66"/>
      <c r="N26" s="69"/>
      <c r="O26" s="70"/>
    </row>
    <row r="27" spans="1:15" s="1" customFormat="1" ht="15.75" customHeight="1" thickBot="1">
      <c r="A27" s="244"/>
      <c r="B27" s="245"/>
      <c r="C27" s="71" t="s">
        <v>33</v>
      </c>
      <c r="D27" s="72">
        <v>1.2</v>
      </c>
      <c r="E27" s="73">
        <v>2.25</v>
      </c>
      <c r="F27" s="74">
        <v>1.8</v>
      </c>
      <c r="G27" s="71"/>
      <c r="H27" s="74"/>
      <c r="I27" s="71"/>
      <c r="J27" s="74"/>
      <c r="K27" s="71"/>
      <c r="L27" s="74"/>
      <c r="M27" s="71"/>
      <c r="N27" s="74"/>
      <c r="O27" s="77"/>
    </row>
    <row r="28" spans="1:15" s="145" customFormat="1" ht="15.75" customHeight="1" thickBot="1">
      <c r="A28" s="146"/>
      <c r="B28" s="146"/>
      <c r="C28" s="23"/>
      <c r="D28" s="144"/>
      <c r="E28" s="144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5" s="145" customFormat="1" ht="15.75" customHeight="1">
      <c r="A29" s="146"/>
      <c r="B29" s="146"/>
      <c r="C29" s="23"/>
      <c r="D29" s="266" t="s">
        <v>0</v>
      </c>
      <c r="E29" s="267"/>
      <c r="F29" s="268"/>
      <c r="G29" s="286" t="s">
        <v>1</v>
      </c>
      <c r="H29" s="287"/>
      <c r="I29" s="288"/>
      <c r="J29" s="289" t="s">
        <v>2</v>
      </c>
      <c r="K29" s="267"/>
      <c r="L29" s="268"/>
      <c r="M29" s="286" t="s">
        <v>3</v>
      </c>
      <c r="N29" s="287"/>
      <c r="O29" s="290"/>
    </row>
    <row r="30" spans="1:15" s="145" customFormat="1" ht="15.75" customHeight="1" thickBot="1">
      <c r="A30" s="146"/>
      <c r="B30" s="146"/>
      <c r="C30" s="23"/>
      <c r="D30" s="151" t="s">
        <v>4</v>
      </c>
      <c r="E30" s="152" t="s">
        <v>5</v>
      </c>
      <c r="F30" s="153" t="s">
        <v>6</v>
      </c>
      <c r="G30" s="154" t="s">
        <v>7</v>
      </c>
      <c r="H30" s="155" t="s">
        <v>8</v>
      </c>
      <c r="I30" s="154" t="s">
        <v>9</v>
      </c>
      <c r="J30" s="153" t="s">
        <v>10</v>
      </c>
      <c r="K30" s="152" t="s">
        <v>11</v>
      </c>
      <c r="L30" s="153" t="s">
        <v>12</v>
      </c>
      <c r="M30" s="154" t="s">
        <v>13</v>
      </c>
      <c r="N30" s="155" t="s">
        <v>14</v>
      </c>
      <c r="O30" s="156" t="s">
        <v>15</v>
      </c>
    </row>
    <row r="31" spans="1:15" ht="18" customHeight="1" thickBot="1">
      <c r="A31" s="269" t="s">
        <v>48</v>
      </c>
      <c r="B31" s="270"/>
      <c r="C31" s="270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60"/>
    </row>
    <row r="32" spans="1:15" s="1" customFormat="1" ht="15" customHeight="1">
      <c r="A32" s="215" t="s">
        <v>52</v>
      </c>
      <c r="B32" s="246"/>
      <c r="C32" s="91" t="s">
        <v>22</v>
      </c>
      <c r="D32" s="148">
        <f t="shared" ref="D32:O32" si="0">D6</f>
        <v>20</v>
      </c>
      <c r="E32" s="150">
        <f t="shared" si="0"/>
        <v>20</v>
      </c>
      <c r="F32" s="150">
        <f t="shared" si="0"/>
        <v>23</v>
      </c>
      <c r="G32" s="150">
        <f t="shared" si="0"/>
        <v>0</v>
      </c>
      <c r="H32" s="150">
        <f t="shared" si="0"/>
        <v>0</v>
      </c>
      <c r="I32" s="150">
        <f t="shared" si="0"/>
        <v>0</v>
      </c>
      <c r="J32" s="150">
        <f t="shared" si="0"/>
        <v>0</v>
      </c>
      <c r="K32" s="150">
        <f t="shared" si="0"/>
        <v>0</v>
      </c>
      <c r="L32" s="150">
        <f t="shared" si="0"/>
        <v>0</v>
      </c>
      <c r="M32" s="150">
        <f t="shared" si="0"/>
        <v>0</v>
      </c>
      <c r="N32" s="150">
        <f t="shared" si="0"/>
        <v>0</v>
      </c>
      <c r="O32" s="149">
        <f t="shared" si="0"/>
        <v>0</v>
      </c>
    </row>
    <row r="33" spans="1:15" s="1" customFormat="1" ht="15" customHeight="1">
      <c r="A33" s="217"/>
      <c r="B33" s="247"/>
      <c r="C33" s="92" t="s">
        <v>23</v>
      </c>
      <c r="D33" s="93">
        <v>1</v>
      </c>
      <c r="E33" s="94">
        <v>5</v>
      </c>
      <c r="F33" s="95">
        <v>7</v>
      </c>
      <c r="G33" s="96"/>
      <c r="H33" s="95"/>
      <c r="I33" s="96"/>
      <c r="J33" s="95"/>
      <c r="K33" s="96"/>
      <c r="L33" s="95"/>
      <c r="M33" s="96"/>
      <c r="N33" s="95"/>
      <c r="O33" s="97"/>
    </row>
    <row r="34" spans="1:15" s="1" customFormat="1" ht="15" customHeight="1" thickBot="1">
      <c r="A34" s="219"/>
      <c r="B34" s="248"/>
      <c r="C34" s="98" t="s">
        <v>24</v>
      </c>
      <c r="D34" s="99">
        <v>0.1</v>
      </c>
      <c r="E34" s="100">
        <v>1.43</v>
      </c>
      <c r="F34" s="101">
        <v>0.83</v>
      </c>
      <c r="G34" s="102"/>
      <c r="H34" s="101"/>
      <c r="I34" s="102"/>
      <c r="J34" s="101"/>
      <c r="K34" s="102"/>
      <c r="L34" s="101"/>
      <c r="M34" s="102"/>
      <c r="N34" s="101"/>
      <c r="O34" s="103"/>
    </row>
    <row r="35" spans="1:15" s="1" customFormat="1" ht="15" customHeight="1">
      <c r="A35" s="215" t="s">
        <v>53</v>
      </c>
      <c r="B35" s="246"/>
      <c r="C35" s="104" t="s">
        <v>34</v>
      </c>
      <c r="D35" s="105">
        <v>1</v>
      </c>
      <c r="E35" s="106">
        <v>5</v>
      </c>
      <c r="F35" s="107">
        <v>8</v>
      </c>
      <c r="G35" s="108"/>
      <c r="H35" s="107"/>
      <c r="I35" s="108"/>
      <c r="J35" s="107"/>
      <c r="K35" s="108"/>
      <c r="L35" s="107"/>
      <c r="M35" s="108"/>
      <c r="N35" s="107"/>
      <c r="O35" s="109"/>
    </row>
    <row r="36" spans="1:15" s="1" customFormat="1" ht="15" customHeight="1">
      <c r="A36" s="217"/>
      <c r="B36" s="247"/>
      <c r="C36" s="110" t="s">
        <v>25</v>
      </c>
      <c r="D36" s="93">
        <v>1</v>
      </c>
      <c r="E36" s="94">
        <v>5</v>
      </c>
      <c r="F36" s="95">
        <v>8</v>
      </c>
      <c r="G36" s="96"/>
      <c r="H36" s="95"/>
      <c r="I36" s="96"/>
      <c r="J36" s="95"/>
      <c r="K36" s="96"/>
      <c r="L36" s="95"/>
      <c r="M36" s="96"/>
      <c r="N36" s="95"/>
      <c r="O36" s="97"/>
    </row>
    <row r="37" spans="1:15" s="1" customFormat="1" ht="15" customHeight="1">
      <c r="A37" s="217"/>
      <c r="B37" s="247"/>
      <c r="C37" s="110" t="s">
        <v>26</v>
      </c>
      <c r="D37" s="111">
        <v>0</v>
      </c>
      <c r="E37" s="112">
        <v>0</v>
      </c>
      <c r="F37" s="113">
        <v>0</v>
      </c>
      <c r="G37" s="114"/>
      <c r="H37" s="115"/>
      <c r="I37" s="114"/>
      <c r="J37" s="115"/>
      <c r="K37" s="114"/>
      <c r="L37" s="115"/>
      <c r="M37" s="114"/>
      <c r="N37" s="115"/>
      <c r="O37" s="116"/>
    </row>
    <row r="38" spans="1:15" s="1" customFormat="1" ht="15" customHeight="1" thickBot="1">
      <c r="A38" s="219"/>
      <c r="B38" s="248"/>
      <c r="C38" s="98" t="s">
        <v>16</v>
      </c>
      <c r="D38" s="117">
        <v>1</v>
      </c>
      <c r="E38" s="118">
        <v>1</v>
      </c>
      <c r="F38" s="119">
        <v>1</v>
      </c>
      <c r="G38" s="120"/>
      <c r="H38" s="119"/>
      <c r="I38" s="120"/>
      <c r="J38" s="119"/>
      <c r="K38" s="120"/>
      <c r="L38" s="119"/>
      <c r="M38" s="120"/>
      <c r="N38" s="119"/>
      <c r="O38" s="121"/>
    </row>
    <row r="39" spans="1:15" s="1" customFormat="1" ht="14.25">
      <c r="A39" s="203" t="s">
        <v>17</v>
      </c>
      <c r="B39" s="204"/>
      <c r="C39" s="38"/>
      <c r="D39" s="10"/>
      <c r="E39" s="11"/>
      <c r="F39" s="39"/>
      <c r="G39" s="38"/>
      <c r="H39" s="41"/>
      <c r="I39" s="38"/>
      <c r="J39" s="39"/>
      <c r="K39" s="40"/>
      <c r="L39" s="39"/>
      <c r="M39" s="38"/>
      <c r="N39" s="41"/>
      <c r="O39" s="38"/>
    </row>
    <row r="40" spans="1:15" s="1" customFormat="1">
      <c r="A40" s="233" t="s">
        <v>18</v>
      </c>
      <c r="B40" s="230" t="s">
        <v>35</v>
      </c>
      <c r="C40" s="38" t="s">
        <v>36</v>
      </c>
      <c r="D40" s="12"/>
      <c r="E40" s="13"/>
      <c r="F40" s="39"/>
      <c r="G40" s="38"/>
      <c r="H40" s="41"/>
      <c r="I40" s="38"/>
      <c r="J40" s="39"/>
      <c r="K40" s="40"/>
      <c r="L40" s="39"/>
      <c r="M40" s="38"/>
      <c r="N40" s="41"/>
      <c r="O40" s="38"/>
    </row>
    <row r="41" spans="1:15" s="1" customFormat="1">
      <c r="A41" s="224"/>
      <c r="B41" s="231"/>
      <c r="C41" s="30" t="s">
        <v>37</v>
      </c>
      <c r="D41" s="9"/>
      <c r="E41" s="8"/>
      <c r="F41" s="28"/>
      <c r="G41" s="30"/>
      <c r="H41" s="31"/>
      <c r="I41" s="30"/>
      <c r="J41" s="28"/>
      <c r="K41" s="29"/>
      <c r="L41" s="28"/>
      <c r="M41" s="30"/>
      <c r="N41" s="31"/>
      <c r="O41" s="30"/>
    </row>
    <row r="42" spans="1:15" s="1" customFormat="1" ht="13.5" thickBot="1">
      <c r="A42" s="224"/>
      <c r="B42" s="231"/>
      <c r="C42" s="42" t="s">
        <v>31</v>
      </c>
      <c r="D42" s="17"/>
      <c r="E42" s="18"/>
      <c r="F42" s="43"/>
      <c r="G42" s="42"/>
      <c r="H42" s="45"/>
      <c r="I42" s="42"/>
      <c r="J42" s="43"/>
      <c r="K42" s="44"/>
      <c r="L42" s="43"/>
      <c r="M42" s="42"/>
      <c r="N42" s="45"/>
      <c r="O42" s="42"/>
    </row>
    <row r="43" spans="1:15" s="1" customFormat="1" ht="12.75" customHeight="1">
      <c r="A43" s="223"/>
      <c r="B43" s="234" t="s">
        <v>27</v>
      </c>
      <c r="C43" s="59" t="s">
        <v>36</v>
      </c>
      <c r="D43" s="19"/>
      <c r="E43" s="20"/>
      <c r="F43" s="33"/>
      <c r="G43" s="35"/>
      <c r="H43" s="36"/>
      <c r="I43" s="35"/>
      <c r="J43" s="33"/>
      <c r="K43" s="34"/>
      <c r="L43" s="33"/>
      <c r="M43" s="35"/>
      <c r="N43" s="36"/>
      <c r="O43" s="37"/>
    </row>
    <row r="44" spans="1:15" s="1" customFormat="1">
      <c r="A44" s="223"/>
      <c r="B44" s="235"/>
      <c r="C44" s="53" t="s">
        <v>37</v>
      </c>
      <c r="D44" s="9"/>
      <c r="E44" s="8"/>
      <c r="F44" s="28"/>
      <c r="G44" s="30"/>
      <c r="H44" s="31"/>
      <c r="I44" s="30"/>
      <c r="J44" s="28"/>
      <c r="K44" s="29"/>
      <c r="L44" s="28"/>
      <c r="M44" s="30"/>
      <c r="N44" s="31"/>
      <c r="O44" s="32"/>
    </row>
    <row r="45" spans="1:15" s="1" customFormat="1" ht="13.5" thickBot="1">
      <c r="A45" s="223"/>
      <c r="B45" s="236"/>
      <c r="C45" s="60" t="s">
        <v>31</v>
      </c>
      <c r="D45" s="21"/>
      <c r="E45" s="22"/>
      <c r="F45" s="46"/>
      <c r="G45" s="48"/>
      <c r="H45" s="49"/>
      <c r="I45" s="48"/>
      <c r="J45" s="46"/>
      <c r="K45" s="47"/>
      <c r="L45" s="46"/>
      <c r="M45" s="48"/>
      <c r="N45" s="49"/>
      <c r="O45" s="50"/>
    </row>
    <row r="46" spans="1:15" s="1" customFormat="1" ht="15" customHeight="1">
      <c r="A46" s="224"/>
      <c r="B46" s="237" t="s">
        <v>54</v>
      </c>
      <c r="C46" s="104" t="s">
        <v>36</v>
      </c>
      <c r="D46" s="105">
        <v>909</v>
      </c>
      <c r="E46" s="106">
        <v>905</v>
      </c>
      <c r="F46" s="107">
        <v>905</v>
      </c>
      <c r="G46" s="108"/>
      <c r="H46" s="107"/>
      <c r="I46" s="108"/>
      <c r="J46" s="107"/>
      <c r="K46" s="108"/>
      <c r="L46" s="107"/>
      <c r="M46" s="108"/>
      <c r="N46" s="107"/>
      <c r="O46" s="109"/>
    </row>
    <row r="47" spans="1:15" s="1" customFormat="1" ht="15" customHeight="1">
      <c r="A47" s="224"/>
      <c r="B47" s="237"/>
      <c r="C47" s="92" t="s">
        <v>37</v>
      </c>
      <c r="D47" s="93">
        <v>2</v>
      </c>
      <c r="E47" s="94">
        <v>2</v>
      </c>
      <c r="F47" s="95">
        <v>8</v>
      </c>
      <c r="G47" s="96"/>
      <c r="H47" s="95"/>
      <c r="I47" s="96"/>
      <c r="J47" s="95"/>
      <c r="K47" s="96"/>
      <c r="L47" s="95"/>
      <c r="M47" s="96"/>
      <c r="N47" s="95"/>
      <c r="O47" s="97"/>
    </row>
    <row r="48" spans="1:15" s="1" customFormat="1" ht="15" customHeight="1" thickBot="1">
      <c r="A48" s="224"/>
      <c r="B48" s="237"/>
      <c r="C48" s="98" t="s">
        <v>31</v>
      </c>
      <c r="D48" s="99">
        <v>0.22</v>
      </c>
      <c r="E48" s="100">
        <v>0.22</v>
      </c>
      <c r="F48" s="101">
        <v>0.88</v>
      </c>
      <c r="G48" s="102"/>
      <c r="H48" s="101"/>
      <c r="I48" s="102"/>
      <c r="J48" s="101"/>
      <c r="K48" s="102"/>
      <c r="L48" s="101"/>
      <c r="M48" s="102"/>
      <c r="N48" s="101"/>
      <c r="O48" s="103"/>
    </row>
    <row r="49" spans="1:15" s="1" customFormat="1" ht="15" customHeight="1">
      <c r="A49" s="215" t="s">
        <v>55</v>
      </c>
      <c r="B49" s="216"/>
      <c r="C49" s="122" t="s">
        <v>40</v>
      </c>
      <c r="D49" s="105">
        <v>2</v>
      </c>
      <c r="E49" s="106">
        <v>2</v>
      </c>
      <c r="F49" s="107">
        <v>8</v>
      </c>
      <c r="G49" s="108"/>
      <c r="H49" s="107"/>
      <c r="I49" s="108"/>
      <c r="J49" s="107"/>
      <c r="K49" s="108"/>
      <c r="L49" s="107"/>
      <c r="M49" s="108"/>
      <c r="N49" s="107"/>
      <c r="O49" s="109"/>
    </row>
    <row r="50" spans="1:15" s="1" customFormat="1" ht="15" customHeight="1">
      <c r="A50" s="217"/>
      <c r="B50" s="218"/>
      <c r="C50" s="96" t="s">
        <v>41</v>
      </c>
      <c r="D50" s="93">
        <v>2</v>
      </c>
      <c r="E50" s="94">
        <v>2</v>
      </c>
      <c r="F50" s="95">
        <v>8</v>
      </c>
      <c r="G50" s="96"/>
      <c r="H50" s="95"/>
      <c r="I50" s="96"/>
      <c r="J50" s="95"/>
      <c r="K50" s="96"/>
      <c r="L50" s="95"/>
      <c r="M50" s="96"/>
      <c r="N50" s="95"/>
      <c r="O50" s="97"/>
    </row>
    <row r="51" spans="1:15" s="1" customFormat="1" ht="15" customHeight="1">
      <c r="A51" s="217"/>
      <c r="B51" s="218"/>
      <c r="C51" s="123" t="s">
        <v>42</v>
      </c>
      <c r="D51" s="124">
        <v>1</v>
      </c>
      <c r="E51" s="125">
        <v>1</v>
      </c>
      <c r="F51" s="126">
        <v>1</v>
      </c>
      <c r="G51" s="127"/>
      <c r="H51" s="126"/>
      <c r="I51" s="127"/>
      <c r="J51" s="126"/>
      <c r="K51" s="127"/>
      <c r="L51" s="126"/>
      <c r="M51" s="127"/>
      <c r="N51" s="126"/>
      <c r="O51" s="128"/>
    </row>
    <row r="52" spans="1:15" s="1" customFormat="1" ht="15" customHeight="1">
      <c r="A52" s="217"/>
      <c r="B52" s="218"/>
      <c r="C52" s="96" t="s">
        <v>32</v>
      </c>
      <c r="D52" s="93">
        <v>1.5</v>
      </c>
      <c r="E52" s="94">
        <v>7.5</v>
      </c>
      <c r="F52" s="95">
        <v>8.5</v>
      </c>
      <c r="G52" s="96"/>
      <c r="H52" s="95"/>
      <c r="I52" s="96"/>
      <c r="J52" s="95"/>
      <c r="K52" s="96"/>
      <c r="L52" s="95"/>
      <c r="M52" s="96"/>
      <c r="N52" s="95"/>
      <c r="O52" s="97"/>
    </row>
    <row r="53" spans="1:15" s="1" customFormat="1" ht="15" customHeight="1" thickBot="1">
      <c r="A53" s="219"/>
      <c r="B53" s="220"/>
      <c r="C53" s="102" t="s">
        <v>33</v>
      </c>
      <c r="D53" s="99">
        <v>0.75</v>
      </c>
      <c r="E53" s="100">
        <v>3.75</v>
      </c>
      <c r="F53" s="101">
        <v>1.07</v>
      </c>
      <c r="G53" s="102"/>
      <c r="H53" s="101"/>
      <c r="I53" s="102"/>
      <c r="J53" s="101"/>
      <c r="K53" s="102"/>
      <c r="L53" s="101"/>
      <c r="M53" s="102"/>
      <c r="N53" s="101"/>
      <c r="O53" s="103"/>
    </row>
    <row r="54" spans="1:15" s="145" customFormat="1" ht="15" customHeight="1" thickBot="1">
      <c r="A54" s="147"/>
      <c r="B54" s="147"/>
      <c r="C54" s="23"/>
      <c r="D54" s="144"/>
      <c r="E54" s="144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1:15" s="145" customFormat="1" ht="15" customHeight="1">
      <c r="A55" s="147"/>
      <c r="B55" s="147"/>
      <c r="C55" s="23"/>
      <c r="D55" s="309" t="s">
        <v>0</v>
      </c>
      <c r="E55" s="301"/>
      <c r="F55" s="310"/>
      <c r="G55" s="300" t="s">
        <v>1</v>
      </c>
      <c r="H55" s="301"/>
      <c r="I55" s="310"/>
      <c r="J55" s="300" t="s">
        <v>2</v>
      </c>
      <c r="K55" s="301"/>
      <c r="L55" s="310"/>
      <c r="M55" s="300" t="s">
        <v>3</v>
      </c>
      <c r="N55" s="301"/>
      <c r="O55" s="302"/>
    </row>
    <row r="56" spans="1:15" ht="13.5" thickBot="1">
      <c r="D56" s="176" t="s">
        <v>4</v>
      </c>
      <c r="E56" s="177" t="s">
        <v>5</v>
      </c>
      <c r="F56" s="178" t="s">
        <v>6</v>
      </c>
      <c r="G56" s="177" t="s">
        <v>7</v>
      </c>
      <c r="H56" s="178" t="s">
        <v>8</v>
      </c>
      <c r="I56" s="177" t="s">
        <v>9</v>
      </c>
      <c r="J56" s="178" t="s">
        <v>10</v>
      </c>
      <c r="K56" s="177" t="s">
        <v>11</v>
      </c>
      <c r="L56" s="178" t="s">
        <v>12</v>
      </c>
      <c r="M56" s="177" t="s">
        <v>13</v>
      </c>
      <c r="N56" s="178" t="s">
        <v>14</v>
      </c>
      <c r="O56" s="179" t="s">
        <v>15</v>
      </c>
    </row>
    <row r="57" spans="1:15" ht="16.5" customHeight="1" thickBot="1">
      <c r="A57" s="238" t="s">
        <v>56</v>
      </c>
      <c r="B57" s="239"/>
      <c r="C57" s="165"/>
      <c r="D57" s="165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7"/>
    </row>
    <row r="58" spans="1:15" s="1" customFormat="1" ht="12.75" customHeight="1">
      <c r="A58" s="303" t="s">
        <v>52</v>
      </c>
      <c r="B58" s="304"/>
      <c r="C58" s="168" t="s">
        <v>22</v>
      </c>
      <c r="D58" s="188">
        <f>D6</f>
        <v>20</v>
      </c>
      <c r="E58" s="189">
        <f t="shared" ref="E58:O58" si="1">E6</f>
        <v>20</v>
      </c>
      <c r="F58" s="189">
        <f t="shared" si="1"/>
        <v>23</v>
      </c>
      <c r="G58" s="169">
        <f t="shared" si="1"/>
        <v>0</v>
      </c>
      <c r="H58" s="169">
        <f t="shared" si="1"/>
        <v>0</v>
      </c>
      <c r="I58" s="169">
        <f t="shared" si="1"/>
        <v>0</v>
      </c>
      <c r="J58" s="189">
        <f t="shared" si="1"/>
        <v>0</v>
      </c>
      <c r="K58" s="189">
        <f t="shared" si="1"/>
        <v>0</v>
      </c>
      <c r="L58" s="189">
        <f t="shared" si="1"/>
        <v>0</v>
      </c>
      <c r="M58" s="169">
        <f t="shared" si="1"/>
        <v>0</v>
      </c>
      <c r="N58" s="169">
        <f t="shared" si="1"/>
        <v>0</v>
      </c>
      <c r="O58" s="169">
        <f t="shared" si="1"/>
        <v>0</v>
      </c>
    </row>
    <row r="59" spans="1:15" s="1" customFormat="1">
      <c r="A59" s="305"/>
      <c r="B59" s="306"/>
      <c r="C59" s="170" t="s">
        <v>23</v>
      </c>
      <c r="D59" s="190">
        <f>D7+D33</f>
        <v>27</v>
      </c>
      <c r="E59" s="189">
        <f t="shared" ref="E59:O59" si="2">E7+E33</f>
        <v>32</v>
      </c>
      <c r="F59" s="189">
        <f t="shared" si="2"/>
        <v>38</v>
      </c>
      <c r="G59" s="169">
        <f t="shared" si="2"/>
        <v>0</v>
      </c>
      <c r="H59" s="169">
        <f t="shared" si="2"/>
        <v>0</v>
      </c>
      <c r="I59" s="169">
        <f t="shared" si="2"/>
        <v>0</v>
      </c>
      <c r="J59" s="189">
        <f t="shared" si="2"/>
        <v>0</v>
      </c>
      <c r="K59" s="189">
        <f t="shared" si="2"/>
        <v>0</v>
      </c>
      <c r="L59" s="189">
        <f t="shared" si="2"/>
        <v>0</v>
      </c>
      <c r="M59" s="169">
        <f t="shared" si="2"/>
        <v>0</v>
      </c>
      <c r="N59" s="169">
        <f t="shared" si="2"/>
        <v>0</v>
      </c>
      <c r="O59" s="169">
        <f t="shared" si="2"/>
        <v>0</v>
      </c>
    </row>
    <row r="60" spans="1:15" s="1" customFormat="1" ht="13.5" thickBot="1">
      <c r="A60" s="307"/>
      <c r="B60" s="308"/>
      <c r="C60" s="171" t="s">
        <v>24</v>
      </c>
      <c r="D60" s="191">
        <f>D8+D34</f>
        <v>1.4700000000000002</v>
      </c>
      <c r="E60" s="192">
        <f t="shared" ref="E60:O60" si="3">E8+E34</f>
        <v>2.5999999999999996</v>
      </c>
      <c r="F60" s="192">
        <f t="shared" si="3"/>
        <v>2.36</v>
      </c>
      <c r="G60" s="172">
        <f t="shared" si="3"/>
        <v>0</v>
      </c>
      <c r="H60" s="172">
        <f t="shared" si="3"/>
        <v>0</v>
      </c>
      <c r="I60" s="172">
        <f t="shared" si="3"/>
        <v>0</v>
      </c>
      <c r="J60" s="192">
        <f t="shared" si="3"/>
        <v>0</v>
      </c>
      <c r="K60" s="192">
        <f t="shared" si="3"/>
        <v>0</v>
      </c>
      <c r="L60" s="192">
        <f t="shared" si="3"/>
        <v>0</v>
      </c>
      <c r="M60" s="172">
        <f t="shared" si="3"/>
        <v>0</v>
      </c>
      <c r="N60" s="172">
        <f t="shared" si="3"/>
        <v>0</v>
      </c>
      <c r="O60" s="172">
        <f t="shared" si="3"/>
        <v>0</v>
      </c>
    </row>
    <row r="61" spans="1:15" s="1" customFormat="1" ht="12.75" customHeight="1">
      <c r="A61" s="303" t="s">
        <v>53</v>
      </c>
      <c r="B61" s="304"/>
      <c r="C61" s="173" t="s">
        <v>34</v>
      </c>
      <c r="D61" s="193">
        <f>D9+D35</f>
        <v>31</v>
      </c>
      <c r="E61" s="193">
        <f t="shared" ref="E61:O61" si="4">E9+E35</f>
        <v>35</v>
      </c>
      <c r="F61" s="193">
        <f t="shared" si="4"/>
        <v>46</v>
      </c>
      <c r="G61" s="174">
        <f t="shared" si="4"/>
        <v>0</v>
      </c>
      <c r="H61" s="174">
        <f t="shared" si="4"/>
        <v>0</v>
      </c>
      <c r="I61" s="174">
        <f t="shared" si="4"/>
        <v>0</v>
      </c>
      <c r="J61" s="193">
        <f t="shared" si="4"/>
        <v>0</v>
      </c>
      <c r="K61" s="193">
        <f t="shared" si="4"/>
        <v>0</v>
      </c>
      <c r="L61" s="193">
        <f t="shared" si="4"/>
        <v>0</v>
      </c>
      <c r="M61" s="174">
        <f t="shared" si="4"/>
        <v>0</v>
      </c>
      <c r="N61" s="174">
        <f t="shared" si="4"/>
        <v>0</v>
      </c>
      <c r="O61" s="174">
        <f t="shared" si="4"/>
        <v>0</v>
      </c>
    </row>
    <row r="62" spans="1:15" s="1" customFormat="1" ht="12.75" customHeight="1">
      <c r="A62" s="305"/>
      <c r="B62" s="306"/>
      <c r="C62" s="175" t="s">
        <v>25</v>
      </c>
      <c r="D62" s="189">
        <f t="shared" ref="D62:O63" si="5">D10+D36</f>
        <v>31</v>
      </c>
      <c r="E62" s="189">
        <f t="shared" si="5"/>
        <v>35</v>
      </c>
      <c r="F62" s="189">
        <f t="shared" si="5"/>
        <v>46</v>
      </c>
      <c r="G62" s="169">
        <f t="shared" si="5"/>
        <v>0</v>
      </c>
      <c r="H62" s="169">
        <f t="shared" si="5"/>
        <v>0</v>
      </c>
      <c r="I62" s="169">
        <f t="shared" si="5"/>
        <v>0</v>
      </c>
      <c r="J62" s="189">
        <f t="shared" si="5"/>
        <v>0</v>
      </c>
      <c r="K62" s="189">
        <f t="shared" si="5"/>
        <v>0</v>
      </c>
      <c r="L62" s="189">
        <f t="shared" si="5"/>
        <v>0</v>
      </c>
      <c r="M62" s="169">
        <f t="shared" si="5"/>
        <v>0</v>
      </c>
      <c r="N62" s="169">
        <f t="shared" si="5"/>
        <v>0</v>
      </c>
      <c r="O62" s="169">
        <f t="shared" si="5"/>
        <v>0</v>
      </c>
    </row>
    <row r="63" spans="1:15" s="1" customFormat="1">
      <c r="A63" s="305"/>
      <c r="B63" s="306"/>
      <c r="C63" s="175" t="s">
        <v>26</v>
      </c>
      <c r="D63" s="189">
        <f t="shared" si="5"/>
        <v>0</v>
      </c>
      <c r="E63" s="189">
        <f t="shared" si="5"/>
        <v>0</v>
      </c>
      <c r="F63" s="189">
        <f t="shared" si="5"/>
        <v>0</v>
      </c>
      <c r="G63" s="169">
        <f t="shared" si="5"/>
        <v>0</v>
      </c>
      <c r="H63" s="169">
        <f t="shared" si="5"/>
        <v>0</v>
      </c>
      <c r="I63" s="169">
        <f t="shared" si="5"/>
        <v>0</v>
      </c>
      <c r="J63" s="189">
        <f t="shared" si="5"/>
        <v>0</v>
      </c>
      <c r="K63" s="189">
        <f t="shared" si="5"/>
        <v>0</v>
      </c>
      <c r="L63" s="189">
        <f t="shared" si="5"/>
        <v>0</v>
      </c>
      <c r="M63" s="169">
        <f t="shared" si="5"/>
        <v>0</v>
      </c>
      <c r="N63" s="169">
        <f t="shared" si="5"/>
        <v>0</v>
      </c>
      <c r="O63" s="169">
        <f t="shared" si="5"/>
        <v>0</v>
      </c>
    </row>
    <row r="64" spans="1:15" s="1" customFormat="1" ht="13.5" thickBot="1">
      <c r="A64" s="307"/>
      <c r="B64" s="308"/>
      <c r="C64" s="161" t="s">
        <v>16</v>
      </c>
      <c r="D64" s="162">
        <f>D62/+D61</f>
        <v>1</v>
      </c>
      <c r="E64" s="162">
        <f t="shared" ref="E64:O64" si="6">E62/+E61</f>
        <v>1</v>
      </c>
      <c r="F64" s="162">
        <f t="shared" si="6"/>
        <v>1</v>
      </c>
      <c r="G64" s="162" t="e">
        <f t="shared" si="6"/>
        <v>#DIV/0!</v>
      </c>
      <c r="H64" s="162" t="e">
        <f t="shared" si="6"/>
        <v>#DIV/0!</v>
      </c>
      <c r="I64" s="162" t="e">
        <f t="shared" si="6"/>
        <v>#DIV/0!</v>
      </c>
      <c r="J64" s="162" t="e">
        <f t="shared" si="6"/>
        <v>#DIV/0!</v>
      </c>
      <c r="K64" s="162" t="e">
        <f t="shared" si="6"/>
        <v>#DIV/0!</v>
      </c>
      <c r="L64" s="162" t="e">
        <f t="shared" si="6"/>
        <v>#DIV/0!</v>
      </c>
      <c r="M64" s="162" t="e">
        <f t="shared" si="6"/>
        <v>#DIV/0!</v>
      </c>
      <c r="N64" s="162" t="e">
        <f t="shared" si="6"/>
        <v>#DIV/0!</v>
      </c>
      <c r="O64" s="162" t="e">
        <f t="shared" si="6"/>
        <v>#DIV/0!</v>
      </c>
    </row>
    <row r="65" spans="1:15" s="1" customFormat="1" ht="21" customHeight="1" thickBot="1">
      <c r="A65" s="221" t="s">
        <v>17</v>
      </c>
      <c r="B65" s="222"/>
      <c r="C65" s="38"/>
      <c r="D65" s="23"/>
      <c r="E65" s="51"/>
      <c r="F65" s="186"/>
      <c r="G65" s="51"/>
      <c r="H65" s="186"/>
      <c r="I65" s="51"/>
      <c r="J65" s="186"/>
      <c r="K65" s="51"/>
      <c r="L65" s="186"/>
      <c r="M65" s="51"/>
      <c r="N65" s="51"/>
      <c r="O65" s="51"/>
    </row>
    <row r="66" spans="1:15" s="1" customFormat="1">
      <c r="A66" s="223" t="s">
        <v>18</v>
      </c>
      <c r="B66" s="226" t="s">
        <v>35</v>
      </c>
      <c r="C66" s="180" t="s">
        <v>36</v>
      </c>
      <c r="D66" s="195">
        <f>D17+D43+D46</f>
        <v>3543</v>
      </c>
      <c r="E66" s="195">
        <f t="shared" ref="E66:O66" si="7">E17+E43+E46</f>
        <v>3535</v>
      </c>
      <c r="F66" s="195">
        <f t="shared" si="7"/>
        <v>3586</v>
      </c>
      <c r="G66" s="181">
        <f t="shared" si="7"/>
        <v>0</v>
      </c>
      <c r="H66" s="181">
        <f t="shared" si="7"/>
        <v>0</v>
      </c>
      <c r="I66" s="181">
        <f t="shared" si="7"/>
        <v>0</v>
      </c>
      <c r="J66" s="195">
        <f t="shared" si="7"/>
        <v>0</v>
      </c>
      <c r="K66" s="195">
        <f t="shared" si="7"/>
        <v>0</v>
      </c>
      <c r="L66" s="195">
        <f t="shared" si="7"/>
        <v>0</v>
      </c>
      <c r="M66" s="181">
        <f t="shared" si="7"/>
        <v>0</v>
      </c>
      <c r="N66" s="181">
        <f t="shared" si="7"/>
        <v>0</v>
      </c>
      <c r="O66" s="181">
        <f t="shared" si="7"/>
        <v>0</v>
      </c>
    </row>
    <row r="67" spans="1:15" s="1" customFormat="1">
      <c r="A67" s="223"/>
      <c r="B67" s="226"/>
      <c r="C67" s="182" t="s">
        <v>37</v>
      </c>
      <c r="D67" s="194">
        <f>D18+D44+D47</f>
        <v>13</v>
      </c>
      <c r="E67" s="194">
        <f t="shared" ref="E67:O67" si="8">E18+E44+E47</f>
        <v>7</v>
      </c>
      <c r="F67" s="194">
        <f t="shared" si="8"/>
        <v>14</v>
      </c>
      <c r="G67" s="182">
        <f t="shared" si="8"/>
        <v>0</v>
      </c>
      <c r="H67" s="182">
        <f t="shared" si="8"/>
        <v>0</v>
      </c>
      <c r="I67" s="182">
        <f t="shared" si="8"/>
        <v>0</v>
      </c>
      <c r="J67" s="194">
        <f t="shared" si="8"/>
        <v>0</v>
      </c>
      <c r="K67" s="194">
        <f t="shared" si="8"/>
        <v>0</v>
      </c>
      <c r="L67" s="194">
        <f t="shared" si="8"/>
        <v>0</v>
      </c>
      <c r="M67" s="182">
        <f t="shared" si="8"/>
        <v>0</v>
      </c>
      <c r="N67" s="182">
        <f t="shared" si="8"/>
        <v>0</v>
      </c>
      <c r="O67" s="182">
        <f t="shared" si="8"/>
        <v>0</v>
      </c>
    </row>
    <row r="68" spans="1:15" s="1" customFormat="1" ht="13.5" thickBot="1">
      <c r="A68" s="223"/>
      <c r="B68" s="227"/>
      <c r="C68" s="163" t="s">
        <v>31</v>
      </c>
      <c r="D68" s="164">
        <f>(D67/D66)</f>
        <v>3.6692068868190799E-3</v>
      </c>
      <c r="E68" s="164">
        <f t="shared" ref="E68:O68" si="9">(E67/E66)</f>
        <v>1.9801980198019802E-3</v>
      </c>
      <c r="F68" s="164">
        <f t="shared" si="9"/>
        <v>3.9040713887339654E-3</v>
      </c>
      <c r="G68" s="164" t="e">
        <f t="shared" si="9"/>
        <v>#DIV/0!</v>
      </c>
      <c r="H68" s="164" t="e">
        <f t="shared" si="9"/>
        <v>#DIV/0!</v>
      </c>
      <c r="I68" s="164" t="e">
        <f t="shared" si="9"/>
        <v>#DIV/0!</v>
      </c>
      <c r="J68" s="164" t="e">
        <f t="shared" si="9"/>
        <v>#DIV/0!</v>
      </c>
      <c r="K68" s="164" t="e">
        <f t="shared" si="9"/>
        <v>#DIV/0!</v>
      </c>
      <c r="L68" s="164" t="e">
        <f t="shared" si="9"/>
        <v>#DIV/0!</v>
      </c>
      <c r="M68" s="164" t="e">
        <f t="shared" si="9"/>
        <v>#DIV/0!</v>
      </c>
      <c r="N68" s="164" t="e">
        <f t="shared" si="9"/>
        <v>#DIV/0!</v>
      </c>
      <c r="O68" s="164" t="e">
        <f t="shared" si="9"/>
        <v>#DIV/0!</v>
      </c>
    </row>
    <row r="69" spans="1:15" s="1" customFormat="1">
      <c r="A69" s="224"/>
      <c r="B69" s="228" t="s">
        <v>27</v>
      </c>
      <c r="C69" s="42" t="s">
        <v>36</v>
      </c>
      <c r="D69" s="43"/>
      <c r="E69" s="25"/>
      <c r="F69" s="43"/>
      <c r="G69" s="52"/>
      <c r="H69" s="52"/>
      <c r="I69" s="52"/>
      <c r="J69" s="43"/>
      <c r="K69" s="25"/>
      <c r="L69" s="43"/>
      <c r="M69" s="52"/>
      <c r="N69" s="52"/>
      <c r="O69" s="52"/>
    </row>
    <row r="70" spans="1:15" s="1" customFormat="1">
      <c r="A70" s="224"/>
      <c r="B70" s="228"/>
      <c r="C70" s="30" t="s">
        <v>37</v>
      </c>
      <c r="D70" s="28"/>
      <c r="E70" s="29"/>
      <c r="F70" s="28"/>
      <c r="G70" s="53"/>
      <c r="H70" s="53"/>
      <c r="I70" s="53"/>
      <c r="J70" s="28"/>
      <c r="K70" s="29"/>
      <c r="L70" s="28"/>
      <c r="M70" s="53"/>
      <c r="N70" s="53"/>
      <c r="O70" s="53"/>
    </row>
    <row r="71" spans="1:15" s="1" customFormat="1">
      <c r="A71" s="224"/>
      <c r="B71" s="229"/>
      <c r="C71" s="27" t="s">
        <v>31</v>
      </c>
      <c r="D71" s="54"/>
      <c r="E71" s="55"/>
      <c r="F71" s="54"/>
      <c r="G71" s="56"/>
      <c r="H71" s="56"/>
      <c r="I71" s="56"/>
      <c r="J71" s="54"/>
      <c r="K71" s="55"/>
      <c r="L71" s="54"/>
      <c r="M71" s="56"/>
      <c r="N71" s="56"/>
      <c r="O71" s="56"/>
    </row>
    <row r="72" spans="1:15" s="1" customFormat="1">
      <c r="A72" s="224"/>
      <c r="B72" s="230" t="s">
        <v>38</v>
      </c>
      <c r="C72" s="38" t="s">
        <v>36</v>
      </c>
      <c r="D72" s="39"/>
      <c r="E72" s="29"/>
      <c r="F72" s="39"/>
      <c r="G72" s="53"/>
      <c r="H72" s="53"/>
      <c r="I72" s="53"/>
      <c r="J72" s="39"/>
      <c r="K72" s="29"/>
      <c r="L72" s="39"/>
      <c r="M72" s="53"/>
      <c r="N72" s="53"/>
      <c r="O72" s="53"/>
    </row>
    <row r="73" spans="1:15">
      <c r="A73" s="224"/>
      <c r="B73" s="231"/>
      <c r="C73" s="30" t="s">
        <v>37</v>
      </c>
      <c r="D73" s="28"/>
      <c r="E73" s="29"/>
      <c r="F73" s="28"/>
      <c r="G73" s="53"/>
      <c r="H73" s="53"/>
      <c r="I73" s="53"/>
      <c r="J73" s="28"/>
      <c r="K73" s="29"/>
      <c r="L73" s="28"/>
      <c r="M73" s="53"/>
      <c r="N73" s="53"/>
      <c r="O73" s="53"/>
    </row>
    <row r="74" spans="1:15" s="1" customFormat="1" ht="21" customHeight="1">
      <c r="A74" s="225"/>
      <c r="B74" s="232"/>
      <c r="C74" s="27" t="s">
        <v>31</v>
      </c>
      <c r="D74" s="26"/>
      <c r="E74" s="29"/>
      <c r="F74" s="26"/>
      <c r="G74" s="53"/>
      <c r="H74" s="53"/>
      <c r="I74" s="53"/>
      <c r="J74" s="26"/>
      <c r="K74" s="29"/>
      <c r="L74" s="26"/>
      <c r="M74" s="53"/>
      <c r="N74" s="53"/>
      <c r="O74" s="53"/>
    </row>
    <row r="75" spans="1:15" s="1" customFormat="1" ht="15.75" customHeight="1">
      <c r="A75" s="205" t="s">
        <v>39</v>
      </c>
      <c r="B75" s="206"/>
      <c r="C75" s="183" t="s">
        <v>40</v>
      </c>
      <c r="D75" s="187">
        <f t="shared" ref="D75:O75" si="10">D23+D49</f>
        <v>13</v>
      </c>
      <c r="E75" s="194">
        <f t="shared" si="10"/>
        <v>7</v>
      </c>
      <c r="F75" s="187">
        <f t="shared" si="10"/>
        <v>14</v>
      </c>
      <c r="G75" s="182">
        <f t="shared" si="10"/>
        <v>0</v>
      </c>
      <c r="H75" s="182">
        <f t="shared" si="10"/>
        <v>0</v>
      </c>
      <c r="I75" s="182">
        <f t="shared" si="10"/>
        <v>0</v>
      </c>
      <c r="J75" s="187">
        <f t="shared" si="10"/>
        <v>0</v>
      </c>
      <c r="K75" s="194">
        <f t="shared" si="10"/>
        <v>0</v>
      </c>
      <c r="L75" s="187">
        <f t="shared" si="10"/>
        <v>0</v>
      </c>
      <c r="M75" s="182">
        <f t="shared" si="10"/>
        <v>0</v>
      </c>
      <c r="N75" s="182">
        <f t="shared" si="10"/>
        <v>0</v>
      </c>
      <c r="O75" s="182">
        <f t="shared" si="10"/>
        <v>0</v>
      </c>
    </row>
    <row r="76" spans="1:15" s="1" customFormat="1">
      <c r="A76" s="207"/>
      <c r="B76" s="208"/>
      <c r="C76" s="182" t="s">
        <v>41</v>
      </c>
      <c r="D76" s="187">
        <f t="shared" ref="D76:O76" si="11">D24+D50</f>
        <v>13</v>
      </c>
      <c r="E76" s="194">
        <f t="shared" si="11"/>
        <v>7</v>
      </c>
      <c r="F76" s="187">
        <f t="shared" si="11"/>
        <v>14</v>
      </c>
      <c r="G76" s="182">
        <f t="shared" si="11"/>
        <v>0</v>
      </c>
      <c r="H76" s="182">
        <f t="shared" si="11"/>
        <v>0</v>
      </c>
      <c r="I76" s="182">
        <f t="shared" si="11"/>
        <v>0</v>
      </c>
      <c r="J76" s="187">
        <f t="shared" si="11"/>
        <v>0</v>
      </c>
      <c r="K76" s="194">
        <f t="shared" si="11"/>
        <v>0</v>
      </c>
      <c r="L76" s="187">
        <f t="shared" si="11"/>
        <v>0</v>
      </c>
      <c r="M76" s="182">
        <f t="shared" si="11"/>
        <v>0</v>
      </c>
      <c r="N76" s="182">
        <f t="shared" si="11"/>
        <v>0</v>
      </c>
      <c r="O76" s="182">
        <f t="shared" si="11"/>
        <v>0</v>
      </c>
    </row>
    <row r="77" spans="1:15" s="3" customFormat="1">
      <c r="A77" s="207"/>
      <c r="B77" s="208"/>
      <c r="C77" s="184" t="s">
        <v>42</v>
      </c>
      <c r="D77" s="196">
        <f t="shared" ref="D77:O77" si="12">(D51+D25)/2</f>
        <v>1</v>
      </c>
      <c r="E77" s="197">
        <f t="shared" si="12"/>
        <v>1</v>
      </c>
      <c r="F77" s="196">
        <f t="shared" si="12"/>
        <v>1</v>
      </c>
      <c r="G77" s="185">
        <f t="shared" si="12"/>
        <v>0</v>
      </c>
      <c r="H77" s="185">
        <f t="shared" si="12"/>
        <v>0</v>
      </c>
      <c r="I77" s="185">
        <f t="shared" si="12"/>
        <v>0</v>
      </c>
      <c r="J77" s="196">
        <f t="shared" si="12"/>
        <v>0</v>
      </c>
      <c r="K77" s="197">
        <f t="shared" si="12"/>
        <v>0</v>
      </c>
      <c r="L77" s="196">
        <f t="shared" si="12"/>
        <v>0</v>
      </c>
      <c r="M77" s="185">
        <f t="shared" si="12"/>
        <v>0</v>
      </c>
      <c r="N77" s="185">
        <f t="shared" si="12"/>
        <v>0</v>
      </c>
      <c r="O77" s="185">
        <f t="shared" si="12"/>
        <v>0</v>
      </c>
    </row>
    <row r="78" spans="1:15" s="1" customFormat="1">
      <c r="A78" s="207"/>
      <c r="B78" s="208"/>
      <c r="C78" s="182" t="s">
        <v>32</v>
      </c>
      <c r="D78" s="187">
        <f t="shared" ref="D78:O78" si="13">D52+D26</f>
        <v>14.75</v>
      </c>
      <c r="E78" s="194">
        <f t="shared" si="13"/>
        <v>18.75</v>
      </c>
      <c r="F78" s="187">
        <f t="shared" si="13"/>
        <v>19.25</v>
      </c>
      <c r="G78" s="182">
        <f t="shared" si="13"/>
        <v>0</v>
      </c>
      <c r="H78" s="182">
        <f t="shared" si="13"/>
        <v>0</v>
      </c>
      <c r="I78" s="182">
        <f t="shared" si="13"/>
        <v>0</v>
      </c>
      <c r="J78" s="187">
        <f t="shared" si="13"/>
        <v>0</v>
      </c>
      <c r="K78" s="194">
        <f t="shared" si="13"/>
        <v>0</v>
      </c>
      <c r="L78" s="187">
        <f t="shared" si="13"/>
        <v>0</v>
      </c>
      <c r="M78" s="182">
        <f t="shared" si="13"/>
        <v>0</v>
      </c>
      <c r="N78" s="182">
        <f t="shared" si="13"/>
        <v>0</v>
      </c>
      <c r="O78" s="182">
        <f t="shared" si="13"/>
        <v>0</v>
      </c>
    </row>
    <row r="79" spans="1:15" s="1" customFormat="1">
      <c r="A79" s="209"/>
      <c r="B79" s="210"/>
      <c r="C79" s="202" t="s">
        <v>33</v>
      </c>
      <c r="D79" s="198">
        <f t="shared" ref="D79:O79" si="14">D78/D76</f>
        <v>1.1346153846153846</v>
      </c>
      <c r="E79" s="199">
        <f t="shared" si="14"/>
        <v>2.6785714285714284</v>
      </c>
      <c r="F79" s="200">
        <f t="shared" si="14"/>
        <v>1.375</v>
      </c>
      <c r="G79" s="199" t="e">
        <f t="shared" si="14"/>
        <v>#DIV/0!</v>
      </c>
      <c r="H79" s="199" t="e">
        <f t="shared" si="14"/>
        <v>#DIV/0!</v>
      </c>
      <c r="I79" s="199" t="e">
        <f t="shared" si="14"/>
        <v>#DIV/0!</v>
      </c>
      <c r="J79" s="201" t="e">
        <f t="shared" si="14"/>
        <v>#DIV/0!</v>
      </c>
      <c r="K79" s="201" t="e">
        <f t="shared" si="14"/>
        <v>#DIV/0!</v>
      </c>
      <c r="L79" s="200" t="e">
        <f t="shared" si="14"/>
        <v>#DIV/0!</v>
      </c>
      <c r="M79" s="199" t="e">
        <f>M78/M76</f>
        <v>#DIV/0!</v>
      </c>
      <c r="N79" s="199" t="e">
        <f t="shared" si="14"/>
        <v>#DIV/0!</v>
      </c>
      <c r="O79" s="199" t="e">
        <f t="shared" si="14"/>
        <v>#DIV/0!</v>
      </c>
    </row>
    <row r="80" spans="1:15" s="1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1:15" s="1" customFormat="1">
      <c r="B81" s="211" t="s">
        <v>19</v>
      </c>
      <c r="C81" s="212"/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</row>
    <row r="82" spans="1:15" s="1" customFormat="1" ht="13.5" thickBot="1">
      <c r="B82" s="3" t="s">
        <v>51</v>
      </c>
      <c r="C82" s="16" t="s">
        <v>61</v>
      </c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</row>
    <row r="83" spans="1:15" s="1" customFormat="1">
      <c r="I83" s="2"/>
    </row>
    <row r="84" spans="1:15" s="1" customFormat="1" ht="13.5" thickBot="1">
      <c r="A84" s="3"/>
      <c r="B84" s="3" t="s">
        <v>28</v>
      </c>
      <c r="C84" s="24" t="s">
        <v>50</v>
      </c>
      <c r="D84" s="3"/>
      <c r="E84" s="3"/>
      <c r="F84" s="3" t="s">
        <v>29</v>
      </c>
      <c r="G84" s="213" t="s">
        <v>46</v>
      </c>
      <c r="H84" s="213"/>
      <c r="I84" s="213"/>
      <c r="J84" s="3"/>
      <c r="K84" s="3" t="s">
        <v>30</v>
      </c>
      <c r="L84" s="214" t="s">
        <v>47</v>
      </c>
      <c r="M84" s="213"/>
      <c r="N84" s="213"/>
      <c r="O84" s="3"/>
    </row>
    <row r="85" spans="1:15" s="1" customFormat="1">
      <c r="D85" s="2"/>
      <c r="G85" s="2"/>
      <c r="J85" s="14"/>
    </row>
    <row r="86" spans="1:15" s="1" customFormat="1">
      <c r="A86" s="1" t="s">
        <v>20</v>
      </c>
      <c r="C86" s="58"/>
      <c r="G86" s="23"/>
      <c r="H86" s="23"/>
      <c r="I86" s="23"/>
      <c r="J86" s="23"/>
      <c r="K86" s="23"/>
      <c r="L86" s="23"/>
      <c r="M86" s="23"/>
    </row>
    <row r="87" spans="1:15">
      <c r="A87" s="1" t="s">
        <v>21</v>
      </c>
      <c r="B87" s="1"/>
      <c r="C87" s="1"/>
      <c r="D87" s="1"/>
      <c r="E87" s="291"/>
      <c r="F87" s="292"/>
      <c r="G87" s="292"/>
      <c r="H87" s="292"/>
      <c r="I87" s="292"/>
      <c r="J87" s="292"/>
      <c r="K87" s="292"/>
      <c r="L87" s="293"/>
      <c r="M87" s="23"/>
      <c r="N87" s="1"/>
      <c r="O87" s="1"/>
    </row>
    <row r="88" spans="1:15">
      <c r="A88" s="1" t="s">
        <v>43</v>
      </c>
      <c r="B88" s="1"/>
      <c r="C88" s="1"/>
      <c r="D88" s="1"/>
      <c r="E88" s="294"/>
      <c r="F88" s="295"/>
      <c r="G88" s="295"/>
      <c r="H88" s="295"/>
      <c r="I88" s="295"/>
      <c r="J88" s="295"/>
      <c r="K88" s="295"/>
      <c r="L88" s="296"/>
      <c r="M88" s="23"/>
      <c r="N88" s="1"/>
      <c r="O88" s="1"/>
    </row>
    <row r="89" spans="1:15">
      <c r="A89" s="1"/>
      <c r="B89" s="1"/>
      <c r="C89" s="1"/>
      <c r="D89" s="1"/>
      <c r="E89" s="294"/>
      <c r="F89" s="295"/>
      <c r="G89" s="295"/>
      <c r="H89" s="295"/>
      <c r="I89" s="295"/>
      <c r="J89" s="295"/>
      <c r="K89" s="295"/>
      <c r="L89" s="296"/>
      <c r="M89" s="23"/>
      <c r="N89" s="1"/>
      <c r="O89" s="1"/>
    </row>
    <row r="90" spans="1:15">
      <c r="A90" s="15" t="s">
        <v>49</v>
      </c>
      <c r="B90" s="1"/>
      <c r="C90" s="1"/>
      <c r="D90" s="1"/>
      <c r="E90" s="294"/>
      <c r="F90" s="295"/>
      <c r="G90" s="295"/>
      <c r="H90" s="295"/>
      <c r="I90" s="295"/>
      <c r="J90" s="295"/>
      <c r="K90" s="295"/>
      <c r="L90" s="296"/>
      <c r="M90" s="23"/>
      <c r="N90" s="1"/>
      <c r="O90" s="1"/>
    </row>
    <row r="91" spans="1:15">
      <c r="A91" s="1"/>
      <c r="B91" s="1"/>
      <c r="C91" s="1"/>
      <c r="D91" s="1"/>
      <c r="E91" s="297"/>
      <c r="F91" s="298"/>
      <c r="G91" s="298"/>
      <c r="H91" s="298"/>
      <c r="I91" s="298"/>
      <c r="J91" s="298"/>
      <c r="K91" s="298"/>
      <c r="L91" s="299"/>
      <c r="M91" s="23"/>
      <c r="N91" s="1"/>
      <c r="O91" s="1"/>
    </row>
    <row r="92" spans="1:15">
      <c r="A92" s="1"/>
      <c r="B92" s="1"/>
      <c r="C92" s="1"/>
      <c r="D92" s="1"/>
      <c r="E92" s="1"/>
      <c r="F92" s="1"/>
      <c r="G92" s="23"/>
      <c r="H92" s="23"/>
      <c r="I92" s="23"/>
      <c r="J92" s="23"/>
      <c r="K92" s="23"/>
      <c r="L92" s="23"/>
      <c r="M92" s="23"/>
      <c r="N92" s="1"/>
      <c r="O92" s="1"/>
    </row>
    <row r="93" spans="1: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</sheetData>
  <mergeCells count="48">
    <mergeCell ref="A61:B64"/>
    <mergeCell ref="A58:B60"/>
    <mergeCell ref="D55:F55"/>
    <mergeCell ref="G55:I55"/>
    <mergeCell ref="J55:L55"/>
    <mergeCell ref="G29:I29"/>
    <mergeCell ref="J29:L29"/>
    <mergeCell ref="M29:O29"/>
    <mergeCell ref="E87:L91"/>
    <mergeCell ref="M55:O55"/>
    <mergeCell ref="G3:I3"/>
    <mergeCell ref="J3:L3"/>
    <mergeCell ref="M3:O3"/>
    <mergeCell ref="A1:B1"/>
    <mergeCell ref="D1:F2"/>
    <mergeCell ref="G1:I2"/>
    <mergeCell ref="J1:L2"/>
    <mergeCell ref="M1:O2"/>
    <mergeCell ref="A23:B27"/>
    <mergeCell ref="A32:B34"/>
    <mergeCell ref="A35:B38"/>
    <mergeCell ref="D3:F3"/>
    <mergeCell ref="A6:B8"/>
    <mergeCell ref="A9:B12"/>
    <mergeCell ref="A13:B13"/>
    <mergeCell ref="A14:A22"/>
    <mergeCell ref="B14:B16"/>
    <mergeCell ref="B17:B19"/>
    <mergeCell ref="B20:B22"/>
    <mergeCell ref="D29:F29"/>
    <mergeCell ref="A31:C31"/>
    <mergeCell ref="A5:C5"/>
    <mergeCell ref="A39:B39"/>
    <mergeCell ref="A75:B79"/>
    <mergeCell ref="B81:O81"/>
    <mergeCell ref="G84:I84"/>
    <mergeCell ref="L84:N84"/>
    <mergeCell ref="A49:B53"/>
    <mergeCell ref="A65:B65"/>
    <mergeCell ref="A66:A74"/>
    <mergeCell ref="B66:B68"/>
    <mergeCell ref="B69:B71"/>
    <mergeCell ref="B72:B74"/>
    <mergeCell ref="A40:A48"/>
    <mergeCell ref="B40:B42"/>
    <mergeCell ref="B43:B45"/>
    <mergeCell ref="B46:B48"/>
    <mergeCell ref="A57:B57"/>
  </mergeCells>
  <hyperlinks>
    <hyperlink ref="L84" r:id="rId1"/>
  </hyperlinks>
  <pageMargins left="0" right="0" top="0.25" bottom="0.25" header="0.3" footer="0.25"/>
  <pageSetup scale="70" orientation="landscape" r:id="rId2"/>
  <headerFooter>
    <oddFooter>&amp;C&amp;Z&amp;F</oddFooter>
  </headerFooter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State-Wide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Yvonne M. Wooster</cp:lastModifiedBy>
  <cp:lastPrinted>2016-04-04T19:33:57Z</cp:lastPrinted>
  <dcterms:created xsi:type="dcterms:W3CDTF">2009-11-05T22:32:05Z</dcterms:created>
  <dcterms:modified xsi:type="dcterms:W3CDTF">2016-04-04T19:41:40Z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</Properties>
</file>